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5" yWindow="-150" windowWidth="13740" windowHeight="10275" tabRatio="905" firstSheet="3" activeTab="7"/>
  </bookViews>
  <sheets>
    <sheet name="Steady state simulation_Matlab" sheetId="1" r:id="rId1"/>
    <sheet name="Steady state simulation_WEST" sheetId="4" r:id="rId2"/>
    <sheet name="Steady state simulation_diff" sheetId="5" r:id="rId3"/>
    <sheet name="Steady state simulation_Matlab2" sheetId="2" r:id="rId4"/>
    <sheet name="Steady state simulation_diff 2" sheetId="7" r:id="rId5"/>
    <sheet name="Steady state simulation_WEST 2" sheetId="6" r:id="rId6"/>
    <sheet name="Steady state simulation_Mat (2" sheetId="9" r:id="rId7"/>
    <sheet name="Steady state simulation_dif (2" sheetId="8" r:id="rId8"/>
    <sheet name="Steady state simulation_WEST 3" sheetId="10" r:id="rId9"/>
  </sheets>
  <calcPr calcId="145621"/>
</workbook>
</file>

<file path=xl/calcChain.xml><?xml version="1.0" encoding="utf-8"?>
<calcChain xmlns="http://schemas.openxmlformats.org/spreadsheetml/2006/main">
  <c r="AD15" i="8" l="1"/>
  <c r="AE15" i="8"/>
  <c r="AD16" i="8"/>
  <c r="AE16" i="8"/>
  <c r="AD17" i="8"/>
  <c r="AE17" i="8"/>
  <c r="AD18" i="8"/>
  <c r="AE18" i="8"/>
  <c r="AD19" i="8"/>
  <c r="AE19" i="8"/>
  <c r="AC16" i="8"/>
  <c r="AC17" i="8"/>
  <c r="AC18" i="8"/>
  <c r="AC19" i="8"/>
  <c r="AC15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C16" i="8"/>
  <c r="D16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R16" i="8"/>
  <c r="S16" i="8"/>
  <c r="T16" i="8"/>
  <c r="U16" i="8"/>
  <c r="V16" i="8"/>
  <c r="C17" i="8"/>
  <c r="D17" i="8"/>
  <c r="E17" i="8"/>
  <c r="F17" i="8"/>
  <c r="G17" i="8"/>
  <c r="H17" i="8"/>
  <c r="I17" i="8"/>
  <c r="J17" i="8"/>
  <c r="K17" i="8"/>
  <c r="L17" i="8"/>
  <c r="M17" i="8"/>
  <c r="N17" i="8"/>
  <c r="O17" i="8"/>
  <c r="P17" i="8"/>
  <c r="Q17" i="8"/>
  <c r="R17" i="8"/>
  <c r="S17" i="8"/>
  <c r="T17" i="8"/>
  <c r="U17" i="8"/>
  <c r="V17" i="8"/>
  <c r="C18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T18" i="8"/>
  <c r="U18" i="8"/>
  <c r="V18" i="8"/>
  <c r="C19" i="8"/>
  <c r="D19" i="8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R19" i="8"/>
  <c r="S19" i="8"/>
  <c r="T19" i="8"/>
  <c r="U19" i="8"/>
  <c r="V19" i="8"/>
  <c r="B16" i="8"/>
  <c r="B17" i="8"/>
  <c r="B18" i="8"/>
  <c r="B19" i="8"/>
  <c r="B15" i="8"/>
  <c r="B23" i="8"/>
  <c r="C23" i="8"/>
  <c r="D23" i="8"/>
  <c r="E23" i="8"/>
  <c r="F23" i="8"/>
  <c r="G23" i="8"/>
  <c r="H23" i="8"/>
  <c r="I23" i="8"/>
  <c r="J23" i="8"/>
  <c r="K23" i="8"/>
  <c r="L23" i="8"/>
  <c r="M23" i="8"/>
  <c r="N23" i="8"/>
  <c r="O23" i="8"/>
  <c r="P23" i="8"/>
  <c r="Q23" i="8"/>
  <c r="R23" i="8"/>
  <c r="S23" i="8"/>
  <c r="T23" i="8"/>
  <c r="U23" i="8"/>
  <c r="B24" i="8"/>
  <c r="C24" i="8"/>
  <c r="D24" i="8"/>
  <c r="E24" i="8"/>
  <c r="F24" i="8"/>
  <c r="G24" i="8"/>
  <c r="H24" i="8"/>
  <c r="I24" i="8"/>
  <c r="J24" i="8"/>
  <c r="K24" i="8"/>
  <c r="L24" i="8"/>
  <c r="M24" i="8"/>
  <c r="N24" i="8"/>
  <c r="O24" i="8"/>
  <c r="P24" i="8"/>
  <c r="Q24" i="8"/>
  <c r="R24" i="8"/>
  <c r="S24" i="8"/>
  <c r="T24" i="8"/>
  <c r="U24" i="8"/>
  <c r="V23" i="8"/>
  <c r="V24" i="8"/>
  <c r="R4" i="10" l="1"/>
  <c r="S4" i="10" s="1"/>
  <c r="AI15" i="10"/>
  <c r="AH15" i="10"/>
  <c r="AG15" i="10"/>
  <c r="S6" i="10"/>
  <c r="T6" i="10" s="1"/>
  <c r="AI19" i="10" s="1"/>
  <c r="R6" i="10"/>
  <c r="R5" i="10"/>
  <c r="S5" i="10" s="1"/>
  <c r="R3" i="10"/>
  <c r="S3" i="10" s="1"/>
  <c r="T4" i="10" l="1"/>
  <c r="AI17" i="10" s="1"/>
  <c r="U4" i="10"/>
  <c r="AG17" i="10" s="1"/>
  <c r="AH18" i="10"/>
  <c r="U5" i="10"/>
  <c r="AG18" i="10" s="1"/>
  <c r="T3" i="10"/>
  <c r="AI16" i="10" s="1"/>
  <c r="U3" i="10"/>
  <c r="AG16" i="10" s="1"/>
  <c r="U6" i="10"/>
  <c r="AG19" i="10" s="1"/>
  <c r="AH17" i="10"/>
  <c r="AH16" i="10"/>
  <c r="AH19" i="10"/>
  <c r="T5" i="10"/>
  <c r="AI18" i="10" s="1"/>
  <c r="AH16" i="6"/>
  <c r="AH17" i="6"/>
  <c r="AH18" i="6"/>
  <c r="AH19" i="6"/>
  <c r="AH15" i="6"/>
  <c r="AI16" i="6"/>
  <c r="AI17" i="6"/>
  <c r="AI18" i="6"/>
  <c r="AI19" i="6"/>
  <c r="AI15" i="6"/>
  <c r="AI16" i="9"/>
  <c r="AI17" i="9"/>
  <c r="AI18" i="9"/>
  <c r="AI19" i="9"/>
  <c r="AI15" i="9"/>
  <c r="AH16" i="9"/>
  <c r="AH17" i="9"/>
  <c r="AH18" i="9"/>
  <c r="AH19" i="9"/>
  <c r="AH15" i="9"/>
  <c r="AG16" i="6"/>
  <c r="AG17" i="6"/>
  <c r="AG18" i="6"/>
  <c r="AG19" i="6"/>
  <c r="AG15" i="6"/>
  <c r="R6" i="6"/>
  <c r="S6" i="6" s="1"/>
  <c r="R5" i="6"/>
  <c r="S5" i="6" s="1"/>
  <c r="R4" i="6"/>
  <c r="S4" i="6" s="1"/>
  <c r="R3" i="6"/>
  <c r="S3" i="6" s="1"/>
  <c r="R6" i="9"/>
  <c r="S6" i="9" s="1"/>
  <c r="R7" i="9"/>
  <c r="R5" i="9"/>
  <c r="S5" i="9" s="1"/>
  <c r="AG16" i="9"/>
  <c r="AG15" i="9"/>
  <c r="S7" i="9"/>
  <c r="T7" i="9"/>
  <c r="U7" i="9"/>
  <c r="AG19" i="9" s="1"/>
  <c r="U6" i="6" l="1"/>
  <c r="T6" i="6"/>
  <c r="U3" i="6"/>
  <c r="T3" i="6"/>
  <c r="U4" i="6"/>
  <c r="T4" i="6"/>
  <c r="U5" i="6"/>
  <c r="T5" i="6"/>
  <c r="T6" i="9"/>
  <c r="U6" i="9"/>
  <c r="AG18" i="9" s="1"/>
  <c r="U5" i="9"/>
  <c r="AG17" i="9" s="1"/>
  <c r="T5" i="9"/>
  <c r="R4" i="9"/>
  <c r="S4" i="9" s="1"/>
  <c r="U4" i="9" l="1"/>
  <c r="T4" i="9"/>
  <c r="AC16" i="7"/>
  <c r="AD16" i="7"/>
  <c r="AE16" i="7"/>
  <c r="AC17" i="7"/>
  <c r="AD17" i="7"/>
  <c r="AE17" i="7"/>
  <c r="AC18" i="7"/>
  <c r="AD18" i="7"/>
  <c r="AE18" i="7"/>
  <c r="AC19" i="7"/>
  <c r="AD19" i="7"/>
  <c r="AE19" i="7"/>
  <c r="AD15" i="7"/>
  <c r="AE15" i="7"/>
  <c r="AC15" i="7"/>
  <c r="B24" i="7"/>
  <c r="C24" i="7"/>
  <c r="D24" i="7"/>
  <c r="E24" i="7"/>
  <c r="F24" i="7"/>
  <c r="G24" i="7"/>
  <c r="H24" i="7"/>
  <c r="I24" i="7"/>
  <c r="J24" i="7"/>
  <c r="K24" i="7"/>
  <c r="L24" i="7"/>
  <c r="M24" i="7"/>
  <c r="N24" i="7"/>
  <c r="O24" i="7"/>
  <c r="P24" i="7"/>
  <c r="Q24" i="7"/>
  <c r="R24" i="7"/>
  <c r="S24" i="7"/>
  <c r="T24" i="7"/>
  <c r="U24" i="7"/>
  <c r="V24" i="7"/>
  <c r="C23" i="7"/>
  <c r="D23" i="7"/>
  <c r="E23" i="7"/>
  <c r="F23" i="7"/>
  <c r="G23" i="7"/>
  <c r="H23" i="7"/>
  <c r="I23" i="7"/>
  <c r="J23" i="7"/>
  <c r="K23" i="7"/>
  <c r="L23" i="7"/>
  <c r="M23" i="7"/>
  <c r="N23" i="7"/>
  <c r="O23" i="7"/>
  <c r="P23" i="7"/>
  <c r="Q23" i="7"/>
  <c r="R23" i="7"/>
  <c r="S23" i="7"/>
  <c r="T23" i="7"/>
  <c r="U23" i="7"/>
  <c r="V23" i="7"/>
  <c r="B23" i="7"/>
  <c r="C16" i="7"/>
  <c r="D16" i="7"/>
  <c r="E16" i="7"/>
  <c r="F16" i="7"/>
  <c r="G16" i="7"/>
  <c r="H16" i="7"/>
  <c r="I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C17" i="7"/>
  <c r="D17" i="7"/>
  <c r="E17" i="7"/>
  <c r="F17" i="7"/>
  <c r="G17" i="7"/>
  <c r="H17" i="7"/>
  <c r="I17" i="7"/>
  <c r="J17" i="7"/>
  <c r="K17" i="7"/>
  <c r="L17" i="7"/>
  <c r="M17" i="7"/>
  <c r="N17" i="7"/>
  <c r="O17" i="7"/>
  <c r="P17" i="7"/>
  <c r="Q17" i="7"/>
  <c r="R17" i="7"/>
  <c r="S17" i="7"/>
  <c r="T17" i="7"/>
  <c r="U17" i="7"/>
  <c r="V17" i="7"/>
  <c r="C18" i="7"/>
  <c r="D18" i="7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R18" i="7"/>
  <c r="S18" i="7"/>
  <c r="T18" i="7"/>
  <c r="U18" i="7"/>
  <c r="V18" i="7"/>
  <c r="C19" i="7"/>
  <c r="D19" i="7"/>
  <c r="E19" i="7"/>
  <c r="F19" i="7"/>
  <c r="G19" i="7"/>
  <c r="H19" i="7"/>
  <c r="I19" i="7"/>
  <c r="J19" i="7"/>
  <c r="K19" i="7"/>
  <c r="L19" i="7"/>
  <c r="M19" i="7"/>
  <c r="N19" i="7"/>
  <c r="O19" i="7"/>
  <c r="P19" i="7"/>
  <c r="Q19" i="7"/>
  <c r="R19" i="7"/>
  <c r="S19" i="7"/>
  <c r="T19" i="7"/>
  <c r="U19" i="7"/>
  <c r="V19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C15" i="7"/>
  <c r="B16" i="7"/>
  <c r="B17" i="7"/>
  <c r="B18" i="7"/>
  <c r="B19" i="7"/>
  <c r="B15" i="7"/>
  <c r="B16" i="5" l="1"/>
  <c r="C16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B17" i="5"/>
  <c r="C17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B18" i="5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B19" i="5"/>
  <c r="C19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B15" i="5"/>
  <c r="B24" i="5"/>
  <c r="C24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B23" i="5"/>
</calcChain>
</file>

<file path=xl/sharedStrings.xml><?xml version="1.0" encoding="utf-8"?>
<sst xmlns="http://schemas.openxmlformats.org/spreadsheetml/2006/main" count="1252" uniqueCount="180">
  <si>
    <t>KLa1</t>
  </si>
  <si>
    <t>d-1</t>
  </si>
  <si>
    <t xml:space="preserve">Qw </t>
  </si>
  <si>
    <t>m3 day-1</t>
  </si>
  <si>
    <t>carb1</t>
  </si>
  <si>
    <t>1000 days of simulation</t>
  </si>
  <si>
    <t>KLa2</t>
  </si>
  <si>
    <t>Qr</t>
  </si>
  <si>
    <t>carb2</t>
  </si>
  <si>
    <t>KLa3</t>
  </si>
  <si>
    <t>Qintr</t>
  </si>
  <si>
    <t>carb3</t>
  </si>
  <si>
    <t>KLa4</t>
  </si>
  <si>
    <t>carb4</t>
  </si>
  <si>
    <t>KLa5</t>
  </si>
  <si>
    <t>carb5</t>
  </si>
  <si>
    <t>T_ref</t>
  </si>
  <si>
    <t>reactor volumes</t>
  </si>
  <si>
    <t>VOL1</t>
  </si>
  <si>
    <t>VOL2</t>
  </si>
  <si>
    <t>VOL3</t>
  </si>
  <si>
    <t>VOL4</t>
  </si>
  <si>
    <t>VOL5</t>
  </si>
  <si>
    <t>t</t>
  </si>
  <si>
    <t>Si</t>
  </si>
  <si>
    <t>Ss</t>
  </si>
  <si>
    <t>Xi</t>
  </si>
  <si>
    <t>Xs</t>
  </si>
  <si>
    <t>Xbh</t>
  </si>
  <si>
    <t>Xba1</t>
  </si>
  <si>
    <t>Xp</t>
  </si>
  <si>
    <t>So</t>
  </si>
  <si>
    <t>Sno3</t>
  </si>
  <si>
    <t>Snh</t>
  </si>
  <si>
    <t>Snd</t>
  </si>
  <si>
    <t>Xnd</t>
  </si>
  <si>
    <t>Salk</t>
  </si>
  <si>
    <t>TSS</t>
  </si>
  <si>
    <t>flow</t>
  </si>
  <si>
    <t>T</t>
  </si>
  <si>
    <t>Sno2</t>
  </si>
  <si>
    <t>Sno</t>
  </si>
  <si>
    <t>Sn2</t>
  </si>
  <si>
    <t>Sn2o</t>
  </si>
  <si>
    <t>Xba2</t>
  </si>
  <si>
    <t>D1</t>
  </si>
  <si>
    <t>D2</t>
  </si>
  <si>
    <t>D3</t>
  </si>
  <si>
    <t>D4</t>
  </si>
  <si>
    <t>D5</t>
  </si>
  <si>
    <t>Influent</t>
  </si>
  <si>
    <t>Flux NO</t>
  </si>
  <si>
    <t>flux N2O</t>
  </si>
  <si>
    <t>Flux N2</t>
  </si>
  <si>
    <t>R1</t>
  </si>
  <si>
    <t>R2</t>
  </si>
  <si>
    <t>R3</t>
  </si>
  <si>
    <t>R4</t>
  </si>
  <si>
    <t>R5</t>
  </si>
  <si>
    <t>m3</t>
  </si>
  <si>
    <t>overflow</t>
  </si>
  <si>
    <t>underflow</t>
  </si>
  <si>
    <t>Kla_temp</t>
  </si>
  <si>
    <t>Kla_N2O</t>
  </si>
  <si>
    <t>Kla_N2</t>
  </si>
  <si>
    <t>Kla_NO</t>
  </si>
  <si>
    <t>a_KlaN2O</t>
  </si>
  <si>
    <t>b_A1</t>
  </si>
  <si>
    <t>b_A2</t>
  </si>
  <si>
    <t>b_H</t>
  </si>
  <si>
    <t>b_KlaN2O</t>
  </si>
  <si>
    <t>D_N2</t>
  </si>
  <si>
    <t>D_N2O</t>
  </si>
  <si>
    <t>D_NO</t>
  </si>
  <si>
    <t>D_O2</t>
  </si>
  <si>
    <t>F_BOD_COD</t>
  </si>
  <si>
    <t>f_P</t>
  </si>
  <si>
    <t>F_TSS_COD</t>
  </si>
  <si>
    <t>H_N2</t>
  </si>
  <si>
    <t>H_N2O</t>
  </si>
  <si>
    <t>H_NO</t>
  </si>
  <si>
    <t>H_O2</t>
  </si>
  <si>
    <t>i_X_B</t>
  </si>
  <si>
    <t>i_X_P</t>
  </si>
  <si>
    <t>KlaN2O_anoxic</t>
  </si>
  <si>
    <t>k_a</t>
  </si>
  <si>
    <t>K_FA</t>
  </si>
  <si>
    <t>K_FNA</t>
  </si>
  <si>
    <t>k_h</t>
  </si>
  <si>
    <t>K_I10FA</t>
  </si>
  <si>
    <t>K_I10FNA</t>
  </si>
  <si>
    <t>K_I3NO</t>
  </si>
  <si>
    <t>K_I4NO</t>
  </si>
  <si>
    <t>K_I5NO</t>
  </si>
  <si>
    <t>K_I9FA</t>
  </si>
  <si>
    <t>K_I9FNA</t>
  </si>
  <si>
    <t>K_N2O</t>
  </si>
  <si>
    <t>K_NO</t>
  </si>
  <si>
    <t>K_NO2</t>
  </si>
  <si>
    <t>K_NO3</t>
  </si>
  <si>
    <t>K_OA1</t>
  </si>
  <si>
    <t>K_OA2</t>
  </si>
  <si>
    <t>K_OH</t>
  </si>
  <si>
    <t>K_OH1</t>
  </si>
  <si>
    <t>K_OH2</t>
  </si>
  <si>
    <t>K_OH3</t>
  </si>
  <si>
    <t>K_OH4</t>
  </si>
  <si>
    <t>K_OH5</t>
  </si>
  <si>
    <t>K_S1</t>
  </si>
  <si>
    <t>K_S2</t>
  </si>
  <si>
    <t>K_S3</t>
  </si>
  <si>
    <t>K_S4</t>
  </si>
  <si>
    <t>K_S5</t>
  </si>
  <si>
    <t>K_X</t>
  </si>
  <si>
    <t>mu_A1</t>
  </si>
  <si>
    <t>mu_A2</t>
  </si>
  <si>
    <t>mu_H</t>
  </si>
  <si>
    <t>n_g2</t>
  </si>
  <si>
    <t>n_g3</t>
  </si>
  <si>
    <t>n_g4</t>
  </si>
  <si>
    <t>n_g5</t>
  </si>
  <si>
    <t>n_h</t>
  </si>
  <si>
    <t>n_Y</t>
  </si>
  <si>
    <t>pH</t>
  </si>
  <si>
    <t>P_N2O_air</t>
  </si>
  <si>
    <t>P_N2_air</t>
  </si>
  <si>
    <t>P_NO_air</t>
  </si>
  <si>
    <t>P_O2_air</t>
  </si>
  <si>
    <t xml:space="preserve"> Y_A1 </t>
  </si>
  <si>
    <t xml:space="preserve">Y_A2 </t>
  </si>
  <si>
    <t xml:space="preserve">Y_H </t>
  </si>
  <si>
    <t>X_I2TSS</t>
  </si>
  <si>
    <t xml:space="preserve"> X_S2TSS </t>
  </si>
  <si>
    <t xml:space="preserve">X_BH2TSS </t>
  </si>
  <si>
    <t xml:space="preserve">X_BA2TSS </t>
  </si>
  <si>
    <t xml:space="preserve">X_P2TSS </t>
  </si>
  <si>
    <t>b_Ratkowsky_mu_A1</t>
  </si>
  <si>
    <t>b_Ratkowsky_mu_A2</t>
  </si>
  <si>
    <t>b_Ratkowsky_mu_H</t>
  </si>
  <si>
    <t>c_Ratkowsky_mu_A1</t>
  </si>
  <si>
    <t>c_Ratkowsky_mu_A2</t>
  </si>
  <si>
    <t>c_Ratkowsky_mu_H</t>
  </si>
  <si>
    <t>Temp_Ref</t>
  </si>
  <si>
    <t>theta_b_A1</t>
  </si>
  <si>
    <t>theta_b_A2</t>
  </si>
  <si>
    <t>theta_b_H</t>
  </si>
  <si>
    <t>theta_kla</t>
  </si>
  <si>
    <t>theta_k_a</t>
  </si>
  <si>
    <t>theta_k_h</t>
  </si>
  <si>
    <t>Tmax_Ratkowsky_mu_A1</t>
  </si>
  <si>
    <t>Tmax_Ratkowsky_mu_A2</t>
  </si>
  <si>
    <t>Tmax_Ratkowsky_mu_H</t>
  </si>
  <si>
    <t>Tmin_Ratkowsky_mu_A1</t>
  </si>
  <si>
    <t>Tmin_Ratkowsky_mu_A2</t>
  </si>
  <si>
    <t>K_SNH_aob2</t>
  </si>
  <si>
    <t>K_SNO2_aob</t>
  </si>
  <si>
    <t>K_SNO_aob</t>
  </si>
  <si>
    <t>K_SO_aob1</t>
  </si>
  <si>
    <t>K_SO_aob2</t>
  </si>
  <si>
    <t>Y_aob</t>
  </si>
  <si>
    <t xml:space="preserve">Y_nob  </t>
  </si>
  <si>
    <t xml:space="preserve">K_SO_AOBden1 </t>
  </si>
  <si>
    <t xml:space="preserve"> K_IO_AOBden1  </t>
  </si>
  <si>
    <t xml:space="preserve">K_SO_AOBden2  </t>
  </si>
  <si>
    <t xml:space="preserve">K_IO_AOBden2  </t>
  </si>
  <si>
    <t xml:space="preserve">n_AOB  </t>
  </si>
  <si>
    <t xml:space="preserve">n_Y_AOB </t>
  </si>
  <si>
    <t xml:space="preserve"> K_FNA_aob];</t>
  </si>
  <si>
    <t xml:space="preserve">Tmin_Ratkowsky_mu_H </t>
  </si>
  <si>
    <t>K_SNH_aob1</t>
  </si>
  <si>
    <t>P</t>
  </si>
  <si>
    <t>H</t>
  </si>
  <si>
    <t>NO</t>
  </si>
  <si>
    <t>N2O</t>
  </si>
  <si>
    <t>N2</t>
  </si>
  <si>
    <t>ASU1</t>
  </si>
  <si>
    <t>ASU2</t>
  </si>
  <si>
    <t>ASU3</t>
  </si>
  <si>
    <t>ASU4</t>
  </si>
  <si>
    <t>ASU5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</si>
</sst>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11"/>
      <color indexed="8"/>
      <name val="Calibri"/>
      <family val="2"/>
    </font>
    <font>
      <b/>
      <sz val="8"/>
      <name val="Arial"/>
      <family val="2"/>
    </font>
    <font>
      <sz val="10"/>
      <name val="Arial"/>
      <family val="2"/>
    </font>
    <font>
      <sz val="8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1" fillId="0" borderId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2" fillId="0" borderId="0"/>
  </cellStyleXfs>
  <cellXfs count="26">
    <xf numFmtId="0" fontId="0" fillId="0" borderId="0" xfId="0"/>
    <xf numFmtId="1" fontId="19" fillId="0" borderId="0" xfId="41" applyNumberFormat="1" applyFont="1"/>
    <xf numFmtId="0" fontId="18" fillId="0" borderId="0" xfId="41"/>
    <xf numFmtId="164" fontId="19" fillId="0" borderId="0" xfId="41" applyNumberFormat="1" applyFont="1"/>
    <xf numFmtId="164" fontId="21" fillId="0" borderId="0" xfId="41" applyNumberFormat="1" applyFont="1"/>
    <xf numFmtId="164" fontId="23" fillId="0" borderId="0" xfId="41" applyNumberFormat="1" applyFont="1"/>
    <xf numFmtId="164" fontId="23" fillId="0" borderId="10" xfId="45" applyNumberFormat="1" applyFont="1" applyBorder="1"/>
    <xf numFmtId="164" fontId="23" fillId="0" borderId="11" xfId="45" applyNumberFormat="1" applyFont="1" applyBorder="1"/>
    <xf numFmtId="164" fontId="23" fillId="0" borderId="12" xfId="45" applyNumberFormat="1" applyFont="1" applyBorder="1"/>
    <xf numFmtId="0" fontId="22" fillId="0" borderId="0" xfId="45"/>
    <xf numFmtId="164" fontId="23" fillId="0" borderId="10" xfId="45" applyNumberFormat="1" applyFont="1" applyBorder="1"/>
    <xf numFmtId="164" fontId="23" fillId="0" borderId="11" xfId="45" applyNumberFormat="1" applyFont="1" applyBorder="1"/>
    <xf numFmtId="164" fontId="23" fillId="0" borderId="12" xfId="45" applyNumberFormat="1" applyFont="1" applyBorder="1"/>
    <xf numFmtId="164" fontId="23" fillId="0" borderId="0" xfId="45" applyNumberFormat="1" applyFont="1"/>
    <xf numFmtId="164" fontId="23" fillId="0" borderId="0" xfId="45" applyNumberFormat="1" applyFont="1"/>
    <xf numFmtId="0" fontId="22" fillId="0" borderId="0" xfId="45"/>
    <xf numFmtId="164" fontId="23" fillId="0" borderId="10" xfId="45" applyNumberFormat="1" applyFont="1" applyBorder="1"/>
    <xf numFmtId="164" fontId="23" fillId="0" borderId="11" xfId="45" applyNumberFormat="1" applyFont="1" applyBorder="1"/>
    <xf numFmtId="164" fontId="23" fillId="0" borderId="12" xfId="45" applyNumberFormat="1" applyFont="1" applyBorder="1"/>
    <xf numFmtId="0" fontId="0" fillId="0" borderId="0" xfId="0" applyFill="1"/>
    <xf numFmtId="0" fontId="0" fillId="0" borderId="0" xfId="0" applyNumberFormat="1"/>
    <xf numFmtId="11" fontId="0" fillId="0" borderId="0" xfId="0" applyNumberFormat="1"/>
    <xf numFmtId="164" fontId="19" fillId="33" borderId="0" xfId="41" applyNumberFormat="1" applyFont="1" applyFill="1"/>
    <xf numFmtId="0" fontId="0" fillId="33" borderId="0" xfId="0" applyFill="1"/>
    <xf numFmtId="1" fontId="19" fillId="33" borderId="0" xfId="41" applyNumberFormat="1" applyFont="1" applyFill="1"/>
    <xf numFmtId="164" fontId="23" fillId="33" borderId="0" xfId="41" applyNumberFormat="1" applyFont="1" applyFill="1"/>
  </cellXfs>
  <cellStyles count="46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rmal 3" xfId="41"/>
    <cellStyle name="Normal 4" xfId="45"/>
    <cellStyle name="Note 2" xfId="43"/>
    <cellStyle name="Note 3" xfId="44"/>
    <cellStyle name="Output" xfId="10" builtinId="21" customBuiltin="1"/>
    <cellStyle name="Title" xfId="1" builtinId="15" customBuiltin="1"/>
    <cellStyle name="Total" xfId="16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T24"/>
  <sheetViews>
    <sheetView zoomScaleNormal="100" workbookViewId="0">
      <selection activeCell="J21" sqref="J21"/>
    </sheetView>
  </sheetViews>
  <sheetFormatPr defaultRowHeight="15" x14ac:dyDescent="0.25"/>
  <sheetData>
    <row r="1" spans="1:31" x14ac:dyDescent="0.25">
      <c r="A1" s="3" t="s">
        <v>0</v>
      </c>
      <c r="B1" s="3">
        <v>2</v>
      </c>
      <c r="C1" s="3" t="s">
        <v>1</v>
      </c>
      <c r="D1" s="3" t="s">
        <v>2</v>
      </c>
      <c r="E1" s="3">
        <v>385</v>
      </c>
      <c r="F1" s="3" t="s">
        <v>3</v>
      </c>
      <c r="G1" s="3" t="s">
        <v>4</v>
      </c>
      <c r="H1" s="3">
        <v>0</v>
      </c>
      <c r="I1" s="2"/>
      <c r="J1" s="3" t="s">
        <v>17</v>
      </c>
      <c r="K1" s="3"/>
    </row>
    <row r="2" spans="1:31" x14ac:dyDescent="0.25">
      <c r="A2" s="3" t="s">
        <v>6</v>
      </c>
      <c r="B2" s="3">
        <v>2</v>
      </c>
      <c r="C2" s="3" t="s">
        <v>1</v>
      </c>
      <c r="D2" s="3" t="s">
        <v>7</v>
      </c>
      <c r="E2" s="3">
        <v>18446</v>
      </c>
      <c r="F2" s="3" t="s">
        <v>3</v>
      </c>
      <c r="G2" s="3" t="s">
        <v>8</v>
      </c>
      <c r="H2" s="3">
        <v>0</v>
      </c>
      <c r="I2" s="2"/>
      <c r="J2" s="3" t="s">
        <v>18</v>
      </c>
      <c r="K2" s="1">
        <v>1000</v>
      </c>
      <c r="L2" s="3" t="s">
        <v>59</v>
      </c>
      <c r="R2" s="19"/>
      <c r="S2" s="19"/>
      <c r="T2" s="19"/>
      <c r="U2" s="19"/>
      <c r="V2" s="19"/>
      <c r="W2" s="19"/>
    </row>
    <row r="3" spans="1:31" x14ac:dyDescent="0.25">
      <c r="A3" s="3" t="s">
        <v>9</v>
      </c>
      <c r="B3" s="3">
        <v>240</v>
      </c>
      <c r="C3" s="3" t="s">
        <v>1</v>
      </c>
      <c r="D3" s="3" t="s">
        <v>10</v>
      </c>
      <c r="E3" s="3">
        <v>55338</v>
      </c>
      <c r="F3" s="3" t="s">
        <v>3</v>
      </c>
      <c r="G3" s="3" t="s">
        <v>11</v>
      </c>
      <c r="H3" s="3">
        <v>0</v>
      </c>
      <c r="I3" s="2"/>
      <c r="J3" s="3" t="s">
        <v>19</v>
      </c>
      <c r="K3" s="1">
        <v>1000</v>
      </c>
      <c r="L3" s="5" t="s">
        <v>59</v>
      </c>
      <c r="M3" s="3"/>
      <c r="N3" s="4" t="s">
        <v>5</v>
      </c>
      <c r="R3" s="19"/>
      <c r="S3" s="19"/>
      <c r="T3" s="19"/>
      <c r="U3" s="19"/>
      <c r="V3" s="19"/>
      <c r="W3" s="19"/>
    </row>
    <row r="4" spans="1:31" x14ac:dyDescent="0.25">
      <c r="A4" s="3" t="s">
        <v>12</v>
      </c>
      <c r="B4" s="3">
        <v>240</v>
      </c>
      <c r="C4" s="3" t="s">
        <v>1</v>
      </c>
      <c r="D4" s="2"/>
      <c r="E4" s="2"/>
      <c r="F4" s="2"/>
      <c r="G4" s="3" t="s">
        <v>13</v>
      </c>
      <c r="H4" s="3">
        <v>0</v>
      </c>
      <c r="I4" s="2"/>
      <c r="J4" s="3" t="s">
        <v>20</v>
      </c>
      <c r="K4" s="1">
        <v>1333</v>
      </c>
      <c r="L4" s="3" t="s">
        <v>59</v>
      </c>
      <c r="N4" s="2"/>
      <c r="R4" s="19"/>
      <c r="S4" s="19"/>
      <c r="T4" s="19"/>
      <c r="U4" s="19"/>
      <c r="V4" s="19"/>
      <c r="W4" s="19"/>
    </row>
    <row r="5" spans="1:31" x14ac:dyDescent="0.25">
      <c r="A5" s="3" t="s">
        <v>14</v>
      </c>
      <c r="B5" s="3">
        <v>240</v>
      </c>
      <c r="C5" s="3" t="s">
        <v>1</v>
      </c>
      <c r="D5" s="2"/>
      <c r="E5" s="2"/>
      <c r="F5" s="2"/>
      <c r="G5" s="3" t="s">
        <v>15</v>
      </c>
      <c r="H5" s="3">
        <v>0</v>
      </c>
      <c r="I5" s="2"/>
      <c r="J5" s="3" t="s">
        <v>21</v>
      </c>
      <c r="K5" s="1">
        <v>1333</v>
      </c>
      <c r="L5" s="5" t="s">
        <v>59</v>
      </c>
      <c r="N5" s="3" t="s">
        <v>16</v>
      </c>
      <c r="O5" s="1">
        <v>15</v>
      </c>
    </row>
    <row r="6" spans="1:31" x14ac:dyDescent="0.25">
      <c r="J6" s="3" t="s">
        <v>22</v>
      </c>
      <c r="K6" s="1">
        <v>1333</v>
      </c>
      <c r="L6" s="3" t="s">
        <v>59</v>
      </c>
    </row>
    <row r="9" spans="1:31" ht="15.75" thickBot="1" x14ac:dyDescent="0.3">
      <c r="A9" t="s">
        <v>50</v>
      </c>
      <c r="Q9" s="3"/>
    </row>
    <row r="10" spans="1:31" ht="15.75" thickBot="1" x14ac:dyDescent="0.3">
      <c r="A10" s="6" t="s">
        <v>23</v>
      </c>
      <c r="B10" s="7" t="s">
        <v>24</v>
      </c>
      <c r="C10" s="7" t="s">
        <v>25</v>
      </c>
      <c r="D10" s="7" t="s">
        <v>26</v>
      </c>
      <c r="E10" s="7" t="s">
        <v>27</v>
      </c>
      <c r="F10" s="7" t="s">
        <v>28</v>
      </c>
      <c r="G10" s="7" t="s">
        <v>29</v>
      </c>
      <c r="H10" s="7" t="s">
        <v>30</v>
      </c>
      <c r="I10" s="7" t="s">
        <v>31</v>
      </c>
      <c r="J10" s="7" t="s">
        <v>32</v>
      </c>
      <c r="K10" s="7" t="s">
        <v>33</v>
      </c>
      <c r="L10" s="7" t="s">
        <v>34</v>
      </c>
      <c r="M10" s="7" t="s">
        <v>35</v>
      </c>
      <c r="N10" s="7" t="s">
        <v>36</v>
      </c>
      <c r="O10" s="7" t="s">
        <v>37</v>
      </c>
      <c r="P10" s="7" t="s">
        <v>38</v>
      </c>
      <c r="Q10" s="7" t="s">
        <v>39</v>
      </c>
      <c r="R10" s="7" t="s">
        <v>40</v>
      </c>
      <c r="S10" s="7" t="s">
        <v>41</v>
      </c>
      <c r="T10" s="7" t="s">
        <v>42</v>
      </c>
      <c r="U10" s="7" t="s">
        <v>43</v>
      </c>
      <c r="V10" s="7" t="s">
        <v>44</v>
      </c>
      <c r="W10" s="7" t="s">
        <v>45</v>
      </c>
      <c r="X10" s="7" t="s">
        <v>46</v>
      </c>
      <c r="Y10" s="7" t="s">
        <v>47</v>
      </c>
      <c r="Z10" s="7" t="s">
        <v>48</v>
      </c>
      <c r="AA10" s="8" t="s">
        <v>49</v>
      </c>
    </row>
    <row r="11" spans="1:31" x14ac:dyDescent="0.25">
      <c r="A11">
        <v>0</v>
      </c>
      <c r="B11">
        <v>30</v>
      </c>
      <c r="C11">
        <v>69.5</v>
      </c>
      <c r="D11">
        <v>51.2</v>
      </c>
      <c r="E11">
        <v>202.32</v>
      </c>
      <c r="F11">
        <v>28.17</v>
      </c>
      <c r="G11">
        <v>0</v>
      </c>
      <c r="H11">
        <v>0</v>
      </c>
      <c r="I11">
        <v>0</v>
      </c>
      <c r="J11">
        <v>0</v>
      </c>
      <c r="K11">
        <v>31.56</v>
      </c>
      <c r="L11">
        <v>6.95</v>
      </c>
      <c r="M11">
        <v>10.59</v>
      </c>
      <c r="N11">
        <v>7</v>
      </c>
      <c r="O11">
        <v>211.26</v>
      </c>
      <c r="P11">
        <v>18446</v>
      </c>
      <c r="Q11">
        <v>20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31" x14ac:dyDescent="0.25">
      <c r="A12">
        <v>1000</v>
      </c>
      <c r="B12">
        <v>30</v>
      </c>
      <c r="C12">
        <v>69.5</v>
      </c>
      <c r="D12">
        <v>51.2</v>
      </c>
      <c r="E12">
        <v>202.32</v>
      </c>
      <c r="F12">
        <v>28.17</v>
      </c>
      <c r="G12">
        <v>0</v>
      </c>
      <c r="H12">
        <v>0</v>
      </c>
      <c r="I12">
        <v>0</v>
      </c>
      <c r="J12">
        <v>0</v>
      </c>
      <c r="K12">
        <v>31.56</v>
      </c>
      <c r="L12">
        <v>6.95</v>
      </c>
      <c r="M12">
        <v>10.59</v>
      </c>
      <c r="N12">
        <v>7</v>
      </c>
      <c r="O12">
        <v>211.26</v>
      </c>
      <c r="P12">
        <v>18446</v>
      </c>
      <c r="Q12">
        <v>20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31" ht="15.75" thickBot="1" x14ac:dyDescent="0.3"/>
    <row r="14" spans="1:31" ht="15.75" thickBot="1" x14ac:dyDescent="0.3">
      <c r="A14" s="10"/>
      <c r="B14" s="11" t="s">
        <v>24</v>
      </c>
      <c r="C14" s="11" t="s">
        <v>25</v>
      </c>
      <c r="D14" s="11" t="s">
        <v>26</v>
      </c>
      <c r="E14" s="11" t="s">
        <v>27</v>
      </c>
      <c r="F14" s="11" t="s">
        <v>28</v>
      </c>
      <c r="G14" s="11" t="s">
        <v>29</v>
      </c>
      <c r="H14" s="11" t="s">
        <v>30</v>
      </c>
      <c r="I14" s="11" t="s">
        <v>31</v>
      </c>
      <c r="J14" s="11" t="s">
        <v>32</v>
      </c>
      <c r="K14" s="11" t="s">
        <v>33</v>
      </c>
      <c r="L14" s="11" t="s">
        <v>34</v>
      </c>
      <c r="M14" s="11" t="s">
        <v>35</v>
      </c>
      <c r="N14" s="11" t="s">
        <v>36</v>
      </c>
      <c r="O14" s="11" t="s">
        <v>37</v>
      </c>
      <c r="P14" s="11" t="s">
        <v>38</v>
      </c>
      <c r="Q14" s="11" t="s">
        <v>39</v>
      </c>
      <c r="R14" s="11" t="s">
        <v>40</v>
      </c>
      <c r="S14" s="11" t="s">
        <v>41</v>
      </c>
      <c r="T14" s="11" t="s">
        <v>43</v>
      </c>
      <c r="U14" s="11" t="s">
        <v>42</v>
      </c>
      <c r="V14" s="11" t="s">
        <v>44</v>
      </c>
      <c r="W14" s="11" t="s">
        <v>45</v>
      </c>
      <c r="X14" s="11" t="s">
        <v>46</v>
      </c>
      <c r="Y14" s="11" t="s">
        <v>47</v>
      </c>
      <c r="Z14" s="11" t="s">
        <v>48</v>
      </c>
      <c r="AA14" s="12" t="s">
        <v>49</v>
      </c>
      <c r="AB14" s="9"/>
      <c r="AC14" s="10" t="s">
        <v>51</v>
      </c>
      <c r="AD14" s="11" t="s">
        <v>52</v>
      </c>
      <c r="AE14" s="12" t="s">
        <v>53</v>
      </c>
    </row>
    <row r="15" spans="1:31" x14ac:dyDescent="0.25">
      <c r="A15" s="13" t="s">
        <v>54</v>
      </c>
      <c r="B15">
        <v>30</v>
      </c>
      <c r="C15">
        <v>4.0342104347157299</v>
      </c>
      <c r="D15">
        <v>1139.4018820026799</v>
      </c>
      <c r="E15">
        <v>73.5866331706399</v>
      </c>
      <c r="F15">
        <v>1798.6071528867899</v>
      </c>
      <c r="G15">
        <v>115.133908472795</v>
      </c>
      <c r="H15">
        <v>550.64345634170502</v>
      </c>
      <c r="I15">
        <v>2.4396942144377601E-2</v>
      </c>
      <c r="J15">
        <v>1.39344016703671</v>
      </c>
      <c r="K15">
        <v>6.1145231695446602</v>
      </c>
      <c r="L15">
        <v>0.96204070012417298</v>
      </c>
      <c r="M15">
        <v>4.9396587210771203</v>
      </c>
      <c r="N15">
        <v>5.0774272431029797</v>
      </c>
      <c r="O15">
        <v>2771.19471618632</v>
      </c>
      <c r="P15">
        <v>92230</v>
      </c>
      <c r="Q15">
        <v>20</v>
      </c>
      <c r="R15">
        <v>5.4725845291419599E-2</v>
      </c>
      <c r="S15">
        <v>2.7796143952895799E-2</v>
      </c>
      <c r="T15">
        <v>1.8648605797371799E-2</v>
      </c>
      <c r="U15">
        <v>16.261077460711899</v>
      </c>
      <c r="V15">
        <v>17.553255373808099</v>
      </c>
      <c r="W15">
        <v>0</v>
      </c>
      <c r="X15">
        <v>0</v>
      </c>
      <c r="Y15">
        <v>0</v>
      </c>
      <c r="Z15">
        <v>0</v>
      </c>
      <c r="AA15">
        <v>0</v>
      </c>
    </row>
    <row r="16" spans="1:31" x14ac:dyDescent="0.25">
      <c r="A16" s="13" t="s">
        <v>55</v>
      </c>
      <c r="B16">
        <v>30</v>
      </c>
      <c r="C16">
        <v>3.8577628132171302</v>
      </c>
      <c r="D16">
        <v>1139.4018819943301</v>
      </c>
      <c r="E16">
        <v>76.491541772043206</v>
      </c>
      <c r="F16">
        <v>1792.44523903767</v>
      </c>
      <c r="G16">
        <v>115.07994399751701</v>
      </c>
      <c r="H16">
        <v>551.47103839673105</v>
      </c>
      <c r="I16">
        <v>1.5869562819295099E-3</v>
      </c>
      <c r="J16">
        <v>0.52433237446205605</v>
      </c>
      <c r="K16">
        <v>6.6550344932414696</v>
      </c>
      <c r="L16">
        <v>0.48596404478356098</v>
      </c>
      <c r="M16">
        <v>5.31978732179806</v>
      </c>
      <c r="N16">
        <v>5.1787868425743104</v>
      </c>
      <c r="O16">
        <v>2769.3253589122701</v>
      </c>
      <c r="P16">
        <v>92230</v>
      </c>
      <c r="Q16">
        <v>20</v>
      </c>
      <c r="R16">
        <v>4.4378089191618099E-2</v>
      </c>
      <c r="S16">
        <v>3.0216240029322899E-3</v>
      </c>
      <c r="T16">
        <v>1.6723318692120101E-3</v>
      </c>
      <c r="U16">
        <v>16.512566135193101</v>
      </c>
      <c r="V16">
        <v>17.544166684729099</v>
      </c>
      <c r="W16">
        <v>0</v>
      </c>
      <c r="X16">
        <v>0</v>
      </c>
      <c r="Y16">
        <v>0</v>
      </c>
      <c r="Z16">
        <v>0</v>
      </c>
      <c r="AA16">
        <v>0</v>
      </c>
    </row>
    <row r="17" spans="1:254" x14ac:dyDescent="0.25">
      <c r="A17" s="13" t="s">
        <v>56</v>
      </c>
      <c r="B17">
        <v>30</v>
      </c>
      <c r="C17">
        <v>2.6836188180974498</v>
      </c>
      <c r="D17">
        <v>1139.40188198327</v>
      </c>
      <c r="E17">
        <v>59.342275047594399</v>
      </c>
      <c r="F17">
        <v>1799.41718320162</v>
      </c>
      <c r="G17">
        <v>115.797398283899</v>
      </c>
      <c r="H17">
        <v>552.57851026285095</v>
      </c>
      <c r="I17">
        <v>0.84276617056334602</v>
      </c>
      <c r="J17">
        <v>1.2652730460316299</v>
      </c>
      <c r="K17">
        <v>1.92511140848788</v>
      </c>
      <c r="L17">
        <v>0.73917229098461201</v>
      </c>
      <c r="M17">
        <v>4.2856083297681504</v>
      </c>
      <c r="N17">
        <v>4.7868030236892096</v>
      </c>
      <c r="O17">
        <v>2763.0982697695299</v>
      </c>
      <c r="P17">
        <v>92230</v>
      </c>
      <c r="Q17">
        <v>20</v>
      </c>
      <c r="R17">
        <v>6.0249624056084597E-2</v>
      </c>
      <c r="S17">
        <v>3.5670472198427898</v>
      </c>
      <c r="T17">
        <v>9.8539339305768303E-2</v>
      </c>
      <c r="U17">
        <v>15.862435441462701</v>
      </c>
      <c r="V17">
        <v>17.593777580142401</v>
      </c>
      <c r="W17">
        <v>0</v>
      </c>
      <c r="X17">
        <v>0</v>
      </c>
      <c r="Y17">
        <v>0</v>
      </c>
      <c r="Z17">
        <v>0</v>
      </c>
      <c r="AA17">
        <v>0</v>
      </c>
    </row>
    <row r="18" spans="1:254" x14ac:dyDescent="0.25">
      <c r="A18" s="13" t="s">
        <v>57</v>
      </c>
      <c r="B18">
        <v>30</v>
      </c>
      <c r="C18">
        <v>1.96684510106846</v>
      </c>
      <c r="D18">
        <v>1139.4018819722801</v>
      </c>
      <c r="E18">
        <v>46.180719575944799</v>
      </c>
      <c r="F18">
        <v>1803.45590114488</v>
      </c>
      <c r="G18">
        <v>116.049377872991</v>
      </c>
      <c r="H18">
        <v>553.68847006252895</v>
      </c>
      <c r="I18">
        <v>2.6151478921262998</v>
      </c>
      <c r="J18">
        <v>2.81679912232025</v>
      </c>
      <c r="K18">
        <v>0.41110902163970198</v>
      </c>
      <c r="L18">
        <v>0.74939788041588595</v>
      </c>
      <c r="M18">
        <v>3.4662480617990301</v>
      </c>
      <c r="N18">
        <v>4.5684246025670801</v>
      </c>
      <c r="O18">
        <v>2757.3433776740599</v>
      </c>
      <c r="P18">
        <v>92230</v>
      </c>
      <c r="Q18">
        <v>20</v>
      </c>
      <c r="R18">
        <v>5.0796236700455702E-2</v>
      </c>
      <c r="S18">
        <v>3.61531657178327</v>
      </c>
      <c r="T18">
        <v>9.9201785219583796E-2</v>
      </c>
      <c r="U18">
        <v>15.302688911353499</v>
      </c>
      <c r="V18">
        <v>17.681486270127198</v>
      </c>
      <c r="W18">
        <v>0</v>
      </c>
      <c r="X18">
        <v>0</v>
      </c>
      <c r="Y18">
        <v>0</v>
      </c>
      <c r="Z18">
        <v>0</v>
      </c>
      <c r="AA18">
        <v>0</v>
      </c>
    </row>
    <row r="19" spans="1:254" x14ac:dyDescent="0.25">
      <c r="A19" s="13" t="s">
        <v>58</v>
      </c>
      <c r="B19">
        <v>30</v>
      </c>
      <c r="C19">
        <v>1.5727009259948399</v>
      </c>
      <c r="D19">
        <v>1139.40188196135</v>
      </c>
      <c r="E19">
        <v>37.066327990526297</v>
      </c>
      <c r="F19">
        <v>1804.5774104159</v>
      </c>
      <c r="G19">
        <v>116.102750949607</v>
      </c>
      <c r="H19">
        <v>554.79912057664296</v>
      </c>
      <c r="I19">
        <v>4.1506790348946696</v>
      </c>
      <c r="J19">
        <v>3.5926244472134301</v>
      </c>
      <c r="K19">
        <v>0.13314013995281801</v>
      </c>
      <c r="L19">
        <v>0.68480329180183497</v>
      </c>
      <c r="M19">
        <v>2.88816109142105</v>
      </c>
      <c r="N19">
        <v>4.4960335530099602</v>
      </c>
      <c r="O19">
        <v>2752.25032952635</v>
      </c>
      <c r="P19">
        <v>92230</v>
      </c>
      <c r="Q19">
        <v>20</v>
      </c>
      <c r="R19">
        <v>9.2385179373821995E-3</v>
      </c>
      <c r="S19">
        <v>3.3825031888063299</v>
      </c>
      <c r="T19">
        <v>8.9200288481192005E-2</v>
      </c>
      <c r="U19">
        <v>14.860908557326599</v>
      </c>
      <c r="V19">
        <v>17.719614141104099</v>
      </c>
      <c r="W19">
        <v>0</v>
      </c>
      <c r="X19">
        <v>0</v>
      </c>
      <c r="Y19">
        <v>0</v>
      </c>
      <c r="Z19">
        <v>0</v>
      </c>
      <c r="AA19">
        <v>0</v>
      </c>
    </row>
    <row r="21" spans="1:254" ht="15.75" thickBot="1" x14ac:dyDescent="0.3"/>
    <row r="22" spans="1:254" ht="15.75" thickBot="1" x14ac:dyDescent="0.3">
      <c r="A22" s="16"/>
      <c r="B22" s="17" t="s">
        <v>24</v>
      </c>
      <c r="C22" s="17" t="s">
        <v>25</v>
      </c>
      <c r="D22" s="17" t="s">
        <v>26</v>
      </c>
      <c r="E22" s="17" t="s">
        <v>27</v>
      </c>
      <c r="F22" s="17" t="s">
        <v>28</v>
      </c>
      <c r="G22" s="17" t="s">
        <v>29</v>
      </c>
      <c r="H22" s="17" t="s">
        <v>30</v>
      </c>
      <c r="I22" s="17" t="s">
        <v>31</v>
      </c>
      <c r="J22" s="17" t="s">
        <v>32</v>
      </c>
      <c r="K22" s="17" t="s">
        <v>33</v>
      </c>
      <c r="L22" s="17" t="s">
        <v>34</v>
      </c>
      <c r="M22" s="17" t="s">
        <v>35</v>
      </c>
      <c r="N22" s="17" t="s">
        <v>36</v>
      </c>
      <c r="O22" s="17" t="s">
        <v>37</v>
      </c>
      <c r="P22" s="17" t="s">
        <v>38</v>
      </c>
      <c r="Q22" s="17" t="s">
        <v>39</v>
      </c>
      <c r="R22" s="17" t="s">
        <v>40</v>
      </c>
      <c r="S22" s="17" t="s">
        <v>41</v>
      </c>
      <c r="T22" s="17" t="s">
        <v>43</v>
      </c>
      <c r="U22" s="17" t="s">
        <v>42</v>
      </c>
      <c r="V22" s="17" t="s">
        <v>44</v>
      </c>
      <c r="W22" s="17" t="s">
        <v>45</v>
      </c>
      <c r="X22" s="17" t="s">
        <v>46</v>
      </c>
      <c r="Y22" s="17" t="s">
        <v>47</v>
      </c>
      <c r="Z22" s="17" t="s">
        <v>48</v>
      </c>
      <c r="AA22" s="18" t="s">
        <v>49</v>
      </c>
      <c r="AB22" s="15"/>
      <c r="AC22" s="15"/>
      <c r="AD22" s="15"/>
      <c r="AE22" s="15"/>
      <c r="AF22" s="15"/>
    </row>
    <row r="23" spans="1:254" x14ac:dyDescent="0.25">
      <c r="A23" s="14" t="s">
        <v>60</v>
      </c>
      <c r="B23">
        <v>30</v>
      </c>
      <c r="C23">
        <v>1.5727009260099301</v>
      </c>
      <c r="D23">
        <v>4.8063646817353796</v>
      </c>
      <c r="E23">
        <v>0.156357728171997</v>
      </c>
      <c r="F23">
        <v>7.6122896304624801</v>
      </c>
      <c r="G23">
        <v>0.489758855459064</v>
      </c>
      <c r="H23">
        <v>2.3403216554150199</v>
      </c>
      <c r="I23">
        <v>4.1506790350175802</v>
      </c>
      <c r="J23">
        <v>3.5926244474119899</v>
      </c>
      <c r="K23">
        <v>0.13314013996568999</v>
      </c>
      <c r="L23">
        <v>0.68480329180635602</v>
      </c>
      <c r="M23">
        <v>1.2183195135039701E-2</v>
      </c>
      <c r="N23">
        <v>4.49603355299661</v>
      </c>
      <c r="O23">
        <v>11.609879699709699</v>
      </c>
      <c r="P23">
        <v>18061</v>
      </c>
      <c r="Q23">
        <v>20</v>
      </c>
      <c r="R23">
        <v>9.2385179384445893E-3</v>
      </c>
      <c r="S23">
        <v>3.3825031886251198</v>
      </c>
      <c r="T23">
        <v>8.9200288469635097E-2</v>
      </c>
      <c r="U23">
        <v>14.8609085572933</v>
      </c>
      <c r="V23">
        <v>7.47470483686513E-2</v>
      </c>
      <c r="W23">
        <v>0</v>
      </c>
      <c r="X23">
        <v>0</v>
      </c>
      <c r="Y23">
        <v>0</v>
      </c>
      <c r="Z23">
        <v>0</v>
      </c>
      <c r="AA23">
        <v>0</v>
      </c>
      <c r="AB23">
        <v>1.5127351537332101</v>
      </c>
      <c r="AC23">
        <v>6.5292288870195199</v>
      </c>
      <c r="AD23">
        <v>0.242363938968014</v>
      </c>
      <c r="AE23">
        <v>11.921155809148299</v>
      </c>
      <c r="AF23">
        <v>0.66387037342628397</v>
      </c>
      <c r="AG23">
        <v>2.6848292016739901</v>
      </c>
      <c r="AH23">
        <v>3.82294755067519</v>
      </c>
      <c r="AI23">
        <v>0.693929175457629</v>
      </c>
      <c r="AJ23">
        <v>0.41836704108115003</v>
      </c>
      <c r="AK23">
        <v>0.67901525615555403</v>
      </c>
      <c r="AL23">
        <v>1.8879453131404801E-2</v>
      </c>
      <c r="AM23">
        <v>4.2544097890484096</v>
      </c>
      <c r="AN23">
        <v>16.540740580084101</v>
      </c>
      <c r="AO23">
        <v>19.999999999948901</v>
      </c>
      <c r="AP23">
        <v>6.6027008188084304</v>
      </c>
      <c r="AQ23">
        <v>3.53473641196854E-2</v>
      </c>
      <c r="AR23">
        <v>2.4517249871588199E-2</v>
      </c>
      <c r="AS23">
        <v>15.4253622674004</v>
      </c>
      <c r="AT23">
        <v>1.28725632096762E-2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29.999999999940201</v>
      </c>
      <c r="BA23">
        <v>1.51258842875005</v>
      </c>
      <c r="BB23">
        <v>10.6917228762607</v>
      </c>
      <c r="BC23">
        <v>0.39669943187058598</v>
      </c>
      <c r="BD23">
        <v>19.513754932447</v>
      </c>
      <c r="BE23">
        <v>1.0875507170679</v>
      </c>
      <c r="BF23">
        <v>4.3986837520685897</v>
      </c>
      <c r="BG23">
        <v>3.8240927284973698</v>
      </c>
      <c r="BH23">
        <v>0.69693537169112196</v>
      </c>
      <c r="BI23">
        <v>0.41667556197052302</v>
      </c>
      <c r="BJ23">
        <v>0.67897470762310297</v>
      </c>
      <c r="BK23">
        <v>3.09021647135907E-2</v>
      </c>
      <c r="BL23">
        <v>4.2542872937829399</v>
      </c>
      <c r="BM23">
        <v>27.082160906634002</v>
      </c>
      <c r="BN23">
        <v>19.999999999952099</v>
      </c>
      <c r="BO23">
        <v>6.5997180771874904</v>
      </c>
      <c r="BP23">
        <v>3.53456533206273E-2</v>
      </c>
      <c r="BQ23">
        <v>2.4516334179418099E-2</v>
      </c>
      <c r="BR23">
        <v>15.4257251913738</v>
      </c>
      <c r="BS23">
        <v>2.11361657993182E-2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29.999999999943999</v>
      </c>
      <c r="BZ23">
        <v>1.5124418452653401</v>
      </c>
      <c r="CA23">
        <v>24.2994038402313</v>
      </c>
      <c r="CB23">
        <v>0.90125230501072096</v>
      </c>
      <c r="CC23">
        <v>44.335357133110001</v>
      </c>
      <c r="CD23">
        <v>2.4725784817252401</v>
      </c>
      <c r="CE23">
        <v>10.0013203351416</v>
      </c>
      <c r="CF23">
        <v>3.82522852955818</v>
      </c>
      <c r="CG23">
        <v>0.69995501704418905</v>
      </c>
      <c r="CH23">
        <v>0.415002332824634</v>
      </c>
      <c r="CI23">
        <v>0.678934179569742</v>
      </c>
      <c r="CJ23">
        <v>7.0206727009059403E-2</v>
      </c>
      <c r="CK23">
        <v>4.2541658973739196</v>
      </c>
      <c r="CL23">
        <v>61.543544636806203</v>
      </c>
      <c r="CM23">
        <v>19.9999999999552</v>
      </c>
      <c r="CN23">
        <v>6.59672475242124</v>
      </c>
      <c r="CO23">
        <v>3.5343939027175399E-2</v>
      </c>
      <c r="CP23">
        <v>2.45154112237853E-2</v>
      </c>
      <c r="CQ23">
        <v>15.4260850784647</v>
      </c>
      <c r="CR23">
        <v>4.8147420523132603E-2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29.999999999947502</v>
      </c>
      <c r="CY23">
        <v>1.5122953921889599</v>
      </c>
      <c r="CZ23">
        <v>115.513074595715</v>
      </c>
      <c r="DA23">
        <v>4.2835098173800201</v>
      </c>
      <c r="DB23">
        <v>210.72495373176801</v>
      </c>
      <c r="DC23">
        <v>11.7560728529745</v>
      </c>
      <c r="DD23">
        <v>47.553969554940998</v>
      </c>
      <c r="DE23">
        <v>3.8263550655593099</v>
      </c>
      <c r="DF23">
        <v>0.70298817643789502</v>
      </c>
      <c r="DG23">
        <v>0.41334717371450203</v>
      </c>
      <c r="DH23">
        <v>0.67889366844328203</v>
      </c>
      <c r="DI23">
        <v>0.33368341895546699</v>
      </c>
      <c r="DJ23">
        <v>4.2540455897874399</v>
      </c>
      <c r="DK23">
        <v>292.545545110364</v>
      </c>
      <c r="DL23">
        <v>19.999999999958</v>
      </c>
      <c r="DM23">
        <v>6.5937207401364599</v>
      </c>
      <c r="DN23">
        <v>3.5342221128927299E-2</v>
      </c>
      <c r="DO23">
        <v>2.4514480926962699E-2</v>
      </c>
      <c r="DP23">
        <v>15.426441946250399</v>
      </c>
      <c r="DQ23">
        <v>0.229146261034787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29.999999999944102</v>
      </c>
      <c r="DX23">
        <v>1.51243585169923</v>
      </c>
      <c r="DY23">
        <v>115.542707518572</v>
      </c>
      <c r="DZ23">
        <v>4.2847568855119604</v>
      </c>
      <c r="EA23">
        <v>210.78520311651101</v>
      </c>
      <c r="EB23">
        <v>11.7587099817168</v>
      </c>
      <c r="EC23">
        <v>47.564288892510497</v>
      </c>
      <c r="ED23">
        <v>3.8252749568173701</v>
      </c>
      <c r="EE23">
        <v>0.70007851289967304</v>
      </c>
      <c r="EF23">
        <v>0.41493394494563401</v>
      </c>
      <c r="EG23">
        <v>0.67893252241073598</v>
      </c>
      <c r="EH23">
        <v>0.33378021112448097</v>
      </c>
      <c r="EI23">
        <v>4.2541609353082199</v>
      </c>
      <c r="EJ23">
        <v>292.62361695341099</v>
      </c>
      <c r="EK23">
        <v>19.9999999999553</v>
      </c>
      <c r="EL23">
        <v>6.5966023376066403</v>
      </c>
      <c r="EM23">
        <v>3.53438689238302E-2</v>
      </c>
      <c r="EN23">
        <v>2.4515373471961501E-2</v>
      </c>
      <c r="EO23">
        <v>15.426099789179901</v>
      </c>
      <c r="EP23">
        <v>0.229156209719176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29.999999999940499</v>
      </c>
      <c r="EW23">
        <v>1.5125764303409299</v>
      </c>
      <c r="EX23">
        <v>115.50800071781801</v>
      </c>
      <c r="EY23">
        <v>4.2836179775554104</v>
      </c>
      <c r="EZ23">
        <v>210.728076522724</v>
      </c>
      <c r="FA23">
        <v>11.7547992587059</v>
      </c>
      <c r="FB23">
        <v>47.548122296353</v>
      </c>
      <c r="FC23">
        <v>3.8241863336709798</v>
      </c>
      <c r="FD23">
        <v>0.69718128570487803</v>
      </c>
      <c r="FE23">
        <v>0.41653732542543298</v>
      </c>
      <c r="FF23">
        <v>0.678971391683313</v>
      </c>
      <c r="FG23">
        <v>0.33369113705050601</v>
      </c>
      <c r="FH23">
        <v>4.2542772817067602</v>
      </c>
      <c r="FI23">
        <v>292.538741514918</v>
      </c>
      <c r="FJ23">
        <v>19.999999999952401</v>
      </c>
      <c r="FK23">
        <v>6.5994740956957498</v>
      </c>
      <c r="FL23">
        <v>3.5345513394290297E-2</v>
      </c>
      <c r="FM23">
        <v>2.4516259257872899E-2</v>
      </c>
      <c r="FN23">
        <v>15.425754855951601</v>
      </c>
      <c r="FO23">
        <v>0.22903858005618499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29.999999999936701</v>
      </c>
      <c r="FV23">
        <v>1.5127171377997699</v>
      </c>
      <c r="FW23">
        <v>115.537643217076</v>
      </c>
      <c r="FX23">
        <v>4.2848655301878997</v>
      </c>
      <c r="FY23">
        <v>210.78834894859099</v>
      </c>
      <c r="FZ23">
        <v>11.7574368643726</v>
      </c>
      <c r="GA23">
        <v>47.558443770959101</v>
      </c>
      <c r="GB23">
        <v>3.82308909651384</v>
      </c>
      <c r="GC23">
        <v>0.69429643752220904</v>
      </c>
      <c r="GD23">
        <v>0.41815746673771398</v>
      </c>
      <c r="GE23">
        <v>0.67901027936103997</v>
      </c>
      <c r="GF23">
        <v>0.33378796653867499</v>
      </c>
      <c r="GG23">
        <v>4.25439463704957</v>
      </c>
      <c r="GH23">
        <v>292.61684015865097</v>
      </c>
      <c r="GI23">
        <v>19.999999999949299</v>
      </c>
      <c r="GJ23">
        <v>6.6023361103854104</v>
      </c>
      <c r="GK23">
        <v>3.5347154640373697E-2</v>
      </c>
      <c r="GL23">
        <v>2.4517138356499199E-2</v>
      </c>
      <c r="GM23">
        <v>15.4254071321318</v>
      </c>
      <c r="GN23">
        <v>0.229048547011068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29.999999999932601</v>
      </c>
      <c r="GU23">
        <v>1.5128579845661301</v>
      </c>
      <c r="GV23">
        <v>115.50292521995701</v>
      </c>
      <c r="GW23">
        <v>4.2837261712474204</v>
      </c>
      <c r="GX23">
        <v>210.73120060009799</v>
      </c>
      <c r="GY23">
        <v>11.7535249263564</v>
      </c>
      <c r="GZ23">
        <v>47.542272855495703</v>
      </c>
      <c r="HA23">
        <v>3.8219831532719399</v>
      </c>
      <c r="HB23">
        <v>0.69142391141265902</v>
      </c>
      <c r="HC23">
        <v>0.419794577164051</v>
      </c>
      <c r="HD23">
        <v>0.67904918882001397</v>
      </c>
      <c r="HE23">
        <v>0.33369885730434501</v>
      </c>
      <c r="HF23">
        <v>4.2545130155636599</v>
      </c>
      <c r="HG23">
        <v>292.53193554145901</v>
      </c>
      <c r="HH23">
        <v>19.999999999946098</v>
      </c>
      <c r="HI23">
        <v>6.6051884477159097</v>
      </c>
      <c r="HJ23">
        <v>3.5348792742062603E-2</v>
      </c>
      <c r="HK23">
        <v>2.4518010815181599E-2</v>
      </c>
      <c r="HL23">
        <v>15.425056594708099</v>
      </c>
      <c r="HM23">
        <v>0.22893094879130599</v>
      </c>
      <c r="HN23">
        <v>0</v>
      </c>
      <c r="HO23">
        <v>0</v>
      </c>
      <c r="HP23">
        <v>0</v>
      </c>
      <c r="HQ23">
        <v>0</v>
      </c>
      <c r="HR23">
        <v>0</v>
      </c>
      <c r="HS23">
        <v>29.9999999999282</v>
      </c>
      <c r="HT23">
        <v>1.51299898155752</v>
      </c>
      <c r="HU23">
        <v>1891.5270146220901</v>
      </c>
      <c r="HV23">
        <v>70.192065089163094</v>
      </c>
      <c r="HW23">
        <v>3452.69340558063</v>
      </c>
      <c r="HX23">
        <v>192.37861442573299</v>
      </c>
      <c r="HY23">
        <v>778.06717130771403</v>
      </c>
      <c r="HZ23">
        <v>3.8208684285379202</v>
      </c>
      <c r="IA23">
        <v>0.68856365109389195</v>
      </c>
      <c r="IB23">
        <v>0.42144891494361902</v>
      </c>
      <c r="IC23">
        <v>0.679088123590603</v>
      </c>
      <c r="ID23">
        <v>5.4678104886778103</v>
      </c>
      <c r="IE23">
        <v>4.2546324376530604</v>
      </c>
      <c r="IF23">
        <v>4791.4457377927001</v>
      </c>
      <c r="IG23">
        <v>19.999999999942599</v>
      </c>
      <c r="IH23">
        <v>6.60803113655167</v>
      </c>
      <c r="II23">
        <v>3.5350427749661101E-2</v>
      </c>
      <c r="IJ23">
        <v>2.4518876646628E-2</v>
      </c>
      <c r="IK23">
        <v>15.4247032141816</v>
      </c>
      <c r="IL23">
        <v>3.7360460315866302</v>
      </c>
      <c r="IM23">
        <v>0</v>
      </c>
      <c r="IN23">
        <v>0</v>
      </c>
      <c r="IO23">
        <v>0</v>
      </c>
      <c r="IP23">
        <v>0</v>
      </c>
      <c r="IQ23">
        <v>0</v>
      </c>
      <c r="IR23">
        <v>18061</v>
      </c>
      <c r="IS23">
        <v>18446</v>
      </c>
      <c r="IT23">
        <v>385</v>
      </c>
    </row>
    <row r="24" spans="1:254" x14ac:dyDescent="0.25">
      <c r="A24" s="14" t="s">
        <v>61</v>
      </c>
      <c r="B24">
        <v>30</v>
      </c>
      <c r="C24">
        <v>1.57270092601251</v>
      </c>
      <c r="D24">
        <v>2227.6037641716998</v>
      </c>
      <c r="E24">
        <v>72.467048776799402</v>
      </c>
      <c r="F24">
        <v>3528.06458884106</v>
      </c>
      <c r="G24">
        <v>226.98832531417901</v>
      </c>
      <c r="H24">
        <v>1084.6678673400299</v>
      </c>
      <c r="I24">
        <v>4.1506790350385696</v>
      </c>
      <c r="J24">
        <v>3.5926244474459401</v>
      </c>
      <c r="K24">
        <v>0.13314013996788901</v>
      </c>
      <c r="L24">
        <v>0.68480329180712896</v>
      </c>
      <c r="M24">
        <v>5.6465401898029501</v>
      </c>
      <c r="N24">
        <v>4.4960335529943203</v>
      </c>
      <c r="O24">
        <v>5380.82593251257</v>
      </c>
      <c r="P24">
        <v>385</v>
      </c>
      <c r="Q24">
        <v>20</v>
      </c>
      <c r="R24">
        <v>9.2385179386261004E-3</v>
      </c>
      <c r="S24">
        <v>3.3825031885941499</v>
      </c>
      <c r="T24">
        <v>8.9200288467660802E-2</v>
      </c>
      <c r="U24">
        <v>14.860908557287701</v>
      </c>
      <c r="V24">
        <v>34.642982239569797</v>
      </c>
      <c r="W24">
        <v>0</v>
      </c>
      <c r="X24">
        <v>0</v>
      </c>
      <c r="Y24">
        <v>0</v>
      </c>
      <c r="Z24">
        <v>0</v>
      </c>
      <c r="AA24"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4"/>
  <sheetViews>
    <sheetView topLeftCell="I1" zoomScaleNormal="100" workbookViewId="0">
      <selection activeCell="W11" sqref="W11:AA12"/>
    </sheetView>
  </sheetViews>
  <sheetFormatPr defaultRowHeight="15" x14ac:dyDescent="0.25"/>
  <sheetData>
    <row r="1" spans="1:31" x14ac:dyDescent="0.25">
      <c r="A1" s="3" t="s">
        <v>0</v>
      </c>
      <c r="B1" s="3">
        <v>2</v>
      </c>
      <c r="C1" s="3" t="s">
        <v>1</v>
      </c>
      <c r="D1" s="3" t="s">
        <v>2</v>
      </c>
      <c r="E1" s="3">
        <v>385</v>
      </c>
      <c r="F1" s="3" t="s">
        <v>3</v>
      </c>
      <c r="G1" s="3" t="s">
        <v>4</v>
      </c>
      <c r="H1" s="3">
        <v>0</v>
      </c>
      <c r="I1" s="2"/>
      <c r="J1" s="3" t="s">
        <v>17</v>
      </c>
      <c r="K1" s="3"/>
    </row>
    <row r="2" spans="1:31" x14ac:dyDescent="0.25">
      <c r="A2" s="3" t="s">
        <v>6</v>
      </c>
      <c r="B2" s="3">
        <v>2</v>
      </c>
      <c r="C2" s="3" t="s">
        <v>1</v>
      </c>
      <c r="D2" s="3" t="s">
        <v>7</v>
      </c>
      <c r="E2" s="3">
        <v>18446</v>
      </c>
      <c r="F2" s="3" t="s">
        <v>3</v>
      </c>
      <c r="G2" s="3" t="s">
        <v>8</v>
      </c>
      <c r="H2" s="3">
        <v>0</v>
      </c>
      <c r="I2" s="2"/>
      <c r="J2" s="3" t="s">
        <v>18</v>
      </c>
      <c r="K2" s="1">
        <v>1000</v>
      </c>
      <c r="L2" s="3" t="s">
        <v>59</v>
      </c>
      <c r="R2" s="19"/>
      <c r="S2" s="19"/>
      <c r="T2" s="19"/>
      <c r="U2" s="19"/>
      <c r="V2" s="19"/>
      <c r="W2" s="19"/>
    </row>
    <row r="3" spans="1:31" x14ac:dyDescent="0.25">
      <c r="A3" s="3" t="s">
        <v>9</v>
      </c>
      <c r="B3" s="3">
        <v>240</v>
      </c>
      <c r="C3" s="3" t="s">
        <v>1</v>
      </c>
      <c r="D3" s="3" t="s">
        <v>10</v>
      </c>
      <c r="E3" s="3">
        <v>55338</v>
      </c>
      <c r="F3" s="3" t="s">
        <v>3</v>
      </c>
      <c r="G3" s="3" t="s">
        <v>11</v>
      </c>
      <c r="H3" s="3">
        <v>0</v>
      </c>
      <c r="I3" s="2"/>
      <c r="J3" s="3" t="s">
        <v>19</v>
      </c>
      <c r="K3" s="1">
        <v>1000</v>
      </c>
      <c r="L3" s="5" t="s">
        <v>59</v>
      </c>
      <c r="M3" s="3"/>
      <c r="N3" s="4" t="s">
        <v>5</v>
      </c>
      <c r="R3" s="19"/>
      <c r="S3" s="19"/>
      <c r="T3" s="19"/>
      <c r="U3" s="19"/>
      <c r="V3" s="19"/>
      <c r="W3" s="19"/>
    </row>
    <row r="4" spans="1:31" x14ac:dyDescent="0.25">
      <c r="A4" s="3" t="s">
        <v>12</v>
      </c>
      <c r="B4" s="3">
        <v>240</v>
      </c>
      <c r="C4" s="3" t="s">
        <v>1</v>
      </c>
      <c r="D4" s="2"/>
      <c r="E4" s="2"/>
      <c r="F4" s="2"/>
      <c r="G4" s="3" t="s">
        <v>13</v>
      </c>
      <c r="H4" s="3">
        <v>0</v>
      </c>
      <c r="I4" s="2"/>
      <c r="J4" s="3" t="s">
        <v>20</v>
      </c>
      <c r="K4" s="1">
        <v>1333</v>
      </c>
      <c r="L4" s="3" t="s">
        <v>59</v>
      </c>
      <c r="N4" s="2"/>
      <c r="R4" s="19"/>
      <c r="S4" s="19"/>
      <c r="T4" s="19"/>
      <c r="U4" s="19"/>
      <c r="V4" s="19"/>
      <c r="W4" s="19"/>
    </row>
    <row r="5" spans="1:31" x14ac:dyDescent="0.25">
      <c r="A5" s="3" t="s">
        <v>14</v>
      </c>
      <c r="B5" s="3">
        <v>240</v>
      </c>
      <c r="C5" s="3" t="s">
        <v>1</v>
      </c>
      <c r="D5" s="2"/>
      <c r="E5" s="2"/>
      <c r="F5" s="2"/>
      <c r="G5" s="3" t="s">
        <v>15</v>
      </c>
      <c r="H5" s="3">
        <v>0</v>
      </c>
      <c r="I5" s="2"/>
      <c r="J5" s="3" t="s">
        <v>21</v>
      </c>
      <c r="K5" s="1">
        <v>1333</v>
      </c>
      <c r="L5" s="5" t="s">
        <v>59</v>
      </c>
      <c r="N5" s="3" t="s">
        <v>16</v>
      </c>
      <c r="O5" s="1">
        <v>15</v>
      </c>
    </row>
    <row r="6" spans="1:31" x14ac:dyDescent="0.25">
      <c r="J6" s="3" t="s">
        <v>22</v>
      </c>
      <c r="K6" s="1">
        <v>1333</v>
      </c>
      <c r="L6" s="3" t="s">
        <v>59</v>
      </c>
    </row>
    <row r="9" spans="1:31" ht="15.75" thickBot="1" x14ac:dyDescent="0.3">
      <c r="A9" t="s">
        <v>50</v>
      </c>
      <c r="Q9" s="3"/>
    </row>
    <row r="10" spans="1:31" ht="15.75" thickBot="1" x14ac:dyDescent="0.3">
      <c r="A10" s="16" t="s">
        <v>23</v>
      </c>
      <c r="B10" s="17" t="s">
        <v>24</v>
      </c>
      <c r="C10" s="17" t="s">
        <v>25</v>
      </c>
      <c r="D10" s="17" t="s">
        <v>26</v>
      </c>
      <c r="E10" s="17" t="s">
        <v>27</v>
      </c>
      <c r="F10" s="17" t="s">
        <v>28</v>
      </c>
      <c r="G10" s="17" t="s">
        <v>29</v>
      </c>
      <c r="H10" s="17" t="s">
        <v>30</v>
      </c>
      <c r="I10" s="17" t="s">
        <v>31</v>
      </c>
      <c r="J10" s="17" t="s">
        <v>32</v>
      </c>
      <c r="K10" s="17" t="s">
        <v>33</v>
      </c>
      <c r="L10" s="17" t="s">
        <v>34</v>
      </c>
      <c r="M10" s="17" t="s">
        <v>35</v>
      </c>
      <c r="N10" s="17" t="s">
        <v>36</v>
      </c>
      <c r="O10" s="17" t="s">
        <v>37</v>
      </c>
      <c r="P10" s="17" t="s">
        <v>38</v>
      </c>
      <c r="Q10" s="17" t="s">
        <v>39</v>
      </c>
      <c r="R10" s="17" t="s">
        <v>40</v>
      </c>
      <c r="S10" s="17" t="s">
        <v>41</v>
      </c>
      <c r="T10" s="17" t="s">
        <v>42</v>
      </c>
      <c r="U10" s="17" t="s">
        <v>43</v>
      </c>
      <c r="V10" s="17" t="s">
        <v>44</v>
      </c>
      <c r="W10" s="17" t="s">
        <v>45</v>
      </c>
      <c r="X10" s="17" t="s">
        <v>46</v>
      </c>
      <c r="Y10" s="17" t="s">
        <v>47</v>
      </c>
      <c r="Z10" s="17" t="s">
        <v>48</v>
      </c>
      <c r="AA10" s="18" t="s">
        <v>49</v>
      </c>
    </row>
    <row r="11" spans="1:31" x14ac:dyDescent="0.25">
      <c r="A11">
        <v>0</v>
      </c>
      <c r="B11">
        <v>30</v>
      </c>
      <c r="C11">
        <v>69.5</v>
      </c>
      <c r="D11">
        <v>51.2</v>
      </c>
      <c r="E11">
        <v>202.32</v>
      </c>
      <c r="F11">
        <v>28.17</v>
      </c>
      <c r="G11">
        <v>0</v>
      </c>
      <c r="H11">
        <v>0</v>
      </c>
      <c r="I11">
        <v>0</v>
      </c>
      <c r="J11">
        <v>0</v>
      </c>
      <c r="K11">
        <v>31.56</v>
      </c>
      <c r="L11">
        <v>6.95</v>
      </c>
      <c r="M11">
        <v>10.59</v>
      </c>
      <c r="N11">
        <v>7</v>
      </c>
      <c r="O11">
        <v>211.26</v>
      </c>
      <c r="P11">
        <v>18446</v>
      </c>
      <c r="Q11">
        <v>20</v>
      </c>
      <c r="R11">
        <v>0</v>
      </c>
      <c r="S11">
        <v>0</v>
      </c>
      <c r="T11">
        <v>0</v>
      </c>
      <c r="U11">
        <v>0</v>
      </c>
      <c r="V11">
        <v>0</v>
      </c>
    </row>
    <row r="12" spans="1:31" x14ac:dyDescent="0.25">
      <c r="A12">
        <v>1000</v>
      </c>
      <c r="B12">
        <v>30</v>
      </c>
      <c r="C12">
        <v>69.5</v>
      </c>
      <c r="D12">
        <v>51.2</v>
      </c>
      <c r="E12">
        <v>202.32</v>
      </c>
      <c r="F12">
        <v>28.17</v>
      </c>
      <c r="G12">
        <v>0</v>
      </c>
      <c r="H12">
        <v>0</v>
      </c>
      <c r="I12">
        <v>0</v>
      </c>
      <c r="J12">
        <v>0</v>
      </c>
      <c r="K12">
        <v>31.56</v>
      </c>
      <c r="L12">
        <v>6.95</v>
      </c>
      <c r="M12">
        <v>10.59</v>
      </c>
      <c r="N12">
        <v>7</v>
      </c>
      <c r="O12">
        <v>211.26</v>
      </c>
      <c r="P12">
        <v>18446</v>
      </c>
      <c r="Q12">
        <v>20</v>
      </c>
      <c r="R12">
        <v>0</v>
      </c>
      <c r="S12">
        <v>0</v>
      </c>
      <c r="T12">
        <v>0</v>
      </c>
      <c r="U12">
        <v>0</v>
      </c>
      <c r="V12">
        <v>0</v>
      </c>
    </row>
    <row r="13" spans="1:31" ht="15.75" thickBot="1" x14ac:dyDescent="0.3"/>
    <row r="14" spans="1:31" ht="15.75" thickBot="1" x14ac:dyDescent="0.3">
      <c r="A14" s="16"/>
      <c r="B14" s="17" t="s">
        <v>24</v>
      </c>
      <c r="C14" s="17" t="s">
        <v>25</v>
      </c>
      <c r="D14" s="17" t="s">
        <v>26</v>
      </c>
      <c r="E14" s="17" t="s">
        <v>27</v>
      </c>
      <c r="F14" s="17" t="s">
        <v>28</v>
      </c>
      <c r="G14" s="17" t="s">
        <v>29</v>
      </c>
      <c r="H14" s="17" t="s">
        <v>30</v>
      </c>
      <c r="I14" s="17" t="s">
        <v>31</v>
      </c>
      <c r="J14" s="17" t="s">
        <v>32</v>
      </c>
      <c r="K14" s="17" t="s">
        <v>33</v>
      </c>
      <c r="L14" s="17" t="s">
        <v>34</v>
      </c>
      <c r="M14" s="17" t="s">
        <v>35</v>
      </c>
      <c r="N14" s="17" t="s">
        <v>36</v>
      </c>
      <c r="O14" s="17" t="s">
        <v>37</v>
      </c>
      <c r="P14" s="17" t="s">
        <v>38</v>
      </c>
      <c r="Q14" s="17" t="s">
        <v>39</v>
      </c>
      <c r="R14" s="17" t="s">
        <v>40</v>
      </c>
      <c r="S14" s="17" t="s">
        <v>41</v>
      </c>
      <c r="T14" s="17" t="s">
        <v>43</v>
      </c>
      <c r="U14" s="17" t="s">
        <v>42</v>
      </c>
      <c r="V14" s="17" t="s">
        <v>44</v>
      </c>
      <c r="W14" s="17" t="s">
        <v>45</v>
      </c>
      <c r="X14" s="17" t="s">
        <v>46</v>
      </c>
      <c r="Y14" s="17" t="s">
        <v>47</v>
      </c>
      <c r="Z14" s="17" t="s">
        <v>48</v>
      </c>
      <c r="AA14" s="18" t="s">
        <v>49</v>
      </c>
      <c r="AB14" s="15"/>
      <c r="AC14" s="16" t="s">
        <v>51</v>
      </c>
      <c r="AD14" s="17" t="s">
        <v>52</v>
      </c>
      <c r="AE14" s="18" t="s">
        <v>53</v>
      </c>
    </row>
    <row r="15" spans="1:31" x14ac:dyDescent="0.25">
      <c r="A15" s="14" t="s">
        <v>54</v>
      </c>
      <c r="B15">
        <v>30</v>
      </c>
      <c r="C15" s="20">
        <v>5.1262163241148997</v>
      </c>
      <c r="D15" s="20">
        <v>1139.05658535307</v>
      </c>
      <c r="E15" s="20">
        <v>62.243348576519402</v>
      </c>
      <c r="F15" s="20">
        <v>1766.3816435009401</v>
      </c>
      <c r="G15" s="20">
        <v>122.134908644886</v>
      </c>
      <c r="H15" s="20">
        <v>541.77828086346199</v>
      </c>
      <c r="I15" s="20">
        <v>3.4015425126003702E-2</v>
      </c>
      <c r="J15" s="20">
        <v>7.0432211766689203</v>
      </c>
      <c r="K15" s="20">
        <v>6.7596214656059503</v>
      </c>
      <c r="L15" s="20">
        <v>1.0551273122410201</v>
      </c>
      <c r="M15" s="20">
        <v>4.1539397774664399</v>
      </c>
      <c r="N15" s="20">
        <v>4.7106416029524496</v>
      </c>
      <c r="O15" s="20">
        <v>2753.9549327013501</v>
      </c>
      <c r="P15">
        <v>92230</v>
      </c>
      <c r="Q15">
        <v>20</v>
      </c>
      <c r="R15" s="20">
        <v>0.207416558055281</v>
      </c>
      <c r="S15" s="20">
        <v>1.0071176086072799E-2</v>
      </c>
      <c r="T15" s="20">
        <v>5.6288474897700997E-3</v>
      </c>
      <c r="U15" s="20">
        <v>13.552825358205499</v>
      </c>
      <c r="V15" s="20">
        <v>40.345143329587202</v>
      </c>
      <c r="AC15" s="20">
        <v>4.59411290286336</v>
      </c>
      <c r="AD15" s="20">
        <v>11.5815840543649</v>
      </c>
      <c r="AE15" s="20">
        <v>497.249152532415</v>
      </c>
    </row>
    <row r="16" spans="1:31" x14ac:dyDescent="0.25">
      <c r="A16" s="14" t="s">
        <v>55</v>
      </c>
      <c r="B16">
        <v>30</v>
      </c>
      <c r="C16" s="20">
        <v>3.2973451431369298</v>
      </c>
      <c r="D16" s="20">
        <v>1139.05658535306</v>
      </c>
      <c r="E16" s="20">
        <v>57.086760978936198</v>
      </c>
      <c r="F16" s="20">
        <v>1766.16007871835</v>
      </c>
      <c r="G16" s="20">
        <v>122.07442728258</v>
      </c>
      <c r="H16" s="20">
        <v>542.595060519291</v>
      </c>
      <c r="I16" s="20">
        <v>2.5021417648353399E-3</v>
      </c>
      <c r="J16" s="20">
        <v>4.8479159734000499</v>
      </c>
      <c r="K16" s="20">
        <v>7.24098754176672</v>
      </c>
      <c r="L16" s="20">
        <v>0.71338539632257003</v>
      </c>
      <c r="M16" s="20">
        <v>3.9709145183056802</v>
      </c>
      <c r="N16" s="20">
        <v>4.9027767089791103</v>
      </c>
      <c r="O16" s="20">
        <v>2750.4731132552001</v>
      </c>
      <c r="P16">
        <v>92230</v>
      </c>
      <c r="Q16">
        <v>20</v>
      </c>
      <c r="R16" s="20">
        <v>0.19419623999791599</v>
      </c>
      <c r="S16" s="20">
        <v>9.6282408281282601E-3</v>
      </c>
      <c r="T16" s="20">
        <v>5.5304848038037896E-3</v>
      </c>
      <c r="U16" s="20">
        <v>15.7270275331669</v>
      </c>
      <c r="V16" s="20">
        <v>40.324571488054097</v>
      </c>
      <c r="AC16" s="20">
        <v>4.3920615668262402</v>
      </c>
      <c r="AD16" s="20">
        <v>11.379198802783201</v>
      </c>
      <c r="AE16" s="20">
        <v>5083.0822704274997</v>
      </c>
    </row>
    <row r="17" spans="1:32" x14ac:dyDescent="0.25">
      <c r="A17" s="14" t="s">
        <v>56</v>
      </c>
      <c r="B17">
        <v>30</v>
      </c>
      <c r="C17" s="20">
        <v>1.9258994197357699</v>
      </c>
      <c r="D17" s="20">
        <v>1139.05658535304</v>
      </c>
      <c r="E17" s="20">
        <v>45.053820777534497</v>
      </c>
      <c r="F17" s="20">
        <v>1769.80290263797</v>
      </c>
      <c r="G17" s="20">
        <v>122.677925249013</v>
      </c>
      <c r="H17" s="20">
        <v>543.68609796446503</v>
      </c>
      <c r="I17" s="20">
        <v>1.00932803125432</v>
      </c>
      <c r="J17" s="20">
        <v>7.7972573159661902</v>
      </c>
      <c r="K17" s="20">
        <v>3.6338536753211699</v>
      </c>
      <c r="L17" s="20">
        <v>0.70892993447633801</v>
      </c>
      <c r="M17" s="20">
        <v>3.2857314092913699</v>
      </c>
      <c r="N17" s="20">
        <v>4.4178676485468698</v>
      </c>
      <c r="O17" s="20">
        <v>2745.57800239885</v>
      </c>
      <c r="P17">
        <v>92230</v>
      </c>
      <c r="Q17">
        <v>20</v>
      </c>
      <c r="R17" s="20">
        <v>0.42644785427187698</v>
      </c>
      <c r="S17" s="20">
        <v>2.5094579488137401E-2</v>
      </c>
      <c r="T17" s="20">
        <v>1.5470437020113199E-2</v>
      </c>
      <c r="U17" s="20">
        <v>13.956711033605099</v>
      </c>
      <c r="V17" s="20">
        <v>40.493337883099898</v>
      </c>
      <c r="AC17" s="20">
        <v>1831.1030783372501</v>
      </c>
      <c r="AD17" s="20">
        <v>5091.6959179318901</v>
      </c>
      <c r="AE17" s="20">
        <v>215806.18109374601</v>
      </c>
    </row>
    <row r="18" spans="1:32" x14ac:dyDescent="0.25">
      <c r="A18" s="14" t="s">
        <v>57</v>
      </c>
      <c r="B18">
        <v>30</v>
      </c>
      <c r="C18" s="20">
        <v>1.5946927202822301</v>
      </c>
      <c r="D18" s="20">
        <v>1139.05658535303</v>
      </c>
      <c r="E18" s="20">
        <v>36.398470414007598</v>
      </c>
      <c r="F18" s="20">
        <v>1770.64950102119</v>
      </c>
      <c r="G18" s="20">
        <v>123.124707169149</v>
      </c>
      <c r="H18" s="20">
        <v>544.77768796576004</v>
      </c>
      <c r="I18" s="20">
        <v>1.87045353766716</v>
      </c>
      <c r="J18" s="20">
        <v>11.068192773601901</v>
      </c>
      <c r="K18" s="20">
        <v>1.04067151290105</v>
      </c>
      <c r="L18" s="20">
        <v>0.65793611153975695</v>
      </c>
      <c r="M18" s="20">
        <v>2.7761121610170201</v>
      </c>
      <c r="N18" s="20">
        <v>4.0256301623517903</v>
      </c>
      <c r="O18" s="20">
        <v>2741.0088456702601</v>
      </c>
      <c r="P18">
        <v>92230</v>
      </c>
      <c r="Q18">
        <v>20</v>
      </c>
      <c r="R18" s="20">
        <v>5.3655037937931298E-2</v>
      </c>
      <c r="S18" s="20">
        <v>4.5085567061608801E-3</v>
      </c>
      <c r="T18" s="20">
        <v>2.7053209147897099E-3</v>
      </c>
      <c r="U18" s="20">
        <v>13.472365951843599</v>
      </c>
      <c r="V18" s="20">
        <v>40.6715089705419</v>
      </c>
      <c r="AC18" s="20">
        <v>328.98068953145099</v>
      </c>
      <c r="AD18" s="20">
        <v>890.38670598781505</v>
      </c>
      <c r="AE18" s="20">
        <v>52393.930985619401</v>
      </c>
    </row>
    <row r="19" spans="1:32" x14ac:dyDescent="0.25">
      <c r="A19" s="14" t="s">
        <v>58</v>
      </c>
      <c r="B19">
        <v>30</v>
      </c>
      <c r="C19" s="20">
        <v>1.3351770877307101</v>
      </c>
      <c r="D19" s="20">
        <v>1139.05658535302</v>
      </c>
      <c r="E19" s="20">
        <v>30.4363087224902</v>
      </c>
      <c r="F19" s="20">
        <v>1769.68502498874</v>
      </c>
      <c r="G19" s="20">
        <v>123.260003764761</v>
      </c>
      <c r="H19" s="20">
        <v>545.86869890901403</v>
      </c>
      <c r="I19" s="20">
        <v>3.8008430233324599</v>
      </c>
      <c r="J19" s="20">
        <v>12.344077356125201</v>
      </c>
      <c r="K19" s="20">
        <v>0.22813183080477201</v>
      </c>
      <c r="L19" s="20">
        <v>0.60160562783779103</v>
      </c>
      <c r="M19" s="20">
        <v>2.4149313595478299</v>
      </c>
      <c r="N19" s="20">
        <v>3.87987454525208</v>
      </c>
      <c r="O19" s="20">
        <v>2736.77307996536</v>
      </c>
      <c r="P19">
        <v>92230</v>
      </c>
      <c r="Q19">
        <v>20</v>
      </c>
      <c r="R19" s="20">
        <v>5.8094125474936198E-3</v>
      </c>
      <c r="S19" s="20">
        <v>7.6192317328283802E-4</v>
      </c>
      <c r="T19" s="20">
        <v>4.6274085058263601E-4</v>
      </c>
      <c r="U19" s="20">
        <v>13.351928767223001</v>
      </c>
      <c r="V19" s="20">
        <v>40.724151549121501</v>
      </c>
      <c r="AC19" s="20">
        <v>55.596064828032098</v>
      </c>
      <c r="AD19" s="20">
        <v>152.29923349345</v>
      </c>
      <c r="AE19" s="20">
        <v>11759.8622676081</v>
      </c>
    </row>
    <row r="21" spans="1:32" ht="15.75" thickBot="1" x14ac:dyDescent="0.3"/>
    <row r="22" spans="1:32" ht="15.75" thickBot="1" x14ac:dyDescent="0.3">
      <c r="A22" s="16"/>
      <c r="B22" s="17" t="s">
        <v>24</v>
      </c>
      <c r="C22" s="17" t="s">
        <v>25</v>
      </c>
      <c r="D22" s="17" t="s">
        <v>26</v>
      </c>
      <c r="E22" s="17" t="s">
        <v>27</v>
      </c>
      <c r="F22" s="17" t="s">
        <v>28</v>
      </c>
      <c r="G22" s="17" t="s">
        <v>29</v>
      </c>
      <c r="H22" s="17" t="s">
        <v>30</v>
      </c>
      <c r="I22" s="17" t="s">
        <v>31</v>
      </c>
      <c r="J22" s="17" t="s">
        <v>32</v>
      </c>
      <c r="K22" s="17" t="s">
        <v>33</v>
      </c>
      <c r="L22" s="17" t="s">
        <v>34</v>
      </c>
      <c r="M22" s="17" t="s">
        <v>35</v>
      </c>
      <c r="N22" s="17" t="s">
        <v>36</v>
      </c>
      <c r="O22" s="17" t="s">
        <v>37</v>
      </c>
      <c r="P22" s="17" t="s">
        <v>38</v>
      </c>
      <c r="Q22" s="17" t="s">
        <v>39</v>
      </c>
      <c r="R22" s="17" t="s">
        <v>40</v>
      </c>
      <c r="S22" s="17" t="s">
        <v>41</v>
      </c>
      <c r="T22" s="17" t="s">
        <v>43</v>
      </c>
      <c r="U22" s="17" t="s">
        <v>42</v>
      </c>
      <c r="V22" s="17" t="s">
        <v>44</v>
      </c>
      <c r="W22" s="17" t="s">
        <v>45</v>
      </c>
      <c r="X22" s="17" t="s">
        <v>46</v>
      </c>
      <c r="Y22" s="17" t="s">
        <v>47</v>
      </c>
      <c r="Z22" s="17" t="s">
        <v>48</v>
      </c>
      <c r="AA22" s="18" t="s">
        <v>49</v>
      </c>
      <c r="AB22" s="15"/>
      <c r="AC22" s="15"/>
      <c r="AD22" s="15"/>
      <c r="AE22" s="15"/>
      <c r="AF22" s="15"/>
    </row>
    <row r="23" spans="1:32" x14ac:dyDescent="0.25">
      <c r="A23" s="14" t="s">
        <v>60</v>
      </c>
      <c r="B23">
        <v>30.000000000001439</v>
      </c>
      <c r="C23">
        <v>1.335177087730707</v>
      </c>
      <c r="D23">
        <v>4.821085724595549</v>
      </c>
      <c r="E23">
        <v>0.12882244427383147</v>
      </c>
      <c r="F23">
        <v>7.4902364998482369</v>
      </c>
      <c r="G23">
        <v>0.52170107456049553</v>
      </c>
      <c r="H23">
        <v>2.3104030349801836</v>
      </c>
      <c r="I23">
        <v>3.8008430233324568</v>
      </c>
      <c r="J23">
        <v>12.344077356125243</v>
      </c>
      <c r="K23">
        <v>0.22813183080477159</v>
      </c>
      <c r="L23">
        <v>0.60160562783778859</v>
      </c>
      <c r="M23">
        <v>1.0221257884028515E-2</v>
      </c>
      <c r="N23">
        <v>3.8798745452520849</v>
      </c>
      <c r="O23">
        <v>11.583461082566984</v>
      </c>
      <c r="P23">
        <v>18061</v>
      </c>
      <c r="Q23">
        <v>20</v>
      </c>
      <c r="R23">
        <v>5.809412547493605E-3</v>
      </c>
      <c r="S23">
        <v>7.6192317328283596E-4</v>
      </c>
      <c r="T23">
        <v>4.6274085058263661E-4</v>
      </c>
      <c r="U23">
        <v>13.351928767223022</v>
      </c>
      <c r="V23">
        <v>0.17236599849768286</v>
      </c>
    </row>
    <row r="24" spans="1:32" x14ac:dyDescent="0.25">
      <c r="A24" s="14" t="s">
        <v>61</v>
      </c>
      <c r="B24">
        <v>30.0000000000013</v>
      </c>
      <c r="C24">
        <v>1.3351770877307063</v>
      </c>
      <c r="D24">
        <v>2226.9131707063116</v>
      </c>
      <c r="E24">
        <v>59.504521226915585</v>
      </c>
      <c r="F24">
        <v>3459.8236302086489</v>
      </c>
      <c r="G24">
        <v>240.97953458561844</v>
      </c>
      <c r="H24">
        <v>1067.2008842300443</v>
      </c>
      <c r="I24">
        <v>3.8008430233324675</v>
      </c>
      <c r="J24">
        <v>12.344077356125247</v>
      </c>
      <c r="K24">
        <v>0.2281318308047717</v>
      </c>
      <c r="L24">
        <v>0.60160562783778959</v>
      </c>
      <c r="M24">
        <v>4.7213128127976365</v>
      </c>
      <c r="N24">
        <v>3.8798745452520778</v>
      </c>
      <c r="O24">
        <v>5350.5296359973981</v>
      </c>
      <c r="P24">
        <v>385</v>
      </c>
      <c r="Q24">
        <v>20</v>
      </c>
      <c r="R24">
        <v>5.8094125474936111E-3</v>
      </c>
      <c r="S24">
        <v>7.6192317328283899E-4</v>
      </c>
      <c r="T24">
        <v>4.6274085058263639E-4</v>
      </c>
      <c r="U24">
        <v>13.35192876722304</v>
      </c>
      <c r="V24">
        <v>79.617773705659729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4"/>
  <sheetViews>
    <sheetView topLeftCell="I1" zoomScaleNormal="100" workbookViewId="0">
      <selection activeCell="Q28" sqref="Q28"/>
    </sheetView>
  </sheetViews>
  <sheetFormatPr defaultRowHeight="15" x14ac:dyDescent="0.25"/>
  <sheetData>
    <row r="1" spans="1:31" x14ac:dyDescent="0.25">
      <c r="A1" s="3" t="s">
        <v>0</v>
      </c>
      <c r="B1" s="3">
        <v>2</v>
      </c>
      <c r="C1" s="3" t="s">
        <v>1</v>
      </c>
      <c r="D1" s="3" t="s">
        <v>2</v>
      </c>
      <c r="E1" s="3">
        <v>385</v>
      </c>
      <c r="F1" s="3" t="s">
        <v>3</v>
      </c>
      <c r="G1" s="3" t="s">
        <v>4</v>
      </c>
      <c r="H1" s="3">
        <v>0</v>
      </c>
      <c r="I1" s="2"/>
      <c r="J1" s="3" t="s">
        <v>17</v>
      </c>
      <c r="K1" s="3"/>
    </row>
    <row r="2" spans="1:31" x14ac:dyDescent="0.25">
      <c r="A2" s="3" t="s">
        <v>6</v>
      </c>
      <c r="B2" s="3">
        <v>2</v>
      </c>
      <c r="C2" s="3" t="s">
        <v>1</v>
      </c>
      <c r="D2" s="3" t="s">
        <v>7</v>
      </c>
      <c r="E2" s="3">
        <v>18446</v>
      </c>
      <c r="F2" s="3" t="s">
        <v>3</v>
      </c>
      <c r="G2" s="3" t="s">
        <v>8</v>
      </c>
      <c r="H2" s="3">
        <v>0</v>
      </c>
      <c r="I2" s="2"/>
      <c r="J2" s="3" t="s">
        <v>18</v>
      </c>
      <c r="K2" s="1">
        <v>1000</v>
      </c>
      <c r="L2" s="3" t="s">
        <v>59</v>
      </c>
      <c r="R2" s="19"/>
      <c r="S2" s="19"/>
      <c r="T2" s="19"/>
      <c r="U2" s="19"/>
      <c r="V2" s="19"/>
      <c r="W2" s="19"/>
    </row>
    <row r="3" spans="1:31" x14ac:dyDescent="0.25">
      <c r="A3" s="3" t="s">
        <v>9</v>
      </c>
      <c r="B3" s="3">
        <v>240</v>
      </c>
      <c r="C3" s="3" t="s">
        <v>1</v>
      </c>
      <c r="D3" s="3" t="s">
        <v>10</v>
      </c>
      <c r="E3" s="3">
        <v>55338</v>
      </c>
      <c r="F3" s="3" t="s">
        <v>3</v>
      </c>
      <c r="G3" s="3" t="s">
        <v>11</v>
      </c>
      <c r="H3" s="3">
        <v>0</v>
      </c>
      <c r="I3" s="2"/>
      <c r="J3" s="3" t="s">
        <v>19</v>
      </c>
      <c r="K3" s="1">
        <v>1000</v>
      </c>
      <c r="L3" s="5" t="s">
        <v>59</v>
      </c>
      <c r="M3" s="3"/>
      <c r="N3" s="4" t="s">
        <v>5</v>
      </c>
      <c r="R3" s="19"/>
      <c r="S3" s="19"/>
      <c r="T3" s="19"/>
      <c r="U3" s="19"/>
      <c r="V3" s="19"/>
      <c r="W3" s="19"/>
    </row>
    <row r="4" spans="1:31" x14ac:dyDescent="0.25">
      <c r="A4" s="3" t="s">
        <v>12</v>
      </c>
      <c r="B4" s="3">
        <v>240</v>
      </c>
      <c r="C4" s="3" t="s">
        <v>1</v>
      </c>
      <c r="D4" s="2"/>
      <c r="E4" s="2"/>
      <c r="F4" s="2"/>
      <c r="G4" s="3" t="s">
        <v>13</v>
      </c>
      <c r="H4" s="3">
        <v>0</v>
      </c>
      <c r="I4" s="2"/>
      <c r="J4" s="3" t="s">
        <v>20</v>
      </c>
      <c r="K4" s="1">
        <v>1333</v>
      </c>
      <c r="L4" s="3" t="s">
        <v>59</v>
      </c>
      <c r="N4" s="2"/>
      <c r="R4" s="19"/>
      <c r="S4" s="19"/>
      <c r="T4" s="19"/>
      <c r="U4" s="19"/>
      <c r="V4" s="19"/>
      <c r="W4" s="19"/>
    </row>
    <row r="5" spans="1:31" x14ac:dyDescent="0.25">
      <c r="A5" s="3" t="s">
        <v>14</v>
      </c>
      <c r="B5" s="3">
        <v>240</v>
      </c>
      <c r="C5" s="3" t="s">
        <v>1</v>
      </c>
      <c r="D5" s="2"/>
      <c r="E5" s="2"/>
      <c r="F5" s="2"/>
      <c r="G5" s="3" t="s">
        <v>15</v>
      </c>
      <c r="H5" s="3">
        <v>0</v>
      </c>
      <c r="I5" s="2"/>
      <c r="J5" s="3" t="s">
        <v>21</v>
      </c>
      <c r="K5" s="1">
        <v>1333</v>
      </c>
      <c r="L5" s="5" t="s">
        <v>59</v>
      </c>
      <c r="N5" s="3" t="s">
        <v>16</v>
      </c>
      <c r="O5" s="1">
        <v>15</v>
      </c>
    </row>
    <row r="6" spans="1:31" x14ac:dyDescent="0.25">
      <c r="J6" s="3" t="s">
        <v>22</v>
      </c>
      <c r="K6" s="1">
        <v>1333</v>
      </c>
      <c r="L6" s="3" t="s">
        <v>59</v>
      </c>
    </row>
    <row r="9" spans="1:31" ht="15.75" thickBot="1" x14ac:dyDescent="0.3">
      <c r="A9" t="s">
        <v>50</v>
      </c>
      <c r="Q9" s="3"/>
    </row>
    <row r="10" spans="1:31" ht="15.75" thickBot="1" x14ac:dyDescent="0.3">
      <c r="A10" s="16" t="s">
        <v>23</v>
      </c>
      <c r="B10" s="17" t="s">
        <v>24</v>
      </c>
      <c r="C10" s="17" t="s">
        <v>25</v>
      </c>
      <c r="D10" s="17" t="s">
        <v>26</v>
      </c>
      <c r="E10" s="17" t="s">
        <v>27</v>
      </c>
      <c r="F10" s="17" t="s">
        <v>28</v>
      </c>
      <c r="G10" s="17" t="s">
        <v>29</v>
      </c>
      <c r="H10" s="17" t="s">
        <v>30</v>
      </c>
      <c r="I10" s="17" t="s">
        <v>31</v>
      </c>
      <c r="J10" s="17" t="s">
        <v>32</v>
      </c>
      <c r="K10" s="17" t="s">
        <v>33</v>
      </c>
      <c r="L10" s="17" t="s">
        <v>34</v>
      </c>
      <c r="M10" s="17" t="s">
        <v>35</v>
      </c>
      <c r="N10" s="17" t="s">
        <v>36</v>
      </c>
      <c r="O10" s="17" t="s">
        <v>37</v>
      </c>
      <c r="P10" s="17" t="s">
        <v>38</v>
      </c>
      <c r="Q10" s="17" t="s">
        <v>39</v>
      </c>
      <c r="R10" s="17" t="s">
        <v>40</v>
      </c>
      <c r="S10" s="17" t="s">
        <v>41</v>
      </c>
      <c r="T10" s="17" t="s">
        <v>42</v>
      </c>
      <c r="U10" s="17" t="s">
        <v>43</v>
      </c>
      <c r="V10" s="17" t="s">
        <v>44</v>
      </c>
      <c r="W10" s="17" t="s">
        <v>45</v>
      </c>
      <c r="X10" s="17" t="s">
        <v>46</v>
      </c>
      <c r="Y10" s="17" t="s">
        <v>47</v>
      </c>
      <c r="Z10" s="17" t="s">
        <v>48</v>
      </c>
      <c r="AA10" s="18" t="s">
        <v>49</v>
      </c>
    </row>
    <row r="11" spans="1:31" x14ac:dyDescent="0.25">
      <c r="A11">
        <v>0</v>
      </c>
      <c r="B11">
        <v>30</v>
      </c>
      <c r="C11">
        <v>69.5</v>
      </c>
      <c r="D11">
        <v>51.2</v>
      </c>
      <c r="E11">
        <v>202.32</v>
      </c>
      <c r="F11">
        <v>28.17</v>
      </c>
      <c r="G11">
        <v>0</v>
      </c>
      <c r="H11">
        <v>0</v>
      </c>
      <c r="I11">
        <v>0</v>
      </c>
      <c r="J11">
        <v>0</v>
      </c>
      <c r="K11">
        <v>31.56</v>
      </c>
      <c r="L11">
        <v>6.95</v>
      </c>
      <c r="M11">
        <v>10.59</v>
      </c>
      <c r="N11">
        <v>7</v>
      </c>
      <c r="O11">
        <v>211.26</v>
      </c>
      <c r="P11">
        <v>18446</v>
      </c>
      <c r="Q11">
        <v>20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31" x14ac:dyDescent="0.25">
      <c r="A12">
        <v>1000</v>
      </c>
      <c r="B12">
        <v>30</v>
      </c>
      <c r="C12">
        <v>69.5</v>
      </c>
      <c r="D12">
        <v>51.2</v>
      </c>
      <c r="E12">
        <v>202.32</v>
      </c>
      <c r="F12">
        <v>28.17</v>
      </c>
      <c r="G12">
        <v>0</v>
      </c>
      <c r="H12">
        <v>0</v>
      </c>
      <c r="I12">
        <v>0</v>
      </c>
      <c r="J12">
        <v>0</v>
      </c>
      <c r="K12">
        <v>31.56</v>
      </c>
      <c r="L12">
        <v>6.95</v>
      </c>
      <c r="M12">
        <v>10.59</v>
      </c>
      <c r="N12">
        <v>7</v>
      </c>
      <c r="O12">
        <v>211.26</v>
      </c>
      <c r="P12">
        <v>18446</v>
      </c>
      <c r="Q12">
        <v>20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31" ht="15.75" thickBot="1" x14ac:dyDescent="0.3"/>
    <row r="14" spans="1:31" ht="15.75" thickBot="1" x14ac:dyDescent="0.3">
      <c r="A14" s="16"/>
      <c r="B14" s="17" t="s">
        <v>24</v>
      </c>
      <c r="C14" s="17" t="s">
        <v>25</v>
      </c>
      <c r="D14" s="17" t="s">
        <v>26</v>
      </c>
      <c r="E14" s="17" t="s">
        <v>27</v>
      </c>
      <c r="F14" s="17" t="s">
        <v>28</v>
      </c>
      <c r="G14" s="17" t="s">
        <v>29</v>
      </c>
      <c r="H14" s="17" t="s">
        <v>30</v>
      </c>
      <c r="I14" s="17" t="s">
        <v>31</v>
      </c>
      <c r="J14" s="17" t="s">
        <v>32</v>
      </c>
      <c r="K14" s="17" t="s">
        <v>33</v>
      </c>
      <c r="L14" s="17" t="s">
        <v>34</v>
      </c>
      <c r="M14" s="17" t="s">
        <v>35</v>
      </c>
      <c r="N14" s="17" t="s">
        <v>36</v>
      </c>
      <c r="O14" s="17" t="s">
        <v>37</v>
      </c>
      <c r="P14" s="17" t="s">
        <v>38</v>
      </c>
      <c r="Q14" s="17" t="s">
        <v>39</v>
      </c>
      <c r="R14" s="17" t="s">
        <v>40</v>
      </c>
      <c r="S14" s="17" t="s">
        <v>41</v>
      </c>
      <c r="T14" s="17" t="s">
        <v>43</v>
      </c>
      <c r="U14" s="17" t="s">
        <v>42</v>
      </c>
      <c r="V14" s="17" t="s">
        <v>44</v>
      </c>
      <c r="W14" s="17" t="s">
        <v>45</v>
      </c>
      <c r="X14" s="17" t="s">
        <v>46</v>
      </c>
      <c r="Y14" s="17" t="s">
        <v>47</v>
      </c>
      <c r="Z14" s="17" t="s">
        <v>48</v>
      </c>
      <c r="AA14" s="18" t="s">
        <v>49</v>
      </c>
      <c r="AB14" s="15"/>
      <c r="AC14" s="16" t="s">
        <v>51</v>
      </c>
      <c r="AD14" s="17" t="s">
        <v>52</v>
      </c>
      <c r="AE14" s="18" t="s">
        <v>53</v>
      </c>
    </row>
    <row r="15" spans="1:31" x14ac:dyDescent="0.25">
      <c r="A15" s="14" t="s">
        <v>54</v>
      </c>
      <c r="B15">
        <f>ABS('Steady state simulation_Matlab'!B15-'Steady state simulation_WEST'!B15)/'Steady state simulation_Matlab'!B15</f>
        <v>0</v>
      </c>
      <c r="C15">
        <f>ABS('Steady state simulation_Matlab'!C15-'Steady state simulation_WEST'!C15)/'Steady state simulation_Matlab'!C15</f>
        <v>0.27068639751711854</v>
      </c>
      <c r="D15">
        <f>ABS('Steady state simulation_Matlab'!D15-'Steady state simulation_WEST'!D15)/'Steady state simulation_Matlab'!D15</f>
        <v>3.0305079802312568E-4</v>
      </c>
      <c r="E15">
        <f>ABS('Steady state simulation_Matlab'!E15-'Steady state simulation_WEST'!E15)/'Steady state simulation_Matlab'!E15</f>
        <v>0.15414871023948842</v>
      </c>
      <c r="F15">
        <f>ABS('Steady state simulation_Matlab'!F15-'Steady state simulation_WEST'!F15)/'Steady state simulation_Matlab'!F15</f>
        <v>1.7916924957252296E-2</v>
      </c>
      <c r="G15">
        <f>ABS('Steady state simulation_Matlab'!G15-'Steady state simulation_WEST'!G15)/'Steady state simulation_Matlab'!G15</f>
        <v>6.0807456855729553E-2</v>
      </c>
      <c r="H15">
        <f>ABS('Steady state simulation_Matlab'!H15-'Steady state simulation_WEST'!H15)/'Steady state simulation_Matlab'!H15</f>
        <v>1.6099665538823176E-2</v>
      </c>
      <c r="I15">
        <f>ABS('Steady state simulation_Matlab'!I15-'Steady state simulation_WEST'!I15)/'Steady state simulation_Matlab'!I15</f>
        <v>0.39424953031840215</v>
      </c>
      <c r="J15">
        <f>ABS('Steady state simulation_Matlab'!J15-'Steady state simulation_WEST'!J15)/'Steady state simulation_Matlab'!J15</f>
        <v>4.0545558706313418</v>
      </c>
      <c r="K15">
        <f>ABS('Steady state simulation_Matlab'!K15-'Steady state simulation_WEST'!K15)/'Steady state simulation_Matlab'!K15</f>
        <v>0.10550263334913974</v>
      </c>
      <c r="L15">
        <f>ABS('Steady state simulation_Matlab'!L15-'Steady state simulation_WEST'!L15)/'Steady state simulation_Matlab'!L15</f>
        <v>9.6759536373910354E-2</v>
      </c>
      <c r="M15">
        <f>ABS('Steady state simulation_Matlab'!M15-'Steady state simulation_WEST'!M15)/'Steady state simulation_Matlab'!M15</f>
        <v>0.15906340659893806</v>
      </c>
      <c r="N15">
        <f>ABS('Steady state simulation_Matlab'!N15-'Steady state simulation_WEST'!N15)/'Steady state simulation_Matlab'!N15</f>
        <v>7.2238482717553523E-2</v>
      </c>
      <c r="O15">
        <f>ABS('Steady state simulation_Matlab'!O15-'Steady state simulation_WEST'!O15)/'Steady state simulation_Matlab'!O15</f>
        <v>6.2210653709296191E-3</v>
      </c>
      <c r="P15">
        <f>ABS('Steady state simulation_Matlab'!P15-'Steady state simulation_WEST'!P15)/'Steady state simulation_Matlab'!P15</f>
        <v>0</v>
      </c>
      <c r="Q15">
        <f>ABS('Steady state simulation_Matlab'!Q15-'Steady state simulation_WEST'!Q15)/'Steady state simulation_Matlab'!Q15</f>
        <v>0</v>
      </c>
      <c r="R15">
        <f>ABS('Steady state simulation_Matlab'!R15-'Steady state simulation_WEST'!R15)/'Steady state simulation_Matlab'!R15</f>
        <v>2.7901024086657933</v>
      </c>
      <c r="S15">
        <f>ABS('Steady state simulation_Matlab'!S15-'Steady state simulation_WEST'!S15)/'Steady state simulation_Matlab'!S15</f>
        <v>0.63767722231041379</v>
      </c>
      <c r="T15">
        <f>ABS('Steady state simulation_Matlab'!T15-'Steady state simulation_WEST'!T15)/'Steady state simulation_Matlab'!T15</f>
        <v>0.69816255697981522</v>
      </c>
      <c r="U15">
        <f>ABS('Steady state simulation_Matlab'!U15-'Steady state simulation_WEST'!U15)/'Steady state simulation_Matlab'!U15</f>
        <v>0.16654813366763424</v>
      </c>
      <c r="V15">
        <f>ABS('Steady state simulation_Matlab'!V15-'Steady state simulation_WEST'!V15)/'Steady state simulation_Matlab'!V15</f>
        <v>1.2984422245566924</v>
      </c>
      <c r="AC15" s="20"/>
      <c r="AD15" s="20"/>
      <c r="AE15" s="20"/>
    </row>
    <row r="16" spans="1:31" x14ac:dyDescent="0.25">
      <c r="A16" s="14" t="s">
        <v>55</v>
      </c>
      <c r="B16">
        <f>ABS('Steady state simulation_Matlab'!B16-'Steady state simulation_WEST'!B16)/'Steady state simulation_Matlab'!B16</f>
        <v>0</v>
      </c>
      <c r="C16">
        <f>ABS('Steady state simulation_Matlab'!C16-'Steady state simulation_WEST'!C16)/'Steady state simulation_Matlab'!C16</f>
        <v>0.14527012084831817</v>
      </c>
      <c r="D16">
        <f>ABS('Steady state simulation_Matlab'!D16-'Steady state simulation_WEST'!D16)/'Steady state simulation_Matlab'!D16</f>
        <v>3.0305079070585796E-4</v>
      </c>
      <c r="E16">
        <f>ABS('Steady state simulation_Matlab'!E16-'Steady state simulation_WEST'!E16)/'Steady state simulation_Matlab'!E16</f>
        <v>0.25368531400421107</v>
      </c>
      <c r="F16">
        <f>ABS('Steady state simulation_Matlab'!F16-'Steady state simulation_WEST'!F16)/'Steady state simulation_Matlab'!F16</f>
        <v>1.4664414703922608E-2</v>
      </c>
      <c r="G16">
        <f>ABS('Steady state simulation_Matlab'!G16-'Steady state simulation_WEST'!G16)/'Steady state simulation_Matlab'!G16</f>
        <v>6.0779342099905022E-2</v>
      </c>
      <c r="H16">
        <f>ABS('Steady state simulation_Matlab'!H16-'Steady state simulation_WEST'!H16)/'Steady state simulation_Matlab'!H16</f>
        <v>1.6095093412783406E-2</v>
      </c>
      <c r="I16">
        <f>ABS('Steady state simulation_Matlab'!I16-'Steady state simulation_WEST'!I16)/'Steady state simulation_Matlab'!I16</f>
        <v>0.57669230925069737</v>
      </c>
      <c r="J16">
        <f>ABS('Steady state simulation_Matlab'!J16-'Steady state simulation_WEST'!J16)/'Steady state simulation_Matlab'!J16</f>
        <v>8.245883354759119</v>
      </c>
      <c r="K16">
        <f>ABS('Steady state simulation_Matlab'!K16-'Steady state simulation_WEST'!K16)/'Steady state simulation_Matlab'!K16</f>
        <v>8.8046583247662499E-2</v>
      </c>
      <c r="L16">
        <f>ABS('Steady state simulation_Matlab'!L16-'Steady state simulation_WEST'!L16)/'Steady state simulation_Matlab'!L16</f>
        <v>0.46797978982230698</v>
      </c>
      <c r="M16">
        <f>ABS('Steady state simulation_Matlab'!M16-'Steady state simulation_WEST'!M16)/'Steady state simulation_Matlab'!M16</f>
        <v>0.25355765595464969</v>
      </c>
      <c r="N16">
        <f>ABS('Steady state simulation_Matlab'!N16-'Steady state simulation_WEST'!N16)/'Steady state simulation_Matlab'!N16</f>
        <v>5.3296291580519829E-2</v>
      </c>
      <c r="O16">
        <f>ABS('Steady state simulation_Matlab'!O16-'Steady state simulation_WEST'!O16)/'Steady state simulation_Matlab'!O16</f>
        <v>6.8075228489853897E-3</v>
      </c>
      <c r="P16">
        <f>ABS('Steady state simulation_Matlab'!P16-'Steady state simulation_WEST'!P16)/'Steady state simulation_Matlab'!P16</f>
        <v>0</v>
      </c>
      <c r="Q16">
        <f>ABS('Steady state simulation_Matlab'!Q16-'Steady state simulation_WEST'!Q16)/'Steady state simulation_Matlab'!Q16</f>
        <v>0</v>
      </c>
      <c r="R16">
        <f>ABS('Steady state simulation_Matlab'!R16-'Steady state simulation_WEST'!R16)/'Steady state simulation_Matlab'!R16</f>
        <v>3.3759486614983589</v>
      </c>
      <c r="S16">
        <f>ABS('Steady state simulation_Matlab'!S16-'Steady state simulation_WEST'!S16)/'Steady state simulation_Matlab'!S16</f>
        <v>2.1864457056154825</v>
      </c>
      <c r="T16">
        <f>ABS('Steady state simulation_Matlab'!T16-'Steady state simulation_WEST'!T16)/'Steady state simulation_Matlab'!T16</f>
        <v>2.3070498180541827</v>
      </c>
      <c r="U16">
        <f>ABS('Steady state simulation_Matlab'!U16-'Steady state simulation_WEST'!U16)/'Steady state simulation_Matlab'!U16</f>
        <v>4.7572169921668815E-2</v>
      </c>
      <c r="V16">
        <f>ABS('Steady state simulation_Matlab'!V16-'Steady state simulation_WEST'!V16)/'Steady state simulation_Matlab'!V16</f>
        <v>1.2984603493965694</v>
      </c>
      <c r="AC16" s="20"/>
      <c r="AD16" s="20"/>
      <c r="AE16" s="20"/>
    </row>
    <row r="17" spans="1:32" x14ac:dyDescent="0.25">
      <c r="A17" s="14" t="s">
        <v>56</v>
      </c>
      <c r="B17">
        <f>ABS('Steady state simulation_Matlab'!B17-'Steady state simulation_WEST'!B17)/'Steady state simulation_Matlab'!B17</f>
        <v>0</v>
      </c>
      <c r="C17">
        <f>ABS('Steady state simulation_Matlab'!C17-'Steady state simulation_WEST'!C17)/'Steady state simulation_Matlab'!C17</f>
        <v>0.28234986029009318</v>
      </c>
      <c r="D17">
        <f>ABS('Steady state simulation_Matlab'!D17-'Steady state simulation_WEST'!D17)/'Steady state simulation_Matlab'!D17</f>
        <v>3.0305078101939246E-4</v>
      </c>
      <c r="E17">
        <f>ABS('Steady state simulation_Matlab'!E17-'Steady state simulation_WEST'!E17)/'Steady state simulation_Matlab'!E17</f>
        <v>0.24078035866673642</v>
      </c>
      <c r="F17">
        <f>ABS('Steady state simulation_Matlab'!F17-'Steady state simulation_WEST'!F17)/'Steady state simulation_Matlab'!F17</f>
        <v>1.6457706884269441E-2</v>
      </c>
      <c r="G17">
        <f>ABS('Steady state simulation_Matlab'!G17-'Steady state simulation_WEST'!G17)/'Steady state simulation_Matlab'!G17</f>
        <v>5.9418666283374527E-2</v>
      </c>
      <c r="H17">
        <f>ABS('Steady state simulation_Matlab'!H17-'Steady state simulation_WEST'!H17)/'Steady state simulation_Matlab'!H17</f>
        <v>1.6092577132896413E-2</v>
      </c>
      <c r="I17">
        <f>ABS('Steady state simulation_Matlab'!I17-'Steady state simulation_WEST'!I17)/'Steady state simulation_Matlab'!I17</f>
        <v>0.19763709853189282</v>
      </c>
      <c r="J17">
        <f>ABS('Steady state simulation_Matlab'!J17-'Steady state simulation_WEST'!J17)/'Steady state simulation_Matlab'!J17</f>
        <v>5.1625096183162276</v>
      </c>
      <c r="K17">
        <f>ABS('Steady state simulation_Matlab'!K17-'Steady state simulation_WEST'!K17)/'Steady state simulation_Matlab'!K17</f>
        <v>0.88760695058965866</v>
      </c>
      <c r="L17">
        <f>ABS('Steady state simulation_Matlab'!L17-'Steady state simulation_WEST'!L17)/'Steady state simulation_Matlab'!L17</f>
        <v>4.0913812486111693E-2</v>
      </c>
      <c r="M17">
        <f>ABS('Steady state simulation_Matlab'!M17-'Steady state simulation_WEST'!M17)/'Steady state simulation_Matlab'!M17</f>
        <v>0.23331038292313416</v>
      </c>
      <c r="N17">
        <f>ABS('Steady state simulation_Matlab'!N17-'Steady state simulation_WEST'!N17)/'Steady state simulation_Matlab'!N17</f>
        <v>7.7073439896425858E-2</v>
      </c>
      <c r="O17">
        <f>ABS('Steady state simulation_Matlab'!O17-'Steady state simulation_WEST'!O17)/'Steady state simulation_Matlab'!O17</f>
        <v>6.3408050167326367E-3</v>
      </c>
      <c r="P17">
        <f>ABS('Steady state simulation_Matlab'!P17-'Steady state simulation_WEST'!P17)/'Steady state simulation_Matlab'!P17</f>
        <v>0</v>
      </c>
      <c r="Q17">
        <f>ABS('Steady state simulation_Matlab'!Q17-'Steady state simulation_WEST'!Q17)/'Steady state simulation_Matlab'!Q17</f>
        <v>0</v>
      </c>
      <c r="R17">
        <f>ABS('Steady state simulation_Matlab'!R17-'Steady state simulation_WEST'!R17)/'Steady state simulation_Matlab'!R17</f>
        <v>6.078016849945973</v>
      </c>
      <c r="S17">
        <f>ABS('Steady state simulation_Matlab'!S17-'Steady state simulation_WEST'!S17)/'Steady state simulation_Matlab'!S17</f>
        <v>0.99296488721861009</v>
      </c>
      <c r="T17">
        <f>ABS('Steady state simulation_Matlab'!T17-'Steady state simulation_WEST'!T17)/'Steady state simulation_Matlab'!T17</f>
        <v>0.8430024279733771</v>
      </c>
      <c r="U17">
        <f>ABS('Steady state simulation_Matlab'!U17-'Steady state simulation_WEST'!U17)/'Steady state simulation_Matlab'!U17</f>
        <v>0.12014071955660999</v>
      </c>
      <c r="V17">
        <f>ABS('Steady state simulation_Matlab'!V17-'Steady state simulation_WEST'!V17)/'Steady state simulation_Matlab'!V17</f>
        <v>1.3015715470226008</v>
      </c>
      <c r="AC17" s="20"/>
      <c r="AD17" s="20"/>
      <c r="AE17" s="20"/>
    </row>
    <row r="18" spans="1:32" x14ac:dyDescent="0.25">
      <c r="A18" s="14" t="s">
        <v>57</v>
      </c>
      <c r="B18">
        <f>ABS('Steady state simulation_Matlab'!B18-'Steady state simulation_WEST'!B18)/'Steady state simulation_Matlab'!B18</f>
        <v>0</v>
      </c>
      <c r="C18">
        <f>ABS('Steady state simulation_Matlab'!C18-'Steady state simulation_WEST'!C18)/'Steady state simulation_Matlab'!C18</f>
        <v>0.18921285696777218</v>
      </c>
      <c r="D18">
        <f>ABS('Steady state simulation_Matlab'!D18-'Steady state simulation_WEST'!D18)/'Steady state simulation_Matlab'!D18</f>
        <v>3.0305077138579039E-4</v>
      </c>
      <c r="E18">
        <f>ABS('Steady state simulation_Matlab'!E18-'Steady state simulation_WEST'!E18)/'Steady state simulation_Matlab'!E18</f>
        <v>0.21182539492157901</v>
      </c>
      <c r="F18">
        <f>ABS('Steady state simulation_Matlab'!F18-'Steady state simulation_WEST'!F18)/'Steady state simulation_Matlab'!F18</f>
        <v>1.8190852408902117E-2</v>
      </c>
      <c r="G18">
        <f>ABS('Steady state simulation_Matlab'!G18-'Steady state simulation_WEST'!G18)/'Steady state simulation_Matlab'!G18</f>
        <v>6.0968265628287305E-2</v>
      </c>
      <c r="H18">
        <f>ABS('Steady state simulation_Matlab'!H18-'Steady state simulation_WEST'!H18)/'Steady state simulation_Matlab'!H18</f>
        <v>1.6093494046864661E-2</v>
      </c>
      <c r="I18">
        <f>ABS('Steady state simulation_Matlab'!I18-'Steady state simulation_WEST'!I18)/'Steady state simulation_Matlab'!I18</f>
        <v>0.28476185102237211</v>
      </c>
      <c r="J18">
        <f>ABS('Steady state simulation_Matlab'!J18-'Steady state simulation_WEST'!J18)/'Steady state simulation_Matlab'!J18</f>
        <v>2.9293511155615612</v>
      </c>
      <c r="K18">
        <f>ABS('Steady state simulation_Matlab'!K18-'Steady state simulation_WEST'!K18)/'Steady state simulation_Matlab'!K18</f>
        <v>1.5313760052025804</v>
      </c>
      <c r="L18">
        <f>ABS('Steady state simulation_Matlab'!L18-'Steady state simulation_WEST'!L18)/'Steady state simulation_Matlab'!L18</f>
        <v>0.12204700769285785</v>
      </c>
      <c r="M18">
        <f>ABS('Steady state simulation_Matlab'!M18-'Steady state simulation_WEST'!M18)/'Steady state simulation_Matlab'!M18</f>
        <v>0.19910170549762099</v>
      </c>
      <c r="N18">
        <f>ABS('Steady state simulation_Matlab'!N18-'Steady state simulation_WEST'!N18)/'Steady state simulation_Matlab'!N18</f>
        <v>0.11881435887335949</v>
      </c>
      <c r="O18">
        <f>ABS('Steady state simulation_Matlab'!O18-'Steady state simulation_WEST'!O18)/'Steady state simulation_Matlab'!O18</f>
        <v>5.9240108200011767E-3</v>
      </c>
      <c r="P18">
        <f>ABS('Steady state simulation_Matlab'!P18-'Steady state simulation_WEST'!P18)/'Steady state simulation_Matlab'!P18</f>
        <v>0</v>
      </c>
      <c r="Q18">
        <f>ABS('Steady state simulation_Matlab'!Q18-'Steady state simulation_WEST'!Q18)/'Steady state simulation_Matlab'!Q18</f>
        <v>0</v>
      </c>
      <c r="R18">
        <f>ABS('Steady state simulation_Matlab'!R18-'Steady state simulation_WEST'!R18)/'Steady state simulation_Matlab'!R18</f>
        <v>5.6279784156725708E-2</v>
      </c>
      <c r="S18">
        <f>ABS('Steady state simulation_Matlab'!S18-'Steady state simulation_WEST'!S18)/'Steady state simulation_Matlab'!S18</f>
        <v>0.99875292892983458</v>
      </c>
      <c r="T18">
        <f>ABS('Steady state simulation_Matlab'!T18-'Steady state simulation_WEST'!T18)/'Steady state simulation_Matlab'!T18</f>
        <v>0.97272911058201761</v>
      </c>
      <c r="U18">
        <f>ABS('Steady state simulation_Matlab'!U18-'Steady state simulation_WEST'!U18)/'Steady state simulation_Matlab'!U18</f>
        <v>0.11960793100563727</v>
      </c>
      <c r="V18">
        <f>ABS('Steady state simulation_Matlab'!V18-'Steady state simulation_WEST'!V18)/'Steady state simulation_Matlab'!V18</f>
        <v>1.300231346459616</v>
      </c>
      <c r="AC18" s="20"/>
      <c r="AD18" s="20"/>
      <c r="AE18" s="20"/>
    </row>
    <row r="19" spans="1:32" x14ac:dyDescent="0.25">
      <c r="A19" s="14" t="s">
        <v>58</v>
      </c>
      <c r="B19">
        <f>ABS('Steady state simulation_Matlab'!B19-'Steady state simulation_WEST'!B19)/'Steady state simulation_Matlab'!B19</f>
        <v>0</v>
      </c>
      <c r="C19">
        <f>ABS('Steady state simulation_Matlab'!C19-'Steady state simulation_WEST'!C19)/'Steady state simulation_Matlab'!C19</f>
        <v>0.15102924805228299</v>
      </c>
      <c r="D19">
        <f>ABS('Steady state simulation_Matlab'!D19-'Steady state simulation_WEST'!D19)/'Steady state simulation_Matlab'!D19</f>
        <v>3.0305076180465551E-4</v>
      </c>
      <c r="E19">
        <f>ABS('Steady state simulation_Matlab'!E19-'Steady state simulation_WEST'!E19)/'Steady state simulation_Matlab'!E19</f>
        <v>0.17886906061292746</v>
      </c>
      <c r="F19">
        <f>ABS('Steady state simulation_Matlab'!F19-'Steady state simulation_WEST'!F19)/'Steady state simulation_Matlab'!F19</f>
        <v>1.9335488311980117E-2</v>
      </c>
      <c r="G19">
        <f>ABS('Steady state simulation_Matlab'!G19-'Steady state simulation_WEST'!G19)/'Steady state simulation_Matlab'!G19</f>
        <v>6.1645850392128221E-2</v>
      </c>
      <c r="H19">
        <f>ABS('Steady state simulation_Matlab'!H19-'Steady state simulation_WEST'!H19)/'Steady state simulation_Matlab'!H19</f>
        <v>1.6096675961466737E-2</v>
      </c>
      <c r="I19">
        <f>ABS('Steady state simulation_Matlab'!I19-'Steady state simulation_WEST'!I19)/'Steady state simulation_Matlab'!I19</f>
        <v>8.4284043314634988E-2</v>
      </c>
      <c r="J19">
        <f>ABS('Steady state simulation_Matlab'!J19-'Steady state simulation_WEST'!J19)/'Steady state simulation_Matlab'!J19</f>
        <v>2.4359498292953266</v>
      </c>
      <c r="K19">
        <f>ABS('Steady state simulation_Matlab'!K19-'Steady state simulation_WEST'!K19)/'Steady state simulation_Matlab'!K19</f>
        <v>0.71347146612296641</v>
      </c>
      <c r="L19">
        <f>ABS('Steady state simulation_Matlab'!L19-'Steady state simulation_WEST'!L19)/'Steady state simulation_Matlab'!L19</f>
        <v>0.12149133183214789</v>
      </c>
      <c r="M19">
        <f>ABS('Steady state simulation_Matlab'!M19-'Steady state simulation_WEST'!M19)/'Steady state simulation_Matlab'!M19</f>
        <v>0.16385157091094904</v>
      </c>
      <c r="N19">
        <f>ABS('Steady state simulation_Matlab'!N19-'Steady state simulation_WEST'!N19)/'Steady state simulation_Matlab'!N19</f>
        <v>0.13704501990323897</v>
      </c>
      <c r="O19">
        <f>ABS('Steady state simulation_Matlab'!O19-'Steady state simulation_WEST'!O19)/'Steady state simulation_Matlab'!O19</f>
        <v>5.6234890391142472E-3</v>
      </c>
      <c r="P19">
        <f>ABS('Steady state simulation_Matlab'!P19-'Steady state simulation_WEST'!P19)/'Steady state simulation_Matlab'!P19</f>
        <v>0</v>
      </c>
      <c r="Q19">
        <f>ABS('Steady state simulation_Matlab'!Q19-'Steady state simulation_WEST'!Q19)/'Steady state simulation_Matlab'!Q19</f>
        <v>0</v>
      </c>
      <c r="R19">
        <f>ABS('Steady state simulation_Matlab'!R19-'Steady state simulation_WEST'!R19)/'Steady state simulation_Matlab'!R19</f>
        <v>0.37117483703887699</v>
      </c>
      <c r="S19">
        <f>ABS('Steady state simulation_Matlab'!S19-'Steady state simulation_WEST'!S19)/'Steady state simulation_Matlab'!S19</f>
        <v>0.99977474576349123</v>
      </c>
      <c r="T19">
        <f>ABS('Steady state simulation_Matlab'!T19-'Steady state simulation_WEST'!T19)/'Steady state simulation_Matlab'!T19</f>
        <v>0.99481233908026878</v>
      </c>
      <c r="U19">
        <f>ABS('Steady state simulation_Matlab'!U19-'Steady state simulation_WEST'!U19)/'Steady state simulation_Matlab'!U19</f>
        <v>0.10154021096911024</v>
      </c>
      <c r="V19">
        <f>ABS('Steady state simulation_Matlab'!V19-'Steady state simulation_WEST'!V19)/'Steady state simulation_Matlab'!V19</f>
        <v>1.2982527285768539</v>
      </c>
      <c r="AC19" s="20"/>
      <c r="AD19" s="20"/>
      <c r="AE19" s="20"/>
    </row>
    <row r="21" spans="1:32" ht="15.75" thickBot="1" x14ac:dyDescent="0.3"/>
    <row r="22" spans="1:32" ht="15.75" thickBot="1" x14ac:dyDescent="0.3">
      <c r="A22" s="16"/>
      <c r="B22" s="17" t="s">
        <v>24</v>
      </c>
      <c r="C22" s="17" t="s">
        <v>25</v>
      </c>
      <c r="D22" s="17" t="s">
        <v>26</v>
      </c>
      <c r="E22" s="17" t="s">
        <v>27</v>
      </c>
      <c r="F22" s="17" t="s">
        <v>28</v>
      </c>
      <c r="G22" s="17" t="s">
        <v>29</v>
      </c>
      <c r="H22" s="17" t="s">
        <v>30</v>
      </c>
      <c r="I22" s="17" t="s">
        <v>31</v>
      </c>
      <c r="J22" s="17" t="s">
        <v>32</v>
      </c>
      <c r="K22" s="17" t="s">
        <v>33</v>
      </c>
      <c r="L22" s="17" t="s">
        <v>34</v>
      </c>
      <c r="M22" s="17" t="s">
        <v>35</v>
      </c>
      <c r="N22" s="17" t="s">
        <v>36</v>
      </c>
      <c r="O22" s="17" t="s">
        <v>37</v>
      </c>
      <c r="P22" s="17" t="s">
        <v>38</v>
      </c>
      <c r="Q22" s="17" t="s">
        <v>39</v>
      </c>
      <c r="R22" s="17" t="s">
        <v>40</v>
      </c>
      <c r="S22" s="17" t="s">
        <v>41</v>
      </c>
      <c r="T22" s="17" t="s">
        <v>43</v>
      </c>
      <c r="U22" s="17" t="s">
        <v>42</v>
      </c>
      <c r="V22" s="17" t="s">
        <v>44</v>
      </c>
      <c r="W22" s="17" t="s">
        <v>45</v>
      </c>
      <c r="X22" s="17" t="s">
        <v>46</v>
      </c>
      <c r="Y22" s="17" t="s">
        <v>47</v>
      </c>
      <c r="Z22" s="17" t="s">
        <v>48</v>
      </c>
      <c r="AA22" s="18" t="s">
        <v>49</v>
      </c>
      <c r="AB22" s="15"/>
      <c r="AC22" s="15"/>
      <c r="AD22" s="15"/>
      <c r="AE22" s="15"/>
      <c r="AF22" s="15"/>
    </row>
    <row r="23" spans="1:32" x14ac:dyDescent="0.25">
      <c r="A23" s="14" t="s">
        <v>60</v>
      </c>
      <c r="B23">
        <f>ABS('Steady state simulation_Matlab'!B23-'Steady state simulation_WEST'!B23)</f>
        <v>1.4388490399142029E-12</v>
      </c>
      <c r="C23">
        <f>ABS('Steady state simulation_Matlab'!C23-'Steady state simulation_WEST'!C23)</f>
        <v>0.23752383827922308</v>
      </c>
      <c r="D23">
        <f>ABS('Steady state simulation_Matlab'!D23-'Steady state simulation_WEST'!D23)</f>
        <v>1.4721042860169398E-2</v>
      </c>
      <c r="E23">
        <f>ABS('Steady state simulation_Matlab'!E23-'Steady state simulation_WEST'!E23)</f>
        <v>2.7535283898165536E-2</v>
      </c>
      <c r="F23">
        <f>ABS('Steady state simulation_Matlab'!F23-'Steady state simulation_WEST'!F23)</f>
        <v>0.12205313061424317</v>
      </c>
      <c r="G23">
        <f>ABS('Steady state simulation_Matlab'!G23-'Steady state simulation_WEST'!G23)</f>
        <v>3.1942219101431524E-2</v>
      </c>
      <c r="H23">
        <f>ABS('Steady state simulation_Matlab'!H23-'Steady state simulation_WEST'!H23)</f>
        <v>2.9918620434836285E-2</v>
      </c>
      <c r="I23">
        <f>ABS('Steady state simulation_Matlab'!I23-'Steady state simulation_WEST'!I23)</f>
        <v>0.34983601168512335</v>
      </c>
      <c r="J23">
        <f>ABS('Steady state simulation_Matlab'!J23-'Steady state simulation_WEST'!J23)</f>
        <v>8.7514529087132544</v>
      </c>
      <c r="K23">
        <f>ABS('Steady state simulation_Matlab'!K23-'Steady state simulation_WEST'!K23)</f>
        <v>9.4991690839081599E-2</v>
      </c>
      <c r="L23">
        <f>ABS('Steady state simulation_Matlab'!L23-'Steady state simulation_WEST'!L23)</f>
        <v>8.3197663968567426E-2</v>
      </c>
      <c r="M23">
        <f>ABS('Steady state simulation_Matlab'!M23-'Steady state simulation_WEST'!M23)</f>
        <v>1.9619372510111862E-3</v>
      </c>
      <c r="N23">
        <f>ABS('Steady state simulation_Matlab'!N23-'Steady state simulation_WEST'!N23)</f>
        <v>0.61615900774452514</v>
      </c>
      <c r="O23">
        <f>ABS('Steady state simulation_Matlab'!O23-'Steady state simulation_WEST'!O23)</f>
        <v>2.6418617142715206E-2</v>
      </c>
      <c r="P23">
        <f>ABS('Steady state simulation_Matlab'!P23-'Steady state simulation_WEST'!P23)</f>
        <v>0</v>
      </c>
      <c r="Q23">
        <f>ABS('Steady state simulation_Matlab'!Q23-'Steady state simulation_WEST'!Q23)</f>
        <v>0</v>
      </c>
      <c r="R23">
        <f>ABS('Steady state simulation_Matlab'!R23-'Steady state simulation_WEST'!R23)</f>
        <v>3.4291053909509843E-3</v>
      </c>
      <c r="S23">
        <f>ABS('Steady state simulation_Matlab'!S23-'Steady state simulation_WEST'!S23)</f>
        <v>3.3817412654518368</v>
      </c>
      <c r="T23">
        <f>ABS('Steady state simulation_Matlab'!T23-'Steady state simulation_WEST'!T23)</f>
        <v>8.8737547619052462E-2</v>
      </c>
      <c r="U23">
        <f>ABS('Steady state simulation_Matlab'!U23-'Steady state simulation_WEST'!U23)</f>
        <v>1.5089797900702777</v>
      </c>
      <c r="V23">
        <f>ABS('Steady state simulation_Matlab'!V23-'Steady state simulation_WEST'!V23)</f>
        <v>9.7618950129031559E-2</v>
      </c>
    </row>
    <row r="24" spans="1:32" x14ac:dyDescent="0.25">
      <c r="A24" s="14" t="s">
        <v>61</v>
      </c>
      <c r="B24">
        <f>ABS('Steady state simulation_Matlab'!B24-'Steady state simulation_WEST'!B24)</f>
        <v>1.3002932064409833E-12</v>
      </c>
      <c r="C24">
        <f>ABS('Steady state simulation_Matlab'!C24-'Steady state simulation_WEST'!C24)</f>
        <v>0.23752383828180368</v>
      </c>
      <c r="D24">
        <f>ABS('Steady state simulation_Matlab'!D24-'Steady state simulation_WEST'!D24)</f>
        <v>0.69059346538824684</v>
      </c>
      <c r="E24">
        <f>ABS('Steady state simulation_Matlab'!E24-'Steady state simulation_WEST'!E24)</f>
        <v>12.962527549883816</v>
      </c>
      <c r="F24">
        <f>ABS('Steady state simulation_Matlab'!F24-'Steady state simulation_WEST'!F24)</f>
        <v>68.240958632411093</v>
      </c>
      <c r="G24">
        <f>ABS('Steady state simulation_Matlab'!G24-'Steady state simulation_WEST'!G24)</f>
        <v>13.99120927143943</v>
      </c>
      <c r="H24">
        <f>ABS('Steady state simulation_Matlab'!H24-'Steady state simulation_WEST'!H24)</f>
        <v>17.466983109985676</v>
      </c>
      <c r="I24">
        <f>ABS('Steady state simulation_Matlab'!I24-'Steady state simulation_WEST'!I24)</f>
        <v>0.34983601170610212</v>
      </c>
      <c r="J24">
        <f>ABS('Steady state simulation_Matlab'!J24-'Steady state simulation_WEST'!J24)</f>
        <v>8.7514529086793065</v>
      </c>
      <c r="K24">
        <f>ABS('Steady state simulation_Matlab'!K24-'Steady state simulation_WEST'!K24)</f>
        <v>9.4991690836882692E-2</v>
      </c>
      <c r="L24">
        <f>ABS('Steady state simulation_Matlab'!L24-'Steady state simulation_WEST'!L24)</f>
        <v>8.3197663969339364E-2</v>
      </c>
      <c r="M24">
        <f>ABS('Steady state simulation_Matlab'!M24-'Steady state simulation_WEST'!M24)</f>
        <v>0.92522737700531366</v>
      </c>
      <c r="N24">
        <f>ABS('Steady state simulation_Matlab'!N24-'Steady state simulation_WEST'!N24)</f>
        <v>0.61615900774224253</v>
      </c>
      <c r="O24">
        <f>ABS('Steady state simulation_Matlab'!O24-'Steady state simulation_WEST'!O24)</f>
        <v>30.296296515171889</v>
      </c>
      <c r="P24">
        <f>ABS('Steady state simulation_Matlab'!P24-'Steady state simulation_WEST'!P24)</f>
        <v>0</v>
      </c>
      <c r="Q24">
        <f>ABS('Steady state simulation_Matlab'!Q24-'Steady state simulation_WEST'!Q24)</f>
        <v>0</v>
      </c>
      <c r="R24">
        <f>ABS('Steady state simulation_Matlab'!R24-'Steady state simulation_WEST'!R24)</f>
        <v>3.4291053911324892E-3</v>
      </c>
      <c r="S24">
        <f>ABS('Steady state simulation_Matlab'!S24-'Steady state simulation_WEST'!S24)</f>
        <v>3.3817412654208669</v>
      </c>
      <c r="T24">
        <f>ABS('Steady state simulation_Matlab'!T24-'Steady state simulation_WEST'!T24)</f>
        <v>8.8737547617078166E-2</v>
      </c>
      <c r="U24">
        <f>ABS('Steady state simulation_Matlab'!U24-'Steady state simulation_WEST'!U24)</f>
        <v>1.5089797900646609</v>
      </c>
      <c r="V24">
        <f>ABS('Steady state simulation_Matlab'!V24-'Steady state simulation_WEST'!V24)</f>
        <v>44.974791466089933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4"/>
  <sheetViews>
    <sheetView workbookViewId="0">
      <selection activeCell="J1" sqref="J1:L6"/>
    </sheetView>
  </sheetViews>
  <sheetFormatPr defaultRowHeight="15" x14ac:dyDescent="0.25"/>
  <sheetData>
    <row r="1" spans="1:31" x14ac:dyDescent="0.25">
      <c r="A1" s="3" t="s">
        <v>0</v>
      </c>
      <c r="B1" s="3">
        <v>2</v>
      </c>
      <c r="C1" s="3" t="s">
        <v>1</v>
      </c>
      <c r="D1" s="3" t="s">
        <v>2</v>
      </c>
      <c r="E1" s="3">
        <v>385</v>
      </c>
      <c r="F1" s="3" t="s">
        <v>3</v>
      </c>
      <c r="G1" s="3" t="s">
        <v>4</v>
      </c>
      <c r="H1" s="3">
        <v>0</v>
      </c>
      <c r="I1" s="2"/>
      <c r="J1" s="22" t="s">
        <v>17</v>
      </c>
      <c r="K1" s="22"/>
      <c r="L1" s="23"/>
    </row>
    <row r="2" spans="1:31" x14ac:dyDescent="0.25">
      <c r="A2" s="3" t="s">
        <v>6</v>
      </c>
      <c r="B2" s="3">
        <v>2</v>
      </c>
      <c r="C2" s="3" t="s">
        <v>1</v>
      </c>
      <c r="D2" s="3" t="s">
        <v>7</v>
      </c>
      <c r="E2" s="3">
        <v>18446</v>
      </c>
      <c r="F2" s="3" t="s">
        <v>3</v>
      </c>
      <c r="G2" s="3" t="s">
        <v>8</v>
      </c>
      <c r="H2" s="3">
        <v>0</v>
      </c>
      <c r="I2" s="2"/>
      <c r="J2" s="22" t="s">
        <v>18</v>
      </c>
      <c r="K2" s="24">
        <v>1500</v>
      </c>
      <c r="L2" s="22" t="s">
        <v>59</v>
      </c>
      <c r="R2" s="19"/>
      <c r="S2" s="19"/>
      <c r="T2" s="19"/>
      <c r="U2" s="19"/>
      <c r="V2" s="19"/>
      <c r="W2" s="19"/>
    </row>
    <row r="3" spans="1:31" x14ac:dyDescent="0.25">
      <c r="A3" s="3" t="s">
        <v>9</v>
      </c>
      <c r="B3" s="3">
        <v>240</v>
      </c>
      <c r="C3" s="3" t="s">
        <v>1</v>
      </c>
      <c r="D3" s="3" t="s">
        <v>10</v>
      </c>
      <c r="E3" s="3">
        <v>55338</v>
      </c>
      <c r="F3" s="3" t="s">
        <v>3</v>
      </c>
      <c r="G3" s="3" t="s">
        <v>11</v>
      </c>
      <c r="H3" s="3">
        <v>0</v>
      </c>
      <c r="I3" s="2"/>
      <c r="J3" s="22" t="s">
        <v>19</v>
      </c>
      <c r="K3" s="24">
        <v>1500</v>
      </c>
      <c r="L3" s="25" t="s">
        <v>59</v>
      </c>
      <c r="M3" s="3"/>
      <c r="N3" s="4" t="s">
        <v>5</v>
      </c>
      <c r="R3" s="19"/>
      <c r="S3" s="19"/>
      <c r="T3" s="19"/>
      <c r="U3" s="19"/>
      <c r="V3" s="19"/>
      <c r="W3" s="19"/>
    </row>
    <row r="4" spans="1:31" x14ac:dyDescent="0.25">
      <c r="A4" s="3" t="s">
        <v>12</v>
      </c>
      <c r="B4" s="3">
        <v>240</v>
      </c>
      <c r="C4" s="3" t="s">
        <v>1</v>
      </c>
      <c r="D4" s="2"/>
      <c r="E4" s="2"/>
      <c r="F4" s="2"/>
      <c r="G4" s="3" t="s">
        <v>13</v>
      </c>
      <c r="H4" s="3">
        <v>0</v>
      </c>
      <c r="I4" s="2"/>
      <c r="J4" s="22" t="s">
        <v>20</v>
      </c>
      <c r="K4" s="24">
        <v>3000</v>
      </c>
      <c r="L4" s="22" t="s">
        <v>59</v>
      </c>
      <c r="N4" s="2"/>
      <c r="R4" s="19"/>
      <c r="S4" s="19"/>
      <c r="T4" s="19"/>
      <c r="U4" s="19"/>
      <c r="V4" s="19"/>
      <c r="W4" s="19"/>
    </row>
    <row r="5" spans="1:31" x14ac:dyDescent="0.25">
      <c r="A5" s="3" t="s">
        <v>14</v>
      </c>
      <c r="B5" s="3">
        <v>240</v>
      </c>
      <c r="C5" s="3" t="s">
        <v>1</v>
      </c>
      <c r="D5" s="2"/>
      <c r="E5" s="2"/>
      <c r="F5" s="2"/>
      <c r="G5" s="3" t="s">
        <v>15</v>
      </c>
      <c r="H5" s="3">
        <v>0</v>
      </c>
      <c r="I5" s="2"/>
      <c r="J5" s="22" t="s">
        <v>21</v>
      </c>
      <c r="K5" s="24">
        <v>3000</v>
      </c>
      <c r="L5" s="25" t="s">
        <v>59</v>
      </c>
      <c r="N5" s="3" t="s">
        <v>16</v>
      </c>
      <c r="O5" s="1">
        <v>15</v>
      </c>
    </row>
    <row r="6" spans="1:31" x14ac:dyDescent="0.25">
      <c r="J6" s="22" t="s">
        <v>22</v>
      </c>
      <c r="K6" s="24">
        <v>3000</v>
      </c>
      <c r="L6" s="22" t="s">
        <v>59</v>
      </c>
    </row>
    <row r="9" spans="1:31" ht="15.75" thickBot="1" x14ac:dyDescent="0.3">
      <c r="A9" t="s">
        <v>50</v>
      </c>
      <c r="Q9" s="3"/>
    </row>
    <row r="10" spans="1:31" ht="15.75" thickBot="1" x14ac:dyDescent="0.3">
      <c r="A10" s="16" t="s">
        <v>23</v>
      </c>
      <c r="B10" s="17" t="s">
        <v>24</v>
      </c>
      <c r="C10" s="17" t="s">
        <v>25</v>
      </c>
      <c r="D10" s="17" t="s">
        <v>26</v>
      </c>
      <c r="E10" s="17" t="s">
        <v>27</v>
      </c>
      <c r="F10" s="17" t="s">
        <v>28</v>
      </c>
      <c r="G10" s="17" t="s">
        <v>29</v>
      </c>
      <c r="H10" s="17" t="s">
        <v>30</v>
      </c>
      <c r="I10" s="17" t="s">
        <v>31</v>
      </c>
      <c r="J10" s="17" t="s">
        <v>32</v>
      </c>
      <c r="K10" s="17" t="s">
        <v>33</v>
      </c>
      <c r="L10" s="17" t="s">
        <v>34</v>
      </c>
      <c r="M10" s="17" t="s">
        <v>35</v>
      </c>
      <c r="N10" s="17" t="s">
        <v>36</v>
      </c>
      <c r="O10" s="17" t="s">
        <v>37</v>
      </c>
      <c r="P10" s="17" t="s">
        <v>38</v>
      </c>
      <c r="Q10" s="17" t="s">
        <v>39</v>
      </c>
      <c r="R10" s="17" t="s">
        <v>40</v>
      </c>
      <c r="S10" s="17" t="s">
        <v>41</v>
      </c>
      <c r="T10" s="17" t="s">
        <v>42</v>
      </c>
      <c r="U10" s="17" t="s">
        <v>43</v>
      </c>
      <c r="V10" s="17" t="s">
        <v>44</v>
      </c>
      <c r="W10" s="17" t="s">
        <v>45</v>
      </c>
      <c r="X10" s="17" t="s">
        <v>46</v>
      </c>
      <c r="Y10" s="17" t="s">
        <v>47</v>
      </c>
      <c r="Z10" s="17" t="s">
        <v>48</v>
      </c>
      <c r="AA10" s="18" t="s">
        <v>49</v>
      </c>
    </row>
    <row r="11" spans="1:31" x14ac:dyDescent="0.25">
      <c r="A11">
        <v>0</v>
      </c>
      <c r="B11">
        <v>30</v>
      </c>
      <c r="C11">
        <v>69.5</v>
      </c>
      <c r="D11">
        <v>51.2</v>
      </c>
      <c r="E11">
        <v>202.32</v>
      </c>
      <c r="F11">
        <v>28.17</v>
      </c>
      <c r="G11">
        <v>0</v>
      </c>
      <c r="H11">
        <v>0</v>
      </c>
      <c r="I11">
        <v>0</v>
      </c>
      <c r="J11">
        <v>0</v>
      </c>
      <c r="K11">
        <v>31.56</v>
      </c>
      <c r="L11">
        <v>6.95</v>
      </c>
      <c r="M11">
        <v>10.59</v>
      </c>
      <c r="N11">
        <v>7</v>
      </c>
      <c r="O11">
        <v>211.26</v>
      </c>
      <c r="P11">
        <v>18446</v>
      </c>
      <c r="Q11">
        <v>20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31" x14ac:dyDescent="0.25">
      <c r="A12">
        <v>1000</v>
      </c>
      <c r="B12">
        <v>30</v>
      </c>
      <c r="C12">
        <v>69.5</v>
      </c>
      <c r="D12">
        <v>51.2</v>
      </c>
      <c r="E12">
        <v>202.32</v>
      </c>
      <c r="F12">
        <v>28.17</v>
      </c>
      <c r="G12">
        <v>0</v>
      </c>
      <c r="H12">
        <v>0</v>
      </c>
      <c r="I12">
        <v>0</v>
      </c>
      <c r="J12">
        <v>0</v>
      </c>
      <c r="K12">
        <v>31.56</v>
      </c>
      <c r="L12">
        <v>6.95</v>
      </c>
      <c r="M12">
        <v>10.59</v>
      </c>
      <c r="N12">
        <v>7</v>
      </c>
      <c r="O12">
        <v>211.26</v>
      </c>
      <c r="P12">
        <v>18446</v>
      </c>
      <c r="Q12">
        <v>20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31" ht="15.75" thickBot="1" x14ac:dyDescent="0.3"/>
    <row r="14" spans="1:31" ht="15.75" thickBot="1" x14ac:dyDescent="0.3">
      <c r="A14" s="16"/>
      <c r="B14" s="17" t="s">
        <v>24</v>
      </c>
      <c r="C14" s="17" t="s">
        <v>25</v>
      </c>
      <c r="D14" s="17" t="s">
        <v>26</v>
      </c>
      <c r="E14" s="17" t="s">
        <v>27</v>
      </c>
      <c r="F14" s="17" t="s">
        <v>28</v>
      </c>
      <c r="G14" s="17" t="s">
        <v>29</v>
      </c>
      <c r="H14" s="17" t="s">
        <v>30</v>
      </c>
      <c r="I14" s="17" t="s">
        <v>31</v>
      </c>
      <c r="J14" s="17" t="s">
        <v>32</v>
      </c>
      <c r="K14" s="17" t="s">
        <v>33</v>
      </c>
      <c r="L14" s="17" t="s">
        <v>34</v>
      </c>
      <c r="M14" s="17" t="s">
        <v>35</v>
      </c>
      <c r="N14" s="17" t="s">
        <v>36</v>
      </c>
      <c r="O14" s="17" t="s">
        <v>37</v>
      </c>
      <c r="P14" s="17" t="s">
        <v>38</v>
      </c>
      <c r="Q14" s="17" t="s">
        <v>39</v>
      </c>
      <c r="R14" s="17" t="s">
        <v>40</v>
      </c>
      <c r="S14" s="17" t="s">
        <v>41</v>
      </c>
      <c r="T14" s="17" t="s">
        <v>43</v>
      </c>
      <c r="U14" s="17" t="s">
        <v>42</v>
      </c>
      <c r="V14" s="17" t="s">
        <v>44</v>
      </c>
      <c r="W14" s="17" t="s">
        <v>45</v>
      </c>
      <c r="X14" s="17" t="s">
        <v>46</v>
      </c>
      <c r="Y14" s="17" t="s">
        <v>47</v>
      </c>
      <c r="Z14" s="17" t="s">
        <v>48</v>
      </c>
      <c r="AA14" s="18" t="s">
        <v>49</v>
      </c>
      <c r="AB14" s="15"/>
      <c r="AC14" s="16" t="s">
        <v>51</v>
      </c>
      <c r="AD14" s="17" t="s">
        <v>52</v>
      </c>
      <c r="AE14" s="18" t="s">
        <v>53</v>
      </c>
    </row>
    <row r="15" spans="1:31" x14ac:dyDescent="0.25">
      <c r="A15" s="14" t="s">
        <v>54</v>
      </c>
      <c r="B15">
        <v>30</v>
      </c>
      <c r="C15">
        <v>5.15336941166189</v>
      </c>
      <c r="D15">
        <v>1128.0260217094799</v>
      </c>
      <c r="E15">
        <v>43.977304153474897</v>
      </c>
      <c r="F15">
        <v>1123.0494487297501</v>
      </c>
      <c r="G15">
        <v>102.41405422333401</v>
      </c>
      <c r="H15">
        <v>683.19980705760304</v>
      </c>
      <c r="I15">
        <v>5.4595469841555902E-2</v>
      </c>
      <c r="J15">
        <v>11.860493567649099</v>
      </c>
      <c r="K15">
        <v>6.2406588660724296</v>
      </c>
      <c r="L15">
        <v>1.0964007705041201</v>
      </c>
      <c r="M15">
        <v>2.8440013948696898</v>
      </c>
      <c r="N15">
        <v>4.3235565176552404</v>
      </c>
      <c r="O15">
        <v>2336.9270938260402</v>
      </c>
      <c r="P15">
        <v>92230</v>
      </c>
      <c r="Q15">
        <v>20</v>
      </c>
      <c r="R15">
        <v>0.244244199781153</v>
      </c>
      <c r="S15">
        <v>1.13233797619061E-2</v>
      </c>
      <c r="T15">
        <v>6.3782745374290403E-3</v>
      </c>
      <c r="U15">
        <v>13.4247906019806</v>
      </c>
      <c r="V15">
        <v>35.236155894412597</v>
      </c>
      <c r="W15">
        <v>0</v>
      </c>
      <c r="X15">
        <v>0</v>
      </c>
      <c r="Y15">
        <v>0</v>
      </c>
      <c r="Z15">
        <v>0</v>
      </c>
      <c r="AA15">
        <v>0</v>
      </c>
      <c r="AC15">
        <v>0.456164489986076</v>
      </c>
      <c r="AD15">
        <v>2.0575409220827701</v>
      </c>
      <c r="AE15">
        <v>2.1092027092542498</v>
      </c>
    </row>
    <row r="16" spans="1:31" x14ac:dyDescent="0.25">
      <c r="A16" s="14" t="s">
        <v>55</v>
      </c>
      <c r="B16">
        <v>30</v>
      </c>
      <c r="C16">
        <v>3.30421799688812</v>
      </c>
      <c r="D16">
        <v>1128.02602170817</v>
      </c>
      <c r="E16">
        <v>37.106587296858997</v>
      </c>
      <c r="F16">
        <v>1124.10021090594</v>
      </c>
      <c r="G16">
        <v>102.339898559329</v>
      </c>
      <c r="H16">
        <v>683.98174141094501</v>
      </c>
      <c r="I16">
        <v>3.5641729583120599E-3</v>
      </c>
      <c r="J16">
        <v>9.5068728156979407</v>
      </c>
      <c r="K16">
        <v>6.6905393194173</v>
      </c>
      <c r="L16">
        <v>0.77737750271629003</v>
      </c>
      <c r="M16">
        <v>2.54828155247466</v>
      </c>
      <c r="N16">
        <v>4.52397673918676</v>
      </c>
      <c r="O16">
        <v>2333.0730311521602</v>
      </c>
      <c r="P16">
        <v>92230</v>
      </c>
      <c r="Q16">
        <v>20</v>
      </c>
      <c r="R16">
        <v>0.24046367537760999</v>
      </c>
      <c r="S16">
        <v>1.1241015336788699E-2</v>
      </c>
      <c r="T16">
        <v>6.5353365234981304E-3</v>
      </c>
      <c r="U16">
        <v>15.735111922017801</v>
      </c>
      <c r="V16">
        <v>35.209581654972197</v>
      </c>
      <c r="W16">
        <v>0</v>
      </c>
      <c r="X16">
        <v>0</v>
      </c>
      <c r="Y16">
        <v>0</v>
      </c>
      <c r="Z16">
        <v>0</v>
      </c>
      <c r="AA16">
        <v>0</v>
      </c>
      <c r="AC16" s="21">
        <v>0.456164489986076</v>
      </c>
      <c r="AD16" s="21">
        <v>2.0575409220827701</v>
      </c>
      <c r="AE16">
        <v>2.1092027092542498</v>
      </c>
    </row>
    <row r="17" spans="1:32" x14ac:dyDescent="0.25">
      <c r="A17" s="14" t="s">
        <v>56</v>
      </c>
      <c r="B17">
        <v>30</v>
      </c>
      <c r="C17">
        <v>1.69005321280878</v>
      </c>
      <c r="D17">
        <v>1128.02602170555</v>
      </c>
      <c r="E17">
        <v>23.7771942654005</v>
      </c>
      <c r="F17">
        <v>1126.76439702166</v>
      </c>
      <c r="G17">
        <v>103.269929334293</v>
      </c>
      <c r="H17">
        <v>685.54943438392002</v>
      </c>
      <c r="I17">
        <v>2.7056727214754401</v>
      </c>
      <c r="J17">
        <v>15.7461701532548</v>
      </c>
      <c r="K17">
        <v>1.0517656009648699</v>
      </c>
      <c r="L17">
        <v>0.67609033395701801</v>
      </c>
      <c r="M17">
        <v>1.78517013074344</v>
      </c>
      <c r="N17">
        <v>3.6903149122021999</v>
      </c>
      <c r="O17">
        <v>2327.1948763686</v>
      </c>
      <c r="P17">
        <v>92230</v>
      </c>
      <c r="Q17">
        <v>20</v>
      </c>
      <c r="R17">
        <v>3.0863711577103801E-2</v>
      </c>
      <c r="S17">
        <v>2.30860773130685E-3</v>
      </c>
      <c r="T17">
        <v>1.1790615900322101E-3</v>
      </c>
      <c r="U17">
        <v>13.583587976269699</v>
      </c>
      <c r="V17">
        <v>35.539525113975003</v>
      </c>
      <c r="W17">
        <v>0</v>
      </c>
      <c r="X17">
        <v>0</v>
      </c>
      <c r="Y17">
        <v>0</v>
      </c>
      <c r="Z17">
        <v>0</v>
      </c>
      <c r="AA17">
        <v>0</v>
      </c>
      <c r="AC17">
        <v>54.7397387983291</v>
      </c>
      <c r="AD17">
        <v>246.90491064993299</v>
      </c>
      <c r="AE17">
        <v>253.10432511051101</v>
      </c>
    </row>
    <row r="18" spans="1:32" x14ac:dyDescent="0.25">
      <c r="A18" s="14" t="s">
        <v>57</v>
      </c>
      <c r="B18">
        <v>30</v>
      </c>
      <c r="C18">
        <v>1.2127855402457499</v>
      </c>
      <c r="D18">
        <v>1128.0260217029299</v>
      </c>
      <c r="E18">
        <v>17.435974707181298</v>
      </c>
      <c r="F18">
        <v>1124.0373764000401</v>
      </c>
      <c r="G18">
        <v>103.38199857729801</v>
      </c>
      <c r="H18">
        <v>687.11339496090295</v>
      </c>
      <c r="I18">
        <v>5.2785311714559402</v>
      </c>
      <c r="J18">
        <v>17.300602128039699</v>
      </c>
      <c r="K18">
        <v>0.13313593902180901</v>
      </c>
      <c r="L18">
        <v>0.57115776047007605</v>
      </c>
      <c r="M18">
        <v>1.40805882711896</v>
      </c>
      <c r="N18">
        <v>3.51546212467085</v>
      </c>
      <c r="O18">
        <v>2321.6820037789198</v>
      </c>
      <c r="P18">
        <v>92230</v>
      </c>
      <c r="Q18">
        <v>20</v>
      </c>
      <c r="R18">
        <v>2.9437861139635399E-3</v>
      </c>
      <c r="S18">
        <v>3.58485098889767E-4</v>
      </c>
      <c r="T18">
        <v>1.72741144473915E-4</v>
      </c>
      <c r="U18">
        <v>13.3462157239533</v>
      </c>
      <c r="V18">
        <v>35.581238690210299</v>
      </c>
      <c r="W18">
        <v>0</v>
      </c>
      <c r="X18">
        <v>0</v>
      </c>
      <c r="Y18">
        <v>0</v>
      </c>
      <c r="Z18">
        <v>0</v>
      </c>
      <c r="AA18">
        <v>0</v>
      </c>
      <c r="AC18">
        <v>54.7397387983291</v>
      </c>
      <c r="AD18">
        <v>246.90491064993299</v>
      </c>
      <c r="AE18">
        <v>253.10432511051101</v>
      </c>
    </row>
    <row r="19" spans="1:32" x14ac:dyDescent="0.25">
      <c r="A19" s="14" t="s">
        <v>58</v>
      </c>
      <c r="B19">
        <v>30</v>
      </c>
      <c r="C19">
        <v>1.01479683927693</v>
      </c>
      <c r="D19">
        <v>1128.0260217003299</v>
      </c>
      <c r="E19">
        <v>14.5554060135642</v>
      </c>
      <c r="F19">
        <v>1118.84317008221</v>
      </c>
      <c r="G19">
        <v>103.341374093797</v>
      </c>
      <c r="H19">
        <v>688.67020280787995</v>
      </c>
      <c r="I19">
        <v>6.0484562468973602</v>
      </c>
      <c r="J19">
        <v>17.9813394762119</v>
      </c>
      <c r="K19">
        <v>5.4406988490231602E-2</v>
      </c>
      <c r="L19">
        <v>0.50549918869687605</v>
      </c>
      <c r="M19">
        <v>1.2307765268455699</v>
      </c>
      <c r="N19">
        <v>3.4611394209578301</v>
      </c>
      <c r="O19">
        <v>2316.7541544074502</v>
      </c>
      <c r="P19">
        <v>92230</v>
      </c>
      <c r="Q19">
        <v>20</v>
      </c>
      <c r="R19">
        <v>1.19798891351852E-3</v>
      </c>
      <c r="S19" s="21">
        <v>9.5503058527786997E-5</v>
      </c>
      <c r="T19" s="21">
        <v>3.7641079110923901E-5</v>
      </c>
      <c r="U19">
        <v>13.3202742204289</v>
      </c>
      <c r="V19">
        <v>35.569364512160199</v>
      </c>
      <c r="W19">
        <v>0</v>
      </c>
      <c r="X19">
        <v>0</v>
      </c>
      <c r="Y19">
        <v>0</v>
      </c>
      <c r="Z19">
        <v>0</v>
      </c>
      <c r="AA19">
        <v>0</v>
      </c>
      <c r="AC19">
        <v>54.7397387983291</v>
      </c>
      <c r="AD19">
        <v>246.90491064993299</v>
      </c>
      <c r="AE19">
        <v>253.10432511051101</v>
      </c>
    </row>
    <row r="21" spans="1:32" ht="15.75" thickBot="1" x14ac:dyDescent="0.3"/>
    <row r="22" spans="1:32" ht="15.75" thickBot="1" x14ac:dyDescent="0.3">
      <c r="A22" s="16"/>
      <c r="B22" s="17" t="s">
        <v>24</v>
      </c>
      <c r="C22" s="17" t="s">
        <v>25</v>
      </c>
      <c r="D22" s="17" t="s">
        <v>26</v>
      </c>
      <c r="E22" s="17" t="s">
        <v>27</v>
      </c>
      <c r="F22" s="17" t="s">
        <v>28</v>
      </c>
      <c r="G22" s="17" t="s">
        <v>29</v>
      </c>
      <c r="H22" s="17" t="s">
        <v>30</v>
      </c>
      <c r="I22" s="17" t="s">
        <v>31</v>
      </c>
      <c r="J22" s="17" t="s">
        <v>32</v>
      </c>
      <c r="K22" s="17" t="s">
        <v>33</v>
      </c>
      <c r="L22" s="17" t="s">
        <v>34</v>
      </c>
      <c r="M22" s="17" t="s">
        <v>35</v>
      </c>
      <c r="N22" s="17" t="s">
        <v>36</v>
      </c>
      <c r="O22" s="17" t="s">
        <v>37</v>
      </c>
      <c r="P22" s="17" t="s">
        <v>38</v>
      </c>
      <c r="Q22" s="17" t="s">
        <v>39</v>
      </c>
      <c r="R22" s="17" t="s">
        <v>40</v>
      </c>
      <c r="S22" s="17" t="s">
        <v>41</v>
      </c>
      <c r="T22" s="17" t="s">
        <v>43</v>
      </c>
      <c r="U22" s="17" t="s">
        <v>42</v>
      </c>
      <c r="V22" s="17" t="s">
        <v>44</v>
      </c>
      <c r="W22" s="17" t="s">
        <v>45</v>
      </c>
      <c r="X22" s="17" t="s">
        <v>46</v>
      </c>
      <c r="Y22" s="17" t="s">
        <v>47</v>
      </c>
      <c r="Z22" s="17" t="s">
        <v>48</v>
      </c>
      <c r="AA22" s="18" t="s">
        <v>49</v>
      </c>
      <c r="AB22" s="15"/>
      <c r="AC22" s="15"/>
      <c r="AD22" s="15"/>
      <c r="AE22" s="15"/>
      <c r="AF22" s="15"/>
    </row>
    <row r="23" spans="1:32" x14ac:dyDescent="0.25">
      <c r="A23" s="14" t="s">
        <v>60</v>
      </c>
      <c r="B23">
        <v>30</v>
      </c>
      <c r="C23">
        <v>1.0147968392775399</v>
      </c>
      <c r="D23">
        <v>5.2913550418680204</v>
      </c>
      <c r="E23">
        <v>6.8276635037958805E-2</v>
      </c>
      <c r="F23">
        <v>5.2482800354023</v>
      </c>
      <c r="G23">
        <v>0.48475468679573303</v>
      </c>
      <c r="H23">
        <v>3.2304206460866798</v>
      </c>
      <c r="I23">
        <v>6.0484562469005798</v>
      </c>
      <c r="J23">
        <v>17.9813394762302</v>
      </c>
      <c r="K23">
        <v>5.4406988490643501E-2</v>
      </c>
      <c r="L23">
        <v>0.50549918869718702</v>
      </c>
      <c r="M23">
        <v>5.7733380750873498E-3</v>
      </c>
      <c r="N23">
        <v>3.46113942095656</v>
      </c>
      <c r="O23">
        <v>10.867452115402701</v>
      </c>
      <c r="P23">
        <v>18061</v>
      </c>
      <c r="Q23">
        <v>20</v>
      </c>
      <c r="R23">
        <v>1.19798891352794E-3</v>
      </c>
      <c r="S23" s="21">
        <v>9.5503058528824701E-5</v>
      </c>
      <c r="T23" s="21">
        <v>3.7641079111306598E-5</v>
      </c>
      <c r="U23">
        <v>13.3202742204289</v>
      </c>
      <c r="V23">
        <v>0.166849108644681</v>
      </c>
      <c r="W23">
        <v>0</v>
      </c>
      <c r="X23">
        <v>0</v>
      </c>
      <c r="Y23">
        <v>0</v>
      </c>
      <c r="Z23">
        <v>0</v>
      </c>
      <c r="AA23">
        <v>0</v>
      </c>
    </row>
    <row r="24" spans="1:32" x14ac:dyDescent="0.25">
      <c r="A24" s="14" t="s">
        <v>61</v>
      </c>
      <c r="B24">
        <v>30</v>
      </c>
      <c r="C24">
        <v>1.0147968392776501</v>
      </c>
      <c r="D24">
        <v>2204.8520434529701</v>
      </c>
      <c r="E24">
        <v>28.450156357135199</v>
      </c>
      <c r="F24">
        <v>2186.9031408875599</v>
      </c>
      <c r="G24">
        <v>201.99218409887899</v>
      </c>
      <c r="H24">
        <v>1346.0823373912699</v>
      </c>
      <c r="I24">
        <v>6.0484562469011403</v>
      </c>
      <c r="J24">
        <v>17.981339476233199</v>
      </c>
      <c r="K24">
        <v>5.4406988490716297E-2</v>
      </c>
      <c r="L24">
        <v>0.50549918869724397</v>
      </c>
      <c r="M24">
        <v>2.4056893086230602</v>
      </c>
      <c r="N24">
        <v>3.4611394209563402</v>
      </c>
      <c r="O24">
        <v>4528.3530993591203</v>
      </c>
      <c r="P24">
        <v>385</v>
      </c>
      <c r="Q24">
        <v>20</v>
      </c>
      <c r="R24">
        <v>1.1979889135296201E-3</v>
      </c>
      <c r="S24" s="21">
        <v>9.5503058529007999E-5</v>
      </c>
      <c r="T24" s="21">
        <v>3.7641079111373899E-5</v>
      </c>
      <c r="U24">
        <v>13.3202742204289</v>
      </c>
      <c r="V24">
        <v>69.524270291842001</v>
      </c>
      <c r="W24">
        <v>0</v>
      </c>
      <c r="X24">
        <v>0</v>
      </c>
      <c r="Y24">
        <v>0</v>
      </c>
      <c r="Z24">
        <v>0</v>
      </c>
      <c r="AA24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4"/>
  <sheetViews>
    <sheetView zoomScaleNormal="100" workbookViewId="0">
      <selection activeCell="R29" sqref="R29"/>
    </sheetView>
  </sheetViews>
  <sheetFormatPr defaultRowHeight="15" x14ac:dyDescent="0.25"/>
  <sheetData>
    <row r="1" spans="1:31" x14ac:dyDescent="0.25">
      <c r="A1" s="3" t="s">
        <v>0</v>
      </c>
      <c r="B1" s="3">
        <v>2</v>
      </c>
      <c r="C1" s="3" t="s">
        <v>1</v>
      </c>
      <c r="D1" s="3" t="s">
        <v>2</v>
      </c>
      <c r="E1" s="3">
        <v>385</v>
      </c>
      <c r="F1" s="3" t="s">
        <v>3</v>
      </c>
      <c r="G1" s="3" t="s">
        <v>4</v>
      </c>
      <c r="H1" s="3">
        <v>0</v>
      </c>
      <c r="I1" s="2"/>
      <c r="J1" s="3" t="s">
        <v>17</v>
      </c>
      <c r="K1" s="3"/>
    </row>
    <row r="2" spans="1:31" x14ac:dyDescent="0.25">
      <c r="A2" s="3" t="s">
        <v>6</v>
      </c>
      <c r="B2" s="3">
        <v>2</v>
      </c>
      <c r="C2" s="3" t="s">
        <v>1</v>
      </c>
      <c r="D2" s="3" t="s">
        <v>7</v>
      </c>
      <c r="E2" s="3">
        <v>18446</v>
      </c>
      <c r="F2" s="3" t="s">
        <v>3</v>
      </c>
      <c r="G2" s="3" t="s">
        <v>8</v>
      </c>
      <c r="H2" s="3">
        <v>0</v>
      </c>
      <c r="I2" s="2"/>
      <c r="J2" s="3" t="s">
        <v>18</v>
      </c>
      <c r="K2" s="1">
        <v>1000</v>
      </c>
      <c r="L2" s="3" t="s">
        <v>59</v>
      </c>
      <c r="R2" s="19"/>
      <c r="S2" s="19"/>
      <c r="T2" s="19"/>
      <c r="U2" s="19"/>
      <c r="V2" s="19"/>
      <c r="W2" s="19"/>
    </row>
    <row r="3" spans="1:31" x14ac:dyDescent="0.25">
      <c r="A3" s="3" t="s">
        <v>9</v>
      </c>
      <c r="B3" s="3">
        <v>240</v>
      </c>
      <c r="C3" s="3" t="s">
        <v>1</v>
      </c>
      <c r="D3" s="3" t="s">
        <v>10</v>
      </c>
      <c r="E3" s="3">
        <v>55338</v>
      </c>
      <c r="F3" s="3" t="s">
        <v>3</v>
      </c>
      <c r="G3" s="3" t="s">
        <v>11</v>
      </c>
      <c r="H3" s="3">
        <v>0</v>
      </c>
      <c r="I3" s="2"/>
      <c r="J3" s="3" t="s">
        <v>19</v>
      </c>
      <c r="K3" s="1">
        <v>1000</v>
      </c>
      <c r="L3" s="5" t="s">
        <v>59</v>
      </c>
      <c r="M3" s="3"/>
      <c r="N3" s="4" t="s">
        <v>5</v>
      </c>
      <c r="R3" s="19"/>
      <c r="S3" s="19"/>
      <c r="T3" s="19"/>
      <c r="U3" s="19"/>
      <c r="V3" s="19"/>
      <c r="W3" s="19"/>
    </row>
    <row r="4" spans="1:31" x14ac:dyDescent="0.25">
      <c r="A4" s="3" t="s">
        <v>12</v>
      </c>
      <c r="B4" s="3">
        <v>240</v>
      </c>
      <c r="C4" s="3" t="s">
        <v>1</v>
      </c>
      <c r="D4" s="2"/>
      <c r="E4" s="2"/>
      <c r="F4" s="2"/>
      <c r="G4" s="3" t="s">
        <v>13</v>
      </c>
      <c r="H4" s="3">
        <v>0</v>
      </c>
      <c r="I4" s="2"/>
      <c r="J4" s="3" t="s">
        <v>20</v>
      </c>
      <c r="K4" s="1">
        <v>1333</v>
      </c>
      <c r="L4" s="3" t="s">
        <v>59</v>
      </c>
      <c r="N4" s="2"/>
      <c r="R4" s="19"/>
      <c r="S4" s="19"/>
      <c r="T4" s="19"/>
      <c r="U4" s="19"/>
      <c r="V4" s="19"/>
      <c r="W4" s="19"/>
    </row>
    <row r="5" spans="1:31" x14ac:dyDescent="0.25">
      <c r="A5" s="3" t="s">
        <v>14</v>
      </c>
      <c r="B5" s="3">
        <v>240</v>
      </c>
      <c r="C5" s="3" t="s">
        <v>1</v>
      </c>
      <c r="D5" s="2"/>
      <c r="E5" s="2"/>
      <c r="F5" s="2"/>
      <c r="G5" s="3" t="s">
        <v>15</v>
      </c>
      <c r="H5" s="3">
        <v>0</v>
      </c>
      <c r="I5" s="2"/>
      <c r="J5" s="3" t="s">
        <v>21</v>
      </c>
      <c r="K5" s="1">
        <v>1333</v>
      </c>
      <c r="L5" s="5" t="s">
        <v>59</v>
      </c>
      <c r="N5" s="3" t="s">
        <v>16</v>
      </c>
      <c r="O5" s="1">
        <v>15</v>
      </c>
    </row>
    <row r="6" spans="1:31" x14ac:dyDescent="0.25">
      <c r="J6" s="3" t="s">
        <v>22</v>
      </c>
      <c r="K6" s="1">
        <v>1333</v>
      </c>
      <c r="L6" s="3" t="s">
        <v>59</v>
      </c>
    </row>
    <row r="9" spans="1:31" ht="15.75" thickBot="1" x14ac:dyDescent="0.3">
      <c r="A9" t="s">
        <v>50</v>
      </c>
      <c r="Q9" s="3"/>
    </row>
    <row r="10" spans="1:31" ht="15.75" thickBot="1" x14ac:dyDescent="0.3">
      <c r="A10" s="16" t="s">
        <v>23</v>
      </c>
      <c r="B10" s="17" t="s">
        <v>24</v>
      </c>
      <c r="C10" s="17" t="s">
        <v>25</v>
      </c>
      <c r="D10" s="17" t="s">
        <v>26</v>
      </c>
      <c r="E10" s="17" t="s">
        <v>27</v>
      </c>
      <c r="F10" s="17" t="s">
        <v>28</v>
      </c>
      <c r="G10" s="17" t="s">
        <v>29</v>
      </c>
      <c r="H10" s="17" t="s">
        <v>30</v>
      </c>
      <c r="I10" s="17" t="s">
        <v>31</v>
      </c>
      <c r="J10" s="17" t="s">
        <v>32</v>
      </c>
      <c r="K10" s="17" t="s">
        <v>33</v>
      </c>
      <c r="L10" s="17" t="s">
        <v>34</v>
      </c>
      <c r="M10" s="17" t="s">
        <v>35</v>
      </c>
      <c r="N10" s="17" t="s">
        <v>36</v>
      </c>
      <c r="O10" s="17" t="s">
        <v>37</v>
      </c>
      <c r="P10" s="17" t="s">
        <v>38</v>
      </c>
      <c r="Q10" s="17" t="s">
        <v>39</v>
      </c>
      <c r="R10" s="17" t="s">
        <v>40</v>
      </c>
      <c r="S10" s="17" t="s">
        <v>41</v>
      </c>
      <c r="T10" s="17" t="s">
        <v>42</v>
      </c>
      <c r="U10" s="17" t="s">
        <v>43</v>
      </c>
      <c r="V10" s="17" t="s">
        <v>44</v>
      </c>
      <c r="W10" s="17" t="s">
        <v>45</v>
      </c>
      <c r="X10" s="17" t="s">
        <v>46</v>
      </c>
      <c r="Y10" s="17" t="s">
        <v>47</v>
      </c>
      <c r="Z10" s="17" t="s">
        <v>48</v>
      </c>
      <c r="AA10" s="18" t="s">
        <v>49</v>
      </c>
    </row>
    <row r="11" spans="1:31" x14ac:dyDescent="0.25">
      <c r="A11">
        <v>0</v>
      </c>
      <c r="B11">
        <v>30</v>
      </c>
      <c r="C11">
        <v>69.5</v>
      </c>
      <c r="D11">
        <v>51.2</v>
      </c>
      <c r="E11">
        <v>202.32</v>
      </c>
      <c r="F11">
        <v>28.17</v>
      </c>
      <c r="G11">
        <v>0</v>
      </c>
      <c r="H11">
        <v>0</v>
      </c>
      <c r="I11">
        <v>0</v>
      </c>
      <c r="J11">
        <v>0</v>
      </c>
      <c r="K11">
        <v>31.56</v>
      </c>
      <c r="L11">
        <v>6.95</v>
      </c>
      <c r="M11">
        <v>10.59</v>
      </c>
      <c r="N11">
        <v>7</v>
      </c>
      <c r="O11">
        <v>211.26</v>
      </c>
      <c r="P11">
        <v>18446</v>
      </c>
      <c r="Q11">
        <v>20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31" x14ac:dyDescent="0.25">
      <c r="A12">
        <v>1000</v>
      </c>
      <c r="B12">
        <v>30</v>
      </c>
      <c r="C12">
        <v>69.5</v>
      </c>
      <c r="D12">
        <v>51.2</v>
      </c>
      <c r="E12">
        <v>202.32</v>
      </c>
      <c r="F12">
        <v>28.17</v>
      </c>
      <c r="G12">
        <v>0</v>
      </c>
      <c r="H12">
        <v>0</v>
      </c>
      <c r="I12">
        <v>0</v>
      </c>
      <c r="J12">
        <v>0</v>
      </c>
      <c r="K12">
        <v>31.56</v>
      </c>
      <c r="L12">
        <v>6.95</v>
      </c>
      <c r="M12">
        <v>10.59</v>
      </c>
      <c r="N12">
        <v>7</v>
      </c>
      <c r="O12">
        <v>211.26</v>
      </c>
      <c r="P12">
        <v>18446</v>
      </c>
      <c r="Q12">
        <v>20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31" ht="15.75" thickBot="1" x14ac:dyDescent="0.3"/>
    <row r="14" spans="1:31" ht="15.75" thickBot="1" x14ac:dyDescent="0.3">
      <c r="A14" s="16"/>
      <c r="B14" s="17" t="s">
        <v>24</v>
      </c>
      <c r="C14" s="17" t="s">
        <v>25</v>
      </c>
      <c r="D14" s="17" t="s">
        <v>26</v>
      </c>
      <c r="E14" s="17" t="s">
        <v>27</v>
      </c>
      <c r="F14" s="17" t="s">
        <v>28</v>
      </c>
      <c r="G14" s="17" t="s">
        <v>29</v>
      </c>
      <c r="H14" s="17" t="s">
        <v>30</v>
      </c>
      <c r="I14" s="17" t="s">
        <v>31</v>
      </c>
      <c r="J14" s="17" t="s">
        <v>32</v>
      </c>
      <c r="K14" s="17" t="s">
        <v>33</v>
      </c>
      <c r="L14" s="17" t="s">
        <v>34</v>
      </c>
      <c r="M14" s="17" t="s">
        <v>35</v>
      </c>
      <c r="N14" s="17" t="s">
        <v>36</v>
      </c>
      <c r="O14" s="17" t="s">
        <v>37</v>
      </c>
      <c r="P14" s="17" t="s">
        <v>38</v>
      </c>
      <c r="Q14" s="17" t="s">
        <v>39</v>
      </c>
      <c r="R14" s="17" t="s">
        <v>40</v>
      </c>
      <c r="S14" s="17" t="s">
        <v>41</v>
      </c>
      <c r="T14" s="17" t="s">
        <v>43</v>
      </c>
      <c r="U14" s="17" t="s">
        <v>42</v>
      </c>
      <c r="V14" s="17" t="s">
        <v>44</v>
      </c>
      <c r="W14" s="17" t="s">
        <v>45</v>
      </c>
      <c r="X14" s="17" t="s">
        <v>46</v>
      </c>
      <c r="Y14" s="17" t="s">
        <v>47</v>
      </c>
      <c r="Z14" s="17" t="s">
        <v>48</v>
      </c>
      <c r="AA14" s="18" t="s">
        <v>49</v>
      </c>
      <c r="AB14" s="15"/>
      <c r="AC14" s="16" t="s">
        <v>51</v>
      </c>
      <c r="AD14" s="17" t="s">
        <v>52</v>
      </c>
      <c r="AE14" s="18" t="s">
        <v>53</v>
      </c>
    </row>
    <row r="15" spans="1:31" x14ac:dyDescent="0.25">
      <c r="A15" s="14" t="s">
        <v>54</v>
      </c>
      <c r="B15">
        <f>ABS('Steady state simulation_Matlab2'!B15-'Steady state simulation_WEST 2'!B15)/'Steady state simulation_Matlab2'!B15</f>
        <v>0</v>
      </c>
      <c r="C15">
        <f>ABS('Steady state simulation_Matlab2'!C15-'Steady state simulation_WEST 2'!C15)/'Steady state simulation_Matlab2'!C15</f>
        <v>5.136202825530449E-3</v>
      </c>
      <c r="D15">
        <f>ABS('Steady state simulation_Matlab2'!D15-'Steady state simulation_WEST 2'!D15)/'Steady state simulation_Matlab2'!D15</f>
        <v>9.7787805710221609E-3</v>
      </c>
      <c r="E15">
        <f>ABS('Steady state simulation_Matlab2'!E15-'Steady state simulation_WEST 2'!E15)/'Steady state simulation_Matlab2'!E15</f>
        <v>0.41538570048077583</v>
      </c>
      <c r="F15">
        <f>ABS('Steady state simulation_Matlab2'!F15-'Steady state simulation_WEST 2'!F15)/'Steady state simulation_Matlab2'!F15</f>
        <v>0.57284935791266511</v>
      </c>
      <c r="G15">
        <f>ABS('Steady state simulation_Matlab2'!G15-'Steady state simulation_WEST 2'!G15)/'Steady state simulation_Matlab2'!G15</f>
        <v>0.19255839094079952</v>
      </c>
      <c r="H15">
        <f>ABS('Steady state simulation_Matlab2'!H15-'Steady state simulation_WEST 2'!H15)/'Steady state simulation_Matlab2'!H15</f>
        <v>0.20699596077061599</v>
      </c>
      <c r="I15">
        <f>ABS('Steady state simulation_Matlab2'!I15-'Steady state simulation_WEST 2'!I15)/'Steady state simulation_Matlab2'!I15</f>
        <v>0.37701621088887038</v>
      </c>
      <c r="J15">
        <f>ABS('Steady state simulation_Matlab2'!J15-'Steady state simulation_WEST 2'!J15)/'Steady state simulation_Matlab2'!J15</f>
        <v>0.4063496210214696</v>
      </c>
      <c r="K15">
        <f>ABS('Steady state simulation_Matlab2'!K15-'Steady state simulation_WEST 2'!K15)/'Steady state simulation_Matlab2'!K15</f>
        <v>8.3170767836894935E-2</v>
      </c>
      <c r="L15">
        <f>ABS('Steady state simulation_Matlab2'!L15-'Steady state simulation_WEST 2'!L15)/'Steady state simulation_Matlab2'!L15</f>
        <v>3.7654352026976284E-2</v>
      </c>
      <c r="M15">
        <f>ABS('Steady state simulation_Matlab2'!M15-'Steady state simulation_WEST 2'!M15)/'Steady state simulation_Matlab2'!M15</f>
        <v>0.4606337571975857</v>
      </c>
      <c r="N15">
        <f>ABS('Steady state simulation_Matlab2'!N15-'Steady state simulation_WEST 2'!N15)/'Steady state simulation_Matlab2'!N15</f>
        <v>8.956784480554332E-2</v>
      </c>
      <c r="O15">
        <f>ABS('Steady state simulation_Matlab2'!O15-'Steady state simulation_WEST 2'!O15)/'Steady state simulation_Matlab2'!O15</f>
        <v>0.17845424709284646</v>
      </c>
      <c r="P15">
        <f>ABS('Steady state simulation_Matlab2'!P15-'Steady state simulation_WEST 2'!P15)/'Steady state simulation_Matlab2'!P15</f>
        <v>0</v>
      </c>
      <c r="Q15">
        <f>ABS('Steady state simulation_Matlab2'!Q15-'Steady state simulation_WEST 2'!Q15)/'Steady state simulation_Matlab2'!Q15</f>
        <v>0</v>
      </c>
      <c r="R15">
        <f>ABS('Steady state simulation_Matlab2'!R15-'Steady state simulation_WEST 2'!R15)/'Steady state simulation_Matlab2'!R15</f>
        <v>0.15086102644706598</v>
      </c>
      <c r="S15">
        <f>ABS('Steady state simulation_Matlab2'!S15-'Steady state simulation_WEST 2'!S15)/'Steady state simulation_Matlab2'!S15</f>
        <v>0.11081133000982946</v>
      </c>
      <c r="T15">
        <f>ABS('Steady state simulation_Matlab2'!T15-'Steady state simulation_WEST 2'!T15)/'Steady state simulation_Matlab2'!T15</f>
        <v>0.11817466211528624</v>
      </c>
      <c r="U15">
        <f>ABS('Steady state simulation_Matlab2'!U15-'Steady state simulation_WEST 2'!U15)/'Steady state simulation_Matlab2'!U15</f>
        <v>6.3854622698660858E-3</v>
      </c>
      <c r="V15">
        <f>ABS('Steady state simulation_Matlab2'!V15-'Steady state simulation_WEST 2'!V15)/'Steady state simulation_Matlab2'!V15</f>
        <v>0.14498130440903662</v>
      </c>
      <c r="AC15">
        <f>ABS('Steady state simulation_Matlab2'!AC15-'Steady state simulation_WEST 2'!AC15)/'Steady state simulation_Matlab2'!AC15</f>
        <v>96.870432439232488</v>
      </c>
      <c r="AD15">
        <f>ABS('Steady state simulation_Matlab2'!AD15-'Steady state simulation_WEST 2'!AD15)/'Steady state simulation_Matlab2'!AD15</f>
        <v>53.67229388950728</v>
      </c>
      <c r="AE15">
        <f>ABS('Steady state simulation_Matlab2'!AE15-'Steady state simulation_WEST 2'!AE15)/'Steady state simulation_Matlab2'!AE15</f>
        <v>1879.3118134132794</v>
      </c>
    </row>
    <row r="16" spans="1:31" x14ac:dyDescent="0.25">
      <c r="A16" s="14" t="s">
        <v>55</v>
      </c>
      <c r="B16">
        <f>ABS('Steady state simulation_Matlab2'!B16-'Steady state simulation_WEST 2'!B16)/'Steady state simulation_Matlab2'!B16</f>
        <v>0</v>
      </c>
      <c r="C16">
        <f>ABS('Steady state simulation_Matlab2'!C16-'Steady state simulation_WEST 2'!C16)/'Steady state simulation_Matlab2'!C16</f>
        <v>1.8423501700351255E-3</v>
      </c>
      <c r="D16">
        <f>ABS('Steady state simulation_Matlab2'!D16-'Steady state simulation_WEST 2'!D16)/'Steady state simulation_Matlab2'!D16</f>
        <v>9.7787805721858793E-3</v>
      </c>
      <c r="E16">
        <f>ABS('Steady state simulation_Matlab2'!E16-'Steady state simulation_WEST 2'!E16)/'Steady state simulation_Matlab2'!E16</f>
        <v>0.53852434639033231</v>
      </c>
      <c r="F16">
        <f>ABS('Steady state simulation_Matlab2'!F16-'Steady state simulation_WEST 2'!F16)/'Steady state simulation_Matlab2'!F16</f>
        <v>0.57118134970935019</v>
      </c>
      <c r="G16">
        <f>ABS('Steady state simulation_Matlab2'!G16-'Steady state simulation_WEST 2'!G16)/'Steady state simulation_Matlab2'!G16</f>
        <v>0.19283153150070298</v>
      </c>
      <c r="H16">
        <f>ABS('Steady state simulation_Matlab2'!H16-'Steady state simulation_WEST 2'!H16)/'Steady state simulation_Matlab2'!H16</f>
        <v>0.20670837280222254</v>
      </c>
      <c r="I16">
        <f>ABS('Steady state simulation_Matlab2'!I16-'Steady state simulation_WEST 2'!I16)/'Steady state simulation_Matlab2'!I16</f>
        <v>0.29807128492674956</v>
      </c>
      <c r="J16">
        <f>ABS('Steady state simulation_Matlab2'!J16-'Steady state simulation_WEST 2'!J16)/'Steady state simulation_Matlab2'!J16</f>
        <v>0.49031816856939064</v>
      </c>
      <c r="K16">
        <f>ABS('Steady state simulation_Matlab2'!K16-'Steady state simulation_WEST 2'!K16)/'Steady state simulation_Matlab2'!K16</f>
        <v>8.2285646938059995E-2</v>
      </c>
      <c r="L16">
        <f>ABS('Steady state simulation_Matlab2'!L16-'Steady state simulation_WEST 2'!L16)/'Steady state simulation_Matlab2'!L16</f>
        <v>8.2358410631462403E-2</v>
      </c>
      <c r="M16">
        <f>ABS('Steady state simulation_Matlab2'!M16-'Steady state simulation_WEST 2'!M16)/'Steady state simulation_Matlab2'!M16</f>
        <v>0.55834349388864801</v>
      </c>
      <c r="N16">
        <f>ABS('Steady state simulation_Matlab2'!N16-'Steady state simulation_WEST 2'!N16)/'Steady state simulation_Matlab2'!N16</f>
        <v>8.3772067003184097E-2</v>
      </c>
      <c r="O16">
        <f>ABS('Steady state simulation_Matlab2'!O16-'Steady state simulation_WEST 2'!O16)/'Steady state simulation_Matlab2'!O16</f>
        <v>0.17890871206857092</v>
      </c>
      <c r="P16">
        <f>ABS('Steady state simulation_Matlab2'!P16-'Steady state simulation_WEST 2'!P16)/'Steady state simulation_Matlab2'!P16</f>
        <v>0</v>
      </c>
      <c r="Q16">
        <f>ABS('Steady state simulation_Matlab2'!Q16-'Steady state simulation_WEST 2'!Q16)/'Steady state simulation_Matlab2'!Q16</f>
        <v>0</v>
      </c>
      <c r="R16">
        <f>ABS('Steady state simulation_Matlab2'!R16-'Steady state simulation_WEST 2'!R16)/'Steady state simulation_Matlab2'!R16</f>
        <v>0.19256735606725059</v>
      </c>
      <c r="S16">
        <f>ABS('Steady state simulation_Matlab2'!S16-'Steady state simulation_WEST 2'!S16)/'Steady state simulation_Matlab2'!S16</f>
        <v>0.14379289442855892</v>
      </c>
      <c r="T16">
        <f>ABS('Steady state simulation_Matlab2'!T16-'Steady state simulation_WEST 2'!T16)/'Steady state simulation_Matlab2'!T16</f>
        <v>0.15462732311365876</v>
      </c>
      <c r="U16">
        <f>ABS('Steady state simulation_Matlab2'!U16-'Steady state simulation_WEST 2'!U16)/'Steady state simulation_Matlab2'!U16</f>
        <v>2.7768434092832941E-2</v>
      </c>
      <c r="V16">
        <f>ABS('Steady state simulation_Matlab2'!V16-'Steady state simulation_WEST 2'!V16)/'Steady state simulation_Matlab2'!V16</f>
        <v>0.14526120760584033</v>
      </c>
      <c r="AC16">
        <f>ABS('Steady state simulation_Matlab2'!AC16-'Steady state simulation_WEST 2'!AC16)/'Steady state simulation_Matlab2'!AC16</f>
        <v>92.554758516816065</v>
      </c>
      <c r="AD16">
        <f>ABS('Steady state simulation_Matlab2'!AD16-'Steady state simulation_WEST 2'!AD16)/'Steady state simulation_Matlab2'!AD16</f>
        <v>52.702892340339567</v>
      </c>
      <c r="AE16">
        <f>ABS('Steady state simulation_Matlab2'!AE16-'Steady state simulation_WEST 2'!AE16)/'Steady state simulation_Matlab2'!AE16</f>
        <v>19255.961664031376</v>
      </c>
    </row>
    <row r="17" spans="1:32" x14ac:dyDescent="0.25">
      <c r="A17" s="14" t="s">
        <v>56</v>
      </c>
      <c r="B17">
        <f>ABS('Steady state simulation_Matlab2'!B17-'Steady state simulation_WEST 2'!B17)/'Steady state simulation_Matlab2'!B17</f>
        <v>0</v>
      </c>
      <c r="C17">
        <f>ABS('Steady state simulation_Matlab2'!C17-'Steady state simulation_WEST 2'!C17)/'Steady state simulation_Matlab2'!C17</f>
        <v>0.13961761728752609</v>
      </c>
      <c r="D17">
        <f>ABS('Steady state simulation_Matlab2'!D17-'Steady state simulation_WEST 2'!D17)/'Steady state simulation_Matlab2'!D17</f>
        <v>9.7787805745223871E-3</v>
      </c>
      <c r="E17">
        <f>ABS('Steady state simulation_Matlab2'!E17-'Steady state simulation_WEST 2'!E17)/'Steady state simulation_Matlab2'!E17</f>
        <v>0.89491628803497891</v>
      </c>
      <c r="F17">
        <f>ABS('Steady state simulation_Matlab2'!F17-'Steady state simulation_WEST 2'!F17)/'Steady state simulation_Matlab2'!F17</f>
        <v>0.57070011317099567</v>
      </c>
      <c r="G17">
        <f>ABS('Steady state simulation_Matlab2'!G17-'Steady state simulation_WEST 2'!G17)/'Steady state simulation_Matlab2'!G17</f>
        <v>0.18793293764938426</v>
      </c>
      <c r="H17">
        <f>ABS('Steady state simulation_Matlab2'!H17-'Steady state simulation_WEST 2'!H17)/'Steady state simulation_Matlab2'!H17</f>
        <v>0.20693096300920738</v>
      </c>
      <c r="I17">
        <f>ABS('Steady state simulation_Matlab2'!I17-'Steady state simulation_WEST 2'!I17)/'Steady state simulation_Matlab2'!I17</f>
        <v>0.62697113631896384</v>
      </c>
      <c r="J17">
        <f>ABS('Steady state simulation_Matlab2'!J17-'Steady state simulation_WEST 2'!J17)/'Steady state simulation_Matlab2'!J17</f>
        <v>0.50497728146090304</v>
      </c>
      <c r="K17">
        <f>ABS('Steady state simulation_Matlab2'!K17-'Steady state simulation_WEST 2'!K17)/'Steady state simulation_Matlab2'!K17</f>
        <v>2.4550535111783582</v>
      </c>
      <c r="L17">
        <f>ABS('Steady state simulation_Matlab2'!L17-'Steady state simulation_WEST 2'!L17)/'Steady state simulation_Matlab2'!L17</f>
        <v>4.8577231022095824E-2</v>
      </c>
      <c r="M17">
        <f>ABS('Steady state simulation_Matlab2'!M17-'Steady state simulation_WEST 2'!M17)/'Steady state simulation_Matlab2'!M17</f>
        <v>0.84064830883753827</v>
      </c>
      <c r="N17">
        <f>ABS('Steady state simulation_Matlab2'!N17-'Steady state simulation_WEST 2'!N17)/'Steady state simulation_Matlab2'!N17</f>
        <v>0.19720245279382695</v>
      </c>
      <c r="O17">
        <f>ABS('Steady state simulation_Matlab2'!O17-'Steady state simulation_WEST 2'!O17)/'Steady state simulation_Matlab2'!O17</f>
        <v>0.17978308740291848</v>
      </c>
      <c r="P17">
        <f>ABS('Steady state simulation_Matlab2'!P17-'Steady state simulation_WEST 2'!P17)/'Steady state simulation_Matlab2'!P17</f>
        <v>0</v>
      </c>
      <c r="Q17">
        <f>ABS('Steady state simulation_Matlab2'!Q17-'Steady state simulation_WEST 2'!Q17)/'Steady state simulation_Matlab2'!Q17</f>
        <v>0</v>
      </c>
      <c r="R17">
        <f>ABS('Steady state simulation_Matlab2'!R17-'Steady state simulation_WEST 2'!R17)/'Steady state simulation_Matlab2'!R17</f>
        <v>12.816748757323504</v>
      </c>
      <c r="S17">
        <f>ABS('Steady state simulation_Matlab2'!S17-'Steady state simulation_WEST 2'!S17)/'Steady state simulation_Matlab2'!S17</f>
        <v>9.8698915138900105</v>
      </c>
      <c r="T17">
        <f>ABS('Steady state simulation_Matlab2'!T17-'Steady state simulation_WEST 2'!T17)/'Steady state simulation_Matlab2'!T17</f>
        <v>12.12082591402895</v>
      </c>
      <c r="U17">
        <f>ABS('Steady state simulation_Matlab2'!U17-'Steady state simulation_WEST 2'!U17)/'Steady state simulation_Matlab2'!U17</f>
        <v>2.0691657218028143E-2</v>
      </c>
      <c r="V17">
        <f>ABS('Steady state simulation_Matlab2'!V17-'Steady state simulation_WEST 2'!V17)/'Steady state simulation_Matlab2'!V17</f>
        <v>0.1393773171016654</v>
      </c>
      <c r="AC17">
        <f>ABS('Steady state simulation_Matlab2'!AC17-'Steady state simulation_WEST 2'!AC17)/'Steady state simulation_Matlab2'!AC17</f>
        <v>32.450722678048344</v>
      </c>
      <c r="AD17">
        <f>ABS('Steady state simulation_Matlab2'!AD17-'Steady state simulation_WEST 2'!AD17)/'Steady state simulation_Matlab2'!AD17</f>
        <v>19.621859065686071</v>
      </c>
      <c r="AE17">
        <f>ABS('Steady state simulation_Matlab2'!AE17-'Steady state simulation_WEST 2'!AE17)/'Steady state simulation_Matlab2'!AE17</f>
        <v>728.92647506125422</v>
      </c>
    </row>
    <row r="18" spans="1:32" x14ac:dyDescent="0.25">
      <c r="A18" s="14" t="s">
        <v>57</v>
      </c>
      <c r="B18">
        <f>ABS('Steady state simulation_Matlab2'!B18-'Steady state simulation_WEST 2'!B18)/'Steady state simulation_Matlab2'!B18</f>
        <v>0</v>
      </c>
      <c r="C18">
        <f>ABS('Steady state simulation_Matlab2'!C18-'Steady state simulation_WEST 2'!C18)/'Steady state simulation_Matlab2'!C18</f>
        <v>0.31494474451959775</v>
      </c>
      <c r="D18">
        <f>ABS('Steady state simulation_Matlab2'!D18-'Steady state simulation_WEST 2'!D18)/'Steady state simulation_Matlab2'!D18</f>
        <v>9.7787805768588965E-3</v>
      </c>
      <c r="E18">
        <f>ABS('Steady state simulation_Matlab2'!E18-'Steady state simulation_WEST 2'!E18)/'Steady state simulation_Matlab2'!E18</f>
        <v>1.0876298250355576</v>
      </c>
      <c r="F18">
        <f>ABS('Steady state simulation_Matlab2'!F18-'Steady state simulation_WEST 2'!F18)/'Steady state simulation_Matlab2'!F18</f>
        <v>0.57526431928146238</v>
      </c>
      <c r="G18">
        <f>ABS('Steady state simulation_Matlab2'!G18-'Steady state simulation_WEST 2'!G18)/'Steady state simulation_Matlab2'!G18</f>
        <v>0.19096687314900029</v>
      </c>
      <c r="H18">
        <f>ABS('Steady state simulation_Matlab2'!H18-'Steady state simulation_WEST 2'!H18)/'Steady state simulation_Matlab2'!H18</f>
        <v>0.20714742623769364</v>
      </c>
      <c r="I18">
        <f>ABS('Steady state simulation_Matlab2'!I18-'Steady state simulation_WEST 2'!I18)/'Steady state simulation_Matlab2'!I18</f>
        <v>0.64566030846582978</v>
      </c>
      <c r="J18">
        <f>ABS('Steady state simulation_Matlab2'!J18-'Steady state simulation_WEST 2'!J18)/'Steady state simulation_Matlab2'!J18</f>
        <v>0.36038992731173641</v>
      </c>
      <c r="K18">
        <f>ABS('Steady state simulation_Matlab2'!K18-'Steady state simulation_WEST 2'!K18)/'Steady state simulation_Matlab2'!K18</f>
        <v>6.816845655303128</v>
      </c>
      <c r="L18">
        <f>ABS('Steady state simulation_Matlab2'!L18-'Steady state simulation_WEST 2'!L18)/'Steady state simulation_Matlab2'!L18</f>
        <v>0.15195426233271506</v>
      </c>
      <c r="M18">
        <f>ABS('Steady state simulation_Matlab2'!M18-'Steady state simulation_WEST 2'!M18)/'Steady state simulation_Matlab2'!M18</f>
        <v>0.97165862471916564</v>
      </c>
      <c r="N18">
        <f>ABS('Steady state simulation_Matlab2'!N18-'Steady state simulation_WEST 2'!N18)/'Steady state simulation_Matlab2'!N18</f>
        <v>0.14517361816663124</v>
      </c>
      <c r="O18">
        <f>ABS('Steady state simulation_Matlab2'!O18-'Steady state simulation_WEST 2'!O18)/'Steady state simulation_Matlab2'!O18</f>
        <v>0.18061641109959295</v>
      </c>
      <c r="P18">
        <f>ABS('Steady state simulation_Matlab2'!P18-'Steady state simulation_WEST 2'!P18)/'Steady state simulation_Matlab2'!P18</f>
        <v>0</v>
      </c>
      <c r="Q18">
        <f>ABS('Steady state simulation_Matlab2'!Q18-'Steady state simulation_WEST 2'!Q18)/'Steady state simulation_Matlab2'!Q18</f>
        <v>0</v>
      </c>
      <c r="R18">
        <f>ABS('Steady state simulation_Matlab2'!R18-'Steady state simulation_WEST 2'!R18)/'Steady state simulation_Matlab2'!R18</f>
        <v>17.228070752850829</v>
      </c>
      <c r="S18">
        <f>ABS('Steady state simulation_Matlab2'!S18-'Steady state simulation_WEST 2'!S18)/'Steady state simulation_Matlab2'!S18</f>
        <v>11.577200207373311</v>
      </c>
      <c r="T18">
        <f>ABS('Steady state simulation_Matlab2'!T18-'Steady state simulation_WEST 2'!T18)/'Steady state simulation_Matlab2'!T18</f>
        <v>14.661593492535662</v>
      </c>
      <c r="U18">
        <f>ABS('Steady state simulation_Matlab2'!U18-'Steady state simulation_WEST 2'!U18)/'Steady state simulation_Matlab2'!U18</f>
        <v>7.9714975207358617E-3</v>
      </c>
      <c r="V18">
        <f>ABS('Steady state simulation_Matlab2'!V18-'Steady state simulation_WEST 2'!V18)/'Steady state simulation_Matlab2'!V18</f>
        <v>0.1430490208274792</v>
      </c>
      <c r="AC18">
        <f>ABS('Steady state simulation_Matlab2'!AC18-'Steady state simulation_WEST 2'!AC18)/'Steady state simulation_Matlab2'!AC18</f>
        <v>5.0101489005087902</v>
      </c>
      <c r="AD18">
        <f>ABS('Steady state simulation_Matlab2'!AD18-'Steady state simulation_WEST 2'!AD18)/'Steady state simulation_Matlab2'!AD18</f>
        <v>2.6063003117197083</v>
      </c>
      <c r="AE18">
        <f>ABS('Steady state simulation_Matlab2'!AE18-'Steady state simulation_WEST 2'!AE18)/'Steady state simulation_Matlab2'!AE18</f>
        <v>179.66399440885706</v>
      </c>
    </row>
    <row r="19" spans="1:32" x14ac:dyDescent="0.25">
      <c r="A19" s="14" t="s">
        <v>58</v>
      </c>
      <c r="B19">
        <f>ABS('Steady state simulation_Matlab2'!B19-'Steady state simulation_WEST 2'!B19)/'Steady state simulation_Matlab2'!B19</f>
        <v>0</v>
      </c>
      <c r="C19">
        <f>ABS('Steady state simulation_Matlab2'!C19-'Steady state simulation_WEST 2'!C19)/'Steady state simulation_Matlab2'!C19</f>
        <v>0.31574303626055283</v>
      </c>
      <c r="D19">
        <f>ABS('Steady state simulation_Matlab2'!D19-'Steady state simulation_WEST 2'!D19)/'Steady state simulation_Matlab2'!D19</f>
        <v>9.7787805791686253E-3</v>
      </c>
      <c r="E19">
        <f>ABS('Steady state simulation_Matlab2'!E19-'Steady state simulation_WEST 2'!E19)/'Steady state simulation_Matlab2'!E19</f>
        <v>1.0911310391666149</v>
      </c>
      <c r="F19">
        <f>ABS('Steady state simulation_Matlab2'!F19-'Steady state simulation_WEST 2'!F19)/'Steady state simulation_Matlab2'!F19</f>
        <v>0.58171567656086887</v>
      </c>
      <c r="G19">
        <f>ABS('Steady state simulation_Matlab2'!G19-'Steady state simulation_WEST 2'!G19)/'Steady state simulation_Matlab2'!G19</f>
        <v>0.19274432508912798</v>
      </c>
      <c r="H19">
        <f>ABS('Steady state simulation_Matlab2'!H19-'Steady state simulation_WEST 2'!H19)/'Steady state simulation_Matlab2'!H19</f>
        <v>0.20735551432710245</v>
      </c>
      <c r="I19">
        <f>ABS('Steady state simulation_Matlab2'!I19-'Steady state simulation_WEST 2'!I19)/'Steady state simulation_Matlab2'!I19</f>
        <v>0.37161312001451147</v>
      </c>
      <c r="J19">
        <f>ABS('Steady state simulation_Matlab2'!J19-'Steady state simulation_WEST 2'!J19)/'Steady state simulation_Matlab2'!J19</f>
        <v>0.31364641957596939</v>
      </c>
      <c r="K19">
        <f>ABS('Steady state simulation_Matlab2'!K19-'Steady state simulation_WEST 2'!K19)/'Steady state simulation_Matlab2'!K19</f>
        <v>3.1932022233406259</v>
      </c>
      <c r="L19">
        <f>ABS('Steady state simulation_Matlab2'!L19-'Steady state simulation_WEST 2'!L19)/'Steady state simulation_Matlab2'!L19</f>
        <v>0.19014429117519557</v>
      </c>
      <c r="M19">
        <f>ABS('Steady state simulation_Matlab2'!M19-'Steady state simulation_WEST 2'!M19)/'Steady state simulation_Matlab2'!M19</f>
        <v>0.96217608580432323</v>
      </c>
      <c r="N19">
        <f>ABS('Steady state simulation_Matlab2'!N19-'Steady state simulation_WEST 2'!N19)/'Steady state simulation_Matlab2'!N19</f>
        <v>0.12103404242322313</v>
      </c>
      <c r="O19">
        <f>ABS('Steady state simulation_Matlab2'!O19-'Steady state simulation_WEST 2'!O19)/'Steady state simulation_Matlab2'!O19</f>
        <v>0.18129927530272993</v>
      </c>
      <c r="P19">
        <f>ABS('Steady state simulation_Matlab2'!P19-'Steady state simulation_WEST 2'!P19)/'Steady state simulation_Matlab2'!P19</f>
        <v>0</v>
      </c>
      <c r="Q19">
        <f>ABS('Steady state simulation_Matlab2'!Q19-'Steady state simulation_WEST 2'!Q19)/'Steady state simulation_Matlab2'!Q19</f>
        <v>0</v>
      </c>
      <c r="R19">
        <f>ABS('Steady state simulation_Matlab2'!R19-'Steady state simulation_WEST 2'!R19)/'Steady state simulation_Matlab2'!R19</f>
        <v>3.8495570053484442</v>
      </c>
      <c r="S19">
        <f>ABS('Steady state simulation_Matlab2'!S19-'Steady state simulation_WEST 2'!S19)/'Steady state simulation_Matlab2'!S19</f>
        <v>6.9782116302287678</v>
      </c>
      <c r="T19">
        <f>ABS('Steady state simulation_Matlab2'!T19-'Steady state simulation_WEST 2'!T19)/'Steady state simulation_Matlab2'!T19</f>
        <v>11.293807479073644</v>
      </c>
      <c r="U19">
        <f>ABS('Steady state simulation_Matlab2'!U19-'Steady state simulation_WEST 2'!U19)/'Steady state simulation_Matlab2'!U19</f>
        <v>2.0579457907599309E-3</v>
      </c>
      <c r="V19">
        <f>ABS('Steady state simulation_Matlab2'!V19-'Steady state simulation_WEST 2'!V19)/'Steady state simulation_Matlab2'!V19</f>
        <v>0.14491067086208864</v>
      </c>
      <c r="AC19">
        <f>ABS('Steady state simulation_Matlab2'!AC19-'Steady state simulation_WEST 2'!AC19)/'Steady state simulation_Matlab2'!AC19</f>
        <v>1.5670835154322712E-2</v>
      </c>
      <c r="AD19">
        <f>ABS('Steady state simulation_Matlab2'!AD19-'Steady state simulation_WEST 2'!AD19)/'Steady state simulation_Matlab2'!AD19</f>
        <v>0.38315134420092861</v>
      </c>
      <c r="AE19">
        <f>ABS('Steady state simulation_Matlab2'!AE19-'Steady state simulation_WEST 2'!AE19)/'Steady state simulation_Matlab2'!AE19</f>
        <v>39.807731463891017</v>
      </c>
    </row>
    <row r="21" spans="1:32" ht="15.75" thickBot="1" x14ac:dyDescent="0.3"/>
    <row r="22" spans="1:32" ht="15.75" thickBot="1" x14ac:dyDescent="0.3">
      <c r="A22" s="16"/>
      <c r="B22" s="17" t="s">
        <v>24</v>
      </c>
      <c r="C22" s="17" t="s">
        <v>25</v>
      </c>
      <c r="D22" s="17" t="s">
        <v>26</v>
      </c>
      <c r="E22" s="17" t="s">
        <v>27</v>
      </c>
      <c r="F22" s="17" t="s">
        <v>28</v>
      </c>
      <c r="G22" s="17" t="s">
        <v>29</v>
      </c>
      <c r="H22" s="17" t="s">
        <v>30</v>
      </c>
      <c r="I22" s="17" t="s">
        <v>31</v>
      </c>
      <c r="J22" s="17" t="s">
        <v>32</v>
      </c>
      <c r="K22" s="17" t="s">
        <v>33</v>
      </c>
      <c r="L22" s="17" t="s">
        <v>34</v>
      </c>
      <c r="M22" s="17" t="s">
        <v>35</v>
      </c>
      <c r="N22" s="17" t="s">
        <v>36</v>
      </c>
      <c r="O22" s="17" t="s">
        <v>37</v>
      </c>
      <c r="P22" s="17" t="s">
        <v>38</v>
      </c>
      <c r="Q22" s="17" t="s">
        <v>39</v>
      </c>
      <c r="R22" s="17" t="s">
        <v>40</v>
      </c>
      <c r="S22" s="17" t="s">
        <v>41</v>
      </c>
      <c r="T22" s="17" t="s">
        <v>43</v>
      </c>
      <c r="U22" s="17" t="s">
        <v>42</v>
      </c>
      <c r="V22" s="17" t="s">
        <v>44</v>
      </c>
      <c r="W22" s="17" t="s">
        <v>45</v>
      </c>
      <c r="X22" s="17" t="s">
        <v>46</v>
      </c>
      <c r="Y22" s="17" t="s">
        <v>47</v>
      </c>
      <c r="Z22" s="17" t="s">
        <v>48</v>
      </c>
      <c r="AA22" s="18" t="s">
        <v>49</v>
      </c>
      <c r="AB22" s="15"/>
      <c r="AC22" s="15"/>
      <c r="AD22" s="15"/>
      <c r="AE22" s="15"/>
      <c r="AF22" s="15"/>
    </row>
    <row r="23" spans="1:32" x14ac:dyDescent="0.25">
      <c r="A23" s="14" t="s">
        <v>60</v>
      </c>
      <c r="B23">
        <f>ABS('Steady state simulation_Matlab2'!B23-'Steady state simulation_WEST 2'!B23)/'Steady state simulation_Matlab2'!B23</f>
        <v>0</v>
      </c>
      <c r="C23">
        <f>ABS('Steady state simulation_Matlab2'!C23-'Steady state simulation_WEST 2'!C23)/'Steady state simulation_Matlab2'!C23</f>
        <v>0.31574303625976263</v>
      </c>
      <c r="D23">
        <f>ABS('Steady state simulation_Matlab2'!D23-'Steady state simulation_WEST 2'!D23)/'Steady state simulation_Matlab2'!D23</f>
        <v>8.8876277352667871E-2</v>
      </c>
      <c r="E23">
        <f>ABS('Steady state simulation_Matlab2'!E23-'Steady state simulation_WEST 2'!E23)/'Steady state simulation_Matlab2'!E23</f>
        <v>0.88682821780045384</v>
      </c>
      <c r="F23">
        <f>ABS('Steady state simulation_Matlab2'!F23-'Steady state simulation_WEST 2'!F23)/'Steady state simulation_Matlab2'!F23</f>
        <v>0.42718257019017009</v>
      </c>
      <c r="G23">
        <f>ABS('Steady state simulation_Matlab2'!G23-'Steady state simulation_WEST 2'!G23)/'Steady state simulation_Matlab2'!G23</f>
        <v>7.6213593054910614E-2</v>
      </c>
      <c r="H23">
        <f>ABS('Steady state simulation_Matlab2'!H23-'Steady state simulation_WEST 2'!H23)/'Steady state simulation_Matlab2'!H23</f>
        <v>0.28479662237944559</v>
      </c>
      <c r="I23">
        <f>ABS('Steady state simulation_Matlab2'!I23-'Steady state simulation_WEST 2'!I23)/'Steady state simulation_Matlab2'!I23</f>
        <v>0.3716131200148457</v>
      </c>
      <c r="J23">
        <f>ABS('Steady state simulation_Matlab2'!J23-'Steady state simulation_WEST 2'!J23)/'Steady state simulation_Matlab2'!J23</f>
        <v>0.31364641957666606</v>
      </c>
      <c r="K23">
        <f>ABS('Steady state simulation_Matlab2'!K23-'Steady state simulation_WEST 2'!K23)/'Steady state simulation_Matlab2'!K23</f>
        <v>3.1932022233088815</v>
      </c>
      <c r="L23">
        <f>ABS('Steady state simulation_Matlab2'!L23-'Steady state simulation_WEST 2'!L23)/'Steady state simulation_Matlab2'!L23</f>
        <v>0.19014429117445925</v>
      </c>
      <c r="M23">
        <f>ABS('Steady state simulation_Matlab2'!M23-'Steady state simulation_WEST 2'!M23)/'Steady state simulation_Matlab2'!M23</f>
        <v>0.77047212138154664</v>
      </c>
      <c r="N23">
        <f>ABS('Steady state simulation_Matlab2'!N23-'Steady state simulation_WEST 2'!N23)/'Steady state simulation_Matlab2'!N23</f>
        <v>0.12103404242363605</v>
      </c>
      <c r="O23">
        <f>ABS('Steady state simulation_Matlab2'!O23-'Steady state simulation_WEST 2'!O23)/'Steady state simulation_Matlab2'!O23</f>
        <v>6.5886720902837689E-2</v>
      </c>
      <c r="P23">
        <f>ABS('Steady state simulation_Matlab2'!P23-'Steady state simulation_WEST 2'!P23)/'Steady state simulation_Matlab2'!P23</f>
        <v>0</v>
      </c>
      <c r="Q23">
        <f>ABS('Steady state simulation_Matlab2'!Q23-'Steady state simulation_WEST 2'!Q23)/'Steady state simulation_Matlab2'!Q23</f>
        <v>0</v>
      </c>
      <c r="R23">
        <f>ABS('Steady state simulation_Matlab2'!R23-'Steady state simulation_WEST 2'!R23)/'Steady state simulation_Matlab2'!R23</f>
        <v>3.8495570053103068</v>
      </c>
      <c r="S23">
        <f>ABS('Steady state simulation_Matlab2'!S23-'Steady state simulation_WEST 2'!S23)/'Steady state simulation_Matlab2'!S23</f>
        <v>6.9782116301421029</v>
      </c>
      <c r="T23">
        <f>ABS('Steady state simulation_Matlab2'!T23-'Steady state simulation_WEST 2'!T23)/'Steady state simulation_Matlab2'!T23</f>
        <v>11.293807478948649</v>
      </c>
      <c r="U23">
        <f>ABS('Steady state simulation_Matlab2'!U23-'Steady state simulation_WEST 2'!U23)/'Steady state simulation_Matlab2'!U23</f>
        <v>2.0579457907597977E-3</v>
      </c>
      <c r="V23">
        <f>ABS('Steady state simulation_Matlab2'!V23-'Steady state simulation_WEST 2'!V23)/'Steady state simulation_Matlab2'!V23</f>
        <v>3.3053271261355377E-2</v>
      </c>
    </row>
    <row r="24" spans="1:32" x14ac:dyDescent="0.25">
      <c r="A24" s="14" t="s">
        <v>61</v>
      </c>
      <c r="B24">
        <f>ABS('Steady state simulation_Matlab2'!B24-'Steady state simulation_WEST 2'!B24)/'Steady state simulation_Matlab2'!B24</f>
        <v>0</v>
      </c>
      <c r="C24">
        <f>ABS('Steady state simulation_Matlab2'!C24-'Steady state simulation_WEST 2'!C24)/'Steady state simulation_Matlab2'!C24</f>
        <v>0.31574303625961786</v>
      </c>
      <c r="D24">
        <f>ABS('Steady state simulation_Matlab2'!D24-'Steady state simulation_WEST 2'!D24)/'Steady state simulation_Matlab2'!D24</f>
        <v>1.0005858633949314E-2</v>
      </c>
      <c r="E24">
        <f>ABS('Steady state simulation_Matlab2'!E24-'Steady state simulation_WEST 2'!E24)/'Steady state simulation_Matlab2'!E24</f>
        <v>1.0916012906494121</v>
      </c>
      <c r="F24">
        <f>ABS('Steady state simulation_Matlab2'!F24-'Steady state simulation_WEST 2'!F24)/'Steady state simulation_Matlab2'!F24</f>
        <v>0.58207137121977059</v>
      </c>
      <c r="G24">
        <f>ABS('Steady state simulation_Matlab2'!G24-'Steady state simulation_WEST 2'!G24)/'Steady state simulation_Matlab2'!G24</f>
        <v>0.19301254825654521</v>
      </c>
      <c r="H24">
        <f>ABS('Steady state simulation_Matlab2'!H24-'Steady state simulation_WEST 2'!H24)/'Steady state simulation_Matlab2'!H24</f>
        <v>0.20717726521936025</v>
      </c>
      <c r="I24">
        <f>ABS('Steady state simulation_Matlab2'!I24-'Steady state simulation_WEST 2'!I24)/'Steady state simulation_Matlab2'!I24</f>
        <v>0.37161312001490387</v>
      </c>
      <c r="J24">
        <f>ABS('Steady state simulation_Matlab2'!J24-'Steady state simulation_WEST 2'!J24)/'Steady state simulation_Matlab2'!J24</f>
        <v>0.31364641957678241</v>
      </c>
      <c r="K24">
        <f>ABS('Steady state simulation_Matlab2'!K24-'Steady state simulation_WEST 2'!K24)/'Steady state simulation_Matlab2'!K24</f>
        <v>3.1932022233032655</v>
      </c>
      <c r="L24">
        <f>ABS('Steady state simulation_Matlab2'!L24-'Steady state simulation_WEST 2'!L24)/'Steady state simulation_Matlab2'!L24</f>
        <v>0.1901442911743304</v>
      </c>
      <c r="M24">
        <f>ABS('Steady state simulation_Matlab2'!M24-'Steady state simulation_WEST 2'!M24)/'Steady state simulation_Matlab2'!M24</f>
        <v>0.96261733802171512</v>
      </c>
      <c r="N24">
        <f>ABS('Steady state simulation_Matlab2'!N24-'Steady state simulation_WEST 2'!N24)/'Steady state simulation_Matlab2'!N24</f>
        <v>0.12103404242370494</v>
      </c>
      <c r="O24">
        <f>ABS('Steady state simulation_Matlab2'!O24-'Steady state simulation_WEST 2'!O24)/'Steady state simulation_Matlab2'!O24</f>
        <v>0.18156492471671018</v>
      </c>
      <c r="P24">
        <f>ABS('Steady state simulation_Matlab2'!P24-'Steady state simulation_WEST 2'!P24)/'Steady state simulation_Matlab2'!P24</f>
        <v>0</v>
      </c>
      <c r="Q24">
        <f>ABS('Steady state simulation_Matlab2'!Q24-'Steady state simulation_WEST 2'!Q24)/'Steady state simulation_Matlab2'!Q24</f>
        <v>0</v>
      </c>
      <c r="R24">
        <f>ABS('Steady state simulation_Matlab2'!R24-'Steady state simulation_WEST 2'!R24)/'Steady state simulation_Matlab2'!R24</f>
        <v>3.8495570053035064</v>
      </c>
      <c r="S24">
        <f>ABS('Steady state simulation_Matlab2'!S24-'Steady state simulation_WEST 2'!S24)/'Steady state simulation_Matlab2'!S24</f>
        <v>6.9782116301267827</v>
      </c>
      <c r="T24">
        <f>ABS('Steady state simulation_Matlab2'!T24-'Steady state simulation_WEST 2'!T24)/'Steady state simulation_Matlab2'!T24</f>
        <v>11.293807478926645</v>
      </c>
      <c r="U24">
        <f>ABS('Steady state simulation_Matlab2'!U24-'Steady state simulation_WEST 2'!U24)/'Steady state simulation_Matlab2'!U24</f>
        <v>2.0579457907617979E-3</v>
      </c>
      <c r="V24">
        <f>ABS('Steady state simulation_Matlab2'!V24-'Steady state simulation_WEST 2'!V24)/'Steady state simulation_Matlab2'!V24</f>
        <v>0.14516813724338837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4"/>
  <sheetViews>
    <sheetView topLeftCell="K1" zoomScaleNormal="100" workbookViewId="0">
      <selection activeCell="AH21" sqref="AH21"/>
    </sheetView>
  </sheetViews>
  <sheetFormatPr defaultRowHeight="15" x14ac:dyDescent="0.25"/>
  <sheetData>
    <row r="1" spans="1:35" x14ac:dyDescent="0.25">
      <c r="A1" s="3" t="s">
        <v>0</v>
      </c>
      <c r="B1" s="3">
        <v>2</v>
      </c>
      <c r="C1" s="3" t="s">
        <v>1</v>
      </c>
      <c r="D1" s="3" t="s">
        <v>2</v>
      </c>
      <c r="E1" s="3">
        <v>385</v>
      </c>
      <c r="F1" s="3" t="s">
        <v>3</v>
      </c>
      <c r="G1" s="3" t="s">
        <v>4</v>
      </c>
      <c r="H1" s="3">
        <v>0</v>
      </c>
      <c r="I1" s="2"/>
      <c r="J1" s="3" t="s">
        <v>17</v>
      </c>
      <c r="K1" s="3"/>
      <c r="R1" s="19" t="s">
        <v>62</v>
      </c>
      <c r="S1" s="19" t="s">
        <v>63</v>
      </c>
      <c r="T1" s="19" t="s">
        <v>64</v>
      </c>
      <c r="U1" s="19" t="s">
        <v>65</v>
      </c>
      <c r="W1" s="19" t="s">
        <v>170</v>
      </c>
      <c r="X1" s="19" t="s">
        <v>171</v>
      </c>
    </row>
    <row r="2" spans="1:35" x14ac:dyDescent="0.25">
      <c r="A2" s="3" t="s">
        <v>6</v>
      </c>
      <c r="B2" s="3">
        <v>2</v>
      </c>
      <c r="C2" s="3" t="s">
        <v>1</v>
      </c>
      <c r="D2" s="3" t="s">
        <v>7</v>
      </c>
      <c r="E2" s="3">
        <v>18446</v>
      </c>
      <c r="F2" s="3" t="s">
        <v>3</v>
      </c>
      <c r="G2" s="3" t="s">
        <v>8</v>
      </c>
      <c r="H2" s="3">
        <v>0</v>
      </c>
      <c r="I2" s="2"/>
      <c r="J2" s="3" t="s">
        <v>18</v>
      </c>
      <c r="K2" s="1">
        <v>1000</v>
      </c>
      <c r="L2" s="3" t="s">
        <v>59</v>
      </c>
      <c r="R2">
        <v>2.25179981368525</v>
      </c>
      <c r="S2" s="19">
        <v>2.0575409220827701</v>
      </c>
      <c r="T2" s="19">
        <v>2.1092027092542498</v>
      </c>
      <c r="U2" s="19">
        <v>0.456164489986076</v>
      </c>
      <c r="V2" s="19"/>
      <c r="W2" s="19">
        <v>0</v>
      </c>
      <c r="X2" s="19">
        <v>0.53</v>
      </c>
      <c r="Y2" t="s">
        <v>172</v>
      </c>
    </row>
    <row r="3" spans="1:35" x14ac:dyDescent="0.25">
      <c r="A3" s="3" t="s">
        <v>9</v>
      </c>
      <c r="B3" s="3">
        <v>240</v>
      </c>
      <c r="C3" s="3" t="s">
        <v>1</v>
      </c>
      <c r="D3" s="3" t="s">
        <v>10</v>
      </c>
      <c r="E3" s="3">
        <v>55338</v>
      </c>
      <c r="F3" s="3" t="s">
        <v>3</v>
      </c>
      <c r="G3" s="3" t="s">
        <v>11</v>
      </c>
      <c r="H3" s="3">
        <v>0</v>
      </c>
      <c r="I3" s="2"/>
      <c r="J3" s="3" t="s">
        <v>19</v>
      </c>
      <c r="K3" s="1">
        <v>1000</v>
      </c>
      <c r="L3" s="5" t="s">
        <v>59</v>
      </c>
      <c r="M3" s="3"/>
      <c r="N3" s="4" t="s">
        <v>5</v>
      </c>
      <c r="R3" s="19">
        <f>2*(1.024^5)</f>
        <v>2.2517998136852482</v>
      </c>
      <c r="S3">
        <f>((0.00000000177^0.5)/(0.00000000212^0.5))*R3</f>
        <v>2.057540922082771</v>
      </c>
      <c r="T3">
        <f>((0.00000000186^0.5)/(0.00000000177^0.5))*S3</f>
        <v>2.1092027092542538</v>
      </c>
      <c r="U3">
        <f>((0.000000000087^0.5)/(0.00000000177^0.5))*S3</f>
        <v>0.45616448998607567</v>
      </c>
      <c r="V3" s="19"/>
      <c r="W3" s="19">
        <v>0</v>
      </c>
      <c r="X3">
        <v>0.04</v>
      </c>
      <c r="Y3" t="s">
        <v>173</v>
      </c>
    </row>
    <row r="4" spans="1:35" x14ac:dyDescent="0.25">
      <c r="A4" s="3" t="s">
        <v>12</v>
      </c>
      <c r="B4" s="3">
        <v>240</v>
      </c>
      <c r="C4" s="3" t="s">
        <v>1</v>
      </c>
      <c r="D4" s="2"/>
      <c r="E4" s="2"/>
      <c r="F4" s="2"/>
      <c r="G4" s="3" t="s">
        <v>13</v>
      </c>
      <c r="H4" s="3">
        <v>0</v>
      </c>
      <c r="I4" s="2"/>
      <c r="J4" s="3" t="s">
        <v>20</v>
      </c>
      <c r="K4" s="1">
        <v>1333</v>
      </c>
      <c r="L4" s="3" t="s">
        <v>59</v>
      </c>
      <c r="N4" s="2"/>
      <c r="R4" s="19">
        <f>240*(1.024^5)</f>
        <v>270.2159776422298</v>
      </c>
      <c r="S4">
        <f t="shared" ref="S4:S6" si="0">((0.00000000177^0.5)/(0.00000000212^0.5))*R4</f>
        <v>246.90491064993256</v>
      </c>
      <c r="T4">
        <f t="shared" ref="T4:T6" si="1">((0.00000000186^0.5)/(0.00000000177^0.5))*S4</f>
        <v>253.10432511051053</v>
      </c>
      <c r="U4">
        <f t="shared" ref="U4:U6" si="2">((0.000000000087^0.5)/(0.00000000177^0.5))*S4</f>
        <v>54.739738798329093</v>
      </c>
      <c r="V4" s="19"/>
      <c r="W4">
        <v>0.78</v>
      </c>
      <c r="X4">
        <v>1.64</v>
      </c>
      <c r="Y4" t="s">
        <v>174</v>
      </c>
    </row>
    <row r="5" spans="1:35" x14ac:dyDescent="0.25">
      <c r="A5" s="3" t="s">
        <v>14</v>
      </c>
      <c r="B5" s="3">
        <v>240</v>
      </c>
      <c r="C5" s="3" t="s">
        <v>1</v>
      </c>
      <c r="D5" s="2"/>
      <c r="E5" s="2"/>
      <c r="F5" s="2"/>
      <c r="G5" s="3" t="s">
        <v>15</v>
      </c>
      <c r="H5" s="3">
        <v>0</v>
      </c>
      <c r="I5" s="2"/>
      <c r="J5" s="3" t="s">
        <v>21</v>
      </c>
      <c r="K5" s="1">
        <v>1333</v>
      </c>
      <c r="L5" s="5" t="s">
        <v>59</v>
      </c>
      <c r="N5" s="3" t="s">
        <v>16</v>
      </c>
      <c r="O5" s="1">
        <v>15</v>
      </c>
      <c r="R5" s="19">
        <f t="shared" ref="R5:R6" si="3">240*(1.024^5)</f>
        <v>270.2159776422298</v>
      </c>
      <c r="S5">
        <f t="shared" si="0"/>
        <v>246.90491064993256</v>
      </c>
      <c r="T5">
        <f t="shared" si="1"/>
        <v>253.10432511051053</v>
      </c>
      <c r="U5">
        <f t="shared" si="2"/>
        <v>54.739738798329093</v>
      </c>
    </row>
    <row r="6" spans="1:35" x14ac:dyDescent="0.25">
      <c r="J6" s="3" t="s">
        <v>22</v>
      </c>
      <c r="K6" s="1">
        <v>1333</v>
      </c>
      <c r="L6" s="3" t="s">
        <v>59</v>
      </c>
      <c r="R6" s="19">
        <f t="shared" si="3"/>
        <v>270.2159776422298</v>
      </c>
      <c r="S6">
        <f t="shared" si="0"/>
        <v>246.90491064993256</v>
      </c>
      <c r="T6">
        <f t="shared" si="1"/>
        <v>253.10432511051053</v>
      </c>
      <c r="U6">
        <f t="shared" si="2"/>
        <v>54.739738798329093</v>
      </c>
    </row>
    <row r="9" spans="1:35" ht="15.75" thickBot="1" x14ac:dyDescent="0.3">
      <c r="A9" t="s">
        <v>50</v>
      </c>
      <c r="Q9" s="3"/>
    </row>
    <row r="10" spans="1:35" ht="15.75" thickBot="1" x14ac:dyDescent="0.3">
      <c r="A10" s="16" t="s">
        <v>23</v>
      </c>
      <c r="B10" s="17" t="s">
        <v>24</v>
      </c>
      <c r="C10" s="17" t="s">
        <v>25</v>
      </c>
      <c r="D10" s="17" t="s">
        <v>26</v>
      </c>
      <c r="E10" s="17" t="s">
        <v>27</v>
      </c>
      <c r="F10" s="17" t="s">
        <v>28</v>
      </c>
      <c r="G10" s="17" t="s">
        <v>29</v>
      </c>
      <c r="H10" s="17" t="s">
        <v>30</v>
      </c>
      <c r="I10" s="17" t="s">
        <v>31</v>
      </c>
      <c r="J10" s="17" t="s">
        <v>32</v>
      </c>
      <c r="K10" s="17" t="s">
        <v>33</v>
      </c>
      <c r="L10" s="17" t="s">
        <v>34</v>
      </c>
      <c r="M10" s="17" t="s">
        <v>35</v>
      </c>
      <c r="N10" s="17" t="s">
        <v>36</v>
      </c>
      <c r="O10" s="17" t="s">
        <v>37</v>
      </c>
      <c r="P10" s="17" t="s">
        <v>38</v>
      </c>
      <c r="Q10" s="17" t="s">
        <v>39</v>
      </c>
      <c r="R10" s="17" t="s">
        <v>40</v>
      </c>
      <c r="S10" s="17" t="s">
        <v>41</v>
      </c>
      <c r="T10" s="17" t="s">
        <v>42</v>
      </c>
      <c r="U10" s="17" t="s">
        <v>43</v>
      </c>
      <c r="V10" s="17" t="s">
        <v>44</v>
      </c>
      <c r="W10" s="17" t="s">
        <v>45</v>
      </c>
      <c r="X10" s="17" t="s">
        <v>46</v>
      </c>
      <c r="Y10" s="17" t="s">
        <v>47</v>
      </c>
      <c r="Z10" s="17" t="s">
        <v>48</v>
      </c>
      <c r="AA10" s="18" t="s">
        <v>49</v>
      </c>
    </row>
    <row r="11" spans="1:35" x14ac:dyDescent="0.25">
      <c r="A11">
        <v>0</v>
      </c>
      <c r="B11">
        <v>30</v>
      </c>
      <c r="C11">
        <v>69.5</v>
      </c>
      <c r="D11">
        <v>51.2</v>
      </c>
      <c r="E11">
        <v>202.32</v>
      </c>
      <c r="F11">
        <v>28.17</v>
      </c>
      <c r="G11">
        <v>0</v>
      </c>
      <c r="H11">
        <v>0</v>
      </c>
      <c r="I11">
        <v>0</v>
      </c>
      <c r="J11">
        <v>0</v>
      </c>
      <c r="K11">
        <v>31.56</v>
      </c>
      <c r="L11">
        <v>6.95</v>
      </c>
      <c r="M11">
        <v>10.59</v>
      </c>
      <c r="N11">
        <v>7</v>
      </c>
      <c r="O11">
        <v>211.26</v>
      </c>
      <c r="P11">
        <v>18446</v>
      </c>
      <c r="Q11">
        <v>20</v>
      </c>
      <c r="R11">
        <v>0</v>
      </c>
      <c r="S11">
        <v>0</v>
      </c>
      <c r="T11">
        <v>0</v>
      </c>
      <c r="U11">
        <v>0</v>
      </c>
      <c r="V11">
        <v>0</v>
      </c>
    </row>
    <row r="12" spans="1:35" x14ac:dyDescent="0.25">
      <c r="A12">
        <v>1000</v>
      </c>
      <c r="B12">
        <v>30</v>
      </c>
      <c r="C12">
        <v>69.5</v>
      </c>
      <c r="D12">
        <v>51.2</v>
      </c>
      <c r="E12">
        <v>202.32</v>
      </c>
      <c r="F12">
        <v>28.17</v>
      </c>
      <c r="G12">
        <v>0</v>
      </c>
      <c r="H12">
        <v>0</v>
      </c>
      <c r="I12">
        <v>0</v>
      </c>
      <c r="J12">
        <v>0</v>
      </c>
      <c r="K12">
        <v>31.56</v>
      </c>
      <c r="L12">
        <v>6.95</v>
      </c>
      <c r="M12">
        <v>10.59</v>
      </c>
      <c r="N12">
        <v>7</v>
      </c>
      <c r="O12">
        <v>211.26</v>
      </c>
      <c r="P12">
        <v>18446</v>
      </c>
      <c r="Q12">
        <v>20</v>
      </c>
      <c r="R12">
        <v>0</v>
      </c>
      <c r="S12">
        <v>0</v>
      </c>
      <c r="T12">
        <v>0</v>
      </c>
      <c r="U12">
        <v>0</v>
      </c>
      <c r="V12">
        <v>0</v>
      </c>
    </row>
    <row r="13" spans="1:35" ht="15.75" thickBot="1" x14ac:dyDescent="0.3"/>
    <row r="14" spans="1:35" ht="15.75" thickBot="1" x14ac:dyDescent="0.3">
      <c r="A14" s="16"/>
      <c r="B14" s="17" t="s">
        <v>24</v>
      </c>
      <c r="C14" s="17" t="s">
        <v>25</v>
      </c>
      <c r="D14" s="17" t="s">
        <v>26</v>
      </c>
      <c r="E14" s="17" t="s">
        <v>27</v>
      </c>
      <c r="F14" s="17" t="s">
        <v>28</v>
      </c>
      <c r="G14" s="17" t="s">
        <v>29</v>
      </c>
      <c r="H14" s="17" t="s">
        <v>30</v>
      </c>
      <c r="I14" s="17" t="s">
        <v>31</v>
      </c>
      <c r="J14" s="17" t="s">
        <v>32</v>
      </c>
      <c r="K14" s="17" t="s">
        <v>33</v>
      </c>
      <c r="L14" s="17" t="s">
        <v>34</v>
      </c>
      <c r="M14" s="17" t="s">
        <v>35</v>
      </c>
      <c r="N14" s="17" t="s">
        <v>36</v>
      </c>
      <c r="O14" s="17" t="s">
        <v>37</v>
      </c>
      <c r="P14" s="17" t="s">
        <v>38</v>
      </c>
      <c r="Q14" s="17" t="s">
        <v>39</v>
      </c>
      <c r="R14" s="17" t="s">
        <v>40</v>
      </c>
      <c r="S14" s="17" t="s">
        <v>41</v>
      </c>
      <c r="T14" s="17" t="s">
        <v>43</v>
      </c>
      <c r="U14" s="17" t="s">
        <v>42</v>
      </c>
      <c r="V14" s="17" t="s">
        <v>44</v>
      </c>
      <c r="W14" s="17" t="s">
        <v>45</v>
      </c>
      <c r="X14" s="17" t="s">
        <v>46</v>
      </c>
      <c r="Y14" s="17" t="s">
        <v>47</v>
      </c>
      <c r="Z14" s="17" t="s">
        <v>48</v>
      </c>
      <c r="AA14" s="18" t="s">
        <v>49</v>
      </c>
      <c r="AB14" s="15"/>
      <c r="AC14" s="16" t="s">
        <v>51</v>
      </c>
      <c r="AD14" s="17" t="s">
        <v>52</v>
      </c>
      <c r="AE14" s="18" t="s">
        <v>53</v>
      </c>
    </row>
    <row r="15" spans="1:35" x14ac:dyDescent="0.25">
      <c r="A15" s="14" t="s">
        <v>54</v>
      </c>
      <c r="B15">
        <v>30</v>
      </c>
      <c r="C15" s="20">
        <v>5.12690066112871</v>
      </c>
      <c r="D15" s="20">
        <v>1139.05674065418</v>
      </c>
      <c r="E15" s="20">
        <v>62.2448474445222</v>
      </c>
      <c r="F15" s="20">
        <v>1766.38760433876</v>
      </c>
      <c r="G15" s="20">
        <v>122.134739714303</v>
      </c>
      <c r="H15" s="20">
        <v>541.78020659741503</v>
      </c>
      <c r="I15" s="20">
        <v>3.40120926701949E-2</v>
      </c>
      <c r="J15" s="20">
        <v>7.0409865013073096</v>
      </c>
      <c r="K15" s="20">
        <v>6.7596992557717996</v>
      </c>
      <c r="L15" s="20">
        <v>1.0551165099289099</v>
      </c>
      <c r="M15" s="20">
        <v>4.1540444428636896</v>
      </c>
      <c r="N15" s="20">
        <v>4.7108081568365803</v>
      </c>
      <c r="O15" s="20">
        <v>2753.9616588656399</v>
      </c>
      <c r="P15">
        <v>92230</v>
      </c>
      <c r="Q15" s="20">
        <v>20</v>
      </c>
      <c r="R15" s="20">
        <v>0.20739726909842601</v>
      </c>
      <c r="S15" s="20">
        <v>1.0068620990282899E-2</v>
      </c>
      <c r="T15" s="20">
        <v>5.6245240990898298E-3</v>
      </c>
      <c r="U15" s="20">
        <v>13.5105140958504</v>
      </c>
      <c r="V15" s="20">
        <v>40.3447397383447</v>
      </c>
      <c r="AC15" s="20">
        <v>44.645015898359198</v>
      </c>
      <c r="AD15" s="20">
        <v>112.490481981797</v>
      </c>
      <c r="AE15" s="20">
        <v>3965.95877109406</v>
      </c>
      <c r="AG15">
        <f>-U2*(($W$2*14/$X$2)-S15)*K2</f>
        <v>4.5929473588954988</v>
      </c>
      <c r="AH15">
        <f>-S2*(($W$3*28/$X$3)-T15)*K2</f>
        <v>11.57268850111805</v>
      </c>
      <c r="AI15">
        <f>-T2*(($W$4*28/$X$4)-U15)*K2</f>
        <v>408.00612334099299</v>
      </c>
    </row>
    <row r="16" spans="1:35" x14ac:dyDescent="0.25">
      <c r="A16" s="14" t="s">
        <v>55</v>
      </c>
      <c r="B16">
        <v>30</v>
      </c>
      <c r="C16" s="20">
        <v>3.2981304702997201</v>
      </c>
      <c r="D16" s="20">
        <v>1139.05674065417</v>
      </c>
      <c r="E16" s="20">
        <v>57.089387967675798</v>
      </c>
      <c r="F16" s="20">
        <v>1766.16528657976</v>
      </c>
      <c r="G16" s="20">
        <v>122.074257932151</v>
      </c>
      <c r="H16" s="20">
        <v>542.59698861745801</v>
      </c>
      <c r="I16" s="20">
        <v>2.50179534492681E-3</v>
      </c>
      <c r="J16" s="20">
        <v>4.8454803478828001</v>
      </c>
      <c r="K16" s="20">
        <v>7.2410746756800801</v>
      </c>
      <c r="L16" s="20">
        <v>0.71335392713192103</v>
      </c>
      <c r="M16" s="20">
        <v>3.9710979778953499</v>
      </c>
      <c r="N16" s="20">
        <v>4.9029596217027596</v>
      </c>
      <c r="O16" s="20">
        <v>2750.48012231751</v>
      </c>
      <c r="P16">
        <v>92230</v>
      </c>
      <c r="Q16" s="20">
        <v>20</v>
      </c>
      <c r="R16" s="20">
        <v>0.19415822117993001</v>
      </c>
      <c r="S16" s="20">
        <v>9.6246372051960304E-3</v>
      </c>
      <c r="T16" s="20">
        <v>5.5247949312226896E-3</v>
      </c>
      <c r="U16" s="20">
        <v>15.298172503667899</v>
      </c>
      <c r="V16" s="20">
        <v>40.3241680054699</v>
      </c>
      <c r="AC16" s="20">
        <v>42.676358704593902</v>
      </c>
      <c r="AD16" s="20">
        <v>110.495898624454</v>
      </c>
      <c r="AE16" s="20">
        <v>40616.835713780201</v>
      </c>
      <c r="AG16">
        <f t="shared" ref="AG16:AG19" si="4">-U3*(($W$2*14/$X$2)-S16)*K3</f>
        <v>4.3904177220092562</v>
      </c>
      <c r="AH16">
        <f t="shared" ref="AH16:AH19" si="5">-S3*(($W$3*28/$X$3)-T16)*K3</f>
        <v>11.367491657106152</v>
      </c>
      <c r="AI16">
        <f t="shared" ref="AI16:AI19" si="6">-T3*(($W$4*28/$X$4)-U16)*K3</f>
        <v>4178.5400803308085</v>
      </c>
    </row>
    <row r="17" spans="1:35" x14ac:dyDescent="0.25">
      <c r="A17" s="14" t="s">
        <v>56</v>
      </c>
      <c r="B17">
        <v>30</v>
      </c>
      <c r="C17" s="20">
        <v>1.9260144154702701</v>
      </c>
      <c r="D17" s="20">
        <v>1139.05674065416</v>
      </c>
      <c r="E17" s="20">
        <v>45.055792697279301</v>
      </c>
      <c r="F17" s="20">
        <v>1769.80896591897</v>
      </c>
      <c r="G17" s="20">
        <v>122.677750524931</v>
      </c>
      <c r="H17" s="20">
        <v>543.68802973643801</v>
      </c>
      <c r="I17" s="20">
        <v>1.00929402078476</v>
      </c>
      <c r="J17" s="20">
        <v>7.7947119558433799</v>
      </c>
      <c r="K17" s="20">
        <v>3.6339064325502899</v>
      </c>
      <c r="L17" s="20">
        <v>0.70893293030145399</v>
      </c>
      <c r="M17" s="20">
        <v>3.2858703821402</v>
      </c>
      <c r="N17" s="20">
        <v>4.4180540644701098</v>
      </c>
      <c r="O17" s="20">
        <v>2745.5851562304001</v>
      </c>
      <c r="P17">
        <v>92230</v>
      </c>
      <c r="Q17" s="20">
        <v>20</v>
      </c>
      <c r="R17" s="20">
        <v>0.42643614857933998</v>
      </c>
      <c r="S17" s="20">
        <v>2.5094315587433198E-2</v>
      </c>
      <c r="T17" s="20">
        <v>1.54702618647308E-2</v>
      </c>
      <c r="U17" s="20">
        <v>13.864654922465601</v>
      </c>
      <c r="V17" s="20">
        <v>40.492928775428098</v>
      </c>
      <c r="AC17" s="20">
        <v>1831.08382201171</v>
      </c>
      <c r="AD17" s="20">
        <v>5091.6382700487302</v>
      </c>
      <c r="AE17" s="20">
        <v>184747.547850673</v>
      </c>
      <c r="AG17">
        <f t="shared" si="4"/>
        <v>1831.0838220117159</v>
      </c>
      <c r="AH17">
        <f t="shared" si="5"/>
        <v>5091.638270048742</v>
      </c>
      <c r="AI17">
        <f t="shared" si="6"/>
        <v>184747.54785067873</v>
      </c>
    </row>
    <row r="18" spans="1:35" x14ac:dyDescent="0.25">
      <c r="A18" s="14" t="s">
        <v>57</v>
      </c>
      <c r="B18">
        <v>30</v>
      </c>
      <c r="C18" s="20">
        <v>1.59474597237551</v>
      </c>
      <c r="D18" s="20">
        <v>1139.05674065415</v>
      </c>
      <c r="E18" s="20">
        <v>36.399860827277301</v>
      </c>
      <c r="F18" s="20">
        <v>1770.6559725817301</v>
      </c>
      <c r="G18" s="20">
        <v>123.124535585499</v>
      </c>
      <c r="H18" s="20">
        <v>544.77962366130805</v>
      </c>
      <c r="I18" s="20">
        <v>1.8703931070472</v>
      </c>
      <c r="J18" s="20">
        <v>11.0656393846662</v>
      </c>
      <c r="K18" s="20">
        <v>1.0407030865073299</v>
      </c>
      <c r="L18" s="20">
        <v>0.65794761663791201</v>
      </c>
      <c r="M18" s="20">
        <v>2.7762113306010501</v>
      </c>
      <c r="N18" s="20">
        <v>4.0258144808370702</v>
      </c>
      <c r="O18" s="20">
        <v>2741.0158750159799</v>
      </c>
      <c r="P18">
        <v>92230</v>
      </c>
      <c r="Q18" s="20">
        <v>20</v>
      </c>
      <c r="R18" s="20">
        <v>5.3659541566587199E-2</v>
      </c>
      <c r="S18" s="20">
        <v>4.5087388600966198E-3</v>
      </c>
      <c r="T18" s="20">
        <v>2.70540158418583E-3</v>
      </c>
      <c r="U18" s="20">
        <v>13.452605049508</v>
      </c>
      <c r="V18" s="20">
        <v>40.6711000446737</v>
      </c>
      <c r="AC18" s="20">
        <v>328.99398095291599</v>
      </c>
      <c r="AD18" s="20">
        <v>890.41325624197998</v>
      </c>
      <c r="AE18" s="20">
        <v>45726.838376622902</v>
      </c>
      <c r="AG18">
        <f t="shared" si="4"/>
        <v>328.99398095291616</v>
      </c>
      <c r="AH18">
        <f t="shared" si="5"/>
        <v>890.41325624197918</v>
      </c>
      <c r="AI18">
        <f t="shared" si="6"/>
        <v>45726.838376607382</v>
      </c>
    </row>
    <row r="19" spans="1:35" x14ac:dyDescent="0.25">
      <c r="A19" s="14" t="s">
        <v>58</v>
      </c>
      <c r="B19">
        <v>30</v>
      </c>
      <c r="C19" s="20">
        <v>1.3352118744978401</v>
      </c>
      <c r="D19" s="20">
        <v>1139.05674065413</v>
      </c>
      <c r="E19" s="20">
        <v>30.4372613026365</v>
      </c>
      <c r="F19" s="20">
        <v>1769.69178173209</v>
      </c>
      <c r="G19" s="20">
        <v>123.259837497289</v>
      </c>
      <c r="H19" s="20">
        <v>545.87063870290206</v>
      </c>
      <c r="I19" s="20">
        <v>3.80077054971657</v>
      </c>
      <c r="J19" s="20">
        <v>12.341556730318</v>
      </c>
      <c r="K19" s="20">
        <v>0.228139505102507</v>
      </c>
      <c r="L19" s="20">
        <v>0.60161697362127997</v>
      </c>
      <c r="M19" s="20">
        <v>2.4150002679456799</v>
      </c>
      <c r="N19" s="20">
        <v>3.8800551164667301</v>
      </c>
      <c r="O19" s="20">
        <v>2736.7800036561098</v>
      </c>
      <c r="P19">
        <v>92230</v>
      </c>
      <c r="Q19" s="20">
        <v>20</v>
      </c>
      <c r="R19" s="20">
        <v>5.8097155278835104E-3</v>
      </c>
      <c r="S19" s="20">
        <v>7.6194361226880896E-4</v>
      </c>
      <c r="T19" s="20">
        <v>4.6275217989427897E-4</v>
      </c>
      <c r="U19" s="20">
        <v>13.347686622692599</v>
      </c>
      <c r="V19" s="20">
        <v>40.723744985755502</v>
      </c>
      <c r="AC19" s="20">
        <v>55.597556221428398</v>
      </c>
      <c r="AD19" s="20">
        <v>152.30296224460099</v>
      </c>
      <c r="AE19" s="20">
        <v>10328.613331459101</v>
      </c>
      <c r="AG19">
        <f t="shared" si="4"/>
        <v>55.59755622142837</v>
      </c>
      <c r="AH19">
        <f t="shared" si="5"/>
        <v>152.30296224460133</v>
      </c>
      <c r="AI19">
        <f t="shared" si="6"/>
        <v>10328.613331453083</v>
      </c>
    </row>
    <row r="21" spans="1:35" ht="15.75" thickBot="1" x14ac:dyDescent="0.3"/>
    <row r="22" spans="1:35" ht="15.75" thickBot="1" x14ac:dyDescent="0.3">
      <c r="A22" s="16"/>
      <c r="B22" s="17" t="s">
        <v>24</v>
      </c>
      <c r="C22" s="17" t="s">
        <v>25</v>
      </c>
      <c r="D22" s="17" t="s">
        <v>26</v>
      </c>
      <c r="E22" s="17" t="s">
        <v>27</v>
      </c>
      <c r="F22" s="17" t="s">
        <v>28</v>
      </c>
      <c r="G22" s="17" t="s">
        <v>29</v>
      </c>
      <c r="H22" s="17" t="s">
        <v>30</v>
      </c>
      <c r="I22" s="17" t="s">
        <v>31</v>
      </c>
      <c r="J22" s="17" t="s">
        <v>32</v>
      </c>
      <c r="K22" s="17" t="s">
        <v>33</v>
      </c>
      <c r="L22" s="17" t="s">
        <v>34</v>
      </c>
      <c r="M22" s="17" t="s">
        <v>35</v>
      </c>
      <c r="N22" s="17" t="s">
        <v>36</v>
      </c>
      <c r="O22" s="17" t="s">
        <v>37</v>
      </c>
      <c r="P22" s="17" t="s">
        <v>38</v>
      </c>
      <c r="Q22" s="17" t="s">
        <v>39</v>
      </c>
      <c r="R22" s="17" t="s">
        <v>40</v>
      </c>
      <c r="S22" s="17" t="s">
        <v>41</v>
      </c>
      <c r="T22" s="17" t="s">
        <v>43</v>
      </c>
      <c r="U22" s="17" t="s">
        <v>42</v>
      </c>
      <c r="V22" s="17" t="s">
        <v>44</v>
      </c>
      <c r="W22" s="17" t="s">
        <v>45</v>
      </c>
      <c r="X22" s="17" t="s">
        <v>46</v>
      </c>
      <c r="Y22" s="17" t="s">
        <v>47</v>
      </c>
      <c r="Z22" s="17" t="s">
        <v>48</v>
      </c>
      <c r="AA22" s="18" t="s">
        <v>49</v>
      </c>
      <c r="AB22" s="15"/>
      <c r="AC22" s="15"/>
      <c r="AD22" s="15"/>
      <c r="AE22" s="15"/>
      <c r="AF22" s="15"/>
    </row>
    <row r="23" spans="1:35" x14ac:dyDescent="0.25">
      <c r="A23" s="14" t="s">
        <v>60</v>
      </c>
      <c r="B23">
        <v>30</v>
      </c>
      <c r="C23">
        <v>1.3352118744978407</v>
      </c>
      <c r="D23">
        <v>4.8210791035955207</v>
      </c>
      <c r="E23">
        <v>0.12882628160608384</v>
      </c>
      <c r="F23">
        <v>7.4902537900032113</v>
      </c>
      <c r="G23">
        <v>0.52169958322664367</v>
      </c>
      <c r="H23">
        <v>2.310407757216367</v>
      </c>
      <c r="I23">
        <v>3.8007705497165714</v>
      </c>
      <c r="J23">
        <v>12.341556730318034</v>
      </c>
      <c r="K23">
        <v>0.22813950510250705</v>
      </c>
      <c r="L23">
        <v>0.60161697362127786</v>
      </c>
      <c r="M23">
        <v>1.0221534109252755E-2</v>
      </c>
      <c r="N23">
        <v>3.8800551164667354</v>
      </c>
      <c r="O23">
        <v>11.583472899855192</v>
      </c>
      <c r="P23">
        <v>18061</v>
      </c>
      <c r="Q23">
        <v>20</v>
      </c>
      <c r="R23">
        <v>5.8097155278835052E-3</v>
      </c>
      <c r="S23">
        <v>7.6194361226881123E-4</v>
      </c>
      <c r="T23">
        <v>4.6275217989427881E-4</v>
      </c>
      <c r="U23">
        <v>13.347686622692597</v>
      </c>
      <c r="V23">
        <v>0.17236401749242899</v>
      </c>
    </row>
    <row r="24" spans="1:35" x14ac:dyDescent="0.25">
      <c r="A24" s="14" t="s">
        <v>61</v>
      </c>
      <c r="B24">
        <v>30</v>
      </c>
      <c r="C24">
        <v>1.3352118744978387</v>
      </c>
      <c r="D24">
        <v>2226.9134813085348</v>
      </c>
      <c r="E24">
        <v>59.506383755761561</v>
      </c>
      <c r="F24">
        <v>3459.8368508288049</v>
      </c>
      <c r="G24">
        <v>240.97921027970884</v>
      </c>
      <c r="H24">
        <v>1067.2046799704624</v>
      </c>
      <c r="I24">
        <v>3.8007705497165718</v>
      </c>
      <c r="J24">
        <v>12.341556730318</v>
      </c>
      <c r="K24">
        <v>0.22813950510250675</v>
      </c>
      <c r="L24">
        <v>0.60161697362128053</v>
      </c>
      <c r="M24">
        <v>4.7214475469970907</v>
      </c>
      <c r="N24">
        <v>3.8800551164667274</v>
      </c>
      <c r="O24">
        <v>5350.5431889349402</v>
      </c>
      <c r="P24">
        <v>385</v>
      </c>
      <c r="Q24">
        <v>20</v>
      </c>
      <c r="R24">
        <v>5.809715527883506E-3</v>
      </c>
      <c r="S24">
        <v>7.6194361226881036E-4</v>
      </c>
      <c r="T24">
        <v>4.6275217989427794E-4</v>
      </c>
      <c r="U24">
        <v>13.347686622692624</v>
      </c>
      <c r="V24">
        <v>79.616979103314549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31"/>
  <sheetViews>
    <sheetView topLeftCell="O5" workbookViewId="0">
      <selection activeCell="V24" sqref="V24"/>
    </sheetView>
  </sheetViews>
  <sheetFormatPr defaultRowHeight="15" x14ac:dyDescent="0.25"/>
  <cols>
    <col min="20" max="20" width="12" bestFit="1" customWidth="1"/>
  </cols>
  <sheetData>
    <row r="1" spans="1:35" x14ac:dyDescent="0.25">
      <c r="A1" s="3" t="s">
        <v>0</v>
      </c>
      <c r="B1" s="3">
        <v>2</v>
      </c>
      <c r="C1" s="3" t="s">
        <v>1</v>
      </c>
      <c r="D1" s="3" t="s">
        <v>2</v>
      </c>
      <c r="E1" s="3">
        <v>385</v>
      </c>
      <c r="F1" s="3" t="s">
        <v>3</v>
      </c>
      <c r="G1" s="3" t="s">
        <v>4</v>
      </c>
      <c r="H1" s="3">
        <v>0</v>
      </c>
      <c r="I1" s="2"/>
      <c r="J1" s="22" t="s">
        <v>17</v>
      </c>
      <c r="K1" s="22"/>
      <c r="L1" s="23"/>
    </row>
    <row r="2" spans="1:35" x14ac:dyDescent="0.25">
      <c r="A2" s="3" t="s">
        <v>6</v>
      </c>
      <c r="B2" s="3">
        <v>2</v>
      </c>
      <c r="C2" s="3" t="s">
        <v>1</v>
      </c>
      <c r="D2" s="3" t="s">
        <v>7</v>
      </c>
      <c r="E2" s="3">
        <v>18446</v>
      </c>
      <c r="F2" s="3" t="s">
        <v>3</v>
      </c>
      <c r="G2" s="3" t="s">
        <v>8</v>
      </c>
      <c r="H2" s="3">
        <v>0</v>
      </c>
      <c r="I2" s="2"/>
      <c r="J2" s="22" t="s">
        <v>18</v>
      </c>
      <c r="K2" s="24">
        <v>1000</v>
      </c>
      <c r="L2" s="22" t="s">
        <v>59</v>
      </c>
      <c r="R2" s="19" t="s">
        <v>62</v>
      </c>
      <c r="S2" s="19" t="s">
        <v>63</v>
      </c>
      <c r="T2" s="19" t="s">
        <v>64</v>
      </c>
      <c r="U2" s="19" t="s">
        <v>65</v>
      </c>
      <c r="V2" s="19"/>
      <c r="W2" s="19" t="s">
        <v>170</v>
      </c>
      <c r="X2" s="19" t="s">
        <v>171</v>
      </c>
    </row>
    <row r="3" spans="1:35" x14ac:dyDescent="0.25">
      <c r="A3" s="3" t="s">
        <v>9</v>
      </c>
      <c r="B3" s="3">
        <v>240</v>
      </c>
      <c r="C3" s="3" t="s">
        <v>1</v>
      </c>
      <c r="D3" s="3" t="s">
        <v>10</v>
      </c>
      <c r="E3" s="3">
        <v>55338</v>
      </c>
      <c r="F3" s="3" t="s">
        <v>3</v>
      </c>
      <c r="G3" s="3" t="s">
        <v>11</v>
      </c>
      <c r="H3" s="3">
        <v>0</v>
      </c>
      <c r="I3" s="2"/>
      <c r="J3" s="22" t="s">
        <v>19</v>
      </c>
      <c r="K3" s="24">
        <v>1000</v>
      </c>
      <c r="L3" s="25" t="s">
        <v>59</v>
      </c>
      <c r="M3" s="3"/>
      <c r="N3" s="4" t="s">
        <v>5</v>
      </c>
      <c r="R3">
        <v>2.25179981368525</v>
      </c>
      <c r="S3" s="19">
        <v>2.0575409220827701</v>
      </c>
      <c r="T3" s="19">
        <v>2.1092027092542498</v>
      </c>
      <c r="U3" s="19">
        <v>0.456164489986076</v>
      </c>
      <c r="V3" s="19"/>
      <c r="W3" s="19">
        <v>0</v>
      </c>
      <c r="X3" s="19">
        <v>0.53</v>
      </c>
      <c r="Y3" t="s">
        <v>172</v>
      </c>
    </row>
    <row r="4" spans="1:35" x14ac:dyDescent="0.25">
      <c r="A4" s="3" t="s">
        <v>12</v>
      </c>
      <c r="B4" s="3">
        <v>240</v>
      </c>
      <c r="C4" s="3" t="s">
        <v>1</v>
      </c>
      <c r="D4" s="2"/>
      <c r="E4" s="2"/>
      <c r="F4" s="2"/>
      <c r="G4" s="3" t="s">
        <v>13</v>
      </c>
      <c r="H4" s="3">
        <v>0</v>
      </c>
      <c r="I4" s="2"/>
      <c r="J4" s="22" t="s">
        <v>20</v>
      </c>
      <c r="K4" s="24">
        <v>1333</v>
      </c>
      <c r="L4" s="22" t="s">
        <v>59</v>
      </c>
      <c r="N4" s="2"/>
      <c r="R4" s="19">
        <f>2*(1.024^5)</f>
        <v>2.2517998136852482</v>
      </c>
      <c r="S4">
        <f>((0.00000000177^0.5)/(0.00000000212^0.5))*R4</f>
        <v>2.057540922082771</v>
      </c>
      <c r="T4">
        <f>((0.00000000186^0.5)/(0.00000000177^0.5))*S4</f>
        <v>2.1092027092542538</v>
      </c>
      <c r="U4">
        <f>((0.000000000087^0.5)/(0.00000000177^0.5))*S4</f>
        <v>0.45616448998607567</v>
      </c>
      <c r="V4" s="19"/>
      <c r="W4" s="19">
        <v>0</v>
      </c>
      <c r="X4">
        <v>0.04</v>
      </c>
      <c r="Y4" t="s">
        <v>173</v>
      </c>
    </row>
    <row r="5" spans="1:35" x14ac:dyDescent="0.25">
      <c r="A5" s="3" t="s">
        <v>14</v>
      </c>
      <c r="B5" s="3">
        <v>240</v>
      </c>
      <c r="C5" s="3" t="s">
        <v>1</v>
      </c>
      <c r="D5" s="2"/>
      <c r="E5" s="2"/>
      <c r="F5" s="2"/>
      <c r="G5" s="3" t="s">
        <v>15</v>
      </c>
      <c r="H5" s="3">
        <v>0</v>
      </c>
      <c r="I5" s="2"/>
      <c r="J5" s="22" t="s">
        <v>21</v>
      </c>
      <c r="K5" s="24">
        <v>1333</v>
      </c>
      <c r="L5" s="25" t="s">
        <v>59</v>
      </c>
      <c r="N5" s="3" t="s">
        <v>16</v>
      </c>
      <c r="O5" s="1">
        <v>15</v>
      </c>
      <c r="R5" s="19">
        <f>240*(1.024^5)</f>
        <v>270.2159776422298</v>
      </c>
      <c r="S5">
        <f t="shared" ref="S5:S7" si="0">((0.00000000177^0.5)/(0.00000000212^0.5))*R5</f>
        <v>246.90491064993256</v>
      </c>
      <c r="T5">
        <f t="shared" ref="T5:T7" si="1">((0.00000000186^0.5)/(0.00000000177^0.5))*S5</f>
        <v>253.10432511051053</v>
      </c>
      <c r="U5">
        <f t="shared" ref="U5:U7" si="2">((0.000000000087^0.5)/(0.00000000177^0.5))*S5</f>
        <v>54.739738798329093</v>
      </c>
      <c r="W5">
        <v>0.78</v>
      </c>
      <c r="X5">
        <v>1.64</v>
      </c>
      <c r="Y5" t="s">
        <v>174</v>
      </c>
    </row>
    <row r="6" spans="1:35" x14ac:dyDescent="0.25">
      <c r="J6" s="22" t="s">
        <v>22</v>
      </c>
      <c r="K6" s="24">
        <v>1333</v>
      </c>
      <c r="L6" s="22" t="s">
        <v>59</v>
      </c>
      <c r="R6" s="19">
        <f t="shared" ref="R6:R7" si="3">240*(1.024^5)</f>
        <v>270.2159776422298</v>
      </c>
      <c r="S6">
        <f t="shared" si="0"/>
        <v>246.90491064993256</v>
      </c>
      <c r="T6">
        <f t="shared" si="1"/>
        <v>253.10432511051053</v>
      </c>
      <c r="U6">
        <f t="shared" si="2"/>
        <v>54.739738798329093</v>
      </c>
    </row>
    <row r="7" spans="1:35" x14ac:dyDescent="0.25">
      <c r="R7" s="19">
        <f t="shared" si="3"/>
        <v>270.2159776422298</v>
      </c>
      <c r="S7">
        <f t="shared" si="0"/>
        <v>246.90491064993256</v>
      </c>
      <c r="T7">
        <f t="shared" si="1"/>
        <v>253.10432511051053</v>
      </c>
      <c r="U7">
        <f t="shared" si="2"/>
        <v>54.739738798329093</v>
      </c>
    </row>
    <row r="9" spans="1:35" ht="15.75" thickBot="1" x14ac:dyDescent="0.3">
      <c r="A9" t="s">
        <v>50</v>
      </c>
      <c r="Q9" s="3"/>
    </row>
    <row r="10" spans="1:35" ht="15.75" thickBot="1" x14ac:dyDescent="0.3">
      <c r="A10" s="16" t="s">
        <v>23</v>
      </c>
      <c r="B10" s="17" t="s">
        <v>24</v>
      </c>
      <c r="C10" s="17" t="s">
        <v>25</v>
      </c>
      <c r="D10" s="17" t="s">
        <v>26</v>
      </c>
      <c r="E10" s="17" t="s">
        <v>27</v>
      </c>
      <c r="F10" s="17" t="s">
        <v>28</v>
      </c>
      <c r="G10" s="17" t="s">
        <v>29</v>
      </c>
      <c r="H10" s="17" t="s">
        <v>30</v>
      </c>
      <c r="I10" s="17" t="s">
        <v>31</v>
      </c>
      <c r="J10" s="17" t="s">
        <v>32</v>
      </c>
      <c r="K10" s="17" t="s">
        <v>33</v>
      </c>
      <c r="L10" s="17" t="s">
        <v>34</v>
      </c>
      <c r="M10" s="17" t="s">
        <v>35</v>
      </c>
      <c r="N10" s="17" t="s">
        <v>36</v>
      </c>
      <c r="O10" s="17" t="s">
        <v>37</v>
      </c>
      <c r="P10" s="17" t="s">
        <v>38</v>
      </c>
      <c r="Q10" s="17" t="s">
        <v>39</v>
      </c>
      <c r="R10" s="17" t="s">
        <v>40</v>
      </c>
      <c r="S10" s="17" t="s">
        <v>41</v>
      </c>
      <c r="T10" s="17" t="s">
        <v>42</v>
      </c>
      <c r="U10" s="17" t="s">
        <v>43</v>
      </c>
      <c r="V10" s="17" t="s">
        <v>44</v>
      </c>
      <c r="W10" s="17" t="s">
        <v>45</v>
      </c>
      <c r="X10" s="17" t="s">
        <v>46</v>
      </c>
      <c r="Y10" s="17" t="s">
        <v>47</v>
      </c>
      <c r="Z10" s="17" t="s">
        <v>48</v>
      </c>
      <c r="AA10" s="18" t="s">
        <v>49</v>
      </c>
    </row>
    <row r="11" spans="1:35" x14ac:dyDescent="0.25">
      <c r="A11">
        <v>0</v>
      </c>
      <c r="B11">
        <v>30</v>
      </c>
      <c r="C11">
        <v>69.5</v>
      </c>
      <c r="D11">
        <v>51.2</v>
      </c>
      <c r="E11">
        <v>202.32</v>
      </c>
      <c r="F11">
        <v>28.17</v>
      </c>
      <c r="G11">
        <v>0</v>
      </c>
      <c r="H11">
        <v>0</v>
      </c>
      <c r="I11">
        <v>0</v>
      </c>
      <c r="J11">
        <v>0</v>
      </c>
      <c r="K11">
        <v>31.56</v>
      </c>
      <c r="L11">
        <v>6.95</v>
      </c>
      <c r="M11">
        <v>10.59</v>
      </c>
      <c r="N11">
        <v>7</v>
      </c>
      <c r="O11">
        <v>211.26</v>
      </c>
      <c r="P11">
        <v>18446</v>
      </c>
      <c r="Q11">
        <v>20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35" x14ac:dyDescent="0.25">
      <c r="A12">
        <v>1000</v>
      </c>
      <c r="B12">
        <v>30</v>
      </c>
      <c r="C12">
        <v>69.5</v>
      </c>
      <c r="D12">
        <v>51.2</v>
      </c>
      <c r="E12">
        <v>202.32</v>
      </c>
      <c r="F12">
        <v>28.17</v>
      </c>
      <c r="G12">
        <v>0</v>
      </c>
      <c r="H12">
        <v>0</v>
      </c>
      <c r="I12">
        <v>0</v>
      </c>
      <c r="J12">
        <v>0</v>
      </c>
      <c r="K12">
        <v>31.56</v>
      </c>
      <c r="L12">
        <v>6.95</v>
      </c>
      <c r="M12">
        <v>10.59</v>
      </c>
      <c r="N12">
        <v>7</v>
      </c>
      <c r="O12">
        <v>211.26</v>
      </c>
      <c r="P12">
        <v>18446</v>
      </c>
      <c r="Q12">
        <v>20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35" ht="15.75" thickBot="1" x14ac:dyDescent="0.3"/>
    <row r="14" spans="1:35" ht="15.75" thickBot="1" x14ac:dyDescent="0.3">
      <c r="A14" s="16"/>
      <c r="B14" s="17" t="s">
        <v>24</v>
      </c>
      <c r="C14" s="17" t="s">
        <v>25</v>
      </c>
      <c r="D14" s="17" t="s">
        <v>26</v>
      </c>
      <c r="E14" s="17" t="s">
        <v>27</v>
      </c>
      <c r="F14" s="17" t="s">
        <v>28</v>
      </c>
      <c r="G14" s="17" t="s">
        <v>29</v>
      </c>
      <c r="H14" s="17" t="s">
        <v>30</v>
      </c>
      <c r="I14" s="17" t="s">
        <v>31</v>
      </c>
      <c r="J14" s="17" t="s">
        <v>32</v>
      </c>
      <c r="K14" s="17" t="s">
        <v>33</v>
      </c>
      <c r="L14" s="17" t="s">
        <v>34</v>
      </c>
      <c r="M14" s="17" t="s">
        <v>35</v>
      </c>
      <c r="N14" s="17" t="s">
        <v>36</v>
      </c>
      <c r="O14" s="17" t="s">
        <v>37</v>
      </c>
      <c r="P14" s="17" t="s">
        <v>38</v>
      </c>
      <c r="Q14" s="17" t="s">
        <v>39</v>
      </c>
      <c r="R14" s="17" t="s">
        <v>40</v>
      </c>
      <c r="S14" s="17" t="s">
        <v>41</v>
      </c>
      <c r="T14" s="17" t="s">
        <v>43</v>
      </c>
      <c r="U14" s="17" t="s">
        <v>42</v>
      </c>
      <c r="V14" s="17" t="s">
        <v>44</v>
      </c>
      <c r="W14" s="17" t="s">
        <v>45</v>
      </c>
      <c r="X14" s="17" t="s">
        <v>46</v>
      </c>
      <c r="Y14" s="17" t="s">
        <v>47</v>
      </c>
      <c r="Z14" s="17" t="s">
        <v>48</v>
      </c>
      <c r="AA14" s="18" t="s">
        <v>49</v>
      </c>
      <c r="AB14" s="15"/>
      <c r="AC14" s="16" t="s">
        <v>51</v>
      </c>
      <c r="AD14" s="17" t="s">
        <v>52</v>
      </c>
      <c r="AE14" s="18" t="s">
        <v>53</v>
      </c>
    </row>
    <row r="15" spans="1:35" x14ac:dyDescent="0.25">
      <c r="A15" s="14" t="s">
        <v>54</v>
      </c>
      <c r="B15">
        <v>30</v>
      </c>
      <c r="C15">
        <v>5.12789626931517</v>
      </c>
      <c r="D15">
        <v>1139.0548561350699</v>
      </c>
      <c r="E15">
        <v>62.2647475055469</v>
      </c>
      <c r="F15">
        <v>1766.38385674198</v>
      </c>
      <c r="G15">
        <v>122.103653319157</v>
      </c>
      <c r="H15">
        <v>541.77447567209799</v>
      </c>
      <c r="I15">
        <v>3.4045585848382798E-2</v>
      </c>
      <c r="J15">
        <v>7.00131410427967</v>
      </c>
      <c r="K15">
        <v>6.7590853574613501</v>
      </c>
      <c r="L15">
        <v>1.05498053544601</v>
      </c>
      <c r="M15">
        <v>4.1554029779778299</v>
      </c>
      <c r="N15">
        <v>4.7120283518585397</v>
      </c>
      <c r="O15">
        <v>2753.8801543596601</v>
      </c>
      <c r="P15">
        <v>92230</v>
      </c>
      <c r="Q15">
        <v>20</v>
      </c>
      <c r="R15">
        <v>0.20710718298878</v>
      </c>
      <c r="S15">
        <v>1.0060496860754199E-2</v>
      </c>
      <c r="T15">
        <v>5.6223580894628998E-3</v>
      </c>
      <c r="U15">
        <v>13.5509954353703</v>
      </c>
      <c r="V15">
        <v>40.258616439027499</v>
      </c>
      <c r="W15">
        <v>0</v>
      </c>
      <c r="X15">
        <v>0</v>
      </c>
      <c r="Y15">
        <v>0</v>
      </c>
      <c r="Z15">
        <v>0</v>
      </c>
      <c r="AA15">
        <v>0</v>
      </c>
      <c r="AC15">
        <v>4.5892414194924704</v>
      </c>
      <c r="AD15">
        <v>11.568231847672999</v>
      </c>
      <c r="AE15">
        <v>493.38947433051402</v>
      </c>
      <c r="AG15">
        <f>-U3*(($W$3*14/$X$3)-S15)*K2</f>
        <v>4.589241419492458</v>
      </c>
      <c r="AH15">
        <f>-S3*(($W$4*28/$X$4)-T15)*K2</f>
        <v>11.568231847673017</v>
      </c>
      <c r="AI15">
        <f>-T3*(($W$5*28/$X$5)-U15)*K2</f>
        <v>493.38947433060713</v>
      </c>
    </row>
    <row r="16" spans="1:35" x14ac:dyDescent="0.25">
      <c r="A16" s="14" t="s">
        <v>55</v>
      </c>
      <c r="B16">
        <v>30</v>
      </c>
      <c r="C16">
        <v>3.2997795070903102</v>
      </c>
      <c r="D16">
        <v>1139.05485577433</v>
      </c>
      <c r="E16">
        <v>57.126252865833898</v>
      </c>
      <c r="F16">
        <v>1766.1509303217899</v>
      </c>
      <c r="G16">
        <v>122.04318753812299</v>
      </c>
      <c r="H16">
        <v>542.59124599594702</v>
      </c>
      <c r="I16">
        <v>2.5020288366090901E-3</v>
      </c>
      <c r="J16">
        <v>4.8088269929278402</v>
      </c>
      <c r="K16">
        <v>7.24050586957937</v>
      </c>
      <c r="L16">
        <v>0.71289840956685002</v>
      </c>
      <c r="M16">
        <v>3.9736398133590698</v>
      </c>
      <c r="N16">
        <v>4.9039188126459896</v>
      </c>
      <c r="O16">
        <v>2750.4034207546902</v>
      </c>
      <c r="P16">
        <v>92230</v>
      </c>
      <c r="Q16">
        <v>20</v>
      </c>
      <c r="R16">
        <v>0.193615876262521</v>
      </c>
      <c r="S16">
        <v>9.6068382702256799E-3</v>
      </c>
      <c r="T16">
        <v>5.5170967252279601E-3</v>
      </c>
      <c r="U16">
        <v>15.7227622432404</v>
      </c>
      <c r="V16">
        <v>40.238088510233403</v>
      </c>
      <c r="W16">
        <v>0</v>
      </c>
      <c r="X16">
        <v>0</v>
      </c>
      <c r="Y16">
        <v>0</v>
      </c>
      <c r="Z16">
        <v>0</v>
      </c>
      <c r="AA16">
        <v>0</v>
      </c>
      <c r="AC16" s="20">
        <v>4.3822984799162104</v>
      </c>
      <c r="AD16" s="20">
        <v>11.3516522832454</v>
      </c>
      <c r="AE16">
        <v>5074.0859093586296</v>
      </c>
      <c r="AG16">
        <f t="shared" ref="AG16:AG19" si="4">-U4*(($W$3*14/$X$3)-S16)*K3</f>
        <v>4.3822984799162104</v>
      </c>
      <c r="AH16">
        <f t="shared" ref="AH16:AH19" si="5">-S4*(($W$4*28/$X$4)-T16)*K3</f>
        <v>11.351652283245373</v>
      </c>
      <c r="AI16">
        <f t="shared" ref="AI16:AI19" si="6">-T4*(($W$5*28/$X$5)-U16)*K3</f>
        <v>5074.0859093586841</v>
      </c>
    </row>
    <row r="17" spans="1:104" x14ac:dyDescent="0.25">
      <c r="A17" s="14" t="s">
        <v>56</v>
      </c>
      <c r="B17">
        <v>30</v>
      </c>
      <c r="C17">
        <v>1.9247092957312</v>
      </c>
      <c r="D17">
        <v>1139.05485529929</v>
      </c>
      <c r="E17">
        <v>45.083124994779098</v>
      </c>
      <c r="F17">
        <v>1769.80118077415</v>
      </c>
      <c r="G17">
        <v>122.647662716859</v>
      </c>
      <c r="H17">
        <v>543.68227557718205</v>
      </c>
      <c r="I17">
        <v>1.00921090724217</v>
      </c>
      <c r="J17">
        <v>7.7511565324489</v>
      </c>
      <c r="K17">
        <v>3.6253327869855898</v>
      </c>
      <c r="L17">
        <v>0.70898544941954</v>
      </c>
      <c r="M17">
        <v>3.2877674959693599</v>
      </c>
      <c r="N17">
        <v>4.4189219420563299</v>
      </c>
      <c r="O17">
        <v>2745.5066742235599</v>
      </c>
      <c r="P17">
        <v>92230</v>
      </c>
      <c r="Q17">
        <v>20</v>
      </c>
      <c r="R17">
        <v>0.42507826433116402</v>
      </c>
      <c r="S17">
        <v>2.5867685164297799E-2</v>
      </c>
      <c r="T17">
        <v>1.6117794683395598E-2</v>
      </c>
      <c r="U17">
        <v>13.9581398849461</v>
      </c>
      <c r="V17">
        <v>40.406466269156198</v>
      </c>
      <c r="W17">
        <v>0</v>
      </c>
      <c r="X17">
        <v>0</v>
      </c>
      <c r="Y17">
        <v>0</v>
      </c>
      <c r="Z17">
        <v>0</v>
      </c>
      <c r="AA17">
        <v>0</v>
      </c>
      <c r="AC17">
        <v>1887.51510883836</v>
      </c>
      <c r="AD17">
        <v>5304.7570206849296</v>
      </c>
      <c r="AE17">
        <v>216288.25848337499</v>
      </c>
      <c r="AG17">
        <f t="shared" si="4"/>
        <v>1887.5151088383616</v>
      </c>
      <c r="AH17">
        <f t="shared" si="5"/>
        <v>5304.7570206849387</v>
      </c>
      <c r="AI17">
        <f t="shared" si="6"/>
        <v>216288.25848337731</v>
      </c>
    </row>
    <row r="18" spans="1:104" x14ac:dyDescent="0.25">
      <c r="A18" s="14" t="s">
        <v>57</v>
      </c>
      <c r="B18">
        <v>30</v>
      </c>
      <c r="C18">
        <v>1.59485943454968</v>
      </c>
      <c r="D18">
        <v>1139.05485483041</v>
      </c>
      <c r="E18">
        <v>36.4179421205965</v>
      </c>
      <c r="F18">
        <v>1770.6532499049099</v>
      </c>
      <c r="G18">
        <v>123.09366885216799</v>
      </c>
      <c r="H18">
        <v>544.77386099963701</v>
      </c>
      <c r="I18">
        <v>1.87443816269523</v>
      </c>
      <c r="J18">
        <v>11.015953284502</v>
      </c>
      <c r="K18">
        <v>1.0366431139437899</v>
      </c>
      <c r="L18">
        <v>0.65814104004653395</v>
      </c>
      <c r="M18">
        <v>2.7774711849099201</v>
      </c>
      <c r="N18">
        <v>4.0272665831002596</v>
      </c>
      <c r="O18">
        <v>2740.9334114826602</v>
      </c>
      <c r="P18">
        <v>92230</v>
      </c>
      <c r="Q18">
        <v>20</v>
      </c>
      <c r="R18">
        <v>5.3530622143355203E-2</v>
      </c>
      <c r="S18">
        <v>4.5822089603091004E-3</v>
      </c>
      <c r="T18">
        <v>2.76919805397768E-3</v>
      </c>
      <c r="U18">
        <v>13.473005535458899</v>
      </c>
      <c r="V18">
        <v>40.5843052691609</v>
      </c>
      <c r="W18">
        <v>0</v>
      </c>
      <c r="X18">
        <v>0</v>
      </c>
      <c r="Y18">
        <v>0</v>
      </c>
      <c r="Z18">
        <v>0</v>
      </c>
      <c r="AA18">
        <v>0</v>
      </c>
      <c r="AC18">
        <v>334.35495250170902</v>
      </c>
      <c r="AD18">
        <v>911.410221253072</v>
      </c>
      <c r="AE18">
        <v>52609.718864232702</v>
      </c>
      <c r="AG18">
        <f t="shared" si="4"/>
        <v>334.35495250170885</v>
      </c>
      <c r="AH18">
        <f t="shared" si="5"/>
        <v>911.41022125307177</v>
      </c>
      <c r="AI18">
        <f t="shared" si="6"/>
        <v>52609.718864236362</v>
      </c>
    </row>
    <row r="19" spans="1:104" x14ac:dyDescent="0.25">
      <c r="A19" s="14" t="s">
        <v>58</v>
      </c>
      <c r="B19">
        <v>30</v>
      </c>
      <c r="C19">
        <v>1.33560322089386</v>
      </c>
      <c r="D19">
        <v>1139.05485436801</v>
      </c>
      <c r="E19">
        <v>30.449179184689299</v>
      </c>
      <c r="F19">
        <v>1769.69294624193</v>
      </c>
      <c r="G19">
        <v>123.22841667263999</v>
      </c>
      <c r="H19">
        <v>545.86486987899195</v>
      </c>
      <c r="I19">
        <v>3.8040796103180901</v>
      </c>
      <c r="J19">
        <v>12.288533020374199</v>
      </c>
      <c r="K19">
        <v>0.22744777659212501</v>
      </c>
      <c r="L19">
        <v>0.60178946957194401</v>
      </c>
      <c r="M19">
        <v>2.41583680854747</v>
      </c>
      <c r="N19">
        <v>3.88188855341587</v>
      </c>
      <c r="O19">
        <v>2736.6953043635799</v>
      </c>
      <c r="P19">
        <v>92230</v>
      </c>
      <c r="Q19">
        <v>20</v>
      </c>
      <c r="R19">
        <v>5.8051574985460899E-3</v>
      </c>
      <c r="S19" s="21">
        <v>7.7045163646324996E-4</v>
      </c>
      <c r="T19" s="21">
        <v>4.7001254347948398E-4</v>
      </c>
      <c r="U19">
        <v>13.352088537748299</v>
      </c>
      <c r="V19">
        <v>40.636806138520903</v>
      </c>
      <c r="W19">
        <v>0</v>
      </c>
      <c r="X19">
        <v>0</v>
      </c>
      <c r="Y19">
        <v>0</v>
      </c>
      <c r="Z19">
        <v>0</v>
      </c>
      <c r="AA19">
        <v>0</v>
      </c>
      <c r="AC19">
        <v>56.218370341879101</v>
      </c>
      <c r="AD19">
        <v>154.69252393451501</v>
      </c>
      <c r="AE19">
        <v>11813.766936018799</v>
      </c>
      <c r="AG19">
        <f t="shared" si="4"/>
        <v>56.218370341879087</v>
      </c>
      <c r="AH19">
        <f t="shared" si="5"/>
        <v>154.69252393451532</v>
      </c>
      <c r="AI19">
        <f t="shared" si="6"/>
        <v>11813.766936029022</v>
      </c>
    </row>
    <row r="21" spans="1:104" ht="15.75" thickBot="1" x14ac:dyDescent="0.3"/>
    <row r="22" spans="1:104" ht="15.75" thickBot="1" x14ac:dyDescent="0.3">
      <c r="A22" s="16"/>
      <c r="B22" s="17" t="s">
        <v>24</v>
      </c>
      <c r="C22" s="17" t="s">
        <v>25</v>
      </c>
      <c r="D22" s="17" t="s">
        <v>26</v>
      </c>
      <c r="E22" s="17" t="s">
        <v>27</v>
      </c>
      <c r="F22" s="17" t="s">
        <v>28</v>
      </c>
      <c r="G22" s="17" t="s">
        <v>29</v>
      </c>
      <c r="H22" s="17" t="s">
        <v>30</v>
      </c>
      <c r="I22" s="17" t="s">
        <v>31</v>
      </c>
      <c r="J22" s="17" t="s">
        <v>32</v>
      </c>
      <c r="K22" s="17" t="s">
        <v>33</v>
      </c>
      <c r="L22" s="17" t="s">
        <v>34</v>
      </c>
      <c r="M22" s="17" t="s">
        <v>35</v>
      </c>
      <c r="N22" s="17" t="s">
        <v>36</v>
      </c>
      <c r="O22" s="17" t="s">
        <v>37</v>
      </c>
      <c r="P22" s="17" t="s">
        <v>38</v>
      </c>
      <c r="Q22" s="17" t="s">
        <v>39</v>
      </c>
      <c r="R22" s="17" t="s">
        <v>40</v>
      </c>
      <c r="S22" s="17" t="s">
        <v>41</v>
      </c>
      <c r="T22" s="17" t="s">
        <v>43</v>
      </c>
      <c r="U22" s="17" t="s">
        <v>42</v>
      </c>
      <c r="V22" s="17" t="s">
        <v>44</v>
      </c>
      <c r="W22" s="17" t="s">
        <v>45</v>
      </c>
      <c r="X22" s="17" t="s">
        <v>46</v>
      </c>
      <c r="Y22" s="17" t="s">
        <v>47</v>
      </c>
      <c r="Z22" s="17" t="s">
        <v>48</v>
      </c>
      <c r="AA22" s="18" t="s">
        <v>49</v>
      </c>
      <c r="AB22" s="15"/>
      <c r="AC22" s="15"/>
      <c r="AD22" s="15"/>
      <c r="AE22" s="15"/>
      <c r="AF22" s="15"/>
    </row>
    <row r="23" spans="1:104" x14ac:dyDescent="0.25">
      <c r="A23" s="14" t="s">
        <v>60</v>
      </c>
      <c r="B23">
        <v>30</v>
      </c>
      <c r="C23">
        <v>1.3356032218257401</v>
      </c>
      <c r="D23">
        <v>4.8211601576760597</v>
      </c>
      <c r="E23">
        <v>0.12887910451121601</v>
      </c>
      <c r="F23">
        <v>7.4903970545775804</v>
      </c>
      <c r="G23">
        <v>0.52157622654376801</v>
      </c>
      <c r="H23">
        <v>2.3104260093976801</v>
      </c>
      <c r="I23">
        <v>3.8040796122822602</v>
      </c>
      <c r="J23">
        <v>12.288533047207601</v>
      </c>
      <c r="K23">
        <v>0.22744777824946399</v>
      </c>
      <c r="L23">
        <v>0.60178946992568105</v>
      </c>
      <c r="M23">
        <v>1.0225263630101599E-2</v>
      </c>
      <c r="N23">
        <v>3.88188855161183</v>
      </c>
      <c r="O23">
        <v>11.583328332352099</v>
      </c>
      <c r="P23">
        <v>18061</v>
      </c>
      <c r="Q23">
        <v>20</v>
      </c>
      <c r="R23">
        <v>5.8051575414702801E-3</v>
      </c>
      <c r="S23" s="21">
        <v>7.7045164137531995E-4</v>
      </c>
      <c r="T23" s="21">
        <v>4.7001254579999901E-4</v>
      </c>
      <c r="U23">
        <v>13.352088537589401</v>
      </c>
      <c r="V23">
        <v>0.17199922370051601</v>
      </c>
      <c r="W23">
        <v>0</v>
      </c>
      <c r="X23">
        <v>0</v>
      </c>
      <c r="Y23">
        <v>0</v>
      </c>
      <c r="Z23">
        <v>0</v>
      </c>
      <c r="AA23">
        <v>0</v>
      </c>
    </row>
    <row r="24" spans="1:104" x14ac:dyDescent="0.25">
      <c r="A24" s="14" t="s">
        <v>61</v>
      </c>
      <c r="B24">
        <v>30</v>
      </c>
      <c r="C24">
        <v>1.33560322197397</v>
      </c>
      <c r="D24">
        <v>2226.9097194116198</v>
      </c>
      <c r="E24">
        <v>59.529681858122203</v>
      </c>
      <c r="F24">
        <v>3459.83901286637</v>
      </c>
      <c r="G24">
        <v>240.91777296479901</v>
      </c>
      <c r="H24">
        <v>1067.1933660035099</v>
      </c>
      <c r="I24">
        <v>3.80407961259005</v>
      </c>
      <c r="J24">
        <v>12.288533051379</v>
      </c>
      <c r="K24">
        <v>0.22744777851513701</v>
      </c>
      <c r="L24">
        <v>0.60178946998205896</v>
      </c>
      <c r="M24">
        <v>4.72308287031459</v>
      </c>
      <c r="N24">
        <v>3.8818885513319601</v>
      </c>
      <c r="O24">
        <v>5350.3774198240199</v>
      </c>
      <c r="P24">
        <v>385</v>
      </c>
      <c r="Q24">
        <v>20</v>
      </c>
      <c r="R24">
        <v>5.8051575483477197E-3</v>
      </c>
      <c r="S24">
        <v>7.7045164215965999E-4</v>
      </c>
      <c r="T24">
        <v>4.7001254616986098E-4</v>
      </c>
      <c r="U24">
        <v>13.3520885375638</v>
      </c>
      <c r="V24">
        <v>79.447006623041005</v>
      </c>
      <c r="W24">
        <v>0</v>
      </c>
      <c r="X24">
        <v>0</v>
      </c>
      <c r="Y24">
        <v>0</v>
      </c>
      <c r="Z24">
        <v>0</v>
      </c>
      <c r="AA24">
        <v>0</v>
      </c>
    </row>
    <row r="30" spans="1:104" x14ac:dyDescent="0.25">
      <c r="A30">
        <v>0</v>
      </c>
      <c r="B30">
        <v>1</v>
      </c>
      <c r="C30">
        <v>2</v>
      </c>
      <c r="D30">
        <v>3</v>
      </c>
      <c r="E30">
        <v>4</v>
      </c>
      <c r="F30">
        <v>5</v>
      </c>
      <c r="G30">
        <v>6</v>
      </c>
      <c r="H30">
        <v>7</v>
      </c>
      <c r="I30">
        <v>8</v>
      </c>
      <c r="J30">
        <v>9</v>
      </c>
      <c r="K30">
        <v>10</v>
      </c>
      <c r="L30">
        <v>11</v>
      </c>
      <c r="M30">
        <v>12</v>
      </c>
      <c r="N30">
        <v>13</v>
      </c>
      <c r="O30">
        <v>14</v>
      </c>
      <c r="P30">
        <v>15</v>
      </c>
      <c r="Q30">
        <v>16</v>
      </c>
      <c r="R30">
        <v>17</v>
      </c>
      <c r="S30">
        <v>18</v>
      </c>
      <c r="T30">
        <v>19</v>
      </c>
      <c r="U30">
        <v>20</v>
      </c>
      <c r="V30">
        <v>21</v>
      </c>
      <c r="W30">
        <v>22</v>
      </c>
      <c r="X30">
        <v>23</v>
      </c>
      <c r="Y30">
        <v>24</v>
      </c>
      <c r="Z30">
        <v>25</v>
      </c>
      <c r="AA30">
        <v>26</v>
      </c>
      <c r="AB30">
        <v>27</v>
      </c>
      <c r="AC30">
        <v>28</v>
      </c>
      <c r="AD30">
        <v>29</v>
      </c>
      <c r="AE30">
        <v>30</v>
      </c>
      <c r="AF30">
        <v>31</v>
      </c>
      <c r="AG30">
        <v>32</v>
      </c>
      <c r="AH30">
        <v>33</v>
      </c>
      <c r="AI30">
        <v>34</v>
      </c>
      <c r="AJ30">
        <v>35</v>
      </c>
      <c r="AK30">
        <v>36</v>
      </c>
      <c r="AL30">
        <v>37</v>
      </c>
      <c r="AM30">
        <v>38</v>
      </c>
      <c r="AN30">
        <v>39</v>
      </c>
      <c r="AO30">
        <v>40</v>
      </c>
      <c r="AP30">
        <v>41</v>
      </c>
      <c r="AQ30">
        <v>42</v>
      </c>
      <c r="AR30">
        <v>43</v>
      </c>
      <c r="AS30">
        <v>44</v>
      </c>
      <c r="AT30">
        <v>45</v>
      </c>
      <c r="AU30">
        <v>46</v>
      </c>
      <c r="AV30">
        <v>47</v>
      </c>
      <c r="AW30">
        <v>48</v>
      </c>
      <c r="AX30">
        <v>49</v>
      </c>
      <c r="AY30">
        <v>50</v>
      </c>
      <c r="AZ30">
        <v>51</v>
      </c>
      <c r="BA30">
        <v>52</v>
      </c>
      <c r="BB30">
        <v>53</v>
      </c>
      <c r="BC30">
        <v>54</v>
      </c>
      <c r="BD30">
        <v>55</v>
      </c>
      <c r="BE30">
        <v>56</v>
      </c>
      <c r="BF30">
        <v>57</v>
      </c>
      <c r="BG30">
        <v>58</v>
      </c>
      <c r="BH30">
        <v>59</v>
      </c>
      <c r="BI30">
        <v>60</v>
      </c>
      <c r="BJ30">
        <v>61</v>
      </c>
      <c r="BK30">
        <v>62</v>
      </c>
      <c r="BL30">
        <v>63</v>
      </c>
      <c r="BM30">
        <v>64</v>
      </c>
      <c r="BN30">
        <v>65</v>
      </c>
      <c r="BO30">
        <v>66</v>
      </c>
      <c r="BP30">
        <v>67</v>
      </c>
      <c r="BQ30">
        <v>68</v>
      </c>
      <c r="BR30">
        <v>69</v>
      </c>
      <c r="BS30">
        <v>70</v>
      </c>
      <c r="BT30">
        <v>71</v>
      </c>
      <c r="BU30">
        <v>72</v>
      </c>
      <c r="BV30">
        <v>73</v>
      </c>
      <c r="BW30">
        <v>74</v>
      </c>
      <c r="BX30">
        <v>75</v>
      </c>
      <c r="BY30">
        <v>76</v>
      </c>
      <c r="BZ30">
        <v>77</v>
      </c>
      <c r="CA30">
        <v>78</v>
      </c>
      <c r="CB30">
        <v>79</v>
      </c>
      <c r="CC30">
        <v>80</v>
      </c>
      <c r="CD30">
        <v>81</v>
      </c>
      <c r="CE30">
        <v>82</v>
      </c>
      <c r="CF30">
        <v>83</v>
      </c>
      <c r="CG30">
        <v>84</v>
      </c>
      <c r="CH30">
        <v>85</v>
      </c>
      <c r="CI30">
        <v>86</v>
      </c>
      <c r="CJ30">
        <v>87</v>
      </c>
      <c r="CK30">
        <v>88</v>
      </c>
      <c r="CL30">
        <v>89</v>
      </c>
      <c r="CM30">
        <v>90</v>
      </c>
      <c r="CN30">
        <v>91</v>
      </c>
      <c r="CO30">
        <v>92</v>
      </c>
      <c r="CP30">
        <v>93</v>
      </c>
      <c r="CQ30">
        <v>94</v>
      </c>
      <c r="CR30">
        <v>95</v>
      </c>
      <c r="CS30">
        <v>96</v>
      </c>
      <c r="CT30">
        <v>97</v>
      </c>
      <c r="CU30">
        <v>98</v>
      </c>
      <c r="CV30">
        <v>99</v>
      </c>
      <c r="CW30">
        <v>100</v>
      </c>
      <c r="CX30">
        <v>101</v>
      </c>
      <c r="CY30">
        <v>102</v>
      </c>
      <c r="CZ30">
        <v>103</v>
      </c>
    </row>
    <row r="31" spans="1:104" x14ac:dyDescent="0.25">
      <c r="A31" t="s">
        <v>66</v>
      </c>
      <c r="B31" t="s">
        <v>67</v>
      </c>
      <c r="C31" t="s">
        <v>68</v>
      </c>
      <c r="D31" t="s">
        <v>69</v>
      </c>
      <c r="E31" t="s">
        <v>70</v>
      </c>
      <c r="F31" t="s">
        <v>71</v>
      </c>
      <c r="G31" t="s">
        <v>72</v>
      </c>
      <c r="H31" t="s">
        <v>73</v>
      </c>
      <c r="I31" t="s">
        <v>74</v>
      </c>
      <c r="J31" t="s">
        <v>75</v>
      </c>
      <c r="K31" t="s">
        <v>76</v>
      </c>
      <c r="L31" t="s">
        <v>77</v>
      </c>
      <c r="M31" t="s">
        <v>78</v>
      </c>
      <c r="N31" t="s">
        <v>79</v>
      </c>
      <c r="O31" t="s">
        <v>80</v>
      </c>
      <c r="P31" t="s">
        <v>81</v>
      </c>
      <c r="Q31" t="s">
        <v>82</v>
      </c>
      <c r="R31" t="s">
        <v>83</v>
      </c>
      <c r="S31" t="s">
        <v>84</v>
      </c>
      <c r="T31" t="s">
        <v>85</v>
      </c>
      <c r="U31" t="s">
        <v>86</v>
      </c>
      <c r="V31" t="s">
        <v>87</v>
      </c>
      <c r="W31" t="s">
        <v>88</v>
      </c>
      <c r="X31" t="s">
        <v>89</v>
      </c>
      <c r="Y31" t="s">
        <v>90</v>
      </c>
      <c r="Z31" t="s">
        <v>91</v>
      </c>
      <c r="AA31" t="s">
        <v>92</v>
      </c>
      <c r="AB31" t="s">
        <v>93</v>
      </c>
      <c r="AC31" t="s">
        <v>94</v>
      </c>
      <c r="AD31" t="s">
        <v>95</v>
      </c>
      <c r="AE31" t="s">
        <v>96</v>
      </c>
      <c r="AF31" t="s">
        <v>97</v>
      </c>
      <c r="AG31" t="s">
        <v>98</v>
      </c>
      <c r="AH31" t="s">
        <v>99</v>
      </c>
      <c r="AI31" t="s">
        <v>100</v>
      </c>
      <c r="AJ31" t="s">
        <v>101</v>
      </c>
      <c r="AK31" t="s">
        <v>102</v>
      </c>
      <c r="AL31" t="s">
        <v>103</v>
      </c>
      <c r="AM31" t="s">
        <v>104</v>
      </c>
      <c r="AN31" t="s">
        <v>105</v>
      </c>
      <c r="AO31" t="s">
        <v>106</v>
      </c>
      <c r="AP31" t="s">
        <v>107</v>
      </c>
      <c r="AQ31" t="s">
        <v>108</v>
      </c>
      <c r="AR31" t="s">
        <v>109</v>
      </c>
      <c r="AS31" t="s">
        <v>110</v>
      </c>
      <c r="AT31" t="s">
        <v>111</v>
      </c>
      <c r="AU31" t="s">
        <v>112</v>
      </c>
      <c r="AV31" t="s">
        <v>113</v>
      </c>
      <c r="AW31" t="s">
        <v>114</v>
      </c>
      <c r="AX31" t="s">
        <v>115</v>
      </c>
      <c r="AY31" t="s">
        <v>116</v>
      </c>
      <c r="AZ31" t="s">
        <v>117</v>
      </c>
      <c r="BA31" t="s">
        <v>118</v>
      </c>
      <c r="BB31" t="s">
        <v>119</v>
      </c>
      <c r="BC31" t="s">
        <v>120</v>
      </c>
      <c r="BD31" t="s">
        <v>121</v>
      </c>
      <c r="BE31" t="s">
        <v>122</v>
      </c>
      <c r="BF31" t="s">
        <v>123</v>
      </c>
      <c r="BG31" t="s">
        <v>124</v>
      </c>
      <c r="BH31" t="s">
        <v>125</v>
      </c>
      <c r="BI31" t="s">
        <v>126</v>
      </c>
      <c r="BJ31" t="s">
        <v>127</v>
      </c>
      <c r="BK31" t="s">
        <v>128</v>
      </c>
      <c r="BL31" t="s">
        <v>129</v>
      </c>
      <c r="BM31" t="s">
        <v>130</v>
      </c>
      <c r="BN31" t="s">
        <v>131</v>
      </c>
      <c r="BO31" t="s">
        <v>132</v>
      </c>
      <c r="BP31" t="s">
        <v>133</v>
      </c>
      <c r="BQ31" t="s">
        <v>134</v>
      </c>
      <c r="BR31" t="s">
        <v>135</v>
      </c>
      <c r="BS31" t="s">
        <v>136</v>
      </c>
      <c r="BT31" t="s">
        <v>137</v>
      </c>
      <c r="BU31" t="s">
        <v>138</v>
      </c>
      <c r="BV31" t="s">
        <v>139</v>
      </c>
      <c r="BW31" t="s">
        <v>140</v>
      </c>
      <c r="BX31" t="s">
        <v>141</v>
      </c>
      <c r="BY31" t="s">
        <v>142</v>
      </c>
      <c r="BZ31" t="s">
        <v>143</v>
      </c>
      <c r="CA31" t="s">
        <v>144</v>
      </c>
      <c r="CB31" t="s">
        <v>145</v>
      </c>
      <c r="CC31" t="s">
        <v>146</v>
      </c>
      <c r="CD31" t="s">
        <v>147</v>
      </c>
      <c r="CE31" t="s">
        <v>148</v>
      </c>
      <c r="CF31" t="s">
        <v>149</v>
      </c>
      <c r="CG31" t="s">
        <v>150</v>
      </c>
      <c r="CH31" t="s">
        <v>151</v>
      </c>
      <c r="CI31" t="s">
        <v>152</v>
      </c>
      <c r="CJ31" t="s">
        <v>153</v>
      </c>
      <c r="CK31" t="s">
        <v>168</v>
      </c>
      <c r="CL31" t="s">
        <v>169</v>
      </c>
      <c r="CM31" t="s">
        <v>154</v>
      </c>
      <c r="CN31" t="s">
        <v>155</v>
      </c>
      <c r="CO31" t="s">
        <v>156</v>
      </c>
      <c r="CP31" t="s">
        <v>157</v>
      </c>
      <c r="CQ31" t="s">
        <v>158</v>
      </c>
      <c r="CR31" t="s">
        <v>159</v>
      </c>
      <c r="CS31" t="s">
        <v>160</v>
      </c>
      <c r="CT31" t="s">
        <v>161</v>
      </c>
      <c r="CU31" t="s">
        <v>162</v>
      </c>
      <c r="CV31" t="s">
        <v>163</v>
      </c>
      <c r="CW31" t="s">
        <v>164</v>
      </c>
      <c r="CX31" t="s">
        <v>165</v>
      </c>
      <c r="CY31" t="s">
        <v>166</v>
      </c>
      <c r="CZ31" t="s">
        <v>167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4"/>
  <sheetViews>
    <sheetView tabSelected="1" zoomScaleNormal="100" workbookViewId="0">
      <selection activeCell="AD25" sqref="AD25"/>
    </sheetView>
  </sheetViews>
  <sheetFormatPr defaultRowHeight="15" x14ac:dyDescent="0.25"/>
  <cols>
    <col min="2" max="2" width="12" bestFit="1" customWidth="1"/>
    <col min="29" max="29" width="12" bestFit="1" customWidth="1"/>
  </cols>
  <sheetData>
    <row r="1" spans="1:31" x14ac:dyDescent="0.25">
      <c r="A1" s="3" t="s">
        <v>0</v>
      </c>
      <c r="B1" s="3">
        <v>2</v>
      </c>
      <c r="C1" s="3" t="s">
        <v>1</v>
      </c>
      <c r="D1" s="3" t="s">
        <v>2</v>
      </c>
      <c r="E1" s="3">
        <v>385</v>
      </c>
      <c r="F1" s="3" t="s">
        <v>3</v>
      </c>
      <c r="G1" s="3" t="s">
        <v>4</v>
      </c>
      <c r="H1" s="3">
        <v>0</v>
      </c>
      <c r="I1" s="2"/>
      <c r="J1" s="3" t="s">
        <v>17</v>
      </c>
      <c r="K1" s="3"/>
    </row>
    <row r="2" spans="1:31" x14ac:dyDescent="0.25">
      <c r="A2" s="3" t="s">
        <v>6</v>
      </c>
      <c r="B2" s="3">
        <v>2</v>
      </c>
      <c r="C2" s="3" t="s">
        <v>1</v>
      </c>
      <c r="D2" s="3" t="s">
        <v>7</v>
      </c>
      <c r="E2" s="3">
        <v>18446</v>
      </c>
      <c r="F2" s="3" t="s">
        <v>3</v>
      </c>
      <c r="G2" s="3" t="s">
        <v>8</v>
      </c>
      <c r="H2" s="3">
        <v>0</v>
      </c>
      <c r="I2" s="2"/>
      <c r="J2" s="3" t="s">
        <v>18</v>
      </c>
      <c r="K2" s="1">
        <v>1000</v>
      </c>
      <c r="L2" s="3" t="s">
        <v>59</v>
      </c>
      <c r="R2" s="19"/>
      <c r="S2" s="19"/>
      <c r="T2" s="19"/>
      <c r="U2" s="19"/>
      <c r="V2" s="19"/>
      <c r="W2" s="19"/>
    </row>
    <row r="3" spans="1:31" x14ac:dyDescent="0.25">
      <c r="A3" s="3" t="s">
        <v>9</v>
      </c>
      <c r="B3" s="3">
        <v>240</v>
      </c>
      <c r="C3" s="3" t="s">
        <v>1</v>
      </c>
      <c r="D3" s="3" t="s">
        <v>10</v>
      </c>
      <c r="E3" s="3">
        <v>55338</v>
      </c>
      <c r="F3" s="3" t="s">
        <v>3</v>
      </c>
      <c r="G3" s="3" t="s">
        <v>11</v>
      </c>
      <c r="H3" s="3">
        <v>0</v>
      </c>
      <c r="I3" s="2"/>
      <c r="J3" s="3" t="s">
        <v>19</v>
      </c>
      <c r="K3" s="1">
        <v>1000</v>
      </c>
      <c r="L3" s="5" t="s">
        <v>59</v>
      </c>
      <c r="M3" s="3"/>
      <c r="N3" s="4" t="s">
        <v>5</v>
      </c>
      <c r="R3" s="19"/>
      <c r="S3" s="19"/>
      <c r="T3" s="19"/>
      <c r="U3" s="19"/>
      <c r="V3" s="19"/>
      <c r="W3" s="19"/>
    </row>
    <row r="4" spans="1:31" x14ac:dyDescent="0.25">
      <c r="A4" s="3" t="s">
        <v>12</v>
      </c>
      <c r="B4" s="3">
        <v>240</v>
      </c>
      <c r="C4" s="3" t="s">
        <v>1</v>
      </c>
      <c r="D4" s="2"/>
      <c r="E4" s="2"/>
      <c r="F4" s="2"/>
      <c r="G4" s="3" t="s">
        <v>13</v>
      </c>
      <c r="H4" s="3">
        <v>0</v>
      </c>
      <c r="I4" s="2"/>
      <c r="J4" s="3" t="s">
        <v>20</v>
      </c>
      <c r="K4" s="1">
        <v>1333</v>
      </c>
      <c r="L4" s="3" t="s">
        <v>59</v>
      </c>
      <c r="N4" s="2"/>
      <c r="R4" s="19"/>
      <c r="S4" s="19"/>
      <c r="T4" s="19"/>
      <c r="U4" s="19"/>
      <c r="V4" s="19"/>
      <c r="W4" s="19"/>
    </row>
    <row r="5" spans="1:31" x14ac:dyDescent="0.25">
      <c r="A5" s="3" t="s">
        <v>14</v>
      </c>
      <c r="B5" s="3">
        <v>240</v>
      </c>
      <c r="C5" s="3" t="s">
        <v>1</v>
      </c>
      <c r="D5" s="2"/>
      <c r="E5" s="2"/>
      <c r="F5" s="2"/>
      <c r="G5" s="3" t="s">
        <v>15</v>
      </c>
      <c r="H5" s="3">
        <v>0</v>
      </c>
      <c r="I5" s="2"/>
      <c r="J5" s="3" t="s">
        <v>21</v>
      </c>
      <c r="K5" s="1">
        <v>1333</v>
      </c>
      <c r="L5" s="5" t="s">
        <v>59</v>
      </c>
      <c r="N5" s="3" t="s">
        <v>16</v>
      </c>
      <c r="O5" s="1">
        <v>15</v>
      </c>
    </row>
    <row r="6" spans="1:31" x14ac:dyDescent="0.25">
      <c r="J6" s="3" t="s">
        <v>22</v>
      </c>
      <c r="K6" s="1">
        <v>1333</v>
      </c>
      <c r="L6" s="3" t="s">
        <v>59</v>
      </c>
    </row>
    <row r="9" spans="1:31" ht="15.75" thickBot="1" x14ac:dyDescent="0.3">
      <c r="A9" t="s">
        <v>50</v>
      </c>
      <c r="Q9" s="3"/>
    </row>
    <row r="10" spans="1:31" ht="15.75" thickBot="1" x14ac:dyDescent="0.3">
      <c r="A10" s="16" t="s">
        <v>23</v>
      </c>
      <c r="B10" s="17" t="s">
        <v>24</v>
      </c>
      <c r="C10" s="17" t="s">
        <v>25</v>
      </c>
      <c r="D10" s="17" t="s">
        <v>26</v>
      </c>
      <c r="E10" s="17" t="s">
        <v>27</v>
      </c>
      <c r="F10" s="17" t="s">
        <v>28</v>
      </c>
      <c r="G10" s="17" t="s">
        <v>29</v>
      </c>
      <c r="H10" s="17" t="s">
        <v>30</v>
      </c>
      <c r="I10" s="17" t="s">
        <v>31</v>
      </c>
      <c r="J10" s="17" t="s">
        <v>32</v>
      </c>
      <c r="K10" s="17" t="s">
        <v>33</v>
      </c>
      <c r="L10" s="17" t="s">
        <v>34</v>
      </c>
      <c r="M10" s="17" t="s">
        <v>35</v>
      </c>
      <c r="N10" s="17" t="s">
        <v>36</v>
      </c>
      <c r="O10" s="17" t="s">
        <v>37</v>
      </c>
      <c r="P10" s="17" t="s">
        <v>38</v>
      </c>
      <c r="Q10" s="17" t="s">
        <v>39</v>
      </c>
      <c r="R10" s="17" t="s">
        <v>40</v>
      </c>
      <c r="S10" s="17" t="s">
        <v>41</v>
      </c>
      <c r="T10" s="17" t="s">
        <v>42</v>
      </c>
      <c r="U10" s="17" t="s">
        <v>43</v>
      </c>
      <c r="V10" s="17" t="s">
        <v>44</v>
      </c>
      <c r="W10" s="17" t="s">
        <v>45</v>
      </c>
      <c r="X10" s="17" t="s">
        <v>46</v>
      </c>
      <c r="Y10" s="17" t="s">
        <v>47</v>
      </c>
      <c r="Z10" s="17" t="s">
        <v>48</v>
      </c>
      <c r="AA10" s="18" t="s">
        <v>49</v>
      </c>
    </row>
    <row r="11" spans="1:31" x14ac:dyDescent="0.25">
      <c r="A11">
        <v>0</v>
      </c>
      <c r="B11">
        <v>30</v>
      </c>
      <c r="C11">
        <v>69.5</v>
      </c>
      <c r="D11">
        <v>51.2</v>
      </c>
      <c r="E11">
        <v>202.32</v>
      </c>
      <c r="F11">
        <v>28.17</v>
      </c>
      <c r="G11">
        <v>0</v>
      </c>
      <c r="H11">
        <v>0</v>
      </c>
      <c r="I11">
        <v>0</v>
      </c>
      <c r="J11">
        <v>0</v>
      </c>
      <c r="K11">
        <v>31.56</v>
      </c>
      <c r="L11">
        <v>6.95</v>
      </c>
      <c r="M11">
        <v>10.59</v>
      </c>
      <c r="N11">
        <v>7</v>
      </c>
      <c r="O11">
        <v>211.26</v>
      </c>
      <c r="P11">
        <v>18446</v>
      </c>
      <c r="Q11">
        <v>20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31" x14ac:dyDescent="0.25">
      <c r="A12">
        <v>1000</v>
      </c>
      <c r="B12">
        <v>30</v>
      </c>
      <c r="C12">
        <v>69.5</v>
      </c>
      <c r="D12">
        <v>51.2</v>
      </c>
      <c r="E12">
        <v>202.32</v>
      </c>
      <c r="F12">
        <v>28.17</v>
      </c>
      <c r="G12">
        <v>0</v>
      </c>
      <c r="H12">
        <v>0</v>
      </c>
      <c r="I12">
        <v>0</v>
      </c>
      <c r="J12">
        <v>0</v>
      </c>
      <c r="K12">
        <v>31.56</v>
      </c>
      <c r="L12">
        <v>6.95</v>
      </c>
      <c r="M12">
        <v>10.59</v>
      </c>
      <c r="N12">
        <v>7</v>
      </c>
      <c r="O12">
        <v>211.26</v>
      </c>
      <c r="P12">
        <v>18446</v>
      </c>
      <c r="Q12">
        <v>20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31" ht="15.75" thickBot="1" x14ac:dyDescent="0.3"/>
    <row r="14" spans="1:31" ht="15.75" thickBot="1" x14ac:dyDescent="0.3">
      <c r="A14" s="16"/>
      <c r="B14" s="17" t="s">
        <v>24</v>
      </c>
      <c r="C14" s="17" t="s">
        <v>25</v>
      </c>
      <c r="D14" s="17" t="s">
        <v>26</v>
      </c>
      <c r="E14" s="17" t="s">
        <v>27</v>
      </c>
      <c r="F14" s="17" t="s">
        <v>28</v>
      </c>
      <c r="G14" s="17" t="s">
        <v>29</v>
      </c>
      <c r="H14" s="17" t="s">
        <v>30</v>
      </c>
      <c r="I14" s="17" t="s">
        <v>31</v>
      </c>
      <c r="J14" s="17" t="s">
        <v>32</v>
      </c>
      <c r="K14" s="17" t="s">
        <v>33</v>
      </c>
      <c r="L14" s="17" t="s">
        <v>34</v>
      </c>
      <c r="M14" s="17" t="s">
        <v>35</v>
      </c>
      <c r="N14" s="17" t="s">
        <v>36</v>
      </c>
      <c r="O14" s="17" t="s">
        <v>37</v>
      </c>
      <c r="P14" s="17" t="s">
        <v>38</v>
      </c>
      <c r="Q14" s="17" t="s">
        <v>39</v>
      </c>
      <c r="R14" s="17" t="s">
        <v>40</v>
      </c>
      <c r="S14" s="17" t="s">
        <v>41</v>
      </c>
      <c r="T14" s="17" t="s">
        <v>43</v>
      </c>
      <c r="U14" s="17" t="s">
        <v>42</v>
      </c>
      <c r="V14" s="17" t="s">
        <v>44</v>
      </c>
      <c r="W14" s="17" t="s">
        <v>45</v>
      </c>
      <c r="X14" s="17" t="s">
        <v>46</v>
      </c>
      <c r="Y14" s="17" t="s">
        <v>47</v>
      </c>
      <c r="Z14" s="17" t="s">
        <v>48</v>
      </c>
      <c r="AA14" s="18" t="s">
        <v>49</v>
      </c>
      <c r="AB14" s="15"/>
      <c r="AC14" s="16" t="s">
        <v>51</v>
      </c>
      <c r="AD14" s="17" t="s">
        <v>52</v>
      </c>
      <c r="AE14" s="18" t="s">
        <v>53</v>
      </c>
    </row>
    <row r="15" spans="1:31" x14ac:dyDescent="0.25">
      <c r="A15" s="14" t="s">
        <v>54</v>
      </c>
      <c r="B15">
        <f>ABS(('Steady state simulation_Mat (2'!B15-'Steady state simulation_WEST 3'!B15)/'Steady state simulation_Mat (2'!B15)</f>
        <v>4.0027240781152313E-14</v>
      </c>
      <c r="C15">
        <f>ABS(('Steady state simulation_Mat (2'!C15-'Steady state simulation_WEST 3'!C15)/'Steady state simulation_Mat (2'!C15)</f>
        <v>2.3286813940587246E-5</v>
      </c>
      <c r="D15">
        <f>ABS(('Steady state simulation_Mat (2'!D15-'Steady state simulation_WEST 3'!D15)/'Steady state simulation_Mat (2'!D15)</f>
        <v>8.5168865617998137E-8</v>
      </c>
      <c r="E15">
        <f>ABS(('Steady state simulation_Mat (2'!E15-'Steady state simulation_WEST 3'!E15)/'Steady state simulation_Mat (2'!E15)</f>
        <v>2.452954714809943E-5</v>
      </c>
      <c r="F15">
        <f>ABS(('Steady state simulation_Mat (2'!F15-'Steady state simulation_WEST 3'!F15)/'Steady state simulation_Mat (2'!F15)</f>
        <v>1.7129452853969491E-7</v>
      </c>
      <c r="G15">
        <f>ABS(('Steady state simulation_Mat (2'!G15-'Steady state simulation_WEST 3'!G15)/'Steady state simulation_Mat (2'!G15)</f>
        <v>1.4473070993054426E-5</v>
      </c>
      <c r="H15">
        <f>ABS(('Steady state simulation_Mat (2'!H15-'Steady state simulation_WEST 3'!H15)/'Steady state simulation_Mat (2'!H15)</f>
        <v>3.9432501636971917E-7</v>
      </c>
      <c r="I15">
        <f>ABS(('Steady state simulation_Mat (2'!I15-'Steady state simulation_WEST 3'!I15)/'Steady state simulation_Mat (2'!I15)</f>
        <v>6.5111409393023449E-5</v>
      </c>
      <c r="J15">
        <f>ABS(('Steady state simulation_Mat (2'!J15-'Steady state simulation_WEST 3'!J15)/'Steady state simulation_Mat (2'!J15)</f>
        <v>4.2451700495957676E-4</v>
      </c>
      <c r="K15">
        <f>ABS(('Steady state simulation_Mat (2'!K15-'Steady state simulation_WEST 3'!K15)/'Steady state simulation_Mat (2'!K15)</f>
        <v>5.6406260364479117E-6</v>
      </c>
      <c r="L15">
        <f>ABS(('Steady state simulation_Mat (2'!L15-'Steady state simulation_WEST 3'!L15)/'Steady state simulation_Mat (2'!L15)</f>
        <v>9.8835661887333555E-6</v>
      </c>
      <c r="M15">
        <f>ABS(('Steady state simulation_Mat (2'!M15-'Steady state simulation_WEST 3'!M15)/'Steady state simulation_Mat (2'!M15)</f>
        <v>2.5147626469412582E-5</v>
      </c>
      <c r="N15">
        <f>ABS(('Steady state simulation_Mat (2'!N15-'Steady state simulation_WEST 3'!N15)/'Steady state simulation_Mat (2'!N15)</f>
        <v>2.927182556289565E-4</v>
      </c>
      <c r="O15">
        <f>ABS(('Steady state simulation_Mat (2'!O15-'Steady state simulation_WEST 3'!O15)/'Steady state simulation_Mat (2'!O15)</f>
        <v>1.7417864435219748E-6</v>
      </c>
      <c r="P15">
        <f>ABS(('Steady state simulation_Mat (2'!P15-'Steady state simulation_WEST 3'!P15)/'Steady state simulation_Mat (2'!P15)</f>
        <v>0</v>
      </c>
      <c r="Q15">
        <f>ABS(('Steady state simulation_Mat (2'!Q15-'Steady state simulation_WEST 3'!Q15)/'Steady state simulation_Mat (2'!Q15)</f>
        <v>0</v>
      </c>
      <c r="R15">
        <f>ABS(('Steady state simulation_Mat (2'!R15-'Steady state simulation_WEST 3'!R15)/'Steady state simulation_Mat (2'!R15)</f>
        <v>1.0453731471099666E-4</v>
      </c>
      <c r="S15">
        <f>ABS(('Steady state simulation_Mat (2'!S15-'Steady state simulation_WEST 3'!S15)/'Steady state simulation_Mat (2'!S15)</f>
        <v>7.6471689962098692E-5</v>
      </c>
      <c r="T15">
        <f>ABS(('Steady state simulation_Mat (2'!T15-'Steady state simulation_WEST 3'!T15)/'Steady state simulation_Mat (2'!T15)</f>
        <v>8.9216936662290435E-5</v>
      </c>
      <c r="U15">
        <f>ABS(('Steady state simulation_Mat (2'!U15-'Steady state simulation_WEST 3'!U15)/'Steady state simulation_Mat (2'!U15)</f>
        <v>9.9639960358597587E-6</v>
      </c>
      <c r="V15">
        <f>ABS(('Steady state simulation_Mat (2'!V15-'Steady state simulation_WEST 3'!V15)/'Steady state simulation_Mat (2'!V15)</f>
        <v>1.5270264856996006E-4</v>
      </c>
      <c r="AC15">
        <f>ABS(('Steady state simulation_Mat (2'!AC15-'Steady state simulation_WEST 3'!AC15)/'Steady state simulation_Mat (2'!AC15)</f>
        <v>7.647168995925014E-5</v>
      </c>
      <c r="AD15">
        <f>ABS(('Steady state simulation_Mat (2'!AD15-'Steady state simulation_WEST 3'!AD15)/'Steady state simulation_Mat (2'!AD15)</f>
        <v>8.9216936666760953E-5</v>
      </c>
      <c r="AE15">
        <f>ABS(('Steady state simulation_Mat (2'!AE15-'Steady state simulation_WEST 3'!AE15)/'Steady state simulation_Mat (2'!AE15)</f>
        <v>5.7720912150669367E-4</v>
      </c>
    </row>
    <row r="16" spans="1:31" x14ac:dyDescent="0.25">
      <c r="A16" s="14" t="s">
        <v>55</v>
      </c>
      <c r="B16">
        <f>ABS(('Steady state simulation_Mat (2'!B16-'Steady state simulation_WEST 3'!B16)/'Steady state simulation_Mat (2'!B16)</f>
        <v>4.0027240781152313E-14</v>
      </c>
      <c r="C16">
        <f>ABS(('Steady state simulation_Mat (2'!C16-'Steady state simulation_WEST 3'!C16)/'Steady state simulation_Mat (2'!C16)</f>
        <v>5.2496642805416284E-5</v>
      </c>
      <c r="D16">
        <f>ABS(('Steady state simulation_Mat (2'!D16-'Steady state simulation_WEST 3'!D16)/'Steady state simulation_Mat (2'!D16)</f>
        <v>8.548555796745043E-8</v>
      </c>
      <c r="E16">
        <f>ABS(('Steady state simulation_Mat (2'!E16-'Steady state simulation_WEST 3'!E16)/'Steady state simulation_Mat (2'!E16)</f>
        <v>4.9334300529289218E-5</v>
      </c>
      <c r="F16">
        <f>ABS(('Steady state simulation_Mat (2'!F16-'Steady state simulation_WEST 3'!F16)/'Steady state simulation_Mat (2'!F16)</f>
        <v>2.8805461716998284E-7</v>
      </c>
      <c r="G16">
        <f>ABS(('Steady state simulation_Mat (2'!G16-'Steady state simulation_WEST 3'!G16)/'Steady state simulation_Mat (2'!G16)</f>
        <v>1.4473478386141176E-5</v>
      </c>
      <c r="H16">
        <f>ABS(('Steady state simulation_Mat (2'!H16-'Steady state simulation_WEST 3'!H16)/'Steady state simulation_Mat (2'!H16)</f>
        <v>3.9511927174483578E-7</v>
      </c>
      <c r="I16">
        <f>ABS(('Steady state simulation_Mat (2'!I16-'Steady state simulation_WEST 3'!I16)/'Steady state simulation_Mat (2'!I16)</f>
        <v>2.2571085462206816E-6</v>
      </c>
      <c r="J16">
        <f>ABS(('Steady state simulation_Mat (2'!J16-'Steady state simulation_WEST 3'!J16)/'Steady state simulation_Mat (2'!J16)</f>
        <v>5.7623378868179695E-4</v>
      </c>
      <c r="K16">
        <f>ABS(('Steady state simulation_Mat (2'!K16-'Steady state simulation_WEST 3'!K16)/'Steady state simulation_Mat (2'!K16)</f>
        <v>4.7076553647121024E-6</v>
      </c>
      <c r="L16">
        <f>ABS(('Steady state simulation_Mat (2'!L16-'Steady state simulation_WEST 3'!L16)/'Steady state simulation_Mat (2'!L16)</f>
        <v>4.8730478261417566E-5</v>
      </c>
      <c r="M16">
        <f>ABS(('Steady state simulation_Mat (2'!M16-'Steady state simulation_WEST 3'!M16)/'Steady state simulation_Mat (2'!M16)</f>
        <v>4.8960654306336162E-5</v>
      </c>
      <c r="N16">
        <f>ABS(('Steady state simulation_Mat (2'!N16-'Steady state simulation_WEST 3'!N16)/'Steady state simulation_Mat (2'!N16)</f>
        <v>2.9743034862841303E-4</v>
      </c>
      <c r="O16">
        <f>ABS(('Steady state simulation_Mat (2'!O16-'Steady state simulation_WEST 3'!O16)/'Steady state simulation_Mat (2'!O16)</f>
        <v>1.6124279465792019E-6</v>
      </c>
      <c r="P16">
        <f>ABS(('Steady state simulation_Mat (2'!P16-'Steady state simulation_WEST 3'!P16)/'Steady state simulation_Mat (2'!P16)</f>
        <v>0</v>
      </c>
      <c r="Q16">
        <f>ABS(('Steady state simulation_Mat (2'!Q16-'Steady state simulation_WEST 3'!Q16)/'Steady state simulation_Mat (2'!Q16)</f>
        <v>0</v>
      </c>
      <c r="R16">
        <f>ABS(('Steady state simulation_Mat (2'!R16-'Steady state simulation_WEST 3'!R16)/'Steady state simulation_Mat (2'!R16)</f>
        <v>2.1309907080684814E-4</v>
      </c>
      <c r="S16">
        <f>ABS(('Steady state simulation_Mat (2'!S16-'Steady state simulation_WEST 3'!S16)/'Steady state simulation_Mat (2'!S16)</f>
        <v>1.5865388058873469E-4</v>
      </c>
      <c r="T16">
        <f>ABS(('Steady state simulation_Mat (2'!T16-'Steady state simulation_WEST 3'!T16)/'Steady state simulation_Mat (2'!T16)</f>
        <v>1.7273261488818774E-4</v>
      </c>
      <c r="U16">
        <f>ABS(('Steady state simulation_Mat (2'!U16-'Steady state simulation_WEST 3'!U16)/'Steady state simulation_Mat (2'!U16)</f>
        <v>1.9630440365676457E-5</v>
      </c>
      <c r="V16">
        <f>ABS(('Steady state simulation_Mat (2'!V16-'Steady state simulation_WEST 3'!V16)/'Steady state simulation_Mat (2'!V16)</f>
        <v>1.5270328956442457E-4</v>
      </c>
      <c r="AC16">
        <f>ABS(('Steady state simulation_Mat (2'!AC16-'Steady state simulation_WEST 3'!AC16)/'Steady state simulation_Mat (2'!AC16)</f>
        <v>1.5865388058928563E-4</v>
      </c>
      <c r="AD16">
        <f>ABS(('Steady state simulation_Mat (2'!AD16-'Steady state simulation_WEST 3'!AD16)/'Steady state simulation_Mat (2'!AD16)</f>
        <v>1.7273261488938633E-4</v>
      </c>
      <c r="AE16">
        <f>ABS(('Steady state simulation_Mat (2'!AE16-'Steady state simulation_WEST 3'!AE16)/'Steady state simulation_Mat (2'!AE16)</f>
        <v>1.2829785450416088E-4</v>
      </c>
    </row>
    <row r="17" spans="1:32" x14ac:dyDescent="0.25">
      <c r="A17" s="14" t="s">
        <v>56</v>
      </c>
      <c r="B17">
        <f>ABS(('Steady state simulation_Mat (2'!B17-'Steady state simulation_WEST 3'!B17)/'Steady state simulation_Mat (2'!B17)</f>
        <v>4.3343106881366109E-14</v>
      </c>
      <c r="C17">
        <f>ABS(('Steady state simulation_Mat (2'!C17-'Steady state simulation_WEST 3'!C17)/'Steady state simulation_Mat (2'!C17)</f>
        <v>4.634505814346034E-5</v>
      </c>
      <c r="D17">
        <f>ABS(('Steady state simulation_Mat (2'!D17-'Steady state simulation_WEST 3'!D17)/'Steady state simulation_Mat (2'!D17)</f>
        <v>8.5902596734837056E-8</v>
      </c>
      <c r="E17">
        <f>ABS(('Steady state simulation_Mat (2'!E17-'Steady state simulation_WEST 3'!E17)/'Steady state simulation_Mat (2'!E17)</f>
        <v>4.6503374596238718E-5</v>
      </c>
      <c r="F17">
        <f>ABS(('Steady state simulation_Mat (2'!F17-'Steady state simulation_WEST 3'!F17)/'Steady state simulation_Mat (2'!F17)</f>
        <v>8.5983386993336687E-9</v>
      </c>
      <c r="G17">
        <f>ABS(('Steady state simulation_Mat (2'!G17-'Steady state simulation_WEST 3'!G17)/'Steady state simulation_Mat (2'!G17)</f>
        <v>1.3756887466246231E-5</v>
      </c>
      <c r="H17">
        <f>ABS(('Steady state simulation_Mat (2'!H17-'Steady state simulation_WEST 3'!H17)/'Steady state simulation_Mat (2'!H17)</f>
        <v>3.955732707465274E-7</v>
      </c>
      <c r="I17">
        <f>ABS(('Steady state simulation_Mat (2'!I17-'Steady state simulation_WEST 3'!I17)/'Steady state simulation_Mat (2'!I17)</f>
        <v>1.3761128878384374E-5</v>
      </c>
      <c r="J17">
        <f>ABS(('Steady state simulation_Mat (2'!J17-'Steady state simulation_WEST 3'!J17)/'Steady state simulation_Mat (2'!J17)</f>
        <v>4.2312807659347033E-4</v>
      </c>
      <c r="K17">
        <f>ABS(('Steady state simulation_Mat (2'!K17-'Steady state simulation_WEST 3'!K17)/'Steady state simulation_Mat (2'!K17)</f>
        <v>1.756876914353452E-4</v>
      </c>
      <c r="L17">
        <f>ABS(('Steady state simulation_Mat (2'!L17-'Steady state simulation_WEST 3'!L17)/'Steady state simulation_Mat (2'!L17)</f>
        <v>5.4336363915191003E-6</v>
      </c>
      <c r="M17">
        <f>ABS(('Steady state simulation_Mat (2'!M17-'Steady state simulation_WEST 3'!M17)/'Steady state simulation_Mat (2'!M17)</f>
        <v>4.43281314383522E-5</v>
      </c>
      <c r="N17">
        <f>ABS(('Steady state simulation_Mat (2'!N17-'Steady state simulation_WEST 3'!N17)/'Steady state simulation_Mat (2'!N17)</f>
        <v>3.4667525542375155E-4</v>
      </c>
      <c r="O17">
        <f>ABS(('Steady state simulation_Mat (2'!O17-'Steady state simulation_WEST 3'!O17)/'Steady state simulation_Mat (2'!O17)</f>
        <v>1.6557422616180071E-6</v>
      </c>
      <c r="P17">
        <f>ABS(('Steady state simulation_Mat (2'!P17-'Steady state simulation_WEST 3'!P17)/'Steady state simulation_Mat (2'!P17)</f>
        <v>0</v>
      </c>
      <c r="Q17">
        <f>ABS(('Steady state simulation_Mat (2'!Q17-'Steady state simulation_WEST 3'!Q17)/'Steady state simulation_Mat (2'!Q17)</f>
        <v>0</v>
      </c>
      <c r="R17">
        <f>ABS(('Steady state simulation_Mat (2'!R17-'Steady state simulation_WEST 3'!R17)/'Steady state simulation_Mat (2'!R17)</f>
        <v>2.34167160531281E-4</v>
      </c>
      <c r="S17">
        <f>ABS(('Steady state simulation_Mat (2'!S17-'Steady state simulation_WEST 3'!S17)/'Steady state simulation_Mat (2'!S17)</f>
        <v>2.2157624105850144E-3</v>
      </c>
      <c r="T17">
        <f>ABS(('Steady state simulation_Mat (2'!T17-'Steady state simulation_WEST 3'!T17)/'Steady state simulation_Mat (2'!T17)</f>
        <v>3.011687727875505E-3</v>
      </c>
      <c r="U17">
        <f>ABS(('Steady state simulation_Mat (2'!U17-'Steady state simulation_WEST 3'!U17)/'Steady state simulation_Mat (2'!U17)</f>
        <v>7.6138369206519485E-6</v>
      </c>
      <c r="V17">
        <f>ABS(('Steady state simulation_Mat (2'!V17-'Steady state simulation_WEST 3'!V17)/'Steady state simulation_Mat (2'!V17)</f>
        <v>1.5276530132037647E-4</v>
      </c>
      <c r="AC17">
        <f>ABS(('Steady state simulation_Mat (2'!AC17-'Steady state simulation_WEST 3'!AC17)/'Steady state simulation_Mat (2'!AC17)</f>
        <v>2.215762410587528E-3</v>
      </c>
      <c r="AD17">
        <f>ABS(('Steady state simulation_Mat (2'!AD17-'Steady state simulation_WEST 3'!AD17)/'Steady state simulation_Mat (2'!AD17)</f>
        <v>3.01168772787011E-3</v>
      </c>
      <c r="AE17">
        <f>ABS(('Steady state simulation_Mat (2'!AE17-'Steady state simulation_WEST 3'!AE17)/'Steady state simulation_Mat (2'!AE17)</f>
        <v>1.6577837918433348E-4</v>
      </c>
    </row>
    <row r="18" spans="1:32" x14ac:dyDescent="0.25">
      <c r="A18" s="14" t="s">
        <v>57</v>
      </c>
      <c r="B18">
        <f>ABS(('Steady state simulation_Mat (2'!B18-'Steady state simulation_WEST 3'!B18)/'Steady state simulation_Mat (2'!B18)</f>
        <v>4.3343106881366109E-14</v>
      </c>
      <c r="C18">
        <f>ABS(('Steady state simulation_Mat (2'!C18-'Steady state simulation_WEST 3'!C18)/'Steady state simulation_Mat (2'!C18)</f>
        <v>1.0881924139577901E-5</v>
      </c>
      <c r="D18">
        <f>ABS(('Steady state simulation_Mat (2'!D18-'Steady state simulation_WEST 3'!D18)/'Steady state simulation_Mat (2'!D18)</f>
        <v>8.6314227503017587E-8</v>
      </c>
      <c r="E18">
        <f>ABS(('Steady state simulation_Mat (2'!E18-'Steady state simulation_WEST 3'!E18)/'Steady state simulation_Mat (2'!E18)</f>
        <v>3.8268345616116625E-5</v>
      </c>
      <c r="F18">
        <f>ABS(('Steady state simulation_Mat (2'!F18-'Steady state simulation_WEST 3'!F18)/'Steady state simulation_Mat (2'!F18)</f>
        <v>2.2817382784509348E-7</v>
      </c>
      <c r="G18">
        <f>ABS(('Steady state simulation_Mat (2'!G18-'Steady state simulation_WEST 3'!G18)/'Steady state simulation_Mat (2'!G18)</f>
        <v>1.4185732014399588E-5</v>
      </c>
      <c r="H18">
        <f>ABS(('Steady state simulation_Mat (2'!H18-'Steady state simulation_WEST 3'!H18)/'Steady state simulation_Mat (2'!H18)</f>
        <v>3.9559188207910145E-7</v>
      </c>
      <c r="I18">
        <f>ABS(('Steady state simulation_Mat (2'!I18-'Steady state simulation_WEST 3'!I18)/'Steady state simulation_Mat (2'!I18)</f>
        <v>1.5198465469800542E-4</v>
      </c>
      <c r="J18">
        <f>ABS(('Steady state simulation_Mat (2'!J18-'Steady state simulation_WEST 3'!J18)/'Steady state simulation_Mat (2'!J18)</f>
        <v>3.3619574211609022E-4</v>
      </c>
      <c r="K18">
        <f>ABS(('Steady state simulation_Mat (2'!K18-'Steady state simulation_WEST 3'!K18)/'Steady state simulation_Mat (2'!K18)</f>
        <v>2.8318168516383336E-4</v>
      </c>
      <c r="L18">
        <f>ABS(('Steady state simulation_Mat (2'!L18-'Steady state simulation_WEST 3'!L18)/'Steady state simulation_Mat (2'!L18)</f>
        <v>2.2207157544713765E-5</v>
      </c>
      <c r="M18">
        <f>ABS(('Steady state simulation_Mat (2'!M18-'Steady state simulation_WEST 3'!M18)/'Steady state simulation_Mat (2'!M18)</f>
        <v>3.5042262191161774E-5</v>
      </c>
      <c r="N18">
        <f>ABS(('Steady state simulation_Mat (2'!N18-'Steady state simulation_WEST 3'!N18)/'Steady state simulation_Mat (2'!N18)</f>
        <v>3.9033068374380218E-4</v>
      </c>
      <c r="O18">
        <f>ABS(('Steady state simulation_Mat (2'!O18-'Steady state simulation_WEST 3'!O18)/'Steady state simulation_Mat (2'!O18)</f>
        <v>1.7670642597290286E-6</v>
      </c>
      <c r="P18">
        <f>ABS(('Steady state simulation_Mat (2'!P18-'Steady state simulation_WEST 3'!P18)/'Steady state simulation_Mat (2'!P18)</f>
        <v>0</v>
      </c>
      <c r="Q18">
        <f>ABS(('Steady state simulation_Mat (2'!Q18-'Steady state simulation_WEST 3'!Q18)/'Steady state simulation_Mat (2'!Q18)</f>
        <v>0</v>
      </c>
      <c r="R18">
        <f>ABS(('Steady state simulation_Mat (2'!R18-'Steady state simulation_WEST 3'!R18)/'Steady state simulation_Mat (2'!R18)</f>
        <v>1.5203721338047439E-4</v>
      </c>
      <c r="S18">
        <f>ABS(('Steady state simulation_Mat (2'!S18-'Steady state simulation_WEST 3'!S18)/'Steady state simulation_Mat (2'!S18)</f>
        <v>7.9041309566468614E-4</v>
      </c>
      <c r="T18">
        <f>ABS(('Steady state simulation_Mat (2'!T18-'Steady state simulation_WEST 3'!T18)/'Steady state simulation_Mat (2'!T18)</f>
        <v>1.2776983052287902E-3</v>
      </c>
      <c r="U18">
        <f>ABS(('Steady state simulation_Mat (2'!U18-'Steady state simulation_WEST 3'!U18)/'Steady state simulation_Mat (2'!U18)</f>
        <v>3.022611153210642E-6</v>
      </c>
      <c r="V18">
        <f>ABS(('Steady state simulation_Mat (2'!V18-'Steady state simulation_WEST 3'!V18)/'Steady state simulation_Mat (2'!V18)</f>
        <v>1.5265868129096791E-4</v>
      </c>
      <c r="AC18">
        <f>ABS(('Steady state simulation_Mat (2'!AC18-'Steady state simulation_WEST 3'!AC18)/'Steady state simulation_Mat (2'!AC18)</f>
        <v>7.9041309566565293E-4</v>
      </c>
      <c r="AD18">
        <f>ABS(('Steady state simulation_Mat (2'!AD18-'Steady state simulation_WEST 3'!AD18)/'Steady state simulation_Mat (2'!AD18)</f>
        <v>1.2776983052296461E-3</v>
      </c>
      <c r="AE18">
        <f>ABS(('Steady state simulation_Mat (2'!AE18-'Steady state simulation_WEST 3'!AE18)/'Steady state simulation_Mat (2'!AE18)</f>
        <v>2.6116231128047606E-4</v>
      </c>
    </row>
    <row r="19" spans="1:32" x14ac:dyDescent="0.25">
      <c r="A19" s="14" t="s">
        <v>58</v>
      </c>
      <c r="B19">
        <f>ABS(('Steady state simulation_Mat (2'!B19-'Steady state simulation_WEST 3'!B19)/'Steady state simulation_Mat (2'!B19)</f>
        <v>4.6658972981579911E-14</v>
      </c>
      <c r="C19">
        <f>ABS(('Steady state simulation_Mat (2'!C19-'Steady state simulation_WEST 3'!C19)/'Steady state simulation_Mat (2'!C19)</f>
        <v>2.343385611868016E-5</v>
      </c>
      <c r="D19">
        <f>ABS(('Steady state simulation_Mat (2'!D19-'Steady state simulation_WEST 3'!D19)/'Steady state simulation_Mat (2'!D19)</f>
        <v>8.6720169412116763E-8</v>
      </c>
      <c r="E19">
        <f>ABS(('Steady state simulation_Mat (2'!E19-'Steady state simulation_WEST 3'!E19)/'Steady state simulation_Mat (2'!E19)</f>
        <v>3.0272117731286851E-5</v>
      </c>
      <c r="F19">
        <f>ABS(('Steady state simulation_Mat (2'!F19-'Steady state simulation_WEST 3'!F19)/'Steady state simulation_Mat (2'!F19)</f>
        <v>3.9839724262777161E-7</v>
      </c>
      <c r="G19">
        <f>ABS(('Steady state simulation_Mat (2'!G19-'Steady state simulation_WEST 3'!G19)/'Steady state simulation_Mat (2'!G19)</f>
        <v>1.4497256300443343E-5</v>
      </c>
      <c r="H19">
        <f>ABS(('Steady state simulation_Mat (2'!H19-'Steady state simulation_WEST 3'!H19)/'Steady state simulation_Mat (2'!H19)</f>
        <v>3.9527335054192294E-7</v>
      </c>
      <c r="I19">
        <f>ABS(('Steady state simulation_Mat (2'!I19-'Steady state simulation_WEST 3'!I19)/'Steady state simulation_Mat (2'!I19)</f>
        <v>6.1365765079438001E-5</v>
      </c>
      <c r="J19">
        <f>ABS(('Steady state simulation_Mat (2'!J19-'Steady state simulation_WEST 3'!J19)/'Steady state simulation_Mat (2'!J19)</f>
        <v>3.207684427559926E-4</v>
      </c>
      <c r="K19">
        <f>ABS(('Steady state simulation_Mat (2'!K19-'Steady state simulation_WEST 3'!K19)/'Steady state simulation_Mat (2'!K19)</f>
        <v>2.2289243400216895E-4</v>
      </c>
      <c r="L19">
        <f>ABS(('Steady state simulation_Mat (2'!L19-'Steady state simulation_WEST 3'!L19)/'Steady state simulation_Mat (2'!L19)</f>
        <v>2.1824069874988103E-5</v>
      </c>
      <c r="M19">
        <f>ABS(('Steady state simulation_Mat (2'!M19-'Steady state simulation_WEST 3'!M19)/'Steady state simulation_Mat (2'!M19)</f>
        <v>2.6862613604640868E-5</v>
      </c>
      <c r="N19">
        <f>ABS(('Steady state simulation_Mat (2'!N19-'Steady state simulation_WEST 3'!N19)/'Steady state simulation_Mat (2'!N19)</f>
        <v>4.1910791355361443E-4</v>
      </c>
      <c r="O19">
        <f>ABS(('Steady state simulation_Mat (2'!O19-'Steady state simulation_WEST 3'!O19)/'Steady state simulation_Mat (2'!O19)</f>
        <v>1.8306900158895656E-6</v>
      </c>
      <c r="P19">
        <f>ABS(('Steady state simulation_Mat (2'!P19-'Steady state simulation_WEST 3'!P19)/'Steady state simulation_Mat (2'!P19)</f>
        <v>0</v>
      </c>
      <c r="Q19">
        <f>ABS(('Steady state simulation_Mat (2'!Q19-'Steady state simulation_WEST 3'!Q19)/'Steady state simulation_Mat (2'!Q19)</f>
        <v>0</v>
      </c>
      <c r="R19">
        <f>ABS(('Steady state simulation_Mat (2'!R19-'Steady state simulation_WEST 3'!R19)/'Steady state simulation_Mat (2'!R19)</f>
        <v>5.5745296342289753E-5</v>
      </c>
      <c r="S19">
        <f>ABS(('Steady state simulation_Mat (2'!S19-'Steady state simulation_WEST 3'!S19)/'Steady state simulation_Mat (2'!S19)</f>
        <v>4.731878753447507E-4</v>
      </c>
      <c r="T19">
        <f>ABS(('Steady state simulation_Mat (2'!T19-'Steady state simulation_WEST 3'!T19)/'Steady state simulation_Mat (2'!T19)</f>
        <v>7.2919363387999152E-4</v>
      </c>
      <c r="U19">
        <f>ABS(('Steady state simulation_Mat (2'!U19-'Steady state simulation_WEST 3'!U19)/'Steady state simulation_Mat (2'!U19)</f>
        <v>7.3264163665188665E-7</v>
      </c>
      <c r="V19">
        <f>ABS(('Steady state simulation_Mat (2'!V19-'Steady state simulation_WEST 3'!V19)/'Steady state simulation_Mat (2'!V19)</f>
        <v>1.5271469546216E-4</v>
      </c>
      <c r="AC19">
        <f>ABS(('Steady state simulation_Mat (2'!AC19-'Steady state simulation_WEST 3'!AC19)/'Steady state simulation_Mat (2'!AC19)</f>
        <v>4.7318787534442837E-4</v>
      </c>
      <c r="AD19">
        <f>ABS(('Steady state simulation_Mat (2'!AD19-'Steady state simulation_WEST 3'!AD19)/'Steady state simulation_Mat (2'!AD19)</f>
        <v>7.2919363388077268E-4</v>
      </c>
      <c r="AE19">
        <f>ABS(('Steady state simulation_Mat (2'!AE19-'Steady state simulation_WEST 3'!AE19)/'Steady state simulation_Mat (2'!AE19)</f>
        <v>2.7937151065146875E-4</v>
      </c>
    </row>
    <row r="21" spans="1:32" ht="15.75" thickBot="1" x14ac:dyDescent="0.3"/>
    <row r="22" spans="1:32" ht="15.75" thickBot="1" x14ac:dyDescent="0.3">
      <c r="A22" s="16"/>
      <c r="B22" s="17" t="s">
        <v>24</v>
      </c>
      <c r="C22" s="17" t="s">
        <v>25</v>
      </c>
      <c r="D22" s="17" t="s">
        <v>26</v>
      </c>
      <c r="E22" s="17" t="s">
        <v>27</v>
      </c>
      <c r="F22" s="17" t="s">
        <v>28</v>
      </c>
      <c r="G22" s="17" t="s">
        <v>29</v>
      </c>
      <c r="H22" s="17" t="s">
        <v>30</v>
      </c>
      <c r="I22" s="17" t="s">
        <v>31</v>
      </c>
      <c r="J22" s="17" t="s">
        <v>32</v>
      </c>
      <c r="K22" s="17" t="s">
        <v>33</v>
      </c>
      <c r="L22" s="17" t="s">
        <v>34</v>
      </c>
      <c r="M22" s="17" t="s">
        <v>35</v>
      </c>
      <c r="N22" s="17" t="s">
        <v>36</v>
      </c>
      <c r="O22" s="17" t="s">
        <v>37</v>
      </c>
      <c r="P22" s="17" t="s">
        <v>38</v>
      </c>
      <c r="Q22" s="17" t="s">
        <v>39</v>
      </c>
      <c r="R22" s="17" t="s">
        <v>40</v>
      </c>
      <c r="S22" s="17" t="s">
        <v>41</v>
      </c>
      <c r="T22" s="17" t="s">
        <v>43</v>
      </c>
      <c r="U22" s="17" t="s">
        <v>42</v>
      </c>
      <c r="V22" s="17" t="s">
        <v>44</v>
      </c>
      <c r="W22" s="17" t="s">
        <v>45</v>
      </c>
      <c r="X22" s="17" t="s">
        <v>46</v>
      </c>
      <c r="Y22" s="17" t="s">
        <v>47</v>
      </c>
      <c r="Z22" s="17" t="s">
        <v>48</v>
      </c>
      <c r="AA22" s="18" t="s">
        <v>49</v>
      </c>
      <c r="AB22" s="15"/>
      <c r="AC22" s="15"/>
      <c r="AD22" s="15"/>
      <c r="AE22" s="15"/>
      <c r="AF22" s="15"/>
    </row>
    <row r="23" spans="1:32" x14ac:dyDescent="0.25">
      <c r="A23" s="14" t="s">
        <v>60</v>
      </c>
      <c r="B23">
        <f>ABS(('Steady state simulation_Mat (2'!B23-'Steady state simulation_WEST 3'!B23)/'Steady state simulation_Mat (2'!B23)</f>
        <v>4.6658972981579911E-14</v>
      </c>
      <c r="C23">
        <f>ABS(('Steady state simulation_Mat (2'!C23-'Steady state simulation_WEST 3'!C23)/'Steady state simulation_Mat (2'!C23)</f>
        <v>2.3434553824612469E-5</v>
      </c>
      <c r="D23">
        <f>ABS(('Steady state simulation_Mat (2'!D23-'Steady state simulation_WEST 3'!D23)/'Steady state simulation_Mat (2'!D23)</f>
        <v>1.0053093427159552E-6</v>
      </c>
      <c r="E23">
        <f>ABS(('Steady state simulation_Mat (2'!E23-'Steady state simulation_WEST 3'!E23)/'Steady state simulation_Mat (2'!E23)</f>
        <v>3.1364801659271199E-5</v>
      </c>
      <c r="F23">
        <f>ABS(('Steady state simulation_Mat (2'!F23-'Steady state simulation_WEST 3'!F23)/'Steady state simulation_Mat (2'!F23)</f>
        <v>1.4907096831658745E-6</v>
      </c>
      <c r="G23">
        <f>ABS(('Steady state simulation_Mat (2'!G23-'Steady state simulation_WEST 3'!G23)/'Steady state simulation_Mat (2'!G23)</f>
        <v>1.3405190867913295E-5</v>
      </c>
      <c r="H23">
        <f>ABS(('Steady state simulation_Mat (2'!H23-'Steady state simulation_WEST 3'!H23)/'Steady state simulation_Mat (2'!H23)</f>
        <v>6.9657673229943611E-7</v>
      </c>
      <c r="I23">
        <f>ABS(('Steady state simulation_Mat (2'!I23-'Steady state simulation_WEST 3'!I23)/'Steady state simulation_Mat (2'!I23)</f>
        <v>6.1366281380311597E-5</v>
      </c>
      <c r="J23">
        <f>ABS(('Steady state simulation_Mat (2'!J23-'Steady state simulation_WEST 3'!J23)/'Steady state simulation_Mat (2'!J23)</f>
        <v>3.2076625844249613E-4</v>
      </c>
      <c r="K23">
        <f>ABS(('Steady state simulation_Mat (2'!K23-'Steady state simulation_WEST 3'!K23)/'Steady state simulation_Mat (2'!K23)</f>
        <v>2.2288514569885227E-4</v>
      </c>
      <c r="L23">
        <f>ABS(('Steady state simulation_Mat (2'!L23-'Steady state simulation_WEST 3'!L23)/'Steady state simulation_Mat (2'!L23)</f>
        <v>2.1824657670782738E-5</v>
      </c>
      <c r="M23">
        <f>ABS(('Steady state simulation_Mat (2'!M23-'Steady state simulation_WEST 3'!M23)/'Steady state simulation_Mat (2'!M23)</f>
        <v>2.7955149729081268E-5</v>
      </c>
      <c r="N23">
        <f>ABS(('Steady state simulation_Mat (2'!N23-'Steady state simulation_WEST 3'!N23)/'Steady state simulation_Mat (2'!N23)</f>
        <v>4.1910837848095373E-4</v>
      </c>
      <c r="O23">
        <f>ABS(('Steady state simulation_Mat (2'!O23-'Steady state simulation_WEST 3'!O23)/'Steady state simulation_Mat (2'!O23)</f>
        <v>7.3853677931273569E-7</v>
      </c>
      <c r="P23">
        <f>ABS(('Steady state simulation_Mat (2'!P23-'Steady state simulation_WEST 3'!P23)/'Steady state simulation_Mat (2'!P23)</f>
        <v>0</v>
      </c>
      <c r="Q23">
        <f>ABS(('Steady state simulation_Mat (2'!Q23-'Steady state simulation_WEST 3'!Q23)/'Steady state simulation_Mat (2'!Q23)</f>
        <v>0</v>
      </c>
      <c r="R23">
        <f>ABS(('Steady state simulation_Mat (2'!R23-'Steady state simulation_WEST 3'!R23)/'Steady state simulation_Mat (2'!R23)</f>
        <v>5.5737901782752149E-5</v>
      </c>
      <c r="S23">
        <f>ABS(('Steady state simulation_Mat (2'!S23-'Steady state simulation_WEST 3'!S23)/'Steady state simulation_Mat (2'!S23)</f>
        <v>4.7319424790000995E-4</v>
      </c>
      <c r="T23">
        <f>ABS(('Steady state simulation_Mat (2'!T23-'Steady state simulation_WEST 3'!T23)/'Steady state simulation_Mat (2'!T23)</f>
        <v>7.2919856741411214E-4</v>
      </c>
      <c r="U23">
        <f>ABS(('Steady state simulation_Mat (2'!U23-'Steady state simulation_WEST 3'!U23)/'Steady state simulation_Mat (2'!U23)</f>
        <v>7.3262973600015454E-7</v>
      </c>
      <c r="V23">
        <f>ABS(('Steady state simulation_Mat (2'!V23-'Steady state simulation_WEST 3'!V23)/'Steady state simulation_Mat (2'!V23)</f>
        <v>1.5162243108373261E-4</v>
      </c>
    </row>
    <row r="24" spans="1:32" x14ac:dyDescent="0.25">
      <c r="A24" s="14" t="s">
        <v>61</v>
      </c>
      <c r="B24">
        <f>ABS(('Steady state simulation_Mat (2'!B24-'Steady state simulation_WEST 3'!B24)/'Steady state simulation_Mat (2'!B24)</f>
        <v>4.6658972981579911E-14</v>
      </c>
      <c r="C24">
        <f>ABS(('Steady state simulation_Mat (2'!C24-'Steady state simulation_WEST 3'!C24)/'Steady state simulation_Mat (2'!C24)</f>
        <v>2.3434664805476155E-5</v>
      </c>
      <c r="D24">
        <f>ABS(('Steady state simulation_Mat (2'!D24-'Steady state simulation_WEST 3'!D24)/'Steady state simulation_Mat (2'!D24)</f>
        <v>8.3920205058488223E-8</v>
      </c>
      <c r="E24">
        <f>ABS(('Steady state simulation_Mat (2'!E24-'Steady state simulation_WEST 3'!E24)/'Steady state simulation_Mat (2'!E24)</f>
        <v>3.0275286091645861E-5</v>
      </c>
      <c r="F24">
        <f>ABS(('Steady state simulation_Mat (2'!F24-'Steady state simulation_WEST 3'!F24)/'Steady state simulation_Mat (2'!F24)</f>
        <v>4.0134359570130912E-7</v>
      </c>
      <c r="G24">
        <f>ABS(('Steady state simulation_Mat (2'!G24-'Steady state simulation_WEST 3'!G24)/'Steady state simulation_Mat (2'!G24)</f>
        <v>1.4494445083897215E-5</v>
      </c>
      <c r="H24">
        <f>ABS(('Steady state simulation_Mat (2'!H24-'Steady state simulation_WEST 3'!H24)/'Steady state simulation_Mat (2'!H24)</f>
        <v>3.9257477926925309E-7</v>
      </c>
      <c r="I24">
        <f>ABS(('Steady state simulation_Mat (2'!I24-'Steady state simulation_WEST 3'!I24)/'Steady state simulation_Mat (2'!I24)</f>
        <v>6.1366362285796518E-5</v>
      </c>
      <c r="J24">
        <f>ABS(('Steady state simulation_Mat (2'!J24-'Steady state simulation_WEST 3'!J24)/'Steady state simulation_Mat (2'!J24)</f>
        <v>3.2076591887899794E-4</v>
      </c>
      <c r="K24">
        <f>ABS(('Steady state simulation_Mat (2'!K24-'Steady state simulation_WEST 3'!K24)/'Steady state simulation_Mat (2'!K24)</f>
        <v>2.2288397737692944E-4</v>
      </c>
      <c r="L24">
        <f>ABS(('Steady state simulation_Mat (2'!L24-'Steady state simulation_WEST 3'!L24)/'Steady state simulation_Mat (2'!L24)</f>
        <v>2.1824751352501561E-5</v>
      </c>
      <c r="M24">
        <f>ABS(('Steady state simulation_Mat (2'!M24-'Steady state simulation_WEST 3'!M24)/'Steady state simulation_Mat (2'!M24)</f>
        <v>2.6865701130800798E-5</v>
      </c>
      <c r="N24">
        <f>ABS(('Steady state simulation_Mat (2'!N24-'Steady state simulation_WEST 3'!N24)/'Steady state simulation_Mat (2'!N24)</f>
        <v>4.1910845060749659E-4</v>
      </c>
      <c r="O24">
        <f>ABS(('Steady state simulation_Mat (2'!O24-'Steady state simulation_WEST 3'!O24)/'Steady state simulation_Mat (2'!O24)</f>
        <v>1.8278250472931329E-6</v>
      </c>
      <c r="P24">
        <f>ABS(('Steady state simulation_Mat (2'!P24-'Steady state simulation_WEST 3'!P24)/'Steady state simulation_Mat (2'!P24)</f>
        <v>0</v>
      </c>
      <c r="Q24">
        <f>ABS(('Steady state simulation_Mat (2'!Q24-'Steady state simulation_WEST 3'!Q24)/'Steady state simulation_Mat (2'!Q24)</f>
        <v>0</v>
      </c>
      <c r="R24">
        <f>ABS(('Steady state simulation_Mat (2'!R24-'Steady state simulation_WEST 3'!R24)/'Steady state simulation_Mat (2'!R24)</f>
        <v>5.5736717004756576E-5</v>
      </c>
      <c r="S24">
        <f>ABS(('Steady state simulation_Mat (2'!S24-'Steady state simulation_WEST 3'!S24)/'Steady state simulation_Mat (2'!S24)</f>
        <v>4.7319526544459386E-4</v>
      </c>
      <c r="T24">
        <f>ABS(('Steady state simulation_Mat (2'!T24-'Steady state simulation_WEST 3'!T24)/'Steady state simulation_Mat (2'!T24)</f>
        <v>7.2919935375963545E-4</v>
      </c>
      <c r="U24">
        <f>ABS(('Steady state simulation_Mat (2'!U24-'Steady state simulation_WEST 3'!U24)/'Steady state simulation_Mat (2'!U24)</f>
        <v>7.3262781863449734E-7</v>
      </c>
      <c r="V24">
        <f>ABS(('Steady state simulation_Mat (2'!V24-'Steady state simulation_WEST 3'!V24)/'Steady state simulation_Mat (2'!V24)</f>
        <v>1.5271185899752015E-4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4"/>
  <sheetViews>
    <sheetView topLeftCell="K4" zoomScaleNormal="100" workbookViewId="0">
      <selection activeCell="V24" sqref="V24"/>
    </sheetView>
  </sheetViews>
  <sheetFormatPr defaultRowHeight="15" x14ac:dyDescent="0.25"/>
  <sheetData>
    <row r="1" spans="1:35" x14ac:dyDescent="0.25">
      <c r="A1" s="3" t="s">
        <v>0</v>
      </c>
      <c r="B1" s="3">
        <v>2</v>
      </c>
      <c r="C1" s="3" t="s">
        <v>1</v>
      </c>
      <c r="D1" s="3" t="s">
        <v>2</v>
      </c>
      <c r="E1" s="3">
        <v>385</v>
      </c>
      <c r="F1" s="3" t="s">
        <v>3</v>
      </c>
      <c r="G1" s="3" t="s">
        <v>4</v>
      </c>
      <c r="H1" s="3">
        <v>0</v>
      </c>
      <c r="I1" s="2"/>
      <c r="J1" s="3" t="s">
        <v>17</v>
      </c>
      <c r="K1" s="3"/>
      <c r="R1" s="19" t="s">
        <v>62</v>
      </c>
      <c r="S1" s="19" t="s">
        <v>63</v>
      </c>
      <c r="T1" s="19" t="s">
        <v>64</v>
      </c>
      <c r="U1" s="19" t="s">
        <v>65</v>
      </c>
      <c r="W1" s="19" t="s">
        <v>170</v>
      </c>
      <c r="X1" s="19" t="s">
        <v>171</v>
      </c>
    </row>
    <row r="2" spans="1:35" x14ac:dyDescent="0.25">
      <c r="A2" s="3" t="s">
        <v>6</v>
      </c>
      <c r="B2" s="3">
        <v>2</v>
      </c>
      <c r="C2" s="3" t="s">
        <v>1</v>
      </c>
      <c r="D2" s="3" t="s">
        <v>7</v>
      </c>
      <c r="E2" s="3">
        <v>18446</v>
      </c>
      <c r="F2" s="3" t="s">
        <v>3</v>
      </c>
      <c r="G2" s="3" t="s">
        <v>8</v>
      </c>
      <c r="H2" s="3">
        <v>0</v>
      </c>
      <c r="I2" s="2"/>
      <c r="J2" s="3" t="s">
        <v>18</v>
      </c>
      <c r="K2" s="1">
        <v>1000</v>
      </c>
      <c r="L2" s="3" t="s">
        <v>59</v>
      </c>
      <c r="Q2" t="s">
        <v>175</v>
      </c>
      <c r="R2">
        <v>2.25179981368525</v>
      </c>
      <c r="S2" s="19">
        <v>2.0575409220827701</v>
      </c>
      <c r="T2" s="19">
        <v>2.1092027092542498</v>
      </c>
      <c r="U2" s="19">
        <v>0.456164489986076</v>
      </c>
      <c r="V2" s="19"/>
      <c r="W2" s="19">
        <v>0</v>
      </c>
      <c r="X2" s="19">
        <v>0.53</v>
      </c>
      <c r="Y2" t="s">
        <v>172</v>
      </c>
    </row>
    <row r="3" spans="1:35" x14ac:dyDescent="0.25">
      <c r="A3" s="3" t="s">
        <v>9</v>
      </c>
      <c r="B3" s="3">
        <v>240</v>
      </c>
      <c r="C3" s="3" t="s">
        <v>1</v>
      </c>
      <c r="D3" s="3" t="s">
        <v>10</v>
      </c>
      <c r="E3" s="3">
        <v>55338</v>
      </c>
      <c r="F3" s="3" t="s">
        <v>3</v>
      </c>
      <c r="G3" s="3" t="s">
        <v>11</v>
      </c>
      <c r="H3" s="3">
        <v>0</v>
      </c>
      <c r="I3" s="2"/>
      <c r="J3" s="3" t="s">
        <v>19</v>
      </c>
      <c r="K3" s="1">
        <v>1000</v>
      </c>
      <c r="L3" s="5" t="s">
        <v>59</v>
      </c>
      <c r="M3" s="3"/>
      <c r="N3" s="4" t="s">
        <v>5</v>
      </c>
      <c r="Q3" t="s">
        <v>176</v>
      </c>
      <c r="R3" s="19">
        <f>2*(1.024^5)</f>
        <v>2.2517998136852482</v>
      </c>
      <c r="S3">
        <f>((0.00000000177^0.5)/(0.00000000212^0.5))*R3</f>
        <v>2.057540922082771</v>
      </c>
      <c r="T3">
        <f>((0.00000000186^0.5)/(0.00000000177^0.5))*S3</f>
        <v>2.1092027092542538</v>
      </c>
      <c r="U3">
        <f>((0.000000000087^0.5)/(0.00000000177^0.5))*S3</f>
        <v>0.45616448998607567</v>
      </c>
      <c r="V3" s="19"/>
      <c r="W3" s="19">
        <v>0</v>
      </c>
      <c r="X3">
        <v>0.04</v>
      </c>
      <c r="Y3" t="s">
        <v>173</v>
      </c>
    </row>
    <row r="4" spans="1:35" x14ac:dyDescent="0.25">
      <c r="A4" s="3" t="s">
        <v>12</v>
      </c>
      <c r="B4" s="3">
        <v>240</v>
      </c>
      <c r="C4" s="3" t="s">
        <v>1</v>
      </c>
      <c r="D4" s="2"/>
      <c r="E4" s="2"/>
      <c r="F4" s="2"/>
      <c r="G4" s="3" t="s">
        <v>13</v>
      </c>
      <c r="H4" s="3">
        <v>0</v>
      </c>
      <c r="I4" s="2"/>
      <c r="J4" s="3" t="s">
        <v>20</v>
      </c>
      <c r="K4" s="1">
        <v>1333</v>
      </c>
      <c r="L4" s="3" t="s">
        <v>59</v>
      </c>
      <c r="N4" s="2"/>
      <c r="Q4" t="s">
        <v>177</v>
      </c>
      <c r="R4" s="19">
        <f>240*(1.024^5)</f>
        <v>270.2159776422298</v>
      </c>
      <c r="S4">
        <f t="shared" ref="S4:S6" si="0">((0.00000000177^0.5)/(0.00000000212^0.5))*R4</f>
        <v>246.90491064993256</v>
      </c>
      <c r="T4">
        <f t="shared" ref="T4:T6" si="1">((0.00000000186^0.5)/(0.00000000177^0.5))*S4</f>
        <v>253.10432511051053</v>
      </c>
      <c r="U4">
        <f t="shared" ref="U4:U6" si="2">((0.000000000087^0.5)/(0.00000000177^0.5))*S4</f>
        <v>54.739738798329093</v>
      </c>
      <c r="V4" s="19"/>
      <c r="W4">
        <v>0.78</v>
      </c>
      <c r="X4">
        <v>1.64</v>
      </c>
      <c r="Y4" t="s">
        <v>174</v>
      </c>
    </row>
    <row r="5" spans="1:35" x14ac:dyDescent="0.25">
      <c r="A5" s="3" t="s">
        <v>14</v>
      </c>
      <c r="B5" s="3">
        <v>240</v>
      </c>
      <c r="C5" s="3" t="s">
        <v>1</v>
      </c>
      <c r="D5" s="2"/>
      <c r="E5" s="2"/>
      <c r="F5" s="2"/>
      <c r="G5" s="3" t="s">
        <v>15</v>
      </c>
      <c r="H5" s="3">
        <v>0</v>
      </c>
      <c r="I5" s="2"/>
      <c r="J5" s="3" t="s">
        <v>21</v>
      </c>
      <c r="K5" s="1">
        <v>1333</v>
      </c>
      <c r="L5" s="5" t="s">
        <v>59</v>
      </c>
      <c r="N5" s="3" t="s">
        <v>16</v>
      </c>
      <c r="O5" s="1">
        <v>15</v>
      </c>
      <c r="Q5" t="s">
        <v>178</v>
      </c>
      <c r="R5" s="19">
        <f t="shared" ref="R5:R6" si="3">240*(1.024^5)</f>
        <v>270.2159776422298</v>
      </c>
      <c r="S5">
        <f t="shared" si="0"/>
        <v>246.90491064993256</v>
      </c>
      <c r="T5">
        <f t="shared" si="1"/>
        <v>253.10432511051053</v>
      </c>
      <c r="U5">
        <f t="shared" si="2"/>
        <v>54.739738798329093</v>
      </c>
    </row>
    <row r="6" spans="1:35" x14ac:dyDescent="0.25">
      <c r="J6" s="3" t="s">
        <v>22</v>
      </c>
      <c r="K6" s="1">
        <v>1333</v>
      </c>
      <c r="L6" s="3" t="s">
        <v>59</v>
      </c>
      <c r="Q6" t="s">
        <v>179</v>
      </c>
      <c r="R6" s="19">
        <f t="shared" si="3"/>
        <v>270.2159776422298</v>
      </c>
      <c r="S6">
        <f t="shared" si="0"/>
        <v>246.90491064993256</v>
      </c>
      <c r="T6">
        <f t="shared" si="1"/>
        <v>253.10432511051053</v>
      </c>
      <c r="U6">
        <f t="shared" si="2"/>
        <v>54.739738798329093</v>
      </c>
    </row>
    <row r="9" spans="1:35" ht="15.75" thickBot="1" x14ac:dyDescent="0.3">
      <c r="A9" t="s">
        <v>50</v>
      </c>
      <c r="Q9" s="3"/>
    </row>
    <row r="10" spans="1:35" ht="15.75" thickBot="1" x14ac:dyDescent="0.3">
      <c r="A10" s="16" t="s">
        <v>23</v>
      </c>
      <c r="B10" s="17" t="s">
        <v>24</v>
      </c>
      <c r="C10" s="17" t="s">
        <v>25</v>
      </c>
      <c r="D10" s="17" t="s">
        <v>26</v>
      </c>
      <c r="E10" s="17" t="s">
        <v>27</v>
      </c>
      <c r="F10" s="17" t="s">
        <v>28</v>
      </c>
      <c r="G10" s="17" t="s">
        <v>29</v>
      </c>
      <c r="H10" s="17" t="s">
        <v>30</v>
      </c>
      <c r="I10" s="17" t="s">
        <v>31</v>
      </c>
      <c r="J10" s="17" t="s">
        <v>32</v>
      </c>
      <c r="K10" s="17" t="s">
        <v>33</v>
      </c>
      <c r="L10" s="17" t="s">
        <v>34</v>
      </c>
      <c r="M10" s="17" t="s">
        <v>35</v>
      </c>
      <c r="N10" s="17" t="s">
        <v>36</v>
      </c>
      <c r="O10" s="17" t="s">
        <v>37</v>
      </c>
      <c r="P10" s="17" t="s">
        <v>38</v>
      </c>
      <c r="Q10" s="17" t="s">
        <v>39</v>
      </c>
      <c r="R10" s="17" t="s">
        <v>40</v>
      </c>
      <c r="S10" s="17" t="s">
        <v>41</v>
      </c>
      <c r="T10" s="17" t="s">
        <v>42</v>
      </c>
      <c r="U10" s="17" t="s">
        <v>43</v>
      </c>
      <c r="V10" s="17" t="s">
        <v>44</v>
      </c>
      <c r="W10" s="17" t="s">
        <v>45</v>
      </c>
      <c r="X10" s="17" t="s">
        <v>46</v>
      </c>
      <c r="Y10" s="17" t="s">
        <v>47</v>
      </c>
      <c r="Z10" s="17" t="s">
        <v>48</v>
      </c>
      <c r="AA10" s="18" t="s">
        <v>49</v>
      </c>
    </row>
    <row r="11" spans="1:35" x14ac:dyDescent="0.25">
      <c r="A11">
        <v>0</v>
      </c>
      <c r="B11">
        <v>30</v>
      </c>
      <c r="C11">
        <v>69.5</v>
      </c>
      <c r="D11">
        <v>51.2</v>
      </c>
      <c r="E11">
        <v>202.32</v>
      </c>
      <c r="F11">
        <v>28.17</v>
      </c>
      <c r="G11">
        <v>0</v>
      </c>
      <c r="H11">
        <v>0</v>
      </c>
      <c r="I11">
        <v>0</v>
      </c>
      <c r="J11">
        <v>0</v>
      </c>
      <c r="K11">
        <v>31.56</v>
      </c>
      <c r="L11">
        <v>6.95</v>
      </c>
      <c r="M11">
        <v>10.59</v>
      </c>
      <c r="N11">
        <v>7</v>
      </c>
      <c r="O11">
        <v>211.26</v>
      </c>
      <c r="P11">
        <v>18446</v>
      </c>
      <c r="Q11">
        <v>20</v>
      </c>
      <c r="R11">
        <v>0</v>
      </c>
      <c r="S11">
        <v>0</v>
      </c>
      <c r="T11">
        <v>0</v>
      </c>
      <c r="U11">
        <v>0</v>
      </c>
      <c r="V11">
        <v>0</v>
      </c>
    </row>
    <row r="12" spans="1:35" x14ac:dyDescent="0.25">
      <c r="A12">
        <v>1000</v>
      </c>
      <c r="B12">
        <v>30</v>
      </c>
      <c r="C12">
        <v>69.5</v>
      </c>
      <c r="D12">
        <v>51.2</v>
      </c>
      <c r="E12">
        <v>202.32</v>
      </c>
      <c r="F12">
        <v>28.17</v>
      </c>
      <c r="G12">
        <v>0</v>
      </c>
      <c r="H12">
        <v>0</v>
      </c>
      <c r="I12">
        <v>0</v>
      </c>
      <c r="J12">
        <v>0</v>
      </c>
      <c r="K12">
        <v>31.56</v>
      </c>
      <c r="L12">
        <v>6.95</v>
      </c>
      <c r="M12">
        <v>10.59</v>
      </c>
      <c r="N12">
        <v>7</v>
      </c>
      <c r="O12">
        <v>211.26</v>
      </c>
      <c r="P12">
        <v>18446</v>
      </c>
      <c r="Q12">
        <v>20</v>
      </c>
      <c r="R12">
        <v>0</v>
      </c>
      <c r="S12">
        <v>0</v>
      </c>
      <c r="T12">
        <v>0</v>
      </c>
      <c r="U12">
        <v>0</v>
      </c>
      <c r="V12">
        <v>0</v>
      </c>
    </row>
    <row r="13" spans="1:35" ht="15.75" thickBot="1" x14ac:dyDescent="0.3"/>
    <row r="14" spans="1:35" ht="15.75" thickBot="1" x14ac:dyDescent="0.3">
      <c r="A14" s="16"/>
      <c r="B14" s="17" t="s">
        <v>24</v>
      </c>
      <c r="C14" s="17" t="s">
        <v>25</v>
      </c>
      <c r="D14" s="17" t="s">
        <v>26</v>
      </c>
      <c r="E14" s="17" t="s">
        <v>27</v>
      </c>
      <c r="F14" s="17" t="s">
        <v>28</v>
      </c>
      <c r="G14" s="17" t="s">
        <v>29</v>
      </c>
      <c r="H14" s="17" t="s">
        <v>30</v>
      </c>
      <c r="I14" s="17" t="s">
        <v>31</v>
      </c>
      <c r="J14" s="17" t="s">
        <v>32</v>
      </c>
      <c r="K14" s="17" t="s">
        <v>33</v>
      </c>
      <c r="L14" s="17" t="s">
        <v>34</v>
      </c>
      <c r="M14" s="17" t="s">
        <v>35</v>
      </c>
      <c r="N14" s="17" t="s">
        <v>36</v>
      </c>
      <c r="O14" s="17" t="s">
        <v>37</v>
      </c>
      <c r="P14" s="17" t="s">
        <v>38</v>
      </c>
      <c r="Q14" s="17" t="s">
        <v>39</v>
      </c>
      <c r="R14" s="17" t="s">
        <v>40</v>
      </c>
      <c r="S14" s="17" t="s">
        <v>41</v>
      </c>
      <c r="T14" s="17" t="s">
        <v>43</v>
      </c>
      <c r="U14" s="17" t="s">
        <v>42</v>
      </c>
      <c r="V14" s="17" t="s">
        <v>44</v>
      </c>
      <c r="W14" s="17" t="s">
        <v>45</v>
      </c>
      <c r="X14" s="17" t="s">
        <v>46</v>
      </c>
      <c r="Y14" s="17" t="s">
        <v>47</v>
      </c>
      <c r="Z14" s="17" t="s">
        <v>48</v>
      </c>
      <c r="AA14" s="18" t="s">
        <v>49</v>
      </c>
      <c r="AB14" s="15"/>
      <c r="AC14" s="16" t="s">
        <v>51</v>
      </c>
      <c r="AD14" s="17" t="s">
        <v>52</v>
      </c>
      <c r="AE14" s="18" t="s">
        <v>53</v>
      </c>
    </row>
    <row r="15" spans="1:35" x14ac:dyDescent="0.25">
      <c r="A15" s="14" t="s">
        <v>54</v>
      </c>
      <c r="B15">
        <v>30.000000000001201</v>
      </c>
      <c r="C15" s="20">
        <v>5.1277768569488398</v>
      </c>
      <c r="D15" s="20">
        <v>1139.0549531470799</v>
      </c>
      <c r="E15" s="20">
        <v>62.263220179487298</v>
      </c>
      <c r="F15" s="20">
        <v>1766.3835541700901</v>
      </c>
      <c r="G15" s="20">
        <v>122.105420534</v>
      </c>
      <c r="H15" s="20">
        <v>541.77468930732698</v>
      </c>
      <c r="I15" s="20">
        <v>3.4043369092304598E-2</v>
      </c>
      <c r="J15" s="20">
        <v>7.0042862811740001</v>
      </c>
      <c r="K15" s="20">
        <v>6.7591234829342</v>
      </c>
      <c r="L15" s="20">
        <v>1.0549909624159599</v>
      </c>
      <c r="M15" s="20">
        <v>4.1552984794559098</v>
      </c>
      <c r="N15" s="20">
        <v>4.71340764857817</v>
      </c>
      <c r="O15" s="20">
        <v>2753.88495103078</v>
      </c>
      <c r="P15">
        <v>92230</v>
      </c>
      <c r="Q15" s="20">
        <v>20</v>
      </c>
      <c r="R15" s="20">
        <v>0.20712883341754701</v>
      </c>
      <c r="S15" s="20">
        <v>1.0061266203950999E-2</v>
      </c>
      <c r="T15" s="20">
        <v>5.6228596990284601E-3</v>
      </c>
      <c r="U15" s="20">
        <v>13.5511304574351</v>
      </c>
      <c r="V15" s="20">
        <v>40.2647640363855</v>
      </c>
      <c r="AC15" s="20">
        <v>4.58959236653945</v>
      </c>
      <c r="AD15" s="20">
        <v>11.5692639298811</v>
      </c>
      <c r="AE15" s="20">
        <v>493.67426323555298</v>
      </c>
      <c r="AG15">
        <f>-U2*(($W$2*14/$X$2)-S15)*K2</f>
        <v>4.5895923665394509</v>
      </c>
      <c r="AH15">
        <f>-S2*(($W$3*28/$X$3)-T15)*K2</f>
        <v>11.569263929881064</v>
      </c>
      <c r="AI15">
        <f>-T2*(($W$4*28/$X$4)-U15)*K2</f>
        <v>493.67426323549233</v>
      </c>
    </row>
    <row r="16" spans="1:35" x14ac:dyDescent="0.25">
      <c r="A16" s="14" t="s">
        <v>55</v>
      </c>
      <c r="B16">
        <v>30.000000000001201</v>
      </c>
      <c r="C16" s="20">
        <v>3.2996062797441899</v>
      </c>
      <c r="D16" s="20">
        <v>1139.0549531470699</v>
      </c>
      <c r="E16" s="20">
        <v>57.123434582106903</v>
      </c>
      <c r="F16" s="20">
        <v>1766.15143906972</v>
      </c>
      <c r="G16" s="20">
        <v>122.04495392756</v>
      </c>
      <c r="H16" s="20">
        <v>542.59146038420499</v>
      </c>
      <c r="I16" s="20">
        <v>2.5020344839597601E-3</v>
      </c>
      <c r="J16" s="20">
        <v>4.8115980015250903</v>
      </c>
      <c r="K16" s="20">
        <v>7.2405399553856702</v>
      </c>
      <c r="L16" s="20">
        <v>0.71293314944730002</v>
      </c>
      <c r="M16" s="20">
        <v>3.97344526135383</v>
      </c>
      <c r="N16" s="20">
        <v>4.9053773869280803</v>
      </c>
      <c r="O16" s="20">
        <v>2750.4078555820302</v>
      </c>
      <c r="P16">
        <v>92230</v>
      </c>
      <c r="Q16" s="20">
        <v>20</v>
      </c>
      <c r="R16" s="20">
        <v>0.19365713562584599</v>
      </c>
      <c r="S16" s="20">
        <v>9.6083624323974395E-3</v>
      </c>
      <c r="T16" s="20">
        <v>5.5180497077718998E-3</v>
      </c>
      <c r="U16" s="20">
        <v>15.723070887986999</v>
      </c>
      <c r="V16" s="20">
        <v>40.2442329987147</v>
      </c>
      <c r="AC16" s="20">
        <v>4.3829937485759496</v>
      </c>
      <c r="AD16" s="20">
        <v>11.3536130838276</v>
      </c>
      <c r="AE16" s="20">
        <v>5074.7369036943701</v>
      </c>
      <c r="AG16">
        <f t="shared" ref="AG16:AG19" si="4">-U3*(($W$2*14/$X$2)-S16)*K3</f>
        <v>4.3829937485759478</v>
      </c>
      <c r="AH16">
        <f t="shared" ref="AH16:AH19" si="5">-S3*(($W$3*28/$X$3)-T16)*K3</f>
        <v>11.353613083827559</v>
      </c>
      <c r="AI16">
        <f t="shared" ref="AI16:AI19" si="6">-T3*(($W$4*28/$X$4)-U16)*K3</f>
        <v>5074.7369036944101</v>
      </c>
    </row>
    <row r="17" spans="1:35" x14ac:dyDescent="0.25">
      <c r="A17" s="14" t="s">
        <v>56</v>
      </c>
      <c r="B17">
        <v>30.0000000000013</v>
      </c>
      <c r="C17" s="20">
        <v>1.9247984964954199</v>
      </c>
      <c r="D17" s="20">
        <v>1139.0549531470599</v>
      </c>
      <c r="E17" s="20">
        <v>45.081028477329497</v>
      </c>
      <c r="F17" s="20">
        <v>1769.8011655568</v>
      </c>
      <c r="G17" s="20">
        <v>122.649349966953</v>
      </c>
      <c r="H17" s="20">
        <v>543.68249064335805</v>
      </c>
      <c r="I17" s="20">
        <v>1.00922479512353</v>
      </c>
      <c r="J17" s="20">
        <v>7.75443626440385</v>
      </c>
      <c r="K17" s="20">
        <v>3.6259697133336202</v>
      </c>
      <c r="L17" s="20">
        <v>0.70898159705040098</v>
      </c>
      <c r="M17" s="20">
        <v>3.2876217553796598</v>
      </c>
      <c r="N17" s="20">
        <v>4.4204538729492899</v>
      </c>
      <c r="O17" s="20">
        <v>2745.51122007499</v>
      </c>
      <c r="P17">
        <v>92230</v>
      </c>
      <c r="Q17" s="20">
        <v>20</v>
      </c>
      <c r="R17" s="20">
        <v>0.42517780370132602</v>
      </c>
      <c r="S17" s="20">
        <v>2.58103685198619E-2</v>
      </c>
      <c r="T17" s="20">
        <v>1.6069252918947199E-2</v>
      </c>
      <c r="U17" s="20">
        <v>13.9580336099453</v>
      </c>
      <c r="V17" s="20">
        <v>40.412638975151097</v>
      </c>
      <c r="AC17" s="20">
        <v>1883.3328238107799</v>
      </c>
      <c r="AD17" s="20">
        <v>5288.7807490663999</v>
      </c>
      <c r="AE17" s="20">
        <v>216252.40256644701</v>
      </c>
      <c r="AG17">
        <f t="shared" si="4"/>
        <v>1883.3328238107865</v>
      </c>
      <c r="AH17">
        <f t="shared" si="5"/>
        <v>5288.7807490663799</v>
      </c>
      <c r="AI17">
        <f t="shared" si="6"/>
        <v>216252.40256646008</v>
      </c>
    </row>
    <row r="18" spans="1:35" x14ac:dyDescent="0.25">
      <c r="A18" s="14" t="s">
        <v>57</v>
      </c>
      <c r="B18">
        <v>30.0000000000013</v>
      </c>
      <c r="C18" s="20">
        <v>1.5948420794103</v>
      </c>
      <c r="D18" s="20">
        <v>1139.0549531470499</v>
      </c>
      <c r="E18" s="20">
        <v>36.416548466200801</v>
      </c>
      <c r="F18" s="20">
        <v>1770.6528458881801</v>
      </c>
      <c r="G18" s="20">
        <v>123.095415025967</v>
      </c>
      <c r="H18" s="20">
        <v>544.77407650775399</v>
      </c>
      <c r="I18" s="20">
        <v>1.87415327685832</v>
      </c>
      <c r="J18" s="20">
        <v>11.0196568010916</v>
      </c>
      <c r="K18" s="20">
        <v>1.03693667228771</v>
      </c>
      <c r="L18" s="20">
        <v>0.658126424604771</v>
      </c>
      <c r="M18" s="20">
        <v>2.7773738560364301</v>
      </c>
      <c r="N18" s="20">
        <v>4.0288385488192597</v>
      </c>
      <c r="O18" s="20">
        <v>2740.9382548881299</v>
      </c>
      <c r="P18">
        <v>92230</v>
      </c>
      <c r="Q18" s="20">
        <v>20</v>
      </c>
      <c r="R18" s="20">
        <v>5.3538760789976401E-2</v>
      </c>
      <c r="S18" s="20">
        <v>4.5785871223398E-3</v>
      </c>
      <c r="T18" s="20">
        <v>2.7656598543172699E-3</v>
      </c>
      <c r="U18" s="20">
        <v>13.4729648118021</v>
      </c>
      <c r="V18" s="20">
        <v>40.5905008156844</v>
      </c>
      <c r="AC18" s="20">
        <v>334.090673968651</v>
      </c>
      <c r="AD18" s="20">
        <v>910.24571395800797</v>
      </c>
      <c r="AE18" s="20">
        <v>52595.979188458303</v>
      </c>
      <c r="AG18">
        <f t="shared" si="4"/>
        <v>334.09067396865112</v>
      </c>
      <c r="AH18">
        <f t="shared" si="5"/>
        <v>910.24571395800865</v>
      </c>
      <c r="AI18">
        <f t="shared" si="6"/>
        <v>52595.979188454141</v>
      </c>
    </row>
    <row r="19" spans="1:35" x14ac:dyDescent="0.25">
      <c r="A19" s="14" t="s">
        <v>58</v>
      </c>
      <c r="B19">
        <v>30.0000000000014</v>
      </c>
      <c r="C19" s="20">
        <v>1.3355719225601499</v>
      </c>
      <c r="D19" s="20">
        <v>1139.0549531470399</v>
      </c>
      <c r="E19" s="20">
        <v>30.448257423552199</v>
      </c>
      <c r="F19" s="20">
        <v>1769.69224120114</v>
      </c>
      <c r="G19" s="20">
        <v>123.23020314658</v>
      </c>
      <c r="H19" s="20">
        <v>545.86508564482801</v>
      </c>
      <c r="I19" s="20">
        <v>3.8038461700623798</v>
      </c>
      <c r="J19" s="20">
        <v>12.2924747939749</v>
      </c>
      <c r="K19" s="20">
        <v>0.22749847298065801</v>
      </c>
      <c r="L19" s="20">
        <v>0.60177633607651004</v>
      </c>
      <c r="M19" s="20">
        <v>2.4157719128567501</v>
      </c>
      <c r="N19" s="20">
        <v>3.8835154836281398</v>
      </c>
      <c r="O19" s="20">
        <v>2736.7003144043501</v>
      </c>
      <c r="P19">
        <v>92230</v>
      </c>
      <c r="Q19" s="20">
        <v>20</v>
      </c>
      <c r="R19" s="20">
        <v>5.80548110877116E-3</v>
      </c>
      <c r="S19" s="20">
        <v>7.7008706809033602E-4</v>
      </c>
      <c r="T19" s="20">
        <v>4.6966981332493499E-4</v>
      </c>
      <c r="U19" s="20">
        <v>13.3520787554523</v>
      </c>
      <c r="V19" s="20">
        <v>40.643011975994902</v>
      </c>
      <c r="AC19" s="20">
        <v>56.191768490661701</v>
      </c>
      <c r="AD19" s="20">
        <v>154.57972313085301</v>
      </c>
      <c r="AE19" s="20">
        <v>11810.466506103399</v>
      </c>
      <c r="AG19">
        <f t="shared" si="4"/>
        <v>56.191768490661673</v>
      </c>
      <c r="AH19">
        <f t="shared" si="5"/>
        <v>154.57972313085344</v>
      </c>
      <c r="AI19">
        <f t="shared" si="6"/>
        <v>11810.466506107015</v>
      </c>
    </row>
    <row r="21" spans="1:35" ht="15.75" thickBot="1" x14ac:dyDescent="0.3"/>
    <row r="22" spans="1:35" ht="15.75" thickBot="1" x14ac:dyDescent="0.3">
      <c r="A22" s="16"/>
      <c r="B22" s="17" t="s">
        <v>24</v>
      </c>
      <c r="C22" s="17" t="s">
        <v>25</v>
      </c>
      <c r="D22" s="17" t="s">
        <v>26</v>
      </c>
      <c r="E22" s="17" t="s">
        <v>27</v>
      </c>
      <c r="F22" s="17" t="s">
        <v>28</v>
      </c>
      <c r="G22" s="17" t="s">
        <v>29</v>
      </c>
      <c r="H22" s="17" t="s">
        <v>30</v>
      </c>
      <c r="I22" s="17" t="s">
        <v>31</v>
      </c>
      <c r="J22" s="17" t="s">
        <v>32</v>
      </c>
      <c r="K22" s="17" t="s">
        <v>33</v>
      </c>
      <c r="L22" s="17" t="s">
        <v>34</v>
      </c>
      <c r="M22" s="17" t="s">
        <v>35</v>
      </c>
      <c r="N22" s="17" t="s">
        <v>36</v>
      </c>
      <c r="O22" s="17" t="s">
        <v>37</v>
      </c>
      <c r="P22" s="17" t="s">
        <v>38</v>
      </c>
      <c r="Q22" s="17" t="s">
        <v>39</v>
      </c>
      <c r="R22" s="17" t="s">
        <v>40</v>
      </c>
      <c r="S22" s="17" t="s">
        <v>41</v>
      </c>
      <c r="T22" s="17" t="s">
        <v>43</v>
      </c>
      <c r="U22" s="17" t="s">
        <v>42</v>
      </c>
      <c r="V22" s="17" t="s">
        <v>44</v>
      </c>
      <c r="W22" s="17" t="s">
        <v>45</v>
      </c>
      <c r="X22" s="17" t="s">
        <v>46</v>
      </c>
      <c r="Y22" s="17" t="s">
        <v>47</v>
      </c>
      <c r="Z22" s="17" t="s">
        <v>48</v>
      </c>
      <c r="AA22" s="18" t="s">
        <v>49</v>
      </c>
      <c r="AB22" s="15"/>
      <c r="AC22" s="15"/>
      <c r="AD22" s="15"/>
      <c r="AE22" s="15"/>
      <c r="AF22" s="15"/>
    </row>
    <row r="23" spans="1:35" x14ac:dyDescent="0.25">
      <c r="A23" s="14" t="s">
        <v>60</v>
      </c>
      <c r="B23">
        <v>30.0000000000014</v>
      </c>
      <c r="C23">
        <v>1.3355719225601499</v>
      </c>
      <c r="D23">
        <v>4.8211553109187104</v>
      </c>
      <c r="E23">
        <v>0.12887506224366499</v>
      </c>
      <c r="F23">
        <v>7.4903858885701604</v>
      </c>
      <c r="G23">
        <v>0.52158321837263699</v>
      </c>
      <c r="H23">
        <v>2.3104244000086802</v>
      </c>
      <c r="I23">
        <v>3.8038461700623798</v>
      </c>
      <c r="J23">
        <v>12.2924747939749</v>
      </c>
      <c r="K23">
        <v>0.22749847298065801</v>
      </c>
      <c r="L23">
        <v>0.60177633607651004</v>
      </c>
      <c r="M23">
        <v>1.0224977781325801E-2</v>
      </c>
      <c r="N23">
        <v>3.8835154836281398</v>
      </c>
      <c r="O23">
        <v>11.5833368870661</v>
      </c>
      <c r="P23">
        <v>18061</v>
      </c>
      <c r="Q23">
        <v>20</v>
      </c>
      <c r="R23">
        <v>5.80548110877116E-3</v>
      </c>
      <c r="S23">
        <v>7.7008706809033602E-4</v>
      </c>
      <c r="T23">
        <v>4.6966981332493499E-4</v>
      </c>
      <c r="U23">
        <v>13.3520787554523</v>
      </c>
      <c r="V23">
        <v>0.172025302640958</v>
      </c>
    </row>
    <row r="24" spans="1:35" x14ac:dyDescent="0.25">
      <c r="A24" s="14" t="s">
        <v>61</v>
      </c>
      <c r="B24">
        <v>30.0000000000014</v>
      </c>
      <c r="C24">
        <v>1.3355719225601499</v>
      </c>
      <c r="D24">
        <v>2226.9099062943401</v>
      </c>
      <c r="E24">
        <v>59.527879579973003</v>
      </c>
      <c r="F24">
        <v>3459.83762428214</v>
      </c>
      <c r="G24">
        <v>240.92126493422899</v>
      </c>
      <c r="H24">
        <v>1067.19378495671</v>
      </c>
      <c r="I24">
        <v>3.8038461700623798</v>
      </c>
      <c r="J24">
        <v>12.2924747939749</v>
      </c>
      <c r="K24">
        <v>0.22749847298065801</v>
      </c>
      <c r="L24">
        <v>0.60177633607651004</v>
      </c>
      <c r="M24">
        <v>4.7229559813817801</v>
      </c>
      <c r="N24">
        <v>3.8835154836281398</v>
      </c>
      <c r="O24">
        <v>5350.3871993778803</v>
      </c>
      <c r="P24">
        <v>385</v>
      </c>
      <c r="Q24">
        <v>20</v>
      </c>
      <c r="R24">
        <v>5.80548110877116E-3</v>
      </c>
      <c r="S24">
        <v>7.7008706809033602E-4</v>
      </c>
      <c r="T24">
        <v>4.6966981332493499E-4</v>
      </c>
      <c r="U24">
        <v>13.3520787554523</v>
      </c>
      <c r="V24">
        <v>79.459139123114198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Steady state simulation_Matlab</vt:lpstr>
      <vt:lpstr>Steady state simulation_WEST</vt:lpstr>
      <vt:lpstr>Steady state simulation_diff</vt:lpstr>
      <vt:lpstr>Steady state simulation_Matlab2</vt:lpstr>
      <vt:lpstr>Steady state simulation_diff 2</vt:lpstr>
      <vt:lpstr>Steady state simulation_WEST 2</vt:lpstr>
      <vt:lpstr>Steady state simulation_Mat (2</vt:lpstr>
      <vt:lpstr>Steady state simulation_dif (2</vt:lpstr>
      <vt:lpstr>Steady state simulation_WEST 3</vt:lpstr>
    </vt:vector>
  </TitlesOfParts>
  <Company>DTU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Snip</dc:creator>
  <cp:lastModifiedBy>Laura Snip</cp:lastModifiedBy>
  <dcterms:created xsi:type="dcterms:W3CDTF">2013-08-13T13:02:20Z</dcterms:created>
  <dcterms:modified xsi:type="dcterms:W3CDTF">2014-01-20T08:20:25Z</dcterms:modified>
</cp:coreProperties>
</file>