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 activeTab="1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<sst xmlns="http://schemas.openxmlformats.org/spreadsheetml/2006/main" count="490" uniqueCount="282">
  <si>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</si>
  <si>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</si>
  <si>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</si>
  <si>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</si>
  <si>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</si>
  <si>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</si>
  <si>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</si>
  <si>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</si>
  <si>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</si>
  <si>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</si>
  <si>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</si>
  <si>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</si>
  <si>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</si>
  <si>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</si>
  <si>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</si>
  <si>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</si>
  <si>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</si>
  <si>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</si>
  <si>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</si>
  <si>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</si>
  <si>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</si>
  <si>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</si>
  <si>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</si>
  <si>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</si>
  <si>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</si>
  <si>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</si>
  <si>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</si>
  <si>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</si>
  <si>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</si>
  <si>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</si>
  <si>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</si>
  <si>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</si>
  <si>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</si>
  <si>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</si>
  <si>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</si>
  <si>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</si>
  <si>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</si>
  <si>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</si>
  <si>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</si>
  <si>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</si>
  <si>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</si>
  <si>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</si>
  <si>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</si>
  <si>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</si>
  <si>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</si>
  <si>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</si>
  <si>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</si>
  <si>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</si>
  <si>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</si>
  <si>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</si>
  <si>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</si>
  <si>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</si>
  <si>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</si>
  <si>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</si>
  <si>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</si>
  <si>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</si>
  <si>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</si>
  <si>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</si>
  <si>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</si>
  <si>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</si>
  <si>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</si>
  <si>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</si>
  <si>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</si>
  <si>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</si>
  <si>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</si>
  <si>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</si>
  <si>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</si>
  <si>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</si>
  <si>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</si>
  <si>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</si>
  <si>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</si>
  <si>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</si>
  <si>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</si>
  <si>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</si>
  <si>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</si>
  <si>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</si>
  <si>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</si>
  <si>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</si>
  <si>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</si>
  <si>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</si>
  <si>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</si>
  <si>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</si>
  <si>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</si>
  <si>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</si>
  <si>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</si>
  <si>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</si>
  <si>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</si>
  <si>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</si>
  <si>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</si>
  <si>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</si>
  <si>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</si>
  <si>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</si>
  <si>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</si>
  <si>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</si>
  <si>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</si>
  <si>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</si>
  <si>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</si>
  <si>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</si>
  <si>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</si>
  <si>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</si>
  <si>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</si>
  <si>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</si>
  <si>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</si>
  <si>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</si>
  <si>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</si>
  <si>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</si>
  <si>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</si>
  <si>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</si>
  <si>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</si>
  <si>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</si>
  <si>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</si>
  <si>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</si>
  <si>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</si>
  <si>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</si>
  <si>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</si>
  <si>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</si>
  <si>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</si>
  <si>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</si>
  <si>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</si>
  <si>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</si>
  <si>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</si>
  <si>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</si>
  <si>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</si>
  <si>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</si>
  <si>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</si>
  <si>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</si>
  <si>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</si>
  <si>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</si>
  <si>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</si>
  <si>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</si>
  <si>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</si>
  <si>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</si>
  <si>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</si>
  <si>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</si>
  <si>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</si>
  <si>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</si>
  <si>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</si>
  <si>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</si>
  <si>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</si>
  <si>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</si>
  <si>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</si>
  <si>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</si>
  <si>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</si>
  <si>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</si>
  <si>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</si>
  <si>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</si>
  <si>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</si>
  <si>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</si>
  <si>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</si>
  <si>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</si>
  <si>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</si>
  <si>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</si>
  <si>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</si>
  <si>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</si>
  <si>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</si>
  <si>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</si>
  <si>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</si>
  <si>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</si>
  <si>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</si>
  <si>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</si>
  <si>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</si>
  <si>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</si>
  <si>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</si>
  <si>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</si>
  <si>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</si>
  <si>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</si>
  <si>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XP conc = 1.6913 g COD/m3</t>
  </si>
  <si>
    <t>Effluent average SND conc = 0.56023 g N/m3</t>
  </si>
  <si>
    <t>Effluent average XND conc = 0.016419 g N/m3</t>
  </si>
  <si>
    <t>Effluent average TSS conc = 12.8533 g SS/m3  (limit = 30 g SS/m3)</t>
  </si>
  <si>
    <t>Effluent average SN2 conc = 13.3919 g N/m3</t>
  </si>
  <si>
    <t>Effluent average total COD conc = 48.3684 g COD/m3  (limit = 100 g COD/m3)</t>
  </si>
  <si>
    <t>Effluent average XS load = 4.0155 kg COD/day</t>
  </si>
  <si>
    <t>Effluent average XP load = 30.5469 kg COD/day</t>
  </si>
  <si>
    <t>Effluent average SND load = 10.1184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</si>
  <si>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</si>
  <si>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</si>
  <si>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</si>
  <si>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SO conc = 3.7797 g (-COD)/m3</t>
  </si>
  <si>
    <t>Sludge for disposal average SND conc = 0.54703 g N/m3</t>
  </si>
  <si>
    <t>Sludge for disposal average XND conc = 7.6497 g N/m3</t>
  </si>
  <si>
    <t>Sludge for disposal average SN2 conc = 13.3847 g N/m3</t>
  </si>
  <si>
    <t>Sludge for disposal average SS load = 0.45862 kg COD/day</t>
  </si>
  <si>
    <t>Sludge for disposal average XI load = 866.4907 kg COD/day</t>
  </si>
  <si>
    <t>Sludge for disposal average XP load = 311.8208 kg COD/day</t>
  </si>
  <si>
    <t>Sludge for disposal average SO load = 1.4552 kg (-COD)/day</t>
  </si>
  <si>
    <t>Sludge for disposal average SND load = 0.21061 kg N/day</t>
  </si>
  <si>
    <t>Sludge for disposal average XND load = 2.9451 kg N/day</t>
  </si>
  <si>
    <t>Sludge for disposal average SN2 load = 5.1531 kg N/day</t>
  </si>
  <si>
    <t>Sludge for disposal average Kjeldahl N load = 241.6721 kg N/d</t>
  </si>
  <si>
    <t>Sludge for disposal average BOD5 load = 457.1914 kg BOD5/d</t>
  </si>
  <si>
    <t>N2O emission during nitrification/denitrification (ANOX1) = 0.010439 kg N2O/d</t>
  </si>
  <si>
    <t>N2O emission during nitrification/denitrification (ANOX2) = 0.011131 kg N2O/d</t>
  </si>
  <si>
    <t>during 0.83333 days, i.e. 11.9048% of the operating time.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</si>
  <si>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</si>
  <si>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</si>
  <si>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</si>
  <si>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BOD5 conc = 2.7846 g/m3  (limit = 10 g/m3)</t>
  </si>
  <si>
    <t>Effluent average XBA1 load = 9.2788 kg COD/day</t>
  </si>
  <si>
    <t>N2O emission during nitrification/denitrification (ANOX1) = 0.016405 kg N-N2O/d</t>
  </si>
  <si>
    <t>N2O emission during nitrification/denitrification (ANOX2) = 0.017492 kg N-N2O/d</t>
  </si>
  <si>
    <t>The maximum effluent total nitrogen level (18 mg N/l) was violated</t>
  </si>
  <si>
    <t>Effluent average XI load = 84.8248 kg COD/day</t>
  </si>
  <si>
    <t>Effluent average XBH load = 177.648 kg COD/day</t>
  </si>
  <si>
    <t>Effluent average SN2O load = 241.874 kg N/day</t>
  </si>
  <si>
    <t>Effluent average BOD5 load = 50.2929 kg BOD5/d</t>
  </si>
  <si>
    <t>Effluent average SO conc = 3.512 g (-COD)/m3</t>
  </si>
  <si>
    <t>Effluent average XBA2 conc = 0.17796 g COD/m3</t>
  </si>
  <si>
    <t>Effluent average flow rate = 18061.1821 m3/d</t>
  </si>
  <si>
    <t>Effluent average XBA1 conc = 0.51374 g COD/m3</t>
  </si>
  <si>
    <t>Effluent average SNO3 conc = 14.6771 g N/m3</t>
  </si>
  <si>
    <t>Effluent average SNH conc = 1.9552 g N/m3  (limit = 4 g N/m3)</t>
  </si>
  <si>
    <t>Effluent average SALK conc = 3.8332 mol HCO3/m3</t>
  </si>
  <si>
    <t>Effluent average SNO2 conc = 0.033465 g N/m3</t>
  </si>
  <si>
    <t>Effluent average SNO conc = 0.002194 g N/m3</t>
  </si>
  <si>
    <t>Effluent average SN2O conc = 0.0011644 g N/m3</t>
  </si>
  <si>
    <t>Effluent average Kjeldahl N conc = 3.8205 g N/m3</t>
  </si>
  <si>
    <t>Effluent average total N conc = 18.5344 g N/m3  (limit = 18 g N/m3)</t>
  </si>
  <si>
    <t>Effluent average SI load = 541.8355 kg COD/day</t>
  </si>
  <si>
    <t>Effluent average SS load = 22.2266 kg COD/day</t>
  </si>
  <si>
    <t>Effluent average SO load = 63.4303 kg (-COD)/day</t>
  </si>
  <si>
    <t>Effluent average SNO3 load = 265.0861 kg N/day</t>
  </si>
  <si>
    <t>Effluent average SNH load = 35.3133 kg N/day</t>
  </si>
  <si>
    <t>Effluent average XND load = 0.29656 kg N/day</t>
  </si>
  <si>
    <t>Effluent average SALK load = 69.2322 kmol HCO3/day</t>
  </si>
  <si>
    <t>Effluent average TSS load = 232.1461 kg SS/day</t>
  </si>
  <si>
    <t>Effluent average SNO2 load = 0.60441 kg N/day</t>
  </si>
  <si>
    <t>Effluent average SNO load = 0.039625 kg N/day</t>
  </si>
  <si>
    <t>Effluent average SNO load = 0.021031 kg N/day</t>
  </si>
  <si>
    <t>Effluent average Kjeldahl N load = 69.0026 kg N/d</t>
  </si>
  <si>
    <t>Effluent average total N load = 334.7538 kg N/d</t>
  </si>
  <si>
    <t>Effluent average total COD load = 873.5902 kg COD/d</t>
  </si>
  <si>
    <t>Sludge for disposal average XS conc = 103.0051 g COD/m3</t>
  </si>
  <si>
    <t>Sludge for disposal average XBH conc = 4718.462 g COD/m3</t>
  </si>
  <si>
    <t>Sludge for disposal average XBA1 conc = 246.1202 g COD/m3</t>
  </si>
  <si>
    <t>Sludge for disposal average XP conc = 809.924 g COD/m3</t>
  </si>
  <si>
    <t>Sludge for disposal average SNO3 conc = 14.855 g N/m3</t>
  </si>
  <si>
    <t>Sludge for disposal average SNH conc = 1.6046 g N/m3</t>
  </si>
  <si>
    <t>Sludge for disposal average SALK conc = 3.8025 mol HCO3/m3</t>
  </si>
  <si>
    <t>Sludge for disposal average TSS conc = 6160.0385 g SS/m3</t>
  </si>
  <si>
    <t>Sludge for disposal average SNO2 conc = 0.026813 g N/m3</t>
  </si>
  <si>
    <t>Sludge for disposal average SNO conc = 0.0017841 g N/m3</t>
  </si>
  <si>
    <t>Sludge for disposal average SN2O conc = 0.00094686 g N/m3</t>
  </si>
  <si>
    <t>Sludge for disposal average XBA2 conc = 85.2481 g COD/m3</t>
  </si>
  <si>
    <t>Sludge for disposal average Kjeldahl N conc = 632.8346 g N/m3</t>
  </si>
  <si>
    <t>Sludge for disposal average total N conc = 647.7191 g N/m3</t>
  </si>
  <si>
    <t>Sludge for disposal average total COD conc = 8244.5758 g COD/m3</t>
  </si>
  <si>
    <t>Sludge for disposal average BOD5 conc = 1187.51 g BOD5/m3</t>
  </si>
  <si>
    <t>Sludge for disposal average XS load = 39.657 kg COD/day</t>
  </si>
  <si>
    <t>Sludge for disposal average XBH load = 1816.6079 kg COD/day</t>
  </si>
  <si>
    <t>Sludge for disposal average XBA load = 94.7563 kg COD/day</t>
  </si>
  <si>
    <t>Sludge for disposal average SNO3 load = 5.7192 kg N/day</t>
  </si>
  <si>
    <t>Sludge for disposal average SNH load = 0.61777 kg N/day</t>
  </si>
  <si>
    <t>Sludge for disposal average SALK load = 1.464 kmol HCO3/day</t>
  </si>
  <si>
    <t>Sludge for disposal average TSS load = 2371.6148 kg SS/day</t>
  </si>
  <si>
    <t>Sludge for disposal average SNO2 load = 0.010323 kg N/day</t>
  </si>
  <si>
    <t>Sludge for disposal average SNO load = 0.00068686 kg N/day</t>
  </si>
  <si>
    <t>Sludge for disposal average SN2O load = 0.00036454 kg N/day</t>
  </si>
  <si>
    <t>Sludge for disposal average XBA2 load = 32.8205 kg N/day</t>
  </si>
  <si>
    <t>Sludge for disposal average total N load = 247.4026 kg N/d</t>
  </si>
  <si>
    <t>Sludge for disposal average total COD load = 3174.1617 kg COD/d</t>
  </si>
  <si>
    <t>Effluent Quality Index (EQI) = 6180.1109 kg poll.units/d</t>
  </si>
  <si>
    <t>Sludge production for disposal = 16464.2911 kg SS</t>
  </si>
  <si>
    <t>Average sludge production for disposal per day = 2352.0416 kg SS/d</t>
  </si>
  <si>
    <t>Sludge production released into effluent = 1625.0226 kg SS</t>
  </si>
  <si>
    <t>Average sludge production released into effluent per day = 232.1461 kg SS/d</t>
  </si>
  <si>
    <t>Total sludge production = 18089.3138 kg SS</t>
  </si>
  <si>
    <t>Total average sludge production per day = 2584.1877 kg SS/d</t>
  </si>
  <si>
    <t>Sludge production cost index = 11760.208</t>
  </si>
  <si>
    <t>Total Operational Cost Index (OCI) = 16671.7557</t>
  </si>
  <si>
    <t>N2O emission during nitrification/denitrification (AER1) = 1.2177 kg N2O/d</t>
  </si>
  <si>
    <t>N2O emission during nitrification/denitrification (AER2) = 0.60784 kg N2O/d</t>
  </si>
  <si>
    <t>N2O emission during nitrification/denitrification (AER3) = 0.27679 kg N2O/d</t>
  </si>
  <si>
    <t>N2O emission during nitrification/denitrification (total) = 2.1239 kg N2O/d</t>
  </si>
  <si>
    <t>N2O emission during nitrification/denitrification (AER1) = 1.9136 kg N-N2O/d</t>
  </si>
  <si>
    <t>N2O emission during nitrification/denitrification (AER2) = 0.95517 kg N-N2O/d</t>
  </si>
  <si>
    <t>N2O emission during nitrification/denitrification (AER3) = 0.43495 kg N-N2O/d</t>
  </si>
  <si>
    <t>N2O emission during nitrification/denitrification (total) = 3.3376 kg N-N2O/d</t>
  </si>
  <si>
    <t>95% percentile for effluent SNH (Ammonia95) = 6.831 g N/m3</t>
  </si>
  <si>
    <t>95% percentile for effluent TN (TN95) = 22.7699 g N/m3</t>
  </si>
  <si>
    <t>End time (hour:min:sec) = 9  23  24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</si>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</sst>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opLeftCell="A64" zoomScaleNormal="100" workbookViewId="0">
      <selection activeCell="E73" sqref="E73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59" style="2" bestFit="1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4" t="s">
        <v>136</v>
      </c>
      <c r="B5" s="94"/>
      <c r="C5" s="94"/>
      <c r="D5" s="94"/>
    </row>
    <row r="6" spans="1:12" x14ac:dyDescent="0.2">
      <c r="A6" s="94" t="s">
        <v>137</v>
      </c>
      <c r="B6" s="94"/>
      <c r="C6" s="94"/>
      <c r="D6" s="94"/>
      <c r="E6" s="94"/>
      <c r="F6" s="94"/>
    </row>
    <row r="7" spans="1:12" x14ac:dyDescent="0.2">
      <c r="A7" s="94" t="s">
        <v>138</v>
      </c>
      <c r="B7" s="94"/>
      <c r="C7" s="94"/>
      <c r="D7" s="94"/>
      <c r="E7" s="94"/>
      <c r="F7" s="94"/>
    </row>
    <row r="8" spans="1:12" x14ac:dyDescent="0.2">
      <c r="A8" s="94" t="s">
        <v>6</v>
      </c>
      <c r="B8" s="94"/>
      <c r="C8" s="94"/>
      <c r="D8" s="94"/>
      <c r="E8" s="94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1" t="s">
        <v>208</v>
      </c>
      <c r="F15" s="83">
        <v>18061.182100000002</v>
      </c>
      <c r="G15" s="28"/>
      <c r="H15" s="50">
        <v>18062.036226798198</v>
      </c>
      <c r="J15" s="28">
        <f t="shared" ref="J15:J29" si="0">AVERAGE(D15:H15)</f>
        <v>18061.609163399102</v>
      </c>
      <c r="K15" s="28">
        <f t="shared" ref="K15:K29" si="1">STDEV(D15:H15)</f>
        <v>0.60395885099781099</v>
      </c>
      <c r="L15" s="26">
        <f t="shared" ref="L15:L29" si="2">ABS(MAX(D15:H15)-MIN(D15:H15))</f>
        <v>0.8541267981963756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1" t="s">
        <v>107</v>
      </c>
      <c r="F16" s="83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1" t="s">
        <v>162</v>
      </c>
      <c r="F17" s="83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1" t="s">
        <v>163</v>
      </c>
      <c r="F18" s="83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1" t="s">
        <v>164</v>
      </c>
      <c r="F19" s="83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1" t="s">
        <v>165</v>
      </c>
      <c r="F20" s="83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91" t="s">
        <v>209</v>
      </c>
      <c r="F21" s="83">
        <v>0.51373999999999997</v>
      </c>
      <c r="G21" s="28"/>
      <c r="H21" s="50">
        <v>0.51305734886610899</v>
      </c>
      <c r="J21" s="28">
        <f t="shared" si="0"/>
        <v>0.51339867443305454</v>
      </c>
      <c r="K21" s="28">
        <f t="shared" si="1"/>
        <v>4.8270724595900341E-4</v>
      </c>
      <c r="L21" s="26">
        <f t="shared" si="2"/>
        <v>6.8265113389098797E-4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1" t="s">
        <v>166</v>
      </c>
      <c r="F22" s="83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1" t="s">
        <v>206</v>
      </c>
      <c r="F23" s="83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91" t="s">
        <v>210</v>
      </c>
      <c r="F24" s="44">
        <v>14.677099999999999</v>
      </c>
      <c r="G24" s="8"/>
      <c r="H24" s="55">
        <v>14.686001895433799</v>
      </c>
      <c r="J24" s="8">
        <f t="shared" si="0"/>
        <v>14.6815509477169</v>
      </c>
      <c r="K24" s="8">
        <f t="shared" si="1"/>
        <v>6.2945906266534176E-3</v>
      </c>
      <c r="L24" s="66">
        <f t="shared" si="2"/>
        <v>8.9018954337998224E-3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91" t="s">
        <v>211</v>
      </c>
      <c r="F25" s="44">
        <v>1.9552</v>
      </c>
      <c r="G25" s="8"/>
      <c r="H25" s="55">
        <v>1.9277958677803599</v>
      </c>
      <c r="J25" s="8">
        <f t="shared" si="0"/>
        <v>1.9414979338901799</v>
      </c>
      <c r="K25" s="8">
        <f t="shared" si="1"/>
        <v>1.9377647725040276E-2</v>
      </c>
      <c r="L25" s="66">
        <f t="shared" si="2"/>
        <v>2.7404132219640109E-2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91" t="s">
        <v>167</v>
      </c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6">
        <f t="shared" si="2"/>
        <v>1.0260574994309657E-3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91" t="s">
        <v>168</v>
      </c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6">
        <f t="shared" si="2"/>
        <v>6.230744406799868E-5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91" t="s">
        <v>212</v>
      </c>
      <c r="F28" s="44">
        <v>3.8332000000000002</v>
      </c>
      <c r="G28" s="8"/>
      <c r="H28" s="55">
        <v>3.8328832347796999</v>
      </c>
      <c r="J28" s="8">
        <f t="shared" si="0"/>
        <v>3.8330416173898501</v>
      </c>
      <c r="K28" s="8">
        <f t="shared" si="1"/>
        <v>2.2398683531833557E-4</v>
      </c>
      <c r="L28" s="66">
        <f t="shared" si="2"/>
        <v>3.1676522030021914E-4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91" t="s">
        <v>169</v>
      </c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6">
        <f t="shared" si="2"/>
        <v>2.2106886788801461E-2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91" t="s">
        <v>108</v>
      </c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91" t="s">
        <v>213</v>
      </c>
      <c r="F31" s="44">
        <v>3.3465000000000002E-2</v>
      </c>
      <c r="G31" s="8"/>
      <c r="H31" s="55">
        <v>3.2766947235779401E-2</v>
      </c>
      <c r="J31" s="8">
        <f t="shared" si="3"/>
        <v>3.3115973617889705E-2</v>
      </c>
      <c r="K31" s="8">
        <f t="shared" si="4"/>
        <v>4.9359784320640121E-4</v>
      </c>
      <c r="L31" s="66">
        <f t="shared" si="5"/>
        <v>6.9805276422060109E-4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91" t="s">
        <v>214</v>
      </c>
      <c r="F32" s="44">
        <v>2.1940000000000002E-3</v>
      </c>
      <c r="G32" s="8"/>
      <c r="H32" s="55">
        <v>2.1547308761310402E-3</v>
      </c>
      <c r="J32" s="8">
        <f t="shared" si="3"/>
        <v>2.1743654380655202E-3</v>
      </c>
      <c r="K32" s="8">
        <f t="shared" si="4"/>
        <v>2.7767463778996124E-5</v>
      </c>
      <c r="L32" s="66">
        <f t="shared" si="5"/>
        <v>3.926912386895999E-5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91" t="s">
        <v>215</v>
      </c>
      <c r="F33" s="44">
        <v>1.1643999999999999E-3</v>
      </c>
      <c r="G33" s="8"/>
      <c r="H33" s="55">
        <v>1.14330993148379E-3</v>
      </c>
      <c r="J33" s="8">
        <f t="shared" si="3"/>
        <v>1.153854965741895E-3</v>
      </c>
      <c r="K33" s="8">
        <f t="shared" si="4"/>
        <v>1.4912930463500953E-5</v>
      </c>
      <c r="L33" s="66">
        <f t="shared" si="5"/>
        <v>2.1090068516209934E-5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91" t="s">
        <v>170</v>
      </c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6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91" t="s">
        <v>207</v>
      </c>
      <c r="F35" s="83">
        <v>0.17796000000000001</v>
      </c>
      <c r="G35" s="28"/>
      <c r="H35" s="55">
        <v>0.177771238818375</v>
      </c>
      <c r="J35" s="28">
        <f t="shared" si="3"/>
        <v>0.17786561940918749</v>
      </c>
      <c r="K35" s="28">
        <f t="shared" si="4"/>
        <v>1.3347431155182467E-4</v>
      </c>
      <c r="L35" s="26">
        <f t="shared" si="5"/>
        <v>1.8876118162500233E-4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91" t="s">
        <v>216</v>
      </c>
      <c r="F36" s="83">
        <v>3.8205</v>
      </c>
      <c r="G36" s="28"/>
      <c r="H36" s="50">
        <v>3.7898932398683001</v>
      </c>
      <c r="J36" s="28">
        <f>AVERAGE(D36:I36)</f>
        <v>3.8051966199341498</v>
      </c>
      <c r="K36" s="28">
        <f t="shared" si="4"/>
        <v>2.1642247639275095E-2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91" t="s">
        <v>217</v>
      </c>
      <c r="F37" s="83">
        <v>18.534400000000002</v>
      </c>
      <c r="G37" s="28"/>
      <c r="H37" s="50">
        <v>18.511960123345499</v>
      </c>
      <c r="J37" s="28">
        <f t="shared" si="3"/>
        <v>18.52318006167275</v>
      </c>
      <c r="K37" s="28">
        <f t="shared" si="4"/>
        <v>1.5867388951388204E-2</v>
      </c>
      <c r="L37" s="26">
        <f t="shared" si="5"/>
        <v>2.24398766545022E-2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91" t="s">
        <v>171</v>
      </c>
      <c r="F38" s="83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91" t="s">
        <v>197</v>
      </c>
      <c r="F39" s="44">
        <v>2.7846000000000002</v>
      </c>
      <c r="G39" s="80"/>
      <c r="H39" s="55">
        <v>2.7801478350114399</v>
      </c>
      <c r="I39" s="80"/>
      <c r="J39" s="80">
        <f t="shared" si="3"/>
        <v>2.7823739175057201</v>
      </c>
      <c r="K39" s="80">
        <f t="shared" si="4"/>
        <v>3.1481560543722949E-3</v>
      </c>
      <c r="L39" s="78">
        <f t="shared" si="5"/>
        <v>4.4521649885602699E-3</v>
      </c>
    </row>
    <row r="40" spans="1:12" x14ac:dyDescent="0.2">
      <c r="A40" s="36"/>
      <c r="B40" s="28"/>
      <c r="C40" s="28"/>
      <c r="D40" s="28"/>
      <c r="E40" s="88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91" t="s">
        <v>218</v>
      </c>
      <c r="F44" s="59">
        <v>541.83550000000002</v>
      </c>
      <c r="G44" s="28"/>
      <c r="H44" s="49">
        <v>541.86332844642902</v>
      </c>
      <c r="I44" s="28"/>
      <c r="J44" s="28">
        <f t="shared" ref="J44:J66" si="6">AVERAGE(D44:I44)</f>
        <v>541.84941422321458</v>
      </c>
      <c r="K44" s="28">
        <f t="shared" ref="K44:K66" si="7">STDEV(D44:I44)</f>
        <v>1.9677683179831176E-2</v>
      </c>
      <c r="L44" s="26">
        <f t="shared" ref="L44:L66" si="8">ABS(MAX(D44:I44)-MIN(D44:I44))</f>
        <v>2.7828446428998177E-2</v>
      </c>
    </row>
    <row r="45" spans="1:12" ht="15" x14ac:dyDescent="0.25">
      <c r="A45" s="25" t="s">
        <v>47</v>
      </c>
      <c r="B45" s="26"/>
      <c r="C45" s="27" t="s">
        <v>46</v>
      </c>
      <c r="E45" s="91" t="s">
        <v>219</v>
      </c>
      <c r="F45" s="59">
        <v>22.226600000000001</v>
      </c>
      <c r="G45" s="28"/>
      <c r="H45" s="49">
        <v>22.1737512854126</v>
      </c>
      <c r="I45" s="28"/>
      <c r="J45" s="28">
        <f t="shared" ref="J45:J62" si="9">AVERAGE(E45:I45)</f>
        <v>22.200175642706299</v>
      </c>
      <c r="K45" s="28">
        <f t="shared" ref="K45:K62" si="10">STDEV(E45:I45)</f>
        <v>3.7369684461744157E-2</v>
      </c>
      <c r="L45" s="26">
        <f t="shared" ref="L45:L62" si="11">ABS(MAX(E45:I45)-MIN(E45:I45))</f>
        <v>5.2848714587401702E-2</v>
      </c>
    </row>
    <row r="46" spans="1:12" ht="15" x14ac:dyDescent="0.25">
      <c r="A46" s="25" t="s">
        <v>48</v>
      </c>
      <c r="B46" s="26"/>
      <c r="C46" s="27" t="s">
        <v>46</v>
      </c>
      <c r="E46" s="91" t="s">
        <v>202</v>
      </c>
      <c r="F46" s="59">
        <v>84.824799999999996</v>
      </c>
      <c r="G46" s="28"/>
      <c r="H46" s="49">
        <v>84.6157335710149</v>
      </c>
      <c r="I46" s="28"/>
      <c r="J46" s="28">
        <f t="shared" si="9"/>
        <v>84.720266785507448</v>
      </c>
      <c r="K46" s="28">
        <f t="shared" si="10"/>
        <v>0.14783228965381737</v>
      </c>
      <c r="L46" s="26">
        <f t="shared" si="11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91" t="s">
        <v>172</v>
      </c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91" t="s">
        <v>203</v>
      </c>
      <c r="F48" s="59">
        <v>177.648</v>
      </c>
      <c r="G48" s="28"/>
      <c r="H48" s="49">
        <v>177.398374435638</v>
      </c>
      <c r="I48" s="28"/>
      <c r="J48" s="28">
        <f t="shared" si="9"/>
        <v>177.52318721781899</v>
      </c>
      <c r="K48" s="28">
        <f t="shared" si="10"/>
        <v>0.17651192931788337</v>
      </c>
      <c r="L48" s="26">
        <f t="shared" si="11"/>
        <v>0.24962556436199179</v>
      </c>
    </row>
    <row r="49" spans="1:12" ht="15" x14ac:dyDescent="0.25">
      <c r="A49" s="25" t="s">
        <v>158</v>
      </c>
      <c r="B49" s="26"/>
      <c r="C49" s="27" t="s">
        <v>46</v>
      </c>
      <c r="E49" s="91" t="s">
        <v>198</v>
      </c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91" t="s">
        <v>173</v>
      </c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91" t="s">
        <v>220</v>
      </c>
      <c r="F51" s="59">
        <v>63.430300000000003</v>
      </c>
      <c r="G51" s="28"/>
      <c r="H51" s="49">
        <v>63.717428674486598</v>
      </c>
      <c r="I51" s="28"/>
      <c r="J51" s="28">
        <f t="shared" si="9"/>
        <v>63.5738643372433</v>
      </c>
      <c r="K51" s="28">
        <f t="shared" si="10"/>
        <v>0.20303063280257652</v>
      </c>
      <c r="L51" s="26">
        <f t="shared" si="11"/>
        <v>0.28712867448659551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91" t="s">
        <v>221</v>
      </c>
      <c r="F52" s="44">
        <v>265.08609999999999</v>
      </c>
      <c r="G52" s="8"/>
      <c r="H52" s="68">
        <v>265.26177606478302</v>
      </c>
      <c r="I52" s="8"/>
      <c r="J52" s="8">
        <f t="shared" si="9"/>
        <v>265.1739380323915</v>
      </c>
      <c r="K52" s="8">
        <f t="shared" si="10"/>
        <v>0.12422173670025009</v>
      </c>
      <c r="L52" s="66">
        <f t="shared" si="11"/>
        <v>0.17567606478303333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91" t="s">
        <v>222</v>
      </c>
      <c r="F53" s="44">
        <v>35.313299999999998</v>
      </c>
      <c r="G53" s="8"/>
      <c r="H53" s="68">
        <v>34.816184777944102</v>
      </c>
      <c r="I53" s="8"/>
      <c r="J53" s="8">
        <f t="shared" si="9"/>
        <v>35.06474238897205</v>
      </c>
      <c r="K53" s="8">
        <f t="shared" si="10"/>
        <v>0.35151354454678063</v>
      </c>
      <c r="L53" s="66">
        <f t="shared" si="11"/>
        <v>0.49711522205589631</v>
      </c>
    </row>
    <row r="54" spans="1:12" ht="15" x14ac:dyDescent="0.25">
      <c r="A54" s="25" t="s">
        <v>56</v>
      </c>
      <c r="B54" s="26"/>
      <c r="C54" s="27" t="s">
        <v>54</v>
      </c>
      <c r="E54" s="91" t="s">
        <v>174</v>
      </c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91" t="s">
        <v>223</v>
      </c>
      <c r="F55" s="59">
        <v>0.29655999999999999</v>
      </c>
      <c r="G55" s="28"/>
      <c r="H55" s="49">
        <v>0.29542447278210399</v>
      </c>
      <c r="I55" s="28"/>
      <c r="J55" s="28">
        <f t="shared" si="9"/>
        <v>0.29599223639105199</v>
      </c>
      <c r="K55" s="28">
        <f t="shared" si="10"/>
        <v>8.0293899599615881E-4</v>
      </c>
      <c r="L55" s="26">
        <f t="shared" si="11"/>
        <v>1.1355272178960041E-3</v>
      </c>
    </row>
    <row r="56" spans="1:12" ht="15.75" x14ac:dyDescent="0.3">
      <c r="A56" s="25" t="s">
        <v>58</v>
      </c>
      <c r="B56" s="26"/>
      <c r="C56" s="27" t="s">
        <v>59</v>
      </c>
      <c r="E56" s="91" t="s">
        <v>224</v>
      </c>
      <c r="F56" s="59">
        <v>69.232200000000006</v>
      </c>
      <c r="G56" s="28"/>
      <c r="H56" s="49">
        <v>69.230050070268405</v>
      </c>
      <c r="I56" s="28"/>
      <c r="J56" s="28">
        <f t="shared" si="9"/>
        <v>69.231125035134198</v>
      </c>
      <c r="K56" s="28">
        <f t="shared" si="10"/>
        <v>1.520229892289796E-3</v>
      </c>
      <c r="L56" s="26">
        <f t="shared" si="11"/>
        <v>2.1499297316012189E-3</v>
      </c>
    </row>
    <row r="57" spans="1:12" x14ac:dyDescent="0.2">
      <c r="A57" s="25" t="s">
        <v>60</v>
      </c>
      <c r="B57" s="26"/>
      <c r="C57" s="27" t="s">
        <v>61</v>
      </c>
      <c r="E57" s="91" t="s">
        <v>225</v>
      </c>
      <c r="F57" s="59">
        <v>232.14609999999999</v>
      </c>
      <c r="G57" s="8"/>
      <c r="H57" s="55">
        <v>231.75591075619599</v>
      </c>
      <c r="I57" s="28"/>
      <c r="J57" s="28">
        <f t="shared" si="9"/>
        <v>231.95100537809799</v>
      </c>
      <c r="K57" s="28">
        <f t="shared" si="10"/>
        <v>0.27590546023986101</v>
      </c>
      <c r="L57" s="26">
        <f t="shared" si="11"/>
        <v>0.39018924380400222</v>
      </c>
    </row>
    <row r="58" spans="1:12" s="46" customFormat="1" ht="15" x14ac:dyDescent="0.25">
      <c r="A58" s="46" t="s">
        <v>148</v>
      </c>
      <c r="B58" s="26"/>
      <c r="C58" s="27" t="s">
        <v>54</v>
      </c>
      <c r="E58" s="91" t="s">
        <v>226</v>
      </c>
      <c r="F58" s="59">
        <v>0.60441</v>
      </c>
      <c r="G58" s="28"/>
      <c r="H58" s="49">
        <v>0.59177704717803803</v>
      </c>
      <c r="I58" s="28"/>
      <c r="J58" s="28">
        <f t="shared" si="9"/>
        <v>0.59809352358901902</v>
      </c>
      <c r="K58" s="28">
        <f t="shared" si="10"/>
        <v>8.9328466068190442E-3</v>
      </c>
      <c r="L58" s="26">
        <f t="shared" si="11"/>
        <v>1.2632952821961974E-2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91" t="s">
        <v>227</v>
      </c>
      <c r="F59" s="59">
        <v>3.9625E-2</v>
      </c>
      <c r="G59" s="28"/>
      <c r="H59" s="49">
        <v>3.8914937253700703E-2</v>
      </c>
      <c r="I59" s="28"/>
      <c r="J59" s="28">
        <f t="shared" si="9"/>
        <v>3.9269968626850352E-2</v>
      </c>
      <c r="K59" s="28">
        <f t="shared" si="10"/>
        <v>5.0209018297617638E-4</v>
      </c>
      <c r="L59" s="26">
        <f t="shared" si="11"/>
        <v>7.1006274629929755E-4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91" t="s">
        <v>228</v>
      </c>
      <c r="F60" s="59">
        <v>2.1031000000000001E-2</v>
      </c>
      <c r="G60" s="28"/>
      <c r="H60" s="49">
        <v>2.0648443447050999E-2</v>
      </c>
      <c r="I60" s="28"/>
      <c r="J60" s="28">
        <f t="shared" si="9"/>
        <v>2.0839721723525502E-2</v>
      </c>
      <c r="K60" s="28">
        <f t="shared" si="10"/>
        <v>2.7050833277758964E-4</v>
      </c>
      <c r="L60" s="26">
        <f t="shared" si="11"/>
        <v>3.8255655294900173E-4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91" t="s">
        <v>204</v>
      </c>
      <c r="F61" s="59">
        <v>241.874</v>
      </c>
      <c r="G61" s="28"/>
      <c r="H61" s="49">
        <v>241.87779835363</v>
      </c>
      <c r="I61" s="28"/>
      <c r="J61" s="28">
        <f t="shared" si="9"/>
        <v>241.87589917681498</v>
      </c>
      <c r="K61" s="28">
        <f t="shared" si="10"/>
        <v>2.6858416091198353E-3</v>
      </c>
      <c r="L61" s="26">
        <f t="shared" si="11"/>
        <v>3.7983536300032483E-3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91" t="s">
        <v>175</v>
      </c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91" t="s">
        <v>229</v>
      </c>
      <c r="F63" s="59">
        <v>69.002600000000001</v>
      </c>
      <c r="G63" s="28"/>
      <c r="H63" s="50">
        <v>68.449086769650805</v>
      </c>
      <c r="I63" s="28"/>
      <c r="J63" s="28">
        <f>AVERAGE(D63:I63)</f>
        <v>68.725843384825396</v>
      </c>
      <c r="K63" s="28">
        <f t="shared" si="7"/>
        <v>0.39139295865638823</v>
      </c>
      <c r="L63" s="26">
        <f t="shared" si="8"/>
        <v>0.55351323034919631</v>
      </c>
    </row>
    <row r="64" spans="1:12" x14ac:dyDescent="0.2">
      <c r="A64" s="25" t="s">
        <v>63</v>
      </c>
      <c r="B64" s="26"/>
      <c r="C64" s="27" t="s">
        <v>54</v>
      </c>
      <c r="D64" s="28"/>
      <c r="E64" s="91" t="s">
        <v>230</v>
      </c>
      <c r="F64" s="59">
        <v>334.75380000000001</v>
      </c>
      <c r="G64" s="28"/>
      <c r="H64" s="50">
        <v>334.36220326231302</v>
      </c>
      <c r="I64" s="28"/>
      <c r="J64" s="28">
        <f t="shared" si="6"/>
        <v>334.55800163115651</v>
      </c>
      <c r="K64" s="28">
        <f t="shared" si="7"/>
        <v>0.27690070870900435</v>
      </c>
      <c r="L64" s="26">
        <f t="shared" si="8"/>
        <v>0.39159673768699577</v>
      </c>
    </row>
    <row r="65" spans="1:12" x14ac:dyDescent="0.2">
      <c r="A65" s="25" t="s">
        <v>64</v>
      </c>
      <c r="B65" s="26"/>
      <c r="C65" s="27" t="s">
        <v>46</v>
      </c>
      <c r="D65" s="28"/>
      <c r="E65" s="91" t="s">
        <v>231</v>
      </c>
      <c r="F65" s="59">
        <v>873.59019999999998</v>
      </c>
      <c r="G65" s="28"/>
      <c r="H65" s="50">
        <v>873.04496063930401</v>
      </c>
      <c r="I65" s="28"/>
      <c r="J65" s="28">
        <f t="shared" si="6"/>
        <v>873.31758031965205</v>
      </c>
      <c r="K65" s="28">
        <f t="shared" si="7"/>
        <v>0.38554244931794052</v>
      </c>
      <c r="L65" s="26">
        <f t="shared" si="8"/>
        <v>0.54523936069597312</v>
      </c>
    </row>
    <row r="66" spans="1:12" x14ac:dyDescent="0.2">
      <c r="A66" s="31" t="s">
        <v>65</v>
      </c>
      <c r="B66" s="32"/>
      <c r="C66" s="33" t="s">
        <v>61</v>
      </c>
      <c r="D66" s="34"/>
      <c r="E66" s="91" t="s">
        <v>205</v>
      </c>
      <c r="F66" s="82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36"/>
      <c r="B67" s="28"/>
      <c r="C67" s="28"/>
      <c r="D67" s="28"/>
      <c r="E67" s="88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91" t="s">
        <v>160</v>
      </c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91" t="s">
        <v>261</v>
      </c>
      <c r="F72" s="44">
        <v>6180.1108999999997</v>
      </c>
      <c r="G72" s="8"/>
      <c r="H72" s="86">
        <v>6149.6914292428601</v>
      </c>
      <c r="I72" s="8"/>
      <c r="J72" s="8">
        <f>AVERAGE(D72:I72)</f>
        <v>6164.9011646214294</v>
      </c>
      <c r="K72" s="8">
        <f>STDEV(D72:I72)</f>
        <v>21.5098140524793</v>
      </c>
      <c r="L72" s="66">
        <f>ABS(MAX(D72:I72)-MIN(D72:I72))</f>
        <v>30.419470757139607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90"/>
      <c r="F73" s="44">
        <v>2352.0425</v>
      </c>
      <c r="G73" s="8"/>
      <c r="H73" s="75">
        <v>2350.2708392337199</v>
      </c>
      <c r="I73" s="8"/>
      <c r="J73" s="8">
        <f>AVERAGE(D73:I73)</f>
        <v>2351.1566696168602</v>
      </c>
      <c r="K73" s="8">
        <f>STDEV(D73:I73)</f>
        <v>1.2527533417988086</v>
      </c>
      <c r="L73" s="66">
        <f>ABS(MAX(D73:I73)-MIN(D73:I73))</f>
        <v>1.7716607662800925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90"/>
      <c r="F74" s="44">
        <v>232.14580000000001</v>
      </c>
      <c r="G74" s="8"/>
      <c r="H74" s="75">
        <v>231.757474843865</v>
      </c>
      <c r="I74" s="8"/>
      <c r="J74" s="8">
        <f>AVERAGE(D74:I74)</f>
        <v>231.9516374219325</v>
      </c>
      <c r="K74" s="8">
        <f>STDEV(D74:I74)</f>
        <v>0.27458735120839095</v>
      </c>
      <c r="L74" s="66">
        <f>ABS(MAX(D74:I74)-MIN(D74:I74))</f>
        <v>0.38832515613501073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90"/>
      <c r="F75" s="44">
        <v>2584.1882999999998</v>
      </c>
      <c r="G75" s="81"/>
      <c r="H75" s="75">
        <v>2582.02831407758</v>
      </c>
      <c r="I75" s="81"/>
      <c r="J75" s="80">
        <f>AVERAGE(D75:I75)</f>
        <v>2583.1083070387899</v>
      </c>
      <c r="K75" s="80">
        <f>STDEV(D75:I75)</f>
        <v>1.5273406930104954</v>
      </c>
      <c r="L75" s="78">
        <f>ABS(MAX(D75:I75)-MIN(D75:I75))</f>
        <v>2.1599859224197644</v>
      </c>
    </row>
    <row r="76" spans="1:12" x14ac:dyDescent="0.2">
      <c r="A76" s="39"/>
      <c r="B76" s="28"/>
      <c r="C76" s="28"/>
      <c r="D76" s="28"/>
      <c r="E76" s="9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3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90"/>
      <c r="F88" s="44">
        <v>11760.212299999999</v>
      </c>
      <c r="G88" s="8"/>
      <c r="H88" s="44">
        <v>11751.354196168601</v>
      </c>
      <c r="I88" s="8"/>
      <c r="J88" s="8">
        <f t="shared" ref="J88:J93" si="15">AVERAGE(D88:I88)</f>
        <v>11755.783248084299</v>
      </c>
      <c r="K88" s="8">
        <f t="shared" ref="K88:K93" si="16">STDEV(D88:I88)</f>
        <v>6.2636252876365548</v>
      </c>
      <c r="L88" s="66">
        <f t="shared" ref="L88:L93" si="17">ABS(MAX(D88:I88)-MIN(D88:I88))</f>
        <v>8.8581038313986937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90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90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90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90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90"/>
      <c r="F93" s="44">
        <v>16671.7601</v>
      </c>
      <c r="G93" s="80"/>
      <c r="H93" s="44">
        <v>16663.358484896598</v>
      </c>
      <c r="I93" s="80"/>
      <c r="J93" s="80">
        <f t="shared" si="15"/>
        <v>16667.559292448299</v>
      </c>
      <c r="K93" s="80">
        <f t="shared" si="16"/>
        <v>5.9408390125342532</v>
      </c>
      <c r="L93" s="78">
        <f t="shared" si="17"/>
        <v>8.4016151034011273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89"/>
      <c r="F98" s="8">
        <v>6.8305999999999996</v>
      </c>
      <c r="G98" s="8"/>
      <c r="H98" s="55">
        <v>6.7934138600000002</v>
      </c>
      <c r="I98" s="8"/>
      <c r="J98" s="8">
        <f>AVERAGE(D98:I98)</f>
        <v>6.8120069299999999</v>
      </c>
      <c r="K98" s="8">
        <f>STDEV(D98:I98)</f>
        <v>2.6294571760151837E-2</v>
      </c>
      <c r="L98" s="66">
        <f>ABS(MAX(D98:I98)-MIN(D98:I98))</f>
        <v>3.7186139999999313E-2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89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89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89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89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89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89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89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89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89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8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5" t="s">
        <v>101</v>
      </c>
      <c r="B109" s="93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8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8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8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5" t="s">
        <v>102</v>
      </c>
      <c r="B113" s="93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2" t="s">
        <v>103</v>
      </c>
      <c r="B117" s="93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90"/>
      <c r="F124" s="85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90"/>
      <c r="F125" s="85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90"/>
      <c r="F126" s="85">
        <v>1.9134</v>
      </c>
      <c r="G126" s="8"/>
      <c r="H126" s="55">
        <v>1.9103026536007099</v>
      </c>
      <c r="I126" s="8"/>
      <c r="J126" s="8">
        <f t="shared" si="18"/>
        <v>1.911851326800355</v>
      </c>
      <c r="K126" s="8">
        <f t="shared" si="19"/>
        <v>2.1901546426217277E-3</v>
      </c>
      <c r="L126" s="8">
        <f t="shared" si="20"/>
        <v>3.0973463992900463E-3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90"/>
      <c r="F127" s="85">
        <v>0.95506999999999997</v>
      </c>
      <c r="G127" s="8"/>
      <c r="H127" s="55">
        <v>0.95093228191697898</v>
      </c>
      <c r="I127" s="8"/>
      <c r="J127" s="8">
        <f t="shared" si="18"/>
        <v>0.95300114095848953</v>
      </c>
      <c r="K127" s="8">
        <f t="shared" si="19"/>
        <v>2.9258085151423452E-3</v>
      </c>
      <c r="L127" s="8">
        <f t="shared" si="20"/>
        <v>4.1377180830209914E-3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90"/>
      <c r="F128" s="85">
        <v>0.43490000000000001</v>
      </c>
      <c r="G128" s="8"/>
      <c r="H128" s="55">
        <v>0.43140337368029102</v>
      </c>
      <c r="I128" s="8"/>
      <c r="J128" s="8">
        <f t="shared" si="18"/>
        <v>0.43315168684014549</v>
      </c>
      <c r="K128" s="8">
        <f t="shared" si="19"/>
        <v>2.4724881819415834E-3</v>
      </c>
      <c r="L128" s="8">
        <f t="shared" si="20"/>
        <v>3.4966263197089842E-3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90"/>
      <c r="F129" s="85">
        <v>3.3372999999999999</v>
      </c>
      <c r="G129" s="8"/>
      <c r="H129" s="55">
        <v>3.32654132380322</v>
      </c>
      <c r="I129" s="8"/>
      <c r="J129" s="80">
        <f t="shared" si="18"/>
        <v>3.3319206619016102</v>
      </c>
      <c r="K129" s="80">
        <f t="shared" si="19"/>
        <v>7.6075328953333961E-3</v>
      </c>
      <c r="L129" s="80">
        <f t="shared" si="20"/>
        <v>1.0758676196779948E-2</v>
      </c>
    </row>
    <row r="130" spans="1:12" x14ac:dyDescent="0.2">
      <c r="B130"/>
      <c r="C130"/>
      <c r="D130"/>
      <c r="E130"/>
      <c r="F130"/>
      <c r="G130"/>
      <c r="H130" s="6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"/>
  <sheetViews>
    <sheetView tabSelected="1" topLeftCell="A100" zoomScaleNormal="100" workbookViewId="0">
      <selection activeCell="A115" sqref="A115:A116"/>
    </sheetView>
  </sheetViews>
  <sheetFormatPr defaultRowHeight="12.75" x14ac:dyDescent="0.2"/>
  <sheetData>
    <row r="1" spans="1:1" x14ac:dyDescent="0.2">
      <c r="A1" t="s">
        <v>106</v>
      </c>
    </row>
    <row r="2" spans="1:1" x14ac:dyDescent="0.2">
      <c r="A2" t="s">
        <v>104</v>
      </c>
    </row>
    <row r="3" spans="1:1" x14ac:dyDescent="0.2">
      <c r="A3" t="s">
        <v>208</v>
      </c>
    </row>
    <row r="4" spans="1:1" x14ac:dyDescent="0.2">
      <c r="A4" t="s">
        <v>107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  <row r="8" spans="1:1" x14ac:dyDescent="0.2">
      <c r="A8" t="s">
        <v>165</v>
      </c>
    </row>
    <row r="9" spans="1:1" x14ac:dyDescent="0.2">
      <c r="A9" t="s">
        <v>209</v>
      </c>
    </row>
    <row r="10" spans="1:1" x14ac:dyDescent="0.2">
      <c r="A10" t="s">
        <v>166</v>
      </c>
    </row>
    <row r="11" spans="1:1" x14ac:dyDescent="0.2">
      <c r="A11" t="s">
        <v>206</v>
      </c>
    </row>
    <row r="12" spans="1:1" x14ac:dyDescent="0.2">
      <c r="A12" t="s">
        <v>210</v>
      </c>
    </row>
    <row r="13" spans="1:1" x14ac:dyDescent="0.2">
      <c r="A13" t="s">
        <v>211</v>
      </c>
    </row>
    <row r="14" spans="1:1" x14ac:dyDescent="0.2">
      <c r="A14" t="s">
        <v>167</v>
      </c>
    </row>
    <row r="15" spans="1:1" x14ac:dyDescent="0.2">
      <c r="A15" t="s">
        <v>168</v>
      </c>
    </row>
    <row r="16" spans="1:1" x14ac:dyDescent="0.2">
      <c r="A16" t="s">
        <v>212</v>
      </c>
    </row>
    <row r="17" spans="1:1" x14ac:dyDescent="0.2">
      <c r="A17" t="s">
        <v>169</v>
      </c>
    </row>
    <row r="18" spans="1:1" x14ac:dyDescent="0.2">
      <c r="A18" t="s">
        <v>108</v>
      </c>
    </row>
    <row r="19" spans="1:1" x14ac:dyDescent="0.2">
      <c r="A19" t="s">
        <v>213</v>
      </c>
    </row>
    <row r="20" spans="1:1" x14ac:dyDescent="0.2">
      <c r="A20" t="s">
        <v>214</v>
      </c>
    </row>
    <row r="21" spans="1:1" x14ac:dyDescent="0.2">
      <c r="A21" t="s">
        <v>215</v>
      </c>
    </row>
    <row r="22" spans="1:1" x14ac:dyDescent="0.2">
      <c r="A22" t="s">
        <v>170</v>
      </c>
    </row>
    <row r="23" spans="1:1" x14ac:dyDescent="0.2">
      <c r="A23" t="s">
        <v>207</v>
      </c>
    </row>
    <row r="24" spans="1:1" x14ac:dyDescent="0.2">
      <c r="A24" t="s">
        <v>88</v>
      </c>
    </row>
    <row r="25" spans="1:1" x14ac:dyDescent="0.2">
      <c r="A25" t="s">
        <v>216</v>
      </c>
    </row>
    <row r="26" spans="1:1" x14ac:dyDescent="0.2">
      <c r="A26" t="s">
        <v>217</v>
      </c>
    </row>
    <row r="27" spans="1:1" x14ac:dyDescent="0.2">
      <c r="A27" t="s">
        <v>171</v>
      </c>
    </row>
    <row r="28" spans="1:1" x14ac:dyDescent="0.2">
      <c r="A28" t="s">
        <v>197</v>
      </c>
    </row>
    <row r="29" spans="1:1" x14ac:dyDescent="0.2">
      <c r="A29" t="s">
        <v>88</v>
      </c>
    </row>
    <row r="30" spans="1:1" x14ac:dyDescent="0.2">
      <c r="A30" t="s">
        <v>109</v>
      </c>
    </row>
    <row r="31" spans="1:1" x14ac:dyDescent="0.2">
      <c r="A31" t="s">
        <v>105</v>
      </c>
    </row>
    <row r="32" spans="1:1" x14ac:dyDescent="0.2">
      <c r="A32" t="s">
        <v>218</v>
      </c>
    </row>
    <row r="33" spans="1:1" x14ac:dyDescent="0.2">
      <c r="A33" t="s">
        <v>219</v>
      </c>
    </row>
    <row r="34" spans="1:1" x14ac:dyDescent="0.2">
      <c r="A34" t="s">
        <v>202</v>
      </c>
    </row>
    <row r="35" spans="1:1" x14ac:dyDescent="0.2">
      <c r="A35" t="s">
        <v>172</v>
      </c>
    </row>
    <row r="36" spans="1:1" x14ac:dyDescent="0.2">
      <c r="A36" t="s">
        <v>203</v>
      </c>
    </row>
    <row r="37" spans="1:1" x14ac:dyDescent="0.2">
      <c r="A37" t="s">
        <v>198</v>
      </c>
    </row>
    <row r="38" spans="1:1" x14ac:dyDescent="0.2">
      <c r="A38" t="s">
        <v>173</v>
      </c>
    </row>
    <row r="39" spans="1:1" x14ac:dyDescent="0.2">
      <c r="A39" t="s">
        <v>220</v>
      </c>
    </row>
    <row r="40" spans="1:1" x14ac:dyDescent="0.2">
      <c r="A40" t="s">
        <v>221</v>
      </c>
    </row>
    <row r="41" spans="1:1" x14ac:dyDescent="0.2">
      <c r="A41" t="s">
        <v>222</v>
      </c>
    </row>
    <row r="42" spans="1:1" x14ac:dyDescent="0.2">
      <c r="A42" t="s">
        <v>174</v>
      </c>
    </row>
    <row r="43" spans="1:1" x14ac:dyDescent="0.2">
      <c r="A43" t="s">
        <v>223</v>
      </c>
    </row>
    <row r="44" spans="1:1" x14ac:dyDescent="0.2">
      <c r="A44" t="s">
        <v>224</v>
      </c>
    </row>
    <row r="45" spans="1:1" x14ac:dyDescent="0.2">
      <c r="A45" t="s">
        <v>225</v>
      </c>
    </row>
    <row r="46" spans="1:1" x14ac:dyDescent="0.2">
      <c r="A46" t="s">
        <v>226</v>
      </c>
    </row>
    <row r="47" spans="1:1" x14ac:dyDescent="0.2">
      <c r="A47" t="s">
        <v>227</v>
      </c>
    </row>
    <row r="48" spans="1:1" x14ac:dyDescent="0.2">
      <c r="A48" t="s">
        <v>228</v>
      </c>
    </row>
    <row r="49" spans="1:1" x14ac:dyDescent="0.2">
      <c r="A49" t="s">
        <v>204</v>
      </c>
    </row>
    <row r="50" spans="1:1" x14ac:dyDescent="0.2">
      <c r="A50" t="s">
        <v>175</v>
      </c>
    </row>
    <row r="51" spans="1:1" x14ac:dyDescent="0.2">
      <c r="A51" t="s">
        <v>88</v>
      </c>
    </row>
    <row r="52" spans="1:1" x14ac:dyDescent="0.2">
      <c r="A52" t="s">
        <v>229</v>
      </c>
    </row>
    <row r="53" spans="1:1" x14ac:dyDescent="0.2">
      <c r="A53" t="s">
        <v>230</v>
      </c>
    </row>
    <row r="54" spans="1:1" x14ac:dyDescent="0.2">
      <c r="A54" t="s">
        <v>231</v>
      </c>
    </row>
    <row r="55" spans="1:1" x14ac:dyDescent="0.2">
      <c r="A55" t="s">
        <v>205</v>
      </c>
    </row>
    <row r="56" spans="1:1" x14ac:dyDescent="0.2">
      <c r="A56" t="s">
        <v>88</v>
      </c>
    </row>
    <row r="57" spans="1:1" x14ac:dyDescent="0.2">
      <c r="A57" t="s">
        <v>110</v>
      </c>
    </row>
    <row r="58" spans="1:1" x14ac:dyDescent="0.2">
      <c r="A58" t="s">
        <v>111</v>
      </c>
    </row>
    <row r="59" spans="1:1" x14ac:dyDescent="0.2">
      <c r="A59" t="s">
        <v>112</v>
      </c>
    </row>
    <row r="60" spans="1:1" x14ac:dyDescent="0.2">
      <c r="A60" t="s">
        <v>113</v>
      </c>
    </row>
    <row r="61" spans="1:1" x14ac:dyDescent="0.2">
      <c r="A61" t="s">
        <v>176</v>
      </c>
    </row>
    <row r="62" spans="1:1" x14ac:dyDescent="0.2">
      <c r="A62" t="s">
        <v>177</v>
      </c>
    </row>
    <row r="63" spans="1:1" x14ac:dyDescent="0.2">
      <c r="A63" t="s">
        <v>232</v>
      </c>
    </row>
    <row r="64" spans="1:1" x14ac:dyDescent="0.2">
      <c r="A64" t="s">
        <v>233</v>
      </c>
    </row>
    <row r="65" spans="1:1" x14ac:dyDescent="0.2">
      <c r="A65" t="s">
        <v>234</v>
      </c>
    </row>
    <row r="66" spans="1:1" x14ac:dyDescent="0.2">
      <c r="A66" t="s">
        <v>235</v>
      </c>
    </row>
    <row r="67" spans="1:1" x14ac:dyDescent="0.2">
      <c r="A67" t="s">
        <v>178</v>
      </c>
    </row>
    <row r="68" spans="1:1" x14ac:dyDescent="0.2">
      <c r="A68" t="s">
        <v>236</v>
      </c>
    </row>
    <row r="69" spans="1:1" x14ac:dyDescent="0.2">
      <c r="A69" t="s">
        <v>237</v>
      </c>
    </row>
    <row r="70" spans="1:1" x14ac:dyDescent="0.2">
      <c r="A70" t="s">
        <v>179</v>
      </c>
    </row>
    <row r="71" spans="1:1" x14ac:dyDescent="0.2">
      <c r="A71" t="s">
        <v>180</v>
      </c>
    </row>
    <row r="72" spans="1:1" x14ac:dyDescent="0.2">
      <c r="A72" t="s">
        <v>238</v>
      </c>
    </row>
    <row r="73" spans="1:1" x14ac:dyDescent="0.2">
      <c r="A73" t="s">
        <v>239</v>
      </c>
    </row>
    <row r="74" spans="1:1" x14ac:dyDescent="0.2">
      <c r="A74" t="s">
        <v>114</v>
      </c>
    </row>
    <row r="75" spans="1:1" x14ac:dyDescent="0.2">
      <c r="A75" t="s">
        <v>240</v>
      </c>
    </row>
    <row r="76" spans="1:1" x14ac:dyDescent="0.2">
      <c r="A76" t="s">
        <v>241</v>
      </c>
    </row>
    <row r="77" spans="1:1" x14ac:dyDescent="0.2">
      <c r="A77" t="s">
        <v>242</v>
      </c>
    </row>
    <row r="78" spans="1:1" x14ac:dyDescent="0.2">
      <c r="A78" t="s">
        <v>181</v>
      </c>
    </row>
    <row r="79" spans="1:1" x14ac:dyDescent="0.2">
      <c r="A79" t="s">
        <v>243</v>
      </c>
    </row>
    <row r="80" spans="1:1" x14ac:dyDescent="0.2">
      <c r="A80" t="s">
        <v>88</v>
      </c>
    </row>
    <row r="81" spans="1:1" x14ac:dyDescent="0.2">
      <c r="A81" t="s">
        <v>244</v>
      </c>
    </row>
    <row r="82" spans="1:1" x14ac:dyDescent="0.2">
      <c r="A82" t="s">
        <v>245</v>
      </c>
    </row>
    <row r="83" spans="1:1" x14ac:dyDescent="0.2">
      <c r="A83" t="s">
        <v>246</v>
      </c>
    </row>
    <row r="84" spans="1:1" x14ac:dyDescent="0.2">
      <c r="A84" t="s">
        <v>247</v>
      </c>
    </row>
    <row r="85" spans="1:1" x14ac:dyDescent="0.2">
      <c r="A85" t="s">
        <v>88</v>
      </c>
    </row>
    <row r="86" spans="1:1" x14ac:dyDescent="0.2">
      <c r="A86" t="s">
        <v>115</v>
      </c>
    </row>
    <row r="87" spans="1:1" x14ac:dyDescent="0.2">
      <c r="A87" t="s">
        <v>116</v>
      </c>
    </row>
    <row r="88" spans="1:1" x14ac:dyDescent="0.2">
      <c r="A88" t="s">
        <v>117</v>
      </c>
    </row>
    <row r="89" spans="1:1" x14ac:dyDescent="0.2">
      <c r="A89" t="s">
        <v>182</v>
      </c>
    </row>
    <row r="90" spans="1:1" x14ac:dyDescent="0.2">
      <c r="A90" t="s">
        <v>183</v>
      </c>
    </row>
    <row r="91" spans="1:1" x14ac:dyDescent="0.2">
      <c r="A91" t="s">
        <v>248</v>
      </c>
    </row>
    <row r="92" spans="1:1" x14ac:dyDescent="0.2">
      <c r="A92" t="s">
        <v>249</v>
      </c>
    </row>
    <row r="93" spans="1:1" x14ac:dyDescent="0.2">
      <c r="A93" t="s">
        <v>250</v>
      </c>
    </row>
    <row r="94" spans="1:1" x14ac:dyDescent="0.2">
      <c r="A94" t="s">
        <v>184</v>
      </c>
    </row>
    <row r="95" spans="1:1" x14ac:dyDescent="0.2">
      <c r="A95" t="s">
        <v>185</v>
      </c>
    </row>
    <row r="96" spans="1:1" x14ac:dyDescent="0.2">
      <c r="A96" t="s">
        <v>251</v>
      </c>
    </row>
    <row r="97" spans="1:1" x14ac:dyDescent="0.2">
      <c r="A97" t="s">
        <v>252</v>
      </c>
    </row>
    <row r="98" spans="1:1" x14ac:dyDescent="0.2">
      <c r="A98" t="s">
        <v>186</v>
      </c>
    </row>
    <row r="99" spans="1:1" x14ac:dyDescent="0.2">
      <c r="A99" t="s">
        <v>187</v>
      </c>
    </row>
    <row r="100" spans="1:1" x14ac:dyDescent="0.2">
      <c r="A100" t="s">
        <v>253</v>
      </c>
    </row>
    <row r="101" spans="1:1" x14ac:dyDescent="0.2">
      <c r="A101" t="s">
        <v>254</v>
      </c>
    </row>
    <row r="102" spans="1:1" x14ac:dyDescent="0.2">
      <c r="A102" t="s">
        <v>255</v>
      </c>
    </row>
    <row r="103" spans="1:1" x14ac:dyDescent="0.2">
      <c r="A103" t="s">
        <v>256</v>
      </c>
    </row>
    <row r="104" spans="1:1" x14ac:dyDescent="0.2">
      <c r="A104" t="s">
        <v>257</v>
      </c>
    </row>
    <row r="105" spans="1:1" x14ac:dyDescent="0.2">
      <c r="A105" t="s">
        <v>188</v>
      </c>
    </row>
    <row r="106" spans="1:1" x14ac:dyDescent="0.2">
      <c r="A106" t="s">
        <v>258</v>
      </c>
    </row>
    <row r="107" spans="1:1" x14ac:dyDescent="0.2">
      <c r="A107" t="s">
        <v>88</v>
      </c>
    </row>
    <row r="108" spans="1:1" x14ac:dyDescent="0.2">
      <c r="A108" t="s">
        <v>189</v>
      </c>
    </row>
    <row r="109" spans="1:1" x14ac:dyDescent="0.2">
      <c r="A109" t="s">
        <v>259</v>
      </c>
    </row>
    <row r="110" spans="1:1" x14ac:dyDescent="0.2">
      <c r="A110" t="s">
        <v>260</v>
      </c>
    </row>
    <row r="111" spans="1:1" x14ac:dyDescent="0.2">
      <c r="A111" t="s">
        <v>190</v>
      </c>
    </row>
    <row r="112" spans="1:1" x14ac:dyDescent="0.2">
      <c r="A112" t="s">
        <v>88</v>
      </c>
    </row>
    <row r="113" spans="1:1" x14ac:dyDescent="0.2">
      <c r="A113" t="s">
        <v>118</v>
      </c>
    </row>
    <row r="114" spans="1:1" x14ac:dyDescent="0.2">
      <c r="A114" t="s">
        <v>116</v>
      </c>
    </row>
    <row r="115" spans="1:1" x14ac:dyDescent="0.2">
      <c r="A115" t="s">
        <v>160</v>
      </c>
    </row>
    <row r="116" spans="1:1" x14ac:dyDescent="0.2">
      <c r="A116" t="s">
        <v>261</v>
      </c>
    </row>
    <row r="117" spans="1:1" x14ac:dyDescent="0.2">
      <c r="A117" t="s">
        <v>88</v>
      </c>
    </row>
    <row r="118" spans="1:1" x14ac:dyDescent="0.2">
      <c r="A118" t="s">
        <v>262</v>
      </c>
    </row>
    <row r="119" spans="1:1" x14ac:dyDescent="0.2">
      <c r="A119" t="s">
        <v>263</v>
      </c>
    </row>
    <row r="120" spans="1:1" x14ac:dyDescent="0.2">
      <c r="A120" t="s">
        <v>264</v>
      </c>
    </row>
    <row r="121" spans="1:1" x14ac:dyDescent="0.2">
      <c r="A121" t="s">
        <v>265</v>
      </c>
    </row>
    <row r="122" spans="1:1" x14ac:dyDescent="0.2">
      <c r="A122" t="s">
        <v>266</v>
      </c>
    </row>
    <row r="123" spans="1:1" x14ac:dyDescent="0.2">
      <c r="A123" t="s">
        <v>267</v>
      </c>
    </row>
    <row r="124" spans="1:1" x14ac:dyDescent="0.2">
      <c r="A124" t="s">
        <v>88</v>
      </c>
    </row>
    <row r="125" spans="1:1" x14ac:dyDescent="0.2">
      <c r="A125" t="s">
        <v>119</v>
      </c>
    </row>
    <row r="126" spans="1:1" x14ac:dyDescent="0.2">
      <c r="A126" t="s">
        <v>120</v>
      </c>
    </row>
    <row r="127" spans="1:1" x14ac:dyDescent="0.2">
      <c r="A127" t="s">
        <v>121</v>
      </c>
    </row>
    <row r="128" spans="1:1" x14ac:dyDescent="0.2">
      <c r="A128" t="s">
        <v>122</v>
      </c>
    </row>
    <row r="129" spans="1:1" x14ac:dyDescent="0.2">
      <c r="A129" t="s">
        <v>88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268</v>
      </c>
    </row>
    <row r="133" spans="1:1" x14ac:dyDescent="0.2">
      <c r="A133" t="s">
        <v>125</v>
      </c>
    </row>
    <row r="134" spans="1:1" x14ac:dyDescent="0.2">
      <c r="A134" t="s">
        <v>126</v>
      </c>
    </row>
    <row r="135" spans="1:1" x14ac:dyDescent="0.2">
      <c r="A135" t="s">
        <v>127</v>
      </c>
    </row>
    <row r="136" spans="1:1" x14ac:dyDescent="0.2">
      <c r="A136" t="s">
        <v>128</v>
      </c>
    </row>
    <row r="137" spans="1:1" x14ac:dyDescent="0.2">
      <c r="A137" t="s">
        <v>269</v>
      </c>
    </row>
    <row r="138" spans="1:1" x14ac:dyDescent="0.2">
      <c r="A138" t="s">
        <v>88</v>
      </c>
    </row>
    <row r="139" spans="1:1" x14ac:dyDescent="0.2">
      <c r="A139" t="s">
        <v>129</v>
      </c>
    </row>
    <row r="140" spans="1:1" x14ac:dyDescent="0.2">
      <c r="A140" t="s">
        <v>130</v>
      </c>
    </row>
    <row r="141" spans="1:1" x14ac:dyDescent="0.2">
      <c r="A141" t="s">
        <v>191</v>
      </c>
    </row>
    <row r="142" spans="1:1" x14ac:dyDescent="0.2">
      <c r="A142" t="s">
        <v>192</v>
      </c>
    </row>
    <row r="143" spans="1:1" x14ac:dyDescent="0.2">
      <c r="A143" t="s">
        <v>270</v>
      </c>
    </row>
    <row r="144" spans="1:1" x14ac:dyDescent="0.2">
      <c r="A144" t="s">
        <v>271</v>
      </c>
    </row>
    <row r="145" spans="1:1" x14ac:dyDescent="0.2">
      <c r="A145" t="s">
        <v>272</v>
      </c>
    </row>
    <row r="146" spans="1:1" x14ac:dyDescent="0.2">
      <c r="A146" t="s">
        <v>273</v>
      </c>
    </row>
    <row r="147" spans="1:1" x14ac:dyDescent="0.2">
      <c r="A147" t="s">
        <v>88</v>
      </c>
    </row>
    <row r="148" spans="1:1" x14ac:dyDescent="0.2">
      <c r="A148" t="s">
        <v>199</v>
      </c>
    </row>
    <row r="149" spans="1:1" x14ac:dyDescent="0.2">
      <c r="A149" t="s">
        <v>200</v>
      </c>
    </row>
    <row r="150" spans="1:1" x14ac:dyDescent="0.2">
      <c r="A150" t="s">
        <v>274</v>
      </c>
    </row>
    <row r="151" spans="1:1" x14ac:dyDescent="0.2">
      <c r="A151" t="s">
        <v>275</v>
      </c>
    </row>
    <row r="152" spans="1:1" x14ac:dyDescent="0.2">
      <c r="A152" t="s">
        <v>276</v>
      </c>
    </row>
    <row r="153" spans="1:1" x14ac:dyDescent="0.2">
      <c r="A153" t="s">
        <v>277</v>
      </c>
    </row>
    <row r="154" spans="1:1" x14ac:dyDescent="0.2">
      <c r="A154" t="s">
        <v>88</v>
      </c>
    </row>
    <row r="155" spans="1:1" x14ac:dyDescent="0.2">
      <c r="A155" t="s">
        <v>90</v>
      </c>
    </row>
    <row r="156" spans="1:1" x14ac:dyDescent="0.2">
      <c r="A156" t="s">
        <v>130</v>
      </c>
    </row>
    <row r="157" spans="1:1" x14ac:dyDescent="0.2">
      <c r="A157" t="s">
        <v>278</v>
      </c>
    </row>
    <row r="158" spans="1:1" x14ac:dyDescent="0.2">
      <c r="A158" t="s">
        <v>279</v>
      </c>
    </row>
    <row r="159" spans="1:1" x14ac:dyDescent="0.2">
      <c r="A159" t="s">
        <v>194</v>
      </c>
    </row>
    <row r="160" spans="1:1" x14ac:dyDescent="0.2">
      <c r="A160" t="s">
        <v>88</v>
      </c>
    </row>
    <row r="161" spans="1:1" x14ac:dyDescent="0.2">
      <c r="A161" t="s">
        <v>201</v>
      </c>
    </row>
    <row r="162" spans="1:1" x14ac:dyDescent="0.2">
      <c r="A162" t="s">
        <v>195</v>
      </c>
    </row>
    <row r="163" spans="1:1" x14ac:dyDescent="0.2">
      <c r="A163" t="s">
        <v>196</v>
      </c>
    </row>
    <row r="164" spans="1:1" x14ac:dyDescent="0.2">
      <c r="A164" t="s">
        <v>88</v>
      </c>
    </row>
    <row r="165" spans="1:1" x14ac:dyDescent="0.2">
      <c r="A165" t="s">
        <v>131</v>
      </c>
    </row>
    <row r="166" spans="1:1" x14ac:dyDescent="0.2">
      <c r="A166" t="s">
        <v>193</v>
      </c>
    </row>
    <row r="167" spans="1:1" x14ac:dyDescent="0.2">
      <c r="A167" t="s">
        <v>132</v>
      </c>
    </row>
    <row r="168" spans="1:1" x14ac:dyDescent="0.2">
      <c r="A168" t="s">
        <v>88</v>
      </c>
    </row>
    <row r="169" spans="1:1" x14ac:dyDescent="0.2">
      <c r="A169" t="s">
        <v>133</v>
      </c>
    </row>
    <row r="170" spans="1:1" x14ac:dyDescent="0.2">
      <c r="A170" t="s">
        <v>280</v>
      </c>
    </row>
    <row r="171" spans="1:1" x14ac:dyDescent="0.2">
      <c r="A171" t="s">
        <v>88</v>
      </c>
    </row>
    <row r="172" spans="1:1" x14ac:dyDescent="0.2">
      <c r="A172" t="s">
        <v>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2014-10-13T07:28:26Z</dcterms:modified>
</cp:coreProperties>
</file>