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0" windowWidth="23880" windowHeight="9375" tabRatio="848" activeTab="1"/>
  </bookViews>
  <sheets>
    <sheet name="BSM2 OL (1 year)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L124" i="1" l="1"/>
  <c r="L125" i="1"/>
  <c r="L126" i="1"/>
  <c r="L127" i="1"/>
  <c r="L128" i="1"/>
  <c r="L129" i="1"/>
  <c r="K124" i="1"/>
  <c r="K125" i="1"/>
  <c r="K126" i="1"/>
  <c r="K127" i="1"/>
  <c r="K128" i="1"/>
  <c r="K129" i="1"/>
  <c r="J124" i="1"/>
  <c r="J125" i="1"/>
  <c r="J126" i="1"/>
  <c r="J127" i="1"/>
  <c r="J128" i="1"/>
  <c r="J129" i="1"/>
  <c r="J36" i="1" l="1"/>
  <c r="J58" i="1"/>
  <c r="K58" i="1"/>
  <c r="J59" i="1"/>
  <c r="K59" i="1"/>
  <c r="J60" i="1"/>
  <c r="K60" i="1"/>
  <c r="J61" i="1"/>
  <c r="K61" i="1"/>
  <c r="J62" i="1"/>
  <c r="K62" i="1"/>
  <c r="J63" i="1" l="1"/>
  <c r="K29" i="1" l="1"/>
  <c r="K30" i="1"/>
  <c r="K31" i="1"/>
  <c r="K32" i="1"/>
  <c r="K33" i="1"/>
  <c r="K34" i="1"/>
  <c r="K35" i="1"/>
  <c r="K36" i="1"/>
  <c r="J31" i="1"/>
  <c r="J32" i="1"/>
  <c r="J33" i="1"/>
  <c r="J34" i="1"/>
  <c r="J35" i="1"/>
  <c r="L59" i="1" l="1"/>
  <c r="L60" i="1"/>
  <c r="L61" i="1"/>
  <c r="L62" i="1"/>
  <c r="L58" i="1"/>
  <c r="L32" i="1"/>
  <c r="L33" i="1"/>
  <c r="L34" i="1"/>
  <c r="L31" i="1"/>
  <c r="L120" i="1" l="1"/>
  <c r="K120" i="1"/>
  <c r="J120" i="1"/>
  <c r="L119" i="1"/>
  <c r="K119" i="1"/>
  <c r="J119" i="1"/>
  <c r="J118" i="1"/>
  <c r="L116" i="1"/>
  <c r="K116" i="1"/>
  <c r="J116" i="1"/>
  <c r="L115" i="1"/>
  <c r="K115" i="1"/>
  <c r="J115" i="1"/>
  <c r="L114" i="1"/>
  <c r="L112" i="1"/>
  <c r="K112" i="1"/>
  <c r="J112" i="1"/>
  <c r="L111" i="1"/>
  <c r="K111" i="1"/>
  <c r="J111" i="1"/>
  <c r="J110" i="1"/>
  <c r="L108" i="1"/>
  <c r="K108" i="1"/>
  <c r="J108" i="1"/>
  <c r="L107" i="1"/>
  <c r="K107" i="1"/>
  <c r="J107" i="1"/>
  <c r="J106" i="1"/>
  <c r="L104" i="1"/>
  <c r="K104" i="1"/>
  <c r="J104" i="1"/>
  <c r="L103" i="1"/>
  <c r="K103" i="1"/>
  <c r="J103" i="1"/>
  <c r="J102" i="1"/>
  <c r="L100" i="1"/>
  <c r="K100" i="1"/>
  <c r="J100" i="1"/>
  <c r="L99" i="1"/>
  <c r="K99" i="1"/>
  <c r="J99" i="1"/>
  <c r="L98" i="1"/>
  <c r="K98" i="1"/>
  <c r="J98" i="1"/>
  <c r="L93" i="1"/>
  <c r="K93" i="1"/>
  <c r="J93" i="1"/>
  <c r="L92" i="1"/>
  <c r="L91" i="1"/>
  <c r="L90" i="1"/>
  <c r="L89" i="1"/>
  <c r="L88" i="1"/>
  <c r="L83" i="1"/>
  <c r="K83" i="1"/>
  <c r="J83" i="1"/>
  <c r="L82" i="1"/>
  <c r="K82" i="1"/>
  <c r="J82" i="1"/>
  <c r="L81" i="1"/>
  <c r="K81" i="1"/>
  <c r="J81" i="1"/>
  <c r="L80" i="1"/>
  <c r="K80" i="1"/>
  <c r="J80" i="1"/>
  <c r="L75" i="1"/>
  <c r="K75" i="1"/>
  <c r="J75" i="1"/>
  <c r="J74" i="1"/>
  <c r="L73" i="1"/>
  <c r="K73" i="1"/>
  <c r="J73" i="1"/>
  <c r="L72" i="1"/>
  <c r="K72" i="1"/>
  <c r="J72" i="1"/>
  <c r="L71" i="1"/>
  <c r="K71" i="1"/>
  <c r="J71" i="1"/>
  <c r="K66" i="1"/>
  <c r="K65" i="1"/>
  <c r="K64" i="1"/>
  <c r="K63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L39" i="1"/>
  <c r="K39" i="1"/>
  <c r="J39" i="1"/>
  <c r="L38" i="1"/>
  <c r="K38" i="1"/>
  <c r="J38" i="1"/>
  <c r="L37" i="1"/>
  <c r="K37" i="1"/>
  <c r="J37" i="1"/>
  <c r="L35" i="1"/>
  <c r="L30" i="1"/>
  <c r="J30" i="1"/>
  <c r="L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74" i="1" l="1"/>
  <c r="L118" i="1"/>
  <c r="K106" i="1"/>
  <c r="L106" i="1"/>
  <c r="J90" i="1"/>
  <c r="L110" i="1"/>
  <c r="K88" i="1"/>
  <c r="K89" i="1"/>
  <c r="K90" i="1"/>
  <c r="K91" i="1"/>
  <c r="K92" i="1"/>
  <c r="K114" i="1"/>
  <c r="J88" i="1"/>
  <c r="J89" i="1"/>
  <c r="J91" i="1"/>
  <c r="J92" i="1"/>
  <c r="J114" i="1"/>
  <c r="L102" i="1"/>
  <c r="J44" i="1"/>
  <c r="J45" i="1"/>
  <c r="J47" i="1"/>
  <c r="J48" i="1"/>
  <c r="J50" i="1"/>
  <c r="J51" i="1"/>
  <c r="J53" i="1"/>
  <c r="J54" i="1"/>
  <c r="J56" i="1"/>
  <c r="J64" i="1"/>
  <c r="J66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63" i="1"/>
  <c r="L64" i="1"/>
  <c r="L65" i="1"/>
  <c r="L66" i="1"/>
  <c r="K74" i="1"/>
  <c r="K102" i="1"/>
  <c r="K110" i="1"/>
  <c r="K118" i="1"/>
  <c r="J46" i="1"/>
  <c r="J49" i="1"/>
  <c r="J52" i="1"/>
  <c r="J55" i="1"/>
  <c r="J57" i="1"/>
  <c r="J65" i="1"/>
</calcChain>
</file>

<file path=xl/sharedStrings.xml><?xml version="1.0" encoding="utf-8"?>
<sst xmlns="http://schemas.openxmlformats.org/spreadsheetml/2006/main" count="949" uniqueCount="309">
  <si>
    <t>Openloop</t>
  </si>
  <si>
    <t>Model component tested:</t>
  </si>
  <si>
    <t>STATUS:</t>
  </si>
  <si>
    <t>Integrated system</t>
  </si>
  <si>
    <t>Dynamic</t>
  </si>
  <si>
    <t>See detailed specifications at the end of this sheet!</t>
  </si>
  <si>
    <t>Evaluation is based on data every 15 minutes and uses zero-order hold (forward Euler) for integration between measurements.</t>
  </si>
  <si>
    <t>PLANT EVALUATION 1 YEAR (364 DAYS)</t>
  </si>
  <si>
    <t>Effluent average concentrations based on load, including bypass</t>
  </si>
  <si>
    <t>Variable</t>
  </si>
  <si>
    <t>Unit</t>
  </si>
  <si>
    <t>GPS-X</t>
  </si>
  <si>
    <t>FORTRAN</t>
  </si>
  <si>
    <t>MATLAB</t>
  </si>
  <si>
    <t>SIMBA</t>
  </si>
  <si>
    <t>WEST</t>
  </si>
  <si>
    <t>STOAT</t>
  </si>
  <si>
    <t>AVERAGE</t>
  </si>
  <si>
    <t>STANDARD DEV</t>
  </si>
  <si>
    <t>RANGE (MAX-MIN)</t>
  </si>
  <si>
    <t xml:space="preserve">Effluent average flow rate </t>
  </si>
  <si>
    <t>m3/d</t>
  </si>
  <si>
    <t>Effluent average SI concentration</t>
  </si>
  <si>
    <r>
      <t>g COD/m</t>
    </r>
    <r>
      <rPr>
        <vertAlign val="superscript"/>
        <sz val="10"/>
        <rFont val="Arial"/>
        <family val="2"/>
      </rPr>
      <t>3</t>
    </r>
  </si>
  <si>
    <t>Effluent average SS concentration</t>
  </si>
  <si>
    <t>Effluent average XI concentration</t>
  </si>
  <si>
    <t>Effluent average XS concentration</t>
  </si>
  <si>
    <t>Effluent average XBH concentration</t>
  </si>
  <si>
    <t>Effluent average XP concentration</t>
  </si>
  <si>
    <t>Effluent average SO concentration</t>
  </si>
  <si>
    <r>
      <t>g -COD/m</t>
    </r>
    <r>
      <rPr>
        <vertAlign val="superscript"/>
        <sz val="10"/>
        <rFont val="Arial"/>
        <family val="2"/>
      </rPr>
      <t>3</t>
    </r>
  </si>
  <si>
    <r>
      <t>g N/m</t>
    </r>
    <r>
      <rPr>
        <vertAlign val="superscript"/>
        <sz val="10"/>
        <rFont val="Arial"/>
        <family val="2"/>
      </rPr>
      <t>3</t>
    </r>
  </si>
  <si>
    <t>Effluent average SNH concentration (limit = 4 g N/m3)</t>
  </si>
  <si>
    <t>Effluent average SND concentration</t>
  </si>
  <si>
    <t>Effluent average XND concentration</t>
  </si>
  <si>
    <t>Effluent average SALK concentration</t>
  </si>
  <si>
    <r>
      <t>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/m</t>
    </r>
    <r>
      <rPr>
        <vertAlign val="superscript"/>
        <sz val="10"/>
        <rFont val="Arial"/>
        <family val="2"/>
      </rPr>
      <t>3</t>
    </r>
  </si>
  <si>
    <t>Effluent average TSS concentration (limit = 30 g SS/m3)</t>
  </si>
  <si>
    <r>
      <t>g/m</t>
    </r>
    <r>
      <rPr>
        <vertAlign val="superscript"/>
        <sz val="10"/>
        <rFont val="Arial"/>
        <family val="2"/>
      </rPr>
      <t>3</t>
    </r>
  </si>
  <si>
    <t>Effluent average Temperature</t>
  </si>
  <si>
    <t>deg C</t>
  </si>
  <si>
    <t>Effluent average total N concentration (limit = 18 g N/l)</t>
  </si>
  <si>
    <t>Effluent average total COD concentration (limit = 100 g COD/m3)</t>
  </si>
  <si>
    <t>Effluent average BOD5 concentration (limit = 10 g/m3)</t>
  </si>
  <si>
    <t>Effluent average load, including bypass</t>
  </si>
  <si>
    <t>Effluent average SI load</t>
  </si>
  <si>
    <t>kg COD/day</t>
  </si>
  <si>
    <t>Effluent average SS load</t>
  </si>
  <si>
    <t>Effluent average XI load</t>
  </si>
  <si>
    <t>Effluent average XS load</t>
  </si>
  <si>
    <t>Effluent average XBH load</t>
  </si>
  <si>
    <t>Effluent average XP load</t>
  </si>
  <si>
    <t>Effluent average SO load</t>
  </si>
  <si>
    <t>kg -COD/day</t>
  </si>
  <si>
    <t>kg N/day</t>
  </si>
  <si>
    <t>Effluent average SNH load</t>
  </si>
  <si>
    <t>Effluent average SND load</t>
  </si>
  <si>
    <t>Effluent average XND load</t>
  </si>
  <si>
    <t>Effluent average SALK load</t>
  </si>
  <si>
    <r>
      <t>kmol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/day</t>
    </r>
  </si>
  <si>
    <t>Effluent average TSS load</t>
  </si>
  <si>
    <t>kg/day</t>
  </si>
  <si>
    <t>Effluent average Kjeldahl N load</t>
  </si>
  <si>
    <t>Effluent average total N load</t>
  </si>
  <si>
    <t>Effluent average total COD load</t>
  </si>
  <si>
    <t>Effluent average BOD5 load</t>
  </si>
  <si>
    <t>Other output quality variables</t>
  </si>
  <si>
    <t>Influent quality (I.Q.) index</t>
  </si>
  <si>
    <t>kg poll.units/day</t>
  </si>
  <si>
    <t>Effluent quality (E.Q.) index</t>
  </si>
  <si>
    <t xml:space="preserve">Average sludge production for disposal per day </t>
  </si>
  <si>
    <t>kg SS/day</t>
  </si>
  <si>
    <t xml:space="preserve">Average sludge production released into effluent per day </t>
  </si>
  <si>
    <t xml:space="preserve">Total average sludge production per day </t>
  </si>
  <si>
    <t xml:space="preserve"> 'Energy' related variables</t>
  </si>
  <si>
    <t>Average aeration energy</t>
  </si>
  <si>
    <t>kWh/d</t>
  </si>
  <si>
    <t>Average pumping energy</t>
  </si>
  <si>
    <t>Average carbon source dosage</t>
  </si>
  <si>
    <t>Average mixing energy</t>
  </si>
  <si>
    <t>Operational cost index</t>
  </si>
  <si>
    <t>Variable (including weight factor)</t>
  </si>
  <si>
    <t xml:space="preserve">Sludge production cost index </t>
  </si>
  <si>
    <t>–</t>
  </si>
  <si>
    <t xml:space="preserve">Aeration energy cost index </t>
  </si>
  <si>
    <t xml:space="preserve">Pumping energy cost index </t>
  </si>
  <si>
    <t xml:space="preserve">Carbon source dosage cost index </t>
  </si>
  <si>
    <t xml:space="preserve">Mixing energy cost index </t>
  </si>
  <si>
    <t xml:space="preserve"> </t>
  </si>
  <si>
    <t xml:space="preserve">Total Operational Cost Index (OCI) </t>
  </si>
  <si>
    <t>Effluent violations</t>
  </si>
  <si>
    <t>95% percentile of effluent SNH (Ammonia95)</t>
  </si>
  <si>
    <t>95% percentile of effluent total N (TN95)</t>
  </si>
  <si>
    <t>95% percentile of effluent TSS (TSS95)</t>
  </si>
  <si>
    <t>Maximum effluent total N limit (18 mg N/l) was violated</t>
  </si>
  <si>
    <t>during:</t>
  </si>
  <si>
    <t>days</t>
  </si>
  <si>
    <t>% of total evaluation time:</t>
  </si>
  <si>
    <t>%</t>
  </si>
  <si>
    <t>number of violations:</t>
  </si>
  <si>
    <t>Maximum effluent total COD limit (100 mg COD/l) was violated</t>
  </si>
  <si>
    <t>Maximum effluent ammonia limit (4 mg N/l) was violated</t>
  </si>
  <si>
    <t>Maximum effluent TSS limit (30 mg SS/l) was violated</t>
  </si>
  <si>
    <t>Maximum effluent BOD5 limit (10 mg/l) was violated</t>
  </si>
  <si>
    <t>---------------------------------------------</t>
  </si>
  <si>
    <t>---------------------</t>
  </si>
  <si>
    <t>Effluent average concentrations based on load</t>
  </si>
  <si>
    <t>Effluent average SI conc = 30 g COD/m3</t>
  </si>
  <si>
    <t>Effluent average Temperature = 15 degC</t>
  </si>
  <si>
    <t>Effluent average load</t>
  </si>
  <si>
    <t>Sludge for disposal average concentrations based on load</t>
  </si>
  <si>
    <t>--------------------------------------------------------</t>
  </si>
  <si>
    <t>Sludge for disposal average flow rate = 385 m3/d</t>
  </si>
  <si>
    <t>Sludge for disposal average SI conc = 30 g COD/m3</t>
  </si>
  <si>
    <t>Sludge for disposal average Temperature = 15 degC</t>
  </si>
  <si>
    <t>Sludge for disposal average load</t>
  </si>
  <si>
    <t>--------------------------------</t>
  </si>
  <si>
    <t>Sludge for disposal average SI load = 11.55 kg COD/day</t>
  </si>
  <si>
    <t>Other effluent quality variables</t>
  </si>
  <si>
    <t>Average aeration energy = 4283.3778 kWh/d</t>
  </si>
  <si>
    <t>Average pumping energy = 388.17 kWh/d</t>
  </si>
  <si>
    <t>Average carbon source addition = 0 kg COD/d</t>
  </si>
  <si>
    <t>Average mixing energy = 240 kWh/d</t>
  </si>
  <si>
    <t>Operational Cost Index</t>
  </si>
  <si>
    <t>----------------------</t>
  </si>
  <si>
    <t>Aeration energy cost index = 4283.3778</t>
  </si>
  <si>
    <t>Pumping energy cost index = 388.17</t>
  </si>
  <si>
    <t>Carbon source dosage cost index = 0</t>
  </si>
  <si>
    <t>Mixing energy cost index = 240</t>
  </si>
  <si>
    <t>N2O Emissions</t>
  </si>
  <si>
    <t>-------------------</t>
  </si>
  <si>
    <t>The maximum effluent ammonia nitrogen level (4 g N/m3) was violated</t>
  </si>
  <si>
    <t>The limit was violated at 5 different occasions.</t>
  </si>
  <si>
    <t>***** Plant evaluation of BSM2 system successfully finished *****</t>
  </si>
  <si>
    <t>Ring test BSM 1G</t>
  </si>
  <si>
    <t>COMPLETE BSM1G</t>
  </si>
  <si>
    <t>Test of BSM1G for full dynamics in openloop based on the finalised BSM2 and finalised evaluation criteria</t>
  </si>
  <si>
    <t>Simulation procedure: simulate to steady state using CONSTANT INFLUENT and use final state variable values for initial values for dynamic simulation.</t>
  </si>
  <si>
    <t>Run full 14 days simulation using input file from BSM web site and base evaluation on the last 7 days, i.e. from beginning of day 7.</t>
  </si>
  <si>
    <t>Effluent average XBA1 concentration</t>
  </si>
  <si>
    <t>Effluent average SNO3 concentration</t>
  </si>
  <si>
    <t xml:space="preserve">Effluent average SNO2 conc </t>
  </si>
  <si>
    <t xml:space="preserve">Effluent average SNO conc </t>
  </si>
  <si>
    <t xml:space="preserve">Effluent average SN2O conc </t>
  </si>
  <si>
    <t xml:space="preserve">Effluent average SN2 conc </t>
  </si>
  <si>
    <t xml:space="preserve">Effluent average XBA2 conc </t>
  </si>
  <si>
    <t xml:space="preserve">Effluent average Kjeldahl N conc </t>
  </si>
  <si>
    <t xml:space="preserve">Effluent average XBA2 load </t>
  </si>
  <si>
    <t xml:space="preserve">Effluent average SNO2 load </t>
  </si>
  <si>
    <t xml:space="preserve">Effluent average SNO load </t>
  </si>
  <si>
    <t>Effluent average SN2O load</t>
  </si>
  <si>
    <t xml:space="preserve">Effluent average SN2 load </t>
  </si>
  <si>
    <t xml:space="preserve"> kg N2O/d</t>
  </si>
  <si>
    <t xml:space="preserve">N2O emission during nitrification/denitrification (ANOX1) </t>
  </si>
  <si>
    <t xml:space="preserve">N2O emission during nitrification/denitrification (AER1) </t>
  </si>
  <si>
    <t xml:space="preserve">N2O emission during nitrification/denitrification (AER2) </t>
  </si>
  <si>
    <t xml:space="preserve">N2O emission during nitrification/denitrification (AER3) </t>
  </si>
  <si>
    <t xml:space="preserve">N2O emission during nitrification/denitrification (total) </t>
  </si>
  <si>
    <t>Effluent average XBA1 load</t>
  </si>
  <si>
    <t>Effluent average SNO3 load</t>
  </si>
  <si>
    <t>Influent Quality Index (IQI) = 52174.9256 kg poll.units/d</t>
  </si>
  <si>
    <t>b</t>
  </si>
  <si>
    <t>Effluent average SS conc = 1.2306 g COD/m3</t>
  </si>
  <si>
    <t>Effluent average XI conc = 4.6965 g COD/m3</t>
  </si>
  <si>
    <t>Effluent average XS conc = 0.22233 g COD/m3</t>
  </si>
  <si>
    <t>Effluent average XBH conc = 9.8359 g COD/m3</t>
  </si>
  <si>
    <t>Effluent average XBA1 conc = 0.51375 g COD/m3</t>
  </si>
  <si>
    <t>Effluent average XP conc = 1.6913 g COD/m3</t>
  </si>
  <si>
    <t>Effluent average SO conc = 3.5121 g (-COD)/m3</t>
  </si>
  <si>
    <t>Effluent average SNO3 conc = 14.677 g N/m3</t>
  </si>
  <si>
    <t>Effluent average SNH conc = 1.955 g N/m3  (limit = 4 g N/m3)</t>
  </si>
  <si>
    <t>Effluent average SND conc = 0.56023 g N/m3</t>
  </si>
  <si>
    <t>Effluent average XND conc = 0.016419 g N/m3</t>
  </si>
  <si>
    <t>Effluent average SALK conc = 3.8312 mol HCO3/m3</t>
  </si>
  <si>
    <t>Effluent average TSS conc = 12.8533 g SS/m3  (limit = 30 g SS/m3)</t>
  </si>
  <si>
    <t>Effluent average SNO2 conc = 0.033459 g N/m3</t>
  </si>
  <si>
    <t>Effluent average SNO conc = 0.0021944 g N/m3</t>
  </si>
  <si>
    <t>Effluent average SN2O conc = 0.0011647 g N/m3</t>
  </si>
  <si>
    <t>Effluent average SN2 conc = 13.3919 g N/m3</t>
  </si>
  <si>
    <t>Effluent average XBA2 conc = 0.17795 g COD/m3</t>
  </si>
  <si>
    <t>Effluent average Kjeldahl N conc = 3.8203 g N/m3</t>
  </si>
  <si>
    <t>Effluent average total N conc = 18.5341 g N/m3  (limit = 18 g N/m3)</t>
  </si>
  <si>
    <t>Effluent average total COD conc = 48.3684 g COD/m3  (limit = 100 g COD/m3)</t>
  </si>
  <si>
    <t>Effluent average SS load = 22.2265 kg COD/day</t>
  </si>
  <si>
    <t>Effluent average XS load = 4.0155 kg COD/day</t>
  </si>
  <si>
    <t>Effluent average XP load = 30.5469 kg COD/day</t>
  </si>
  <si>
    <t>Effluent average SND load = 10.1184 kg N/day</t>
  </si>
  <si>
    <t>Effluent average XND load = 0.29655 kg N/day</t>
  </si>
  <si>
    <t>Effluent average SNO load = 0.039634 kg N/day</t>
  </si>
  <si>
    <t>Effluent average SN2 load = 3.2141 kg COD/day</t>
  </si>
  <si>
    <t>Sludge for disposal average SS conc = 1.1912 g COD/m3</t>
  </si>
  <si>
    <t>Sludge for disposal average XI conc = 2250.6252 g COD/m3</t>
  </si>
  <si>
    <t>Sludge for disposal average XS conc = 103.0049 g COD/m3</t>
  </si>
  <si>
    <t>Sludge for disposal average XBA1 conc = 246.1209 g COD/m3</t>
  </si>
  <si>
    <t>Sludge for disposal average XP conc = 809.9242 g COD/m3</t>
  </si>
  <si>
    <t>Sludge for disposal average SO conc = 3.7797 g (-COD)/m3</t>
  </si>
  <si>
    <t>Sludge for disposal average SNO3 conc = 14.8548 g N/m3</t>
  </si>
  <si>
    <t>Sludge for disposal average SNH conc = 1.6044 g N/m3</t>
  </si>
  <si>
    <t>Sludge for disposal average SND conc = 0.54703 g N/m3</t>
  </si>
  <si>
    <t>Sludge for disposal average XND conc = 7.6497 g N/m3</t>
  </si>
  <si>
    <t>Sludge for disposal average SALK conc = 3.8005 mol HCO3/m3</t>
  </si>
  <si>
    <t>Sludge for disposal average SNO2 conc = 0.026809 g N/m3</t>
  </si>
  <si>
    <t>Sludge for disposal average SNO conc = 0.0017844 g N/m3</t>
  </si>
  <si>
    <t>Sludge for disposal average SN2O conc = 0.0009471 g N/m3</t>
  </si>
  <si>
    <t>Sludge for disposal average SN2 conc = 13.3847 g N/m3</t>
  </si>
  <si>
    <t>Sludge for disposal average XBA2 conc = 85.2472 g COD/m3</t>
  </si>
  <si>
    <t>Sludge for disposal average total N conc = 647.7188 g N/m3</t>
  </si>
  <si>
    <t>Sludge for disposal average BOD5 conc = 1187.5102 g BOD5/m3</t>
  </si>
  <si>
    <t>Sludge for disposal average SS load = 0.45862 kg COD/day</t>
  </si>
  <si>
    <t>Sludge for disposal average XI load = 866.4907 kg COD/day</t>
  </si>
  <si>
    <t>Sludge for disposal average XS load = 39.6569 kg COD/day</t>
  </si>
  <si>
    <t>Sludge for disposal average XBA load = 94.7566 kg COD/day</t>
  </si>
  <si>
    <t>Sludge for disposal average XP load = 311.8208 kg COD/day</t>
  </si>
  <si>
    <t>Sludge for disposal average SO load = 1.4552 kg (-COD)/day</t>
  </si>
  <si>
    <t>Sludge for disposal average SNO3 load = 5.7191 kg N/day</t>
  </si>
  <si>
    <t>Sludge for disposal average SNH load = 0.61771 kg N/day</t>
  </si>
  <si>
    <t>Sludge for disposal average SND load = 0.21061 kg N/day</t>
  </si>
  <si>
    <t>Sludge for disposal average XND load = 2.9451 kg N/day</t>
  </si>
  <si>
    <t>Sludge for disposal average SALK load = 1.4632 kmol HCO3/day</t>
  </si>
  <si>
    <t>Sludge for disposal average TSS load = 2371.615 kg SS/day</t>
  </si>
  <si>
    <t>Sludge for disposal average SNO2 load = 0.010321 kg N/day</t>
  </si>
  <si>
    <t>Sludge for disposal average SNO load = 0.00068699 kg N/day</t>
  </si>
  <si>
    <t>Sludge for disposal average SN2O load = 0.00036463 kg N/day</t>
  </si>
  <si>
    <t>Sludge for disposal average SN2 load = 5.1531 kg N/day</t>
  </si>
  <si>
    <t>Sludge for disposal average XBA2 load = 32.8202 kg N/day</t>
  </si>
  <si>
    <t>Sludge for disposal average Kjeldahl N load = 241.6721 kg N/d</t>
  </si>
  <si>
    <t>Sludge for disposal average total N load = 247.4025 kg N/d</t>
  </si>
  <si>
    <t>Sludge for disposal average total COD load = 3174.162 kg COD/d</t>
  </si>
  <si>
    <t>Sludge for disposal average BOD5 load = 457.1914 kg BOD5/d</t>
  </si>
  <si>
    <t>Average sludge production for disposal per day = 2352.0419 kg SS/d</t>
  </si>
  <si>
    <t>N2O emission during nitrification/denitrification (ANOX1) = 0.010439 kg N2O/d</t>
  </si>
  <si>
    <t>N2O emission during nitrification/denitrification (ANOX2) = 0.011131 kg N2O/d</t>
  </si>
  <si>
    <t>N2O emission during nitrification/denitrification (AER1) = 1.2185 kg N2O/d</t>
  </si>
  <si>
    <t>N2O emission during nitrification/denitrification (AER2) = 0.60809 kg N2O/d</t>
  </si>
  <si>
    <t>N2O emission during nitrification/denitrification (AER3) = 0.27686 kg N2O/d</t>
  </si>
  <si>
    <t>N2O emission during nitrification/denitrification (total) = 2.125 kg N2O/d</t>
  </si>
  <si>
    <t>during 0.83333 days, i.e. 11.9048% of the operating time.</t>
  </si>
  <si>
    <t>Effluent average SNH load = 35.3097 kg N/day</t>
  </si>
  <si>
    <t>95% percentile for effluent SNH (Ammonia95) = 6.8302 g N/m3</t>
  </si>
  <si>
    <t>95% percentile for effluent TN (TN95) = 22.7697 g N/m3</t>
  </si>
  <si>
    <t>95% percentile for effluent TSS (TSS95) = 15.5764 g SS/m3</t>
  </si>
  <si>
    <t>during 3.0625 days, i.e. 43.75% of the operating time.</t>
  </si>
  <si>
    <t>The limit was violated at 7 different occasions.</t>
  </si>
  <si>
    <t>Effluent average flow rate = 18061.1402 m3/d</t>
  </si>
  <si>
    <t>Effluent average BOD5 conc = 2.7846 g/m3  (limit = 10 g/m3)</t>
  </si>
  <si>
    <t>Effluent average SI load = 541.8342 kg COD/day</t>
  </si>
  <si>
    <t>Effluent average XI load = 84.8246 kg COD/day</t>
  </si>
  <si>
    <t>Effluent average XBH load = 177.6476 kg COD/day</t>
  </si>
  <si>
    <t>Effluent average XBA1 load = 9.2788 kg COD/day</t>
  </si>
  <si>
    <t>Effluent average SO load = 63.4318 kg (-COD)/day</t>
  </si>
  <si>
    <t>Effluent average SNO3 load = 265.0828 kg N/day</t>
  </si>
  <si>
    <t>Effluent average SALK load = 69.1962 kmol HCO3/day</t>
  </si>
  <si>
    <t>Effluent average TSS load = 232.1456 kg SS/day</t>
  </si>
  <si>
    <t>Effluent average SNO2 load = 0.60431 kg N/day</t>
  </si>
  <si>
    <t>Effluent average SNO load = 0.021037 kg N/day</t>
  </si>
  <si>
    <t>Effluent average SN2O load = 241.8735 kg N/day</t>
  </si>
  <si>
    <t>Effluent average Kjeldahl N load = 68.999 kg N/d</t>
  </si>
  <si>
    <t>Effluent average total N load = 334.7469 kg N/d</t>
  </si>
  <si>
    <t>Effluent average total COD load = 873.5881 kg COD/d</t>
  </si>
  <si>
    <t>Effluent average BOD5 load = 50.2928 kg BOD5/d</t>
  </si>
  <si>
    <t>Sludge for disposal average XBH conc = 4718.4629 g COD/m3</t>
  </si>
  <si>
    <t>Sludge for disposal average TSS conc = 6160.039 g SS/m3</t>
  </si>
  <si>
    <t>Sludge for disposal average Kjeldahl N conc = 632.8344 g N/m3</t>
  </si>
  <si>
    <t>Sludge for disposal average total COD conc = 8244.5765 g COD/m3</t>
  </si>
  <si>
    <t>Sludge for disposal average XBH load = 1816.6082 kg COD/day</t>
  </si>
  <si>
    <t>Effluent Quality Index (EQI) = 6179.9655 kg poll.units/d</t>
  </si>
  <si>
    <t>Sludge production for disposal = 16464.2932 kg SS</t>
  </si>
  <si>
    <t>Sludge production released into effluent = 1625.0192 kg SS</t>
  </si>
  <si>
    <t>Average sludge production released into effluent per day = 232.1456 kg SS/d</t>
  </si>
  <si>
    <t>Total sludge production = 18089.3123 kg SS</t>
  </si>
  <si>
    <t>Total average sludge production per day = 2584.1875 kg SS/d</t>
  </si>
  <si>
    <t>Sludge production cost index = 11760.2094</t>
  </si>
  <si>
    <t>Total Operational Cost Index (OCI) = 16671.7572</t>
  </si>
  <si>
    <t>N2O emission during nitrification/denitrification (ANOX1) = 0.016405 kg N-N2O/d</t>
  </si>
  <si>
    <t>N2O emission during nitrification/denitrification (ANOX2) = 0.017492 kg N-N2O/d</t>
  </si>
  <si>
    <t>N2O emission during nitrification/denitrification (AER1) = 1.9147 kg N-N2O/d</t>
  </si>
  <si>
    <t>N2O emission during nitrification/denitrification (AER2) = 0.95557 kg N-N2O/d</t>
  </si>
  <si>
    <t>N2O emission during nitrification/denitrification (AER3) = 0.43506 kg N-N2O/d</t>
  </si>
  <si>
    <t>N2O emission during nitrification/denitrification (total) = 3.3393 kg N-N2O/d</t>
  </si>
  <si>
    <t>The maximum effluent total nitrogen level (18 mg N/l) was violated</t>
  </si>
  <si>
    <t>End time (hour:min:sec) = 13  33  19</t>
  </si>
  <si>
    <t>End time (hour:min:sec) = 14   6  50</t>
  </si>
  <si>
    <t>Effluent average flow rate = 18061.1455 m3/d</t>
  </si>
  <si>
    <t>Effluent average SI load = 541.8344 kg COD/day</t>
  </si>
  <si>
    <t>Effluent average XBH load = 177.6477 kg COD/day</t>
  </si>
  <si>
    <t>Effluent average SNO3 load = 265.083 kg N/day</t>
  </si>
  <si>
    <t>Effluent average SN2O load = 241.8736 kg N/day</t>
  </si>
  <si>
    <t>Effluent average total N load = 334.747 kg N/d</t>
  </si>
  <si>
    <t>Effluent average total COD load = 873.5883 kg COD/d</t>
  </si>
  <si>
    <t>Sludge for disposal average Kjeldahl N load = 241.672 kg N/d</t>
  </si>
  <si>
    <t>Effluent Quality Index (EQI) = 6179.9676 kg poll.units/d</t>
  </si>
  <si>
    <t>Sludge production for disposal = 16464.2931 kg SS</t>
  </si>
  <si>
    <t>Sludge production released into effluent = 1625.0194 kg SS</t>
  </si>
  <si>
    <t>Total sludge production = 18089.3125 kg SS</t>
  </si>
  <si>
    <t>Total Operational Cost Index (OCI) = 16671.7571</t>
  </si>
  <si>
    <t>N2O emission during nitrification/denitrification (ANOX1) = 0.010439 kg N2O-N/d</t>
  </si>
  <si>
    <t>N2O emission during nitrification/denitrification (ANOX2) = 0.011131 kg N2O-N/d</t>
  </si>
  <si>
    <t>N2O emission during nitrification/denitrification (AER1) = 1.2185 kg N2O-N/d</t>
  </si>
  <si>
    <t>N2O emission during nitrification/denitrification (AER2) = 0.60809 kg N2O-N/d</t>
  </si>
  <si>
    <t>N2O emission during nitrification/denitrification (AER3) = 0.27686 kg N2O-N/d</t>
  </si>
  <si>
    <t>N2O emission during nitrification/denitrification (total) = 2.125 kg N2O-N/d</t>
  </si>
  <si>
    <t>N2O emission during nitrification/denitrification (ANOX1) = 0.016405 kg N2O/d</t>
  </si>
  <si>
    <t>N2O emission during nitrification/denitrification (ANOX2) = 0.017492 kg N2O/d</t>
  </si>
  <si>
    <t>N2O emission during nitrification/denitrification (AER1) = 1.9147 kg N2O/d</t>
  </si>
  <si>
    <t>N2O emission during nitrification/denitrification (AER2) = 0.95557 kg N2O/d</t>
  </si>
  <si>
    <t>N2O emission during nitrification/denitrification (AER3) = 0.43506 kg N2O/d</t>
  </si>
  <si>
    <t>N2O emission during nitrification/denitrification (total) = 3.3393 kg N2O/d</t>
  </si>
  <si>
    <t>End time (hour:min:sec) = 9  17  36</t>
  </si>
  <si>
    <t>End time (hour:min:sec) = 9  23 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</si>
</sst>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15" applyNumberFormat="0" applyAlignment="0" applyProtection="0"/>
    <xf numFmtId="0" fontId="15" fillId="9" borderId="16" applyNumberFormat="0" applyAlignment="0" applyProtection="0"/>
    <xf numFmtId="0" fontId="16" fillId="9" borderId="15" applyNumberFormat="0" applyAlignment="0" applyProtection="0"/>
    <xf numFmtId="0" fontId="17" fillId="0" borderId="17" applyNumberFormat="0" applyFill="0" applyAlignment="0" applyProtection="0"/>
    <xf numFmtId="0" fontId="18" fillId="10" borderId="1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0" borderId="0"/>
    <xf numFmtId="0" fontId="1" fillId="11" borderId="19" applyNumberFormat="0" applyFont="0" applyAlignment="0" applyProtection="0"/>
  </cellStyleXfs>
  <cellXfs count="9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/>
    <xf numFmtId="0" fontId="4" fillId="0" borderId="0" xfId="0" applyFont="1"/>
    <xf numFmtId="0" fontId="0" fillId="0" borderId="0" xfId="0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4" borderId="1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0" fillId="0" borderId="0" xfId="0"/>
    <xf numFmtId="0" fontId="0" fillId="0" borderId="11" xfId="0" applyBorder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/>
    <xf numFmtId="0" fontId="0" fillId="0" borderId="0" xfId="0"/>
    <xf numFmtId="0" fontId="0" fillId="4" borderId="3" xfId="0" applyFill="1" applyBorder="1" applyAlignment="1">
      <alignment horizontal="right"/>
    </xf>
    <xf numFmtId="0" fontId="1" fillId="0" borderId="0" xfId="4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/>
    <xf numFmtId="0" fontId="0" fillId="36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/>
    <xf numFmtId="0" fontId="0" fillId="0" borderId="2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6" borderId="0" xfId="0" applyFill="1"/>
    <xf numFmtId="0" fontId="0" fillId="36" borderId="5" xfId="0" applyFill="1" applyBorder="1"/>
    <xf numFmtId="0" fontId="0" fillId="36" borderId="6" xfId="0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0" xfId="41" applyFill="1" applyAlignment="1">
      <alignment horizontal="right"/>
    </xf>
    <xf numFmtId="0" fontId="0" fillId="0" borderId="0" xfId="0" applyFill="1" applyAlignment="1">
      <alignment horizontal="right"/>
    </xf>
    <xf numFmtId="0" fontId="2" fillId="36" borderId="0" xfId="0" applyFont="1" applyFill="1"/>
    <xf numFmtId="165" fontId="0" fillId="36" borderId="0" xfId="0" applyNumberFormat="1" applyFill="1" applyBorder="1" applyAlignment="1">
      <alignment horizontal="right"/>
    </xf>
    <xf numFmtId="10" fontId="0" fillId="36" borderId="0" xfId="0" applyNumberFormat="1" applyFill="1"/>
    <xf numFmtId="0" fontId="2" fillId="36" borderId="0" xfId="0" applyFont="1" applyFill="1" applyBorder="1"/>
    <xf numFmtId="0" fontId="0" fillId="0" borderId="0" xfId="0" applyFont="1" applyFill="1"/>
    <xf numFmtId="165" fontId="0" fillId="0" borderId="0" xfId="0" applyNumberFormat="1" applyFill="1" applyBorder="1" applyAlignment="1">
      <alignment horizontal="right"/>
    </xf>
    <xf numFmtId="0" fontId="2" fillId="0" borderId="0" xfId="0" applyFont="1" applyFill="1"/>
    <xf numFmtId="0" fontId="0" fillId="0" borderId="11" xfId="0" applyFont="1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8" xfId="0" applyFill="1" applyBorder="1"/>
    <xf numFmtId="0" fontId="23" fillId="0" borderId="0" xfId="0" applyFont="1" applyFill="1" applyAlignment="1">
      <alignment horizontal="right" vertical="center"/>
    </xf>
    <xf numFmtId="165" fontId="0" fillId="0" borderId="0" xfId="0" applyNumberFormat="1" applyFont="1" applyFill="1" applyBorder="1" applyAlignment="1">
      <alignment horizontal="right"/>
    </xf>
    <xf numFmtId="0" fontId="2" fillId="0" borderId="11" xfId="0" applyFont="1" applyFill="1" applyBorder="1"/>
    <xf numFmtId="0" fontId="0" fillId="0" borderId="0" xfId="0"/>
    <xf numFmtId="0" fontId="0" fillId="0" borderId="0" xfId="0" applyBorder="1"/>
    <xf numFmtId="0" fontId="0" fillId="0" borderId="6" xfId="0" applyBorder="1"/>
    <xf numFmtId="0" fontId="4" fillId="0" borderId="0" xfId="0" applyFont="1"/>
    <xf numFmtId="0" fontId="0" fillId="0" borderId="0" xfId="0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3"/>
  <sheetViews>
    <sheetView topLeftCell="A12" zoomScaleNormal="100" workbookViewId="0">
      <selection activeCell="E27" sqref="E27"/>
    </sheetView>
  </sheetViews>
  <sheetFormatPr defaultColWidth="8.85546875" defaultRowHeight="12.75" x14ac:dyDescent="0.2"/>
  <cols>
    <col min="1" max="1" width="23.42578125" customWidth="1"/>
    <col min="2" max="4" width="20.7109375" style="2" customWidth="1"/>
    <col min="5" max="5" width="20.5703125" style="2" customWidth="1"/>
    <col min="6" max="7" width="20.7109375" style="2" customWidth="1"/>
    <col min="8" max="8" width="20.7109375" style="9" customWidth="1"/>
    <col min="9" max="9" width="20.7109375" style="2" customWidth="1"/>
    <col min="10" max="12" width="20.85546875" style="2" customWidth="1"/>
  </cols>
  <sheetData>
    <row r="1" spans="1:12" ht="18" x14ac:dyDescent="0.25">
      <c r="A1" s="1" t="s">
        <v>134</v>
      </c>
      <c r="C1" s="1" t="s">
        <v>0</v>
      </c>
      <c r="D1" s="1"/>
    </row>
    <row r="2" spans="1:12" x14ac:dyDescent="0.2">
      <c r="A2" s="3" t="s">
        <v>1</v>
      </c>
      <c r="B2" s="4" t="s">
        <v>135</v>
      </c>
      <c r="C2" s="5" t="s">
        <v>2</v>
      </c>
      <c r="D2" s="6" t="s">
        <v>3</v>
      </c>
      <c r="E2" s="6" t="s">
        <v>4</v>
      </c>
      <c r="F2" s="4" t="s">
        <v>0</v>
      </c>
    </row>
    <row r="3" spans="1:12" x14ac:dyDescent="0.2">
      <c r="A3" s="7"/>
      <c r="B3" s="8"/>
      <c r="C3" s="9"/>
    </row>
    <row r="4" spans="1:12" x14ac:dyDescent="0.2">
      <c r="A4" s="10" t="s">
        <v>5</v>
      </c>
      <c r="B4" s="8"/>
      <c r="C4" s="9"/>
    </row>
    <row r="5" spans="1:12" x14ac:dyDescent="0.2">
      <c r="A5" s="92" t="s">
        <v>136</v>
      </c>
      <c r="B5" s="92"/>
      <c r="C5" s="92"/>
      <c r="D5" s="92"/>
    </row>
    <row r="6" spans="1:12" x14ac:dyDescent="0.2">
      <c r="A6" s="92" t="s">
        <v>137</v>
      </c>
      <c r="B6" s="92"/>
      <c r="C6" s="92"/>
      <c r="D6" s="92"/>
      <c r="E6" s="92"/>
      <c r="F6" s="92"/>
    </row>
    <row r="7" spans="1:12" x14ac:dyDescent="0.2">
      <c r="A7" s="92" t="s">
        <v>138</v>
      </c>
      <c r="B7" s="92"/>
      <c r="C7" s="92"/>
      <c r="D7" s="92"/>
      <c r="E7" s="92"/>
      <c r="F7" s="92"/>
    </row>
    <row r="8" spans="1:12" x14ac:dyDescent="0.2">
      <c r="A8" s="92" t="s">
        <v>6</v>
      </c>
      <c r="B8" s="92"/>
      <c r="C8" s="92"/>
      <c r="D8" s="92"/>
      <c r="E8" s="92"/>
    </row>
    <row r="9" spans="1:12" x14ac:dyDescent="0.2">
      <c r="A9" s="11"/>
      <c r="C9" s="12"/>
    </row>
    <row r="10" spans="1:12" x14ac:dyDescent="0.2">
      <c r="A10" s="13" t="s">
        <v>7</v>
      </c>
      <c r="B10" s="14"/>
      <c r="C10" s="12"/>
    </row>
    <row r="11" spans="1:12" x14ac:dyDescent="0.2">
      <c r="A11" s="10"/>
      <c r="C11" s="12"/>
    </row>
    <row r="13" spans="1:12" x14ac:dyDescent="0.2">
      <c r="A13" s="15" t="s">
        <v>8</v>
      </c>
      <c r="B13" s="16"/>
      <c r="C13" s="17"/>
    </row>
    <row r="14" spans="1:12" x14ac:dyDescent="0.2">
      <c r="A14" s="18" t="s">
        <v>9</v>
      </c>
      <c r="B14" s="19"/>
      <c r="C14" s="20" t="s">
        <v>10</v>
      </c>
      <c r="D14" s="21" t="s">
        <v>11</v>
      </c>
      <c r="E14" s="22" t="s">
        <v>12</v>
      </c>
      <c r="F14" s="21" t="s">
        <v>13</v>
      </c>
      <c r="G14" s="21" t="s">
        <v>14</v>
      </c>
      <c r="H14" s="21" t="s">
        <v>15</v>
      </c>
      <c r="I14" s="21" t="s">
        <v>16</v>
      </c>
      <c r="J14" s="23" t="s">
        <v>17</v>
      </c>
      <c r="K14" s="23" t="s">
        <v>18</v>
      </c>
      <c r="L14" s="24" t="s">
        <v>19</v>
      </c>
    </row>
    <row r="15" spans="1:12" x14ac:dyDescent="0.2">
      <c r="A15" s="25" t="s">
        <v>20</v>
      </c>
      <c r="B15" s="26"/>
      <c r="C15" s="27" t="s">
        <v>21</v>
      </c>
      <c r="D15" s="28"/>
      <c r="E15" s="89"/>
      <c r="F15" s="84">
        <v>18061.140200000002</v>
      </c>
      <c r="G15" s="28"/>
      <c r="H15" s="50">
        <v>18062.036226798198</v>
      </c>
      <c r="J15" s="28">
        <f t="shared" ref="J15:J29" si="0">AVERAGE(D15:H15)</f>
        <v>18061.5882133991</v>
      </c>
      <c r="K15" s="28">
        <f t="shared" ref="K15:K29" si="1">STDEV(D15:H15)</f>
        <v>0.6335866251296467</v>
      </c>
      <c r="L15" s="26">
        <f t="shared" ref="L15:L29" si="2">ABS(MAX(D15:H15)-MIN(D15:H15))</f>
        <v>0.89602679819654441</v>
      </c>
    </row>
    <row r="16" spans="1:12" ht="14.25" x14ac:dyDescent="0.2">
      <c r="A16" s="25" t="s">
        <v>22</v>
      </c>
      <c r="B16" s="26"/>
      <c r="C16" s="27" t="s">
        <v>23</v>
      </c>
      <c r="D16" s="28"/>
      <c r="E16" s="89"/>
      <c r="F16" s="84">
        <v>30</v>
      </c>
      <c r="G16" s="28"/>
      <c r="H16" s="50">
        <v>30</v>
      </c>
      <c r="J16" s="28">
        <f t="shared" si="0"/>
        <v>30</v>
      </c>
      <c r="K16" s="28">
        <f t="shared" si="1"/>
        <v>0</v>
      </c>
      <c r="L16" s="26">
        <f t="shared" si="2"/>
        <v>0</v>
      </c>
    </row>
    <row r="17" spans="1:13" ht="14.25" x14ac:dyDescent="0.2">
      <c r="A17" s="25" t="s">
        <v>24</v>
      </c>
      <c r="B17" s="26"/>
      <c r="C17" s="27" t="s">
        <v>23</v>
      </c>
      <c r="D17" s="28"/>
      <c r="E17" s="89"/>
      <c r="F17" s="84">
        <v>1.2305999999999999</v>
      </c>
      <c r="G17" s="28"/>
      <c r="H17" s="50">
        <v>1.2276822301958199</v>
      </c>
      <c r="J17" s="28">
        <f t="shared" si="0"/>
        <v>1.2291411150979099</v>
      </c>
      <c r="K17" s="28">
        <f t="shared" si="1"/>
        <v>2.0631748144770332E-3</v>
      </c>
      <c r="L17" s="26">
        <f t="shared" si="2"/>
        <v>2.9177698041800149E-3</v>
      </c>
    </row>
    <row r="18" spans="1:13" ht="14.25" x14ac:dyDescent="0.2">
      <c r="A18" s="25" t="s">
        <v>25</v>
      </c>
      <c r="B18" s="26"/>
      <c r="C18" s="27" t="s">
        <v>23</v>
      </c>
      <c r="D18" s="28"/>
      <c r="E18" s="89"/>
      <c r="F18" s="84">
        <v>4.6965000000000003</v>
      </c>
      <c r="G18" s="28"/>
      <c r="H18" s="50">
        <v>4.6847590096096896</v>
      </c>
      <c r="J18" s="28">
        <f t="shared" si="0"/>
        <v>4.6906295048048445</v>
      </c>
      <c r="K18" s="28">
        <f t="shared" si="1"/>
        <v>8.30213392283481E-3</v>
      </c>
      <c r="L18" s="26">
        <f t="shared" si="2"/>
        <v>1.1740990390310735E-2</v>
      </c>
    </row>
    <row r="19" spans="1:13" ht="14.25" x14ac:dyDescent="0.2">
      <c r="A19" s="25" t="s">
        <v>26</v>
      </c>
      <c r="B19" s="26"/>
      <c r="C19" s="27" t="s">
        <v>23</v>
      </c>
      <c r="D19" s="28"/>
      <c r="E19" s="89"/>
      <c r="F19" s="84">
        <v>0.22233</v>
      </c>
      <c r="G19" s="28"/>
      <c r="H19" s="50">
        <v>0.22139965038628401</v>
      </c>
      <c r="J19" s="28">
        <f t="shared" si="0"/>
        <v>0.22186482519314199</v>
      </c>
      <c r="K19" s="28">
        <f t="shared" si="1"/>
        <v>6.5785652073286271E-4</v>
      </c>
      <c r="L19" s="26">
        <f t="shared" si="2"/>
        <v>9.3034961371599167E-4</v>
      </c>
    </row>
    <row r="20" spans="1:13" ht="14.25" x14ac:dyDescent="0.2">
      <c r="A20" s="25" t="s">
        <v>27</v>
      </c>
      <c r="B20" s="26"/>
      <c r="C20" s="27" t="s">
        <v>23</v>
      </c>
      <c r="D20" s="28"/>
      <c r="E20" s="89"/>
      <c r="F20" s="84">
        <v>9.8359000000000005</v>
      </c>
      <c r="G20" s="28"/>
      <c r="H20" s="50">
        <v>9.8216816943412297</v>
      </c>
      <c r="J20" s="28">
        <f t="shared" si="0"/>
        <v>9.828790847170616</v>
      </c>
      <c r="K20" s="28">
        <f t="shared" si="1"/>
        <v>1.0053860348299897E-2</v>
      </c>
      <c r="L20" s="26">
        <f t="shared" si="2"/>
        <v>1.4218305658770802E-2</v>
      </c>
    </row>
    <row r="21" spans="1:13" ht="14.25" x14ac:dyDescent="0.2">
      <c r="A21" s="25" t="s">
        <v>139</v>
      </c>
      <c r="B21" s="26"/>
      <c r="C21" s="27" t="s">
        <v>23</v>
      </c>
      <c r="D21" s="28"/>
      <c r="E21" s="89"/>
      <c r="F21" s="84">
        <v>0.51375000000000004</v>
      </c>
      <c r="G21" s="28"/>
      <c r="H21" s="50">
        <v>0.51305734886610899</v>
      </c>
      <c r="J21" s="28">
        <f t="shared" si="0"/>
        <v>0.51340367443305457</v>
      </c>
      <c r="K21" s="28">
        <f t="shared" si="1"/>
        <v>4.8977831377091524E-4</v>
      </c>
      <c r="L21" s="26">
        <f t="shared" si="2"/>
        <v>6.9265113389105348E-4</v>
      </c>
    </row>
    <row r="22" spans="1:13" ht="14.25" x14ac:dyDescent="0.2">
      <c r="A22" s="25" t="s">
        <v>28</v>
      </c>
      <c r="B22" s="26"/>
      <c r="C22" s="27" t="s">
        <v>23</v>
      </c>
      <c r="D22" s="28"/>
      <c r="E22" s="89"/>
      <c r="F22" s="84">
        <v>1.6913</v>
      </c>
      <c r="G22" s="28"/>
      <c r="H22" s="50">
        <v>1.68958853667735</v>
      </c>
      <c r="J22" s="28">
        <f t="shared" si="0"/>
        <v>1.6904442683386751</v>
      </c>
      <c r="K22" s="28">
        <f t="shared" si="1"/>
        <v>1.2101873211979048E-3</v>
      </c>
      <c r="L22" s="26">
        <f t="shared" si="2"/>
        <v>1.711463322650042E-3</v>
      </c>
    </row>
    <row r="23" spans="1:13" ht="14.25" x14ac:dyDescent="0.2">
      <c r="A23" s="25" t="s">
        <v>29</v>
      </c>
      <c r="B23" s="26"/>
      <c r="C23" s="27" t="s">
        <v>30</v>
      </c>
      <c r="D23" s="28"/>
      <c r="E23" s="89"/>
      <c r="F23" s="84">
        <v>3.5121000000000002</v>
      </c>
      <c r="G23" s="28"/>
      <c r="H23" s="50">
        <v>3.5274562608353799</v>
      </c>
      <c r="J23" s="28">
        <f t="shared" si="0"/>
        <v>3.5197781304176901</v>
      </c>
      <c r="K23" s="28">
        <f t="shared" si="1"/>
        <v>1.0858516170366359E-2</v>
      </c>
      <c r="L23" s="26">
        <f t="shared" si="2"/>
        <v>1.5356260835379665E-2</v>
      </c>
    </row>
    <row r="24" spans="1:13" s="44" customFormat="1" ht="14.25" x14ac:dyDescent="0.2">
      <c r="A24" s="66" t="s">
        <v>140</v>
      </c>
      <c r="B24" s="67"/>
      <c r="C24" s="68" t="s">
        <v>31</v>
      </c>
      <c r="D24" s="8"/>
      <c r="E24" s="89"/>
      <c r="F24" s="44">
        <v>14.677</v>
      </c>
      <c r="G24" s="8"/>
      <c r="H24" s="55">
        <v>14.686001895433799</v>
      </c>
      <c r="J24" s="8">
        <f t="shared" si="0"/>
        <v>14.681500947716899</v>
      </c>
      <c r="K24" s="8">
        <f t="shared" si="1"/>
        <v>6.3653013047719077E-3</v>
      </c>
      <c r="L24" s="67">
        <f t="shared" si="2"/>
        <v>9.0018954337995893E-3</v>
      </c>
      <c r="M24" s="44">
        <v>2.6475178342138604E-2</v>
      </c>
    </row>
    <row r="25" spans="1:13" s="44" customFormat="1" ht="14.25" x14ac:dyDescent="0.2">
      <c r="A25" s="66" t="s">
        <v>32</v>
      </c>
      <c r="B25" s="67"/>
      <c r="C25" s="68" t="s">
        <v>31</v>
      </c>
      <c r="D25" s="8"/>
      <c r="E25" s="89"/>
      <c r="F25" s="44">
        <v>1.9550000000000001</v>
      </c>
      <c r="G25" s="8"/>
      <c r="H25" s="55">
        <v>1.9277958677803599</v>
      </c>
      <c r="J25" s="8">
        <f t="shared" si="0"/>
        <v>1.9413979338901801</v>
      </c>
      <c r="K25" s="8">
        <f t="shared" si="1"/>
        <v>1.923622636880298E-2</v>
      </c>
      <c r="L25" s="67">
        <f t="shared" si="2"/>
        <v>2.7204132219640131E-2</v>
      </c>
      <c r="M25" s="44">
        <v>0.20534091217191877</v>
      </c>
    </row>
    <row r="26" spans="1:13" s="44" customFormat="1" ht="14.25" x14ac:dyDescent="0.2">
      <c r="A26" s="66" t="s">
        <v>33</v>
      </c>
      <c r="B26" s="67"/>
      <c r="C26" s="68" t="s">
        <v>31</v>
      </c>
      <c r="D26" s="8"/>
      <c r="E26" s="89"/>
      <c r="F26" s="44">
        <v>0.56023000000000001</v>
      </c>
      <c r="G26" s="8"/>
      <c r="H26" s="55">
        <v>0.55920394250056904</v>
      </c>
      <c r="J26" s="8">
        <f t="shared" si="0"/>
        <v>0.55971697125028452</v>
      </c>
      <c r="K26" s="8">
        <f t="shared" si="1"/>
        <v>7.25532215734948E-4</v>
      </c>
      <c r="L26" s="67">
        <f t="shared" si="2"/>
        <v>1.0260574994309657E-3</v>
      </c>
    </row>
    <row r="27" spans="1:13" s="44" customFormat="1" ht="14.25" x14ac:dyDescent="0.2">
      <c r="A27" s="66" t="s">
        <v>34</v>
      </c>
      <c r="B27" s="67"/>
      <c r="C27" s="68" t="s">
        <v>31</v>
      </c>
      <c r="D27" s="8"/>
      <c r="E27" s="89"/>
      <c r="F27" s="44">
        <v>1.6419E-2</v>
      </c>
      <c r="G27" s="8"/>
      <c r="H27" s="55">
        <v>1.6356692555932001E-2</v>
      </c>
      <c r="J27" s="8">
        <f t="shared" si="0"/>
        <v>1.6387846277966002E-2</v>
      </c>
      <c r="K27" s="8">
        <f t="shared" si="1"/>
        <v>4.4058016218883391E-5</v>
      </c>
      <c r="L27" s="67">
        <f t="shared" si="2"/>
        <v>6.230744406799868E-5</v>
      </c>
    </row>
    <row r="28" spans="1:13" s="44" customFormat="1" ht="15.75" x14ac:dyDescent="0.3">
      <c r="A28" s="66" t="s">
        <v>35</v>
      </c>
      <c r="B28" s="67"/>
      <c r="C28" s="68" t="s">
        <v>36</v>
      </c>
      <c r="D28" s="8"/>
      <c r="E28" s="89"/>
      <c r="F28" s="44">
        <v>3.8311999999999999</v>
      </c>
      <c r="G28" s="8"/>
      <c r="H28" s="55">
        <v>3.8328832347796999</v>
      </c>
      <c r="J28" s="8">
        <f t="shared" si="0"/>
        <v>3.8320416173898497</v>
      </c>
      <c r="K28" s="8">
        <f t="shared" si="1"/>
        <v>1.1902267270549177E-3</v>
      </c>
      <c r="L28" s="67">
        <f t="shared" si="2"/>
        <v>1.6832347797000047E-3</v>
      </c>
    </row>
    <row r="29" spans="1:13" s="44" customFormat="1" ht="14.25" x14ac:dyDescent="0.2">
      <c r="A29" s="66" t="s">
        <v>37</v>
      </c>
      <c r="B29" s="67"/>
      <c r="C29" s="68" t="s">
        <v>38</v>
      </c>
      <c r="D29" s="8"/>
      <c r="E29" s="89"/>
      <c r="F29" s="44">
        <v>12.853300000000001</v>
      </c>
      <c r="G29" s="8"/>
      <c r="H29" s="55">
        <v>12.831193113211199</v>
      </c>
      <c r="J29" s="8">
        <f t="shared" si="0"/>
        <v>12.8422465566056</v>
      </c>
      <c r="K29" s="8">
        <f t="shared" si="1"/>
        <v>1.5631929559284812E-2</v>
      </c>
      <c r="L29" s="67">
        <f t="shared" si="2"/>
        <v>2.2106886788801461E-2</v>
      </c>
    </row>
    <row r="30" spans="1:13" s="44" customFormat="1" x14ac:dyDescent="0.2">
      <c r="A30" s="66" t="s">
        <v>39</v>
      </c>
      <c r="B30" s="67"/>
      <c r="C30" s="68" t="s">
        <v>40</v>
      </c>
      <c r="D30" s="8"/>
      <c r="E30" s="89"/>
      <c r="F30" s="44">
        <v>15</v>
      </c>
      <c r="G30" s="8"/>
      <c r="H30" s="70">
        <v>15</v>
      </c>
      <c r="J30" s="8">
        <f t="shared" ref="J30:J39" si="3">AVERAGE(D30:I30)</f>
        <v>15</v>
      </c>
      <c r="K30" s="8">
        <f t="shared" ref="K30:K39" si="4">STDEV(D30:I30)</f>
        <v>0</v>
      </c>
      <c r="L30" s="67">
        <f t="shared" ref="L30:L39" si="5">ABS(MAX(D30:I30)-MIN(D30:I30))</f>
        <v>0</v>
      </c>
    </row>
    <row r="31" spans="1:13" s="44" customFormat="1" ht="14.25" x14ac:dyDescent="0.2">
      <c r="A31" s="44" t="s">
        <v>141</v>
      </c>
      <c r="B31" s="67"/>
      <c r="C31" s="68" t="s">
        <v>31</v>
      </c>
      <c r="D31" s="8"/>
      <c r="E31" s="89"/>
      <c r="F31" s="44">
        <v>3.3459000000000003E-2</v>
      </c>
      <c r="G31" s="8"/>
      <c r="H31" s="55">
        <v>3.2766947235779401E-2</v>
      </c>
      <c r="J31" s="8">
        <f t="shared" si="3"/>
        <v>3.3112973617889702E-2</v>
      </c>
      <c r="K31" s="8">
        <f t="shared" si="4"/>
        <v>4.8935520251928261E-4</v>
      </c>
      <c r="L31" s="67">
        <f t="shared" si="5"/>
        <v>6.9205276422060202E-4</v>
      </c>
    </row>
    <row r="32" spans="1:13" s="44" customFormat="1" ht="14.25" x14ac:dyDescent="0.2">
      <c r="A32" s="44" t="s">
        <v>142</v>
      </c>
      <c r="B32" s="67"/>
      <c r="C32" s="68" t="s">
        <v>31</v>
      </c>
      <c r="D32" s="8"/>
      <c r="E32" s="89"/>
      <c r="F32" s="44">
        <v>2.1944E-3</v>
      </c>
      <c r="G32" s="8"/>
      <c r="H32" s="55">
        <v>2.1547308761310402E-3</v>
      </c>
      <c r="J32" s="8">
        <f t="shared" si="3"/>
        <v>2.1745654380655203E-3</v>
      </c>
      <c r="K32" s="8">
        <f t="shared" si="4"/>
        <v>2.8050306491470594E-5</v>
      </c>
      <c r="L32" s="67">
        <f t="shared" si="5"/>
        <v>3.9669123868959783E-5</v>
      </c>
    </row>
    <row r="33" spans="1:12" s="44" customFormat="1" ht="14.25" x14ac:dyDescent="0.2">
      <c r="A33" s="44" t="s">
        <v>143</v>
      </c>
      <c r="B33" s="67"/>
      <c r="C33" s="68" t="s">
        <v>31</v>
      </c>
      <c r="D33" s="8"/>
      <c r="E33" s="89"/>
      <c r="F33" s="44">
        <v>1.1647000000000001E-3</v>
      </c>
      <c r="G33" s="8"/>
      <c r="H33" s="55">
        <v>1.14330993148379E-3</v>
      </c>
      <c r="J33" s="8">
        <f t="shared" si="3"/>
        <v>1.154004965741895E-3</v>
      </c>
      <c r="K33" s="8">
        <f t="shared" si="4"/>
        <v>1.5125062497857038E-5</v>
      </c>
      <c r="L33" s="67">
        <f t="shared" si="5"/>
        <v>2.1390068516210104E-5</v>
      </c>
    </row>
    <row r="34" spans="1:12" s="44" customFormat="1" ht="14.25" x14ac:dyDescent="0.2">
      <c r="A34" s="44" t="s">
        <v>144</v>
      </c>
      <c r="B34" s="67"/>
      <c r="C34" s="68" t="s">
        <v>31</v>
      </c>
      <c r="D34" s="8"/>
      <c r="E34" s="89"/>
      <c r="F34" s="44">
        <v>13.3919</v>
      </c>
      <c r="G34" s="8"/>
      <c r="H34" s="55">
        <v>13.3914513842182</v>
      </c>
      <c r="J34" s="8">
        <f t="shared" si="3"/>
        <v>13.3916756921091</v>
      </c>
      <c r="K34" s="8">
        <f t="shared" si="4"/>
        <v>3.1721926145761292E-4</v>
      </c>
      <c r="L34" s="67">
        <f t="shared" si="5"/>
        <v>4.4861578179933304E-4</v>
      </c>
    </row>
    <row r="35" spans="1:12" ht="14.25" x14ac:dyDescent="0.2">
      <c r="A35" s="41" t="s">
        <v>145</v>
      </c>
      <c r="B35" s="26"/>
      <c r="C35" s="27" t="s">
        <v>23</v>
      </c>
      <c r="D35" s="28"/>
      <c r="E35" s="89"/>
      <c r="F35" s="84">
        <v>0.17795</v>
      </c>
      <c r="G35" s="28"/>
      <c r="H35" s="55">
        <v>0.177771238818375</v>
      </c>
      <c r="J35" s="28">
        <f t="shared" si="3"/>
        <v>0.17786061940918751</v>
      </c>
      <c r="K35" s="28">
        <f t="shared" si="4"/>
        <v>1.2640324373995213E-4</v>
      </c>
      <c r="L35" s="26">
        <f t="shared" si="5"/>
        <v>1.7876118162499233E-4</v>
      </c>
    </row>
    <row r="36" spans="1:12" s="46" customFormat="1" ht="14.25" x14ac:dyDescent="0.2">
      <c r="A36" s="46" t="s">
        <v>146</v>
      </c>
      <c r="B36" s="26"/>
      <c r="C36" s="27" t="s">
        <v>31</v>
      </c>
      <c r="D36" s="28"/>
      <c r="E36" s="89"/>
      <c r="F36" s="84">
        <v>3.8203</v>
      </c>
      <c r="G36" s="28"/>
      <c r="H36" s="50">
        <v>3.7898932398683001</v>
      </c>
      <c r="J36" s="28">
        <f>AVERAGE(D36:I36)</f>
        <v>3.80509661993415</v>
      </c>
      <c r="K36" s="28">
        <f t="shared" si="4"/>
        <v>2.1500826283037802E-2</v>
      </c>
      <c r="L36" s="26"/>
    </row>
    <row r="37" spans="1:12" ht="14.25" x14ac:dyDescent="0.2">
      <c r="A37" s="25" t="s">
        <v>41</v>
      </c>
      <c r="B37" s="26"/>
      <c r="C37" s="27" t="s">
        <v>31</v>
      </c>
      <c r="D37" s="28"/>
      <c r="E37" s="89"/>
      <c r="F37" s="84">
        <v>18.534099999999999</v>
      </c>
      <c r="G37" s="28"/>
      <c r="H37" s="50">
        <v>18.511960123345499</v>
      </c>
      <c r="J37" s="28">
        <f t="shared" si="3"/>
        <v>18.523030061672749</v>
      </c>
      <c r="K37" s="28">
        <f t="shared" si="4"/>
        <v>1.5655256917030222E-2</v>
      </c>
      <c r="L37" s="26">
        <f t="shared" si="5"/>
        <v>2.2139876654499346E-2</v>
      </c>
    </row>
    <row r="38" spans="1:12" ht="14.25" x14ac:dyDescent="0.2">
      <c r="A38" s="25" t="s">
        <v>42</v>
      </c>
      <c r="B38" s="26"/>
      <c r="C38" s="27" t="s">
        <v>23</v>
      </c>
      <c r="D38" s="28"/>
      <c r="E38" s="89"/>
      <c r="F38" s="84">
        <v>48.368400000000001</v>
      </c>
      <c r="G38" s="28"/>
      <c r="H38" s="50">
        <v>48.335939708894898</v>
      </c>
      <c r="J38" s="28">
        <f t="shared" si="3"/>
        <v>48.352169854447453</v>
      </c>
      <c r="K38" s="28">
        <f t="shared" si="4"/>
        <v>2.295289195970775E-2</v>
      </c>
      <c r="L38" s="26">
        <f t="shared" si="5"/>
        <v>3.2460291105103067E-2</v>
      </c>
    </row>
    <row r="39" spans="1:12" s="44" customFormat="1" ht="14.25" x14ac:dyDescent="0.2">
      <c r="A39" s="85" t="s">
        <v>43</v>
      </c>
      <c r="B39" s="79"/>
      <c r="C39" s="80" t="s">
        <v>38</v>
      </c>
      <c r="D39" s="81"/>
      <c r="E39" s="89"/>
      <c r="F39" s="44">
        <v>2.7846000000000002</v>
      </c>
      <c r="G39" s="81"/>
      <c r="H39" s="55">
        <v>2.7801478350114399</v>
      </c>
      <c r="I39" s="81"/>
      <c r="J39" s="81">
        <f t="shared" si="3"/>
        <v>2.7823739175057201</v>
      </c>
      <c r="K39" s="81">
        <f t="shared" si="4"/>
        <v>3.1481560543722949E-3</v>
      </c>
      <c r="L39" s="79">
        <f t="shared" si="5"/>
        <v>4.4521649885602699E-3</v>
      </c>
    </row>
    <row r="40" spans="1:12" x14ac:dyDescent="0.2">
      <c r="A40" s="36"/>
      <c r="B40" s="28"/>
      <c r="C40" s="28"/>
      <c r="D40" s="28"/>
      <c r="E40" s="89"/>
      <c r="G40" s="28"/>
      <c r="H40" s="50"/>
      <c r="I40" s="28"/>
      <c r="J40" s="28"/>
      <c r="K40" s="28"/>
      <c r="L40" s="28"/>
    </row>
    <row r="41" spans="1:12" x14ac:dyDescent="0.2">
      <c r="C41"/>
      <c r="E41" s="29"/>
      <c r="J41" s="37"/>
      <c r="K41" s="37"/>
      <c r="L41" s="37"/>
    </row>
    <row r="42" spans="1:12" x14ac:dyDescent="0.2">
      <c r="A42" s="15" t="s">
        <v>44</v>
      </c>
      <c r="B42" s="16"/>
      <c r="C42" s="17"/>
      <c r="E42" s="29"/>
    </row>
    <row r="43" spans="1:12" x14ac:dyDescent="0.2">
      <c r="A43" s="18" t="s">
        <v>9</v>
      </c>
      <c r="B43" s="19"/>
      <c r="C43" s="20" t="s">
        <v>10</v>
      </c>
      <c r="D43" s="21" t="s">
        <v>11</v>
      </c>
      <c r="E43" s="22" t="s">
        <v>12</v>
      </c>
      <c r="F43" s="21" t="s">
        <v>13</v>
      </c>
      <c r="G43" s="21" t="s">
        <v>14</v>
      </c>
      <c r="H43" s="48" t="s">
        <v>15</v>
      </c>
      <c r="I43" s="21" t="s">
        <v>16</v>
      </c>
      <c r="J43" s="23" t="s">
        <v>17</v>
      </c>
      <c r="K43" s="23" t="s">
        <v>18</v>
      </c>
      <c r="L43" s="24" t="s">
        <v>19</v>
      </c>
    </row>
    <row r="44" spans="1:12" ht="15" x14ac:dyDescent="0.25">
      <c r="A44" s="25" t="s">
        <v>45</v>
      </c>
      <c r="B44" s="26"/>
      <c r="C44" s="27" t="s">
        <v>46</v>
      </c>
      <c r="D44" s="53"/>
      <c r="E44" s="89"/>
      <c r="F44" s="59">
        <v>541.83420000000001</v>
      </c>
      <c r="G44" s="28"/>
      <c r="H44" s="49">
        <v>541.86332844642902</v>
      </c>
      <c r="I44" s="28"/>
      <c r="J44" s="28">
        <f t="shared" ref="J44:J66" si="6">AVERAGE(D44:I44)</f>
        <v>541.84876422321452</v>
      </c>
      <c r="K44" s="28">
        <f t="shared" ref="K44:K66" si="7">STDEV(D44:I44)</f>
        <v>2.0596921995384106E-2</v>
      </c>
      <c r="L44" s="26">
        <f t="shared" ref="L44:L66" si="8">ABS(MAX(D44:I44)-MIN(D44:I44))</f>
        <v>2.9128446429012911E-2</v>
      </c>
    </row>
    <row r="45" spans="1:12" ht="15" x14ac:dyDescent="0.25">
      <c r="A45" s="25" t="s">
        <v>47</v>
      </c>
      <c r="B45" s="26"/>
      <c r="C45" s="27" t="s">
        <v>46</v>
      </c>
      <c r="E45" s="89"/>
      <c r="F45" s="59">
        <v>22.226500000000001</v>
      </c>
      <c r="G45" s="28"/>
      <c r="H45" s="49">
        <v>22.1737512854126</v>
      </c>
      <c r="I45" s="28"/>
      <c r="J45" s="28">
        <f t="shared" ref="J45:J62" si="9">AVERAGE(E45:I45)</f>
        <v>22.200125642706301</v>
      </c>
      <c r="K45" s="28">
        <f t="shared" ref="K45:K62" si="10">STDEV(E45:I45)</f>
        <v>3.7298973783625664E-2</v>
      </c>
      <c r="L45" s="26">
        <f t="shared" ref="L45:L62" si="11">ABS(MAX(E45:I45)-MIN(E45:I45))</f>
        <v>5.2748714587401935E-2</v>
      </c>
    </row>
    <row r="46" spans="1:12" ht="15" x14ac:dyDescent="0.25">
      <c r="A46" s="25" t="s">
        <v>48</v>
      </c>
      <c r="B46" s="26"/>
      <c r="C46" s="27" t="s">
        <v>46</v>
      </c>
      <c r="E46" s="89"/>
      <c r="F46" s="59">
        <v>84.824600000000004</v>
      </c>
      <c r="G46" s="28"/>
      <c r="H46" s="49">
        <v>84.6157335710149</v>
      </c>
      <c r="I46" s="28"/>
      <c r="J46" s="28">
        <f t="shared" si="9"/>
        <v>84.720166785507445</v>
      </c>
      <c r="K46" s="28">
        <f t="shared" si="10"/>
        <v>0.14769086829758543</v>
      </c>
      <c r="L46" s="26">
        <f t="shared" si="11"/>
        <v>0.20886642898510388</v>
      </c>
    </row>
    <row r="47" spans="1:12" ht="15" x14ac:dyDescent="0.25">
      <c r="A47" s="25" t="s">
        <v>49</v>
      </c>
      <c r="B47" s="26"/>
      <c r="C47" s="27" t="s">
        <v>46</v>
      </c>
      <c r="E47" s="89"/>
      <c r="F47" s="59">
        <v>4.0155000000000003</v>
      </c>
      <c r="G47" s="28"/>
      <c r="H47" s="49">
        <v>3.99875826514022</v>
      </c>
      <c r="I47" s="28"/>
      <c r="J47" s="28">
        <f t="shared" si="9"/>
        <v>4.0071291325701104</v>
      </c>
      <c r="K47" s="28">
        <f t="shared" si="10"/>
        <v>1.1838194248177832E-2</v>
      </c>
      <c r="L47" s="26">
        <f t="shared" si="11"/>
        <v>1.6741734859780255E-2</v>
      </c>
    </row>
    <row r="48" spans="1:12" ht="15" x14ac:dyDescent="0.25">
      <c r="A48" s="25" t="s">
        <v>50</v>
      </c>
      <c r="B48" s="26"/>
      <c r="C48" s="27" t="s">
        <v>46</v>
      </c>
      <c r="E48" s="89"/>
      <c r="F48" s="59">
        <v>177.64760000000001</v>
      </c>
      <c r="G48" s="28"/>
      <c r="H48" s="49">
        <v>177.398374435638</v>
      </c>
      <c r="I48" s="28"/>
      <c r="J48" s="28">
        <f t="shared" si="9"/>
        <v>177.52298721781901</v>
      </c>
      <c r="K48" s="28">
        <f t="shared" si="10"/>
        <v>0.17622908660541944</v>
      </c>
      <c r="L48" s="26">
        <f t="shared" si="11"/>
        <v>0.24922556436200693</v>
      </c>
    </row>
    <row r="49" spans="1:12" ht="15" x14ac:dyDescent="0.25">
      <c r="A49" s="25" t="s">
        <v>158</v>
      </c>
      <c r="B49" s="26"/>
      <c r="C49" s="27" t="s">
        <v>46</v>
      </c>
      <c r="E49" s="89"/>
      <c r="F49" s="59">
        <v>9.2788000000000004</v>
      </c>
      <c r="G49" s="28"/>
      <c r="H49" s="49">
        <v>9.26681510329845</v>
      </c>
      <c r="I49" s="28"/>
      <c r="J49" s="28">
        <f t="shared" si="9"/>
        <v>9.2728075516492261</v>
      </c>
      <c r="K49" s="28">
        <f t="shared" si="10"/>
        <v>8.474601729486532E-3</v>
      </c>
      <c r="L49" s="26">
        <f t="shared" si="11"/>
        <v>1.198489670155034E-2</v>
      </c>
    </row>
    <row r="50" spans="1:12" ht="15" x14ac:dyDescent="0.25">
      <c r="A50" s="25" t="s">
        <v>51</v>
      </c>
      <c r="B50" s="26"/>
      <c r="C50" s="27" t="s">
        <v>46</v>
      </c>
      <c r="E50" s="89"/>
      <c r="F50" s="59">
        <v>30.546900000000001</v>
      </c>
      <c r="G50" s="28"/>
      <c r="H50" s="49">
        <v>30.5173042979606</v>
      </c>
      <c r="I50" s="28"/>
      <c r="J50" s="28">
        <f t="shared" si="9"/>
        <v>30.5321021489803</v>
      </c>
      <c r="K50" s="28">
        <f t="shared" si="10"/>
        <v>2.0927321606037205E-2</v>
      </c>
      <c r="L50" s="26">
        <f t="shared" si="11"/>
        <v>2.9595702039401317E-2</v>
      </c>
    </row>
    <row r="51" spans="1:12" ht="15" x14ac:dyDescent="0.25">
      <c r="A51" s="25" t="s">
        <v>52</v>
      </c>
      <c r="B51" s="26"/>
      <c r="C51" s="27" t="s">
        <v>53</v>
      </c>
      <c r="E51" s="89"/>
      <c r="F51" s="59">
        <v>63.431800000000003</v>
      </c>
      <c r="G51" s="28"/>
      <c r="H51" s="49">
        <v>63.717428674486598</v>
      </c>
      <c r="I51" s="28"/>
      <c r="J51" s="28">
        <f t="shared" si="9"/>
        <v>63.574614337243304</v>
      </c>
      <c r="K51" s="28">
        <f t="shared" si="10"/>
        <v>0.20196997263079666</v>
      </c>
      <c r="L51" s="26">
        <f t="shared" si="11"/>
        <v>0.28562867448659546</v>
      </c>
    </row>
    <row r="52" spans="1:12" s="44" customFormat="1" ht="15" x14ac:dyDescent="0.25">
      <c r="A52" s="66" t="s">
        <v>159</v>
      </c>
      <c r="B52" s="67"/>
      <c r="C52" s="68" t="s">
        <v>54</v>
      </c>
      <c r="D52" s="17"/>
      <c r="E52" s="89"/>
      <c r="F52" s="44">
        <v>265.08280000000002</v>
      </c>
      <c r="G52" s="8"/>
      <c r="H52" s="69">
        <v>265.26177606478302</v>
      </c>
      <c r="I52" s="8"/>
      <c r="J52" s="8">
        <f t="shared" si="9"/>
        <v>265.17228803239152</v>
      </c>
      <c r="K52" s="8">
        <f t="shared" si="10"/>
        <v>0.12655518907814267</v>
      </c>
      <c r="L52" s="67">
        <f t="shared" si="11"/>
        <v>0.17897606478300077</v>
      </c>
    </row>
    <row r="53" spans="1:12" s="44" customFormat="1" ht="15" x14ac:dyDescent="0.25">
      <c r="A53" s="66" t="s">
        <v>55</v>
      </c>
      <c r="B53" s="67"/>
      <c r="C53" s="68" t="s">
        <v>54</v>
      </c>
      <c r="D53" s="17"/>
      <c r="E53" s="89"/>
      <c r="F53" s="44">
        <v>35.309699999999999</v>
      </c>
      <c r="G53" s="8"/>
      <c r="H53" s="69">
        <v>34.816184777944102</v>
      </c>
      <c r="I53" s="8"/>
      <c r="J53" s="8">
        <f t="shared" si="9"/>
        <v>35.062942388972047</v>
      </c>
      <c r="K53" s="8">
        <f t="shared" si="10"/>
        <v>0.34896796013450998</v>
      </c>
      <c r="L53" s="67">
        <f t="shared" si="11"/>
        <v>0.4935152220558976</v>
      </c>
    </row>
    <row r="54" spans="1:12" ht="15" x14ac:dyDescent="0.25">
      <c r="A54" s="25" t="s">
        <v>56</v>
      </c>
      <c r="B54" s="26"/>
      <c r="C54" s="27" t="s">
        <v>54</v>
      </c>
      <c r="E54" s="89"/>
      <c r="F54" s="59">
        <v>10.118399999999999</v>
      </c>
      <c r="G54" s="28"/>
      <c r="H54" s="49">
        <v>10.1001519562783</v>
      </c>
      <c r="I54" s="28"/>
      <c r="J54" s="28">
        <f t="shared" si="9"/>
        <v>10.109275978139149</v>
      </c>
      <c r="K54" s="28">
        <f t="shared" si="10"/>
        <v>1.2903315459002574E-2</v>
      </c>
      <c r="L54" s="26">
        <f t="shared" si="11"/>
        <v>1.8248043721699858E-2</v>
      </c>
    </row>
    <row r="55" spans="1:12" ht="15" x14ac:dyDescent="0.25">
      <c r="A55" s="25" t="s">
        <v>57</v>
      </c>
      <c r="B55" s="26"/>
      <c r="C55" s="27" t="s">
        <v>54</v>
      </c>
      <c r="E55" s="89"/>
      <c r="F55" s="59">
        <v>0.29654999999999998</v>
      </c>
      <c r="G55" s="28"/>
      <c r="H55" s="49">
        <v>0.29542447278210399</v>
      </c>
      <c r="I55" s="28"/>
      <c r="J55" s="28">
        <f t="shared" si="9"/>
        <v>0.29598723639105196</v>
      </c>
      <c r="K55" s="28">
        <f t="shared" si="10"/>
        <v>7.9586792818428628E-4</v>
      </c>
      <c r="L55" s="26">
        <f t="shared" si="11"/>
        <v>1.1255272178959941E-3</v>
      </c>
    </row>
    <row r="56" spans="1:12" ht="15.75" x14ac:dyDescent="0.3">
      <c r="A56" s="25" t="s">
        <v>58</v>
      </c>
      <c r="B56" s="26"/>
      <c r="C56" s="27" t="s">
        <v>59</v>
      </c>
      <c r="E56" s="89"/>
      <c r="F56" s="59">
        <v>69.196200000000005</v>
      </c>
      <c r="G56" s="28"/>
      <c r="H56" s="49">
        <v>69.230050070268405</v>
      </c>
      <c r="I56" s="28"/>
      <c r="J56" s="28">
        <f t="shared" si="9"/>
        <v>69.213125035134198</v>
      </c>
      <c r="K56" s="28">
        <f t="shared" si="10"/>
        <v>2.393561423042688E-2</v>
      </c>
      <c r="L56" s="26">
        <f t="shared" si="11"/>
        <v>3.3850070268400145E-2</v>
      </c>
    </row>
    <row r="57" spans="1:12" x14ac:dyDescent="0.2">
      <c r="A57" s="25" t="s">
        <v>60</v>
      </c>
      <c r="B57" s="26"/>
      <c r="C57" s="27" t="s">
        <v>61</v>
      </c>
      <c r="E57" s="89"/>
      <c r="F57" s="59">
        <v>232.1456</v>
      </c>
      <c r="G57" s="8"/>
      <c r="H57" s="55">
        <v>231.75591075619599</v>
      </c>
      <c r="I57" s="28"/>
      <c r="J57" s="28">
        <f t="shared" si="9"/>
        <v>231.95075537809799</v>
      </c>
      <c r="K57" s="28">
        <f t="shared" si="10"/>
        <v>0.27555190684927616</v>
      </c>
      <c r="L57" s="26">
        <f t="shared" si="11"/>
        <v>0.38968924380401404</v>
      </c>
    </row>
    <row r="58" spans="1:12" s="46" customFormat="1" ht="15" x14ac:dyDescent="0.25">
      <c r="A58" s="46" t="s">
        <v>148</v>
      </c>
      <c r="B58" s="26"/>
      <c r="C58" s="27" t="s">
        <v>54</v>
      </c>
      <c r="E58" s="89"/>
      <c r="F58" s="59">
        <v>0.60431000000000001</v>
      </c>
      <c r="G58" s="28"/>
      <c r="H58" s="49">
        <v>0.59177704717803803</v>
      </c>
      <c r="I58" s="28"/>
      <c r="J58" s="28">
        <f t="shared" si="9"/>
        <v>0.59804352358901902</v>
      </c>
      <c r="K58" s="28">
        <f t="shared" si="10"/>
        <v>8.8621359287003963E-3</v>
      </c>
      <c r="L58" s="26">
        <f t="shared" si="11"/>
        <v>1.2532952821961985E-2</v>
      </c>
    </row>
    <row r="59" spans="1:12" s="46" customFormat="1" ht="15" x14ac:dyDescent="0.25">
      <c r="A59" s="46" t="s">
        <v>149</v>
      </c>
      <c r="B59" s="26"/>
      <c r="C59" s="27" t="s">
        <v>54</v>
      </c>
      <c r="E59" s="89"/>
      <c r="F59" s="59">
        <v>3.9634000000000003E-2</v>
      </c>
      <c r="G59" s="28"/>
      <c r="H59" s="49">
        <v>3.8914937253700703E-2</v>
      </c>
      <c r="I59" s="28"/>
      <c r="J59" s="28">
        <f t="shared" si="9"/>
        <v>3.9274468626850356E-2</v>
      </c>
      <c r="K59" s="28">
        <f t="shared" si="10"/>
        <v>5.0845414400685677E-4</v>
      </c>
      <c r="L59" s="26">
        <f t="shared" si="11"/>
        <v>7.1906274629929962E-4</v>
      </c>
    </row>
    <row r="60" spans="1:12" s="46" customFormat="1" ht="15" x14ac:dyDescent="0.25">
      <c r="A60" s="46" t="s">
        <v>150</v>
      </c>
      <c r="B60" s="26"/>
      <c r="C60" s="27" t="s">
        <v>54</v>
      </c>
      <c r="E60" s="89"/>
      <c r="F60" s="59">
        <v>2.1037E-2</v>
      </c>
      <c r="G60" s="28"/>
      <c r="H60" s="49">
        <v>2.0648443447050999E-2</v>
      </c>
      <c r="I60" s="28"/>
      <c r="J60" s="28">
        <f t="shared" si="9"/>
        <v>2.0842721723525498E-2</v>
      </c>
      <c r="K60" s="28">
        <f t="shared" si="10"/>
        <v>2.7475097346470829E-4</v>
      </c>
      <c r="L60" s="26">
        <f t="shared" si="11"/>
        <v>3.8855655294900079E-4</v>
      </c>
    </row>
    <row r="61" spans="1:12" s="46" customFormat="1" ht="15" x14ac:dyDescent="0.25">
      <c r="A61" s="46" t="s">
        <v>151</v>
      </c>
      <c r="B61" s="26"/>
      <c r="C61" s="27" t="s">
        <v>54</v>
      </c>
      <c r="E61" s="89"/>
      <c r="F61" s="59">
        <v>241.87350000000001</v>
      </c>
      <c r="G61" s="28"/>
      <c r="H61" s="49">
        <v>241.87779835363</v>
      </c>
      <c r="I61" s="28"/>
      <c r="J61" s="28">
        <f t="shared" si="9"/>
        <v>241.87564917681499</v>
      </c>
      <c r="K61" s="28">
        <f t="shared" si="10"/>
        <v>3.0393949997047491E-3</v>
      </c>
      <c r="L61" s="26">
        <f t="shared" si="11"/>
        <v>4.2983536299914249E-3</v>
      </c>
    </row>
    <row r="62" spans="1:12" s="46" customFormat="1" ht="15" x14ac:dyDescent="0.25">
      <c r="A62" s="46" t="s">
        <v>147</v>
      </c>
      <c r="B62" s="26"/>
      <c r="C62" s="27" t="s">
        <v>46</v>
      </c>
      <c r="E62" s="89"/>
      <c r="F62" s="59">
        <v>3.2141000000000002</v>
      </c>
      <c r="G62" s="28"/>
      <c r="H62" s="49">
        <v>3.2108952344107</v>
      </c>
      <c r="I62" s="28"/>
      <c r="J62" s="28">
        <f t="shared" si="9"/>
        <v>3.2124976172053499</v>
      </c>
      <c r="K62" s="28">
        <f t="shared" si="10"/>
        <v>2.2661114803074469E-3</v>
      </c>
      <c r="L62" s="26">
        <f t="shared" si="11"/>
        <v>3.2047655893001625E-3</v>
      </c>
    </row>
    <row r="63" spans="1:12" x14ac:dyDescent="0.2">
      <c r="A63" s="25" t="s">
        <v>62</v>
      </c>
      <c r="B63" s="26"/>
      <c r="C63" s="27" t="s">
        <v>54</v>
      </c>
      <c r="D63" s="28"/>
      <c r="E63" s="89"/>
      <c r="F63" s="59">
        <v>68.998999999999995</v>
      </c>
      <c r="G63" s="28"/>
      <c r="H63" s="50">
        <v>68.449086769650805</v>
      </c>
      <c r="I63" s="28"/>
      <c r="J63" s="28">
        <f>AVERAGE(D63:I63)</f>
        <v>68.724043384825393</v>
      </c>
      <c r="K63" s="28">
        <f t="shared" si="7"/>
        <v>0.38884737424411259</v>
      </c>
      <c r="L63" s="26">
        <f t="shared" si="8"/>
        <v>0.54991323034919048</v>
      </c>
    </row>
    <row r="64" spans="1:12" x14ac:dyDescent="0.2">
      <c r="A64" s="25" t="s">
        <v>63</v>
      </c>
      <c r="B64" s="26"/>
      <c r="C64" s="27" t="s">
        <v>54</v>
      </c>
      <c r="D64" s="28"/>
      <c r="E64" s="89"/>
      <c r="F64" s="59">
        <v>334.74689999999998</v>
      </c>
      <c r="G64" s="28"/>
      <c r="H64" s="50">
        <v>334.36220326231302</v>
      </c>
      <c r="I64" s="28"/>
      <c r="J64" s="28">
        <f t="shared" si="6"/>
        <v>334.55455163115653</v>
      </c>
      <c r="K64" s="28">
        <f t="shared" si="7"/>
        <v>0.27202167191879589</v>
      </c>
      <c r="L64" s="26">
        <f t="shared" si="8"/>
        <v>0.38469673768696566</v>
      </c>
    </row>
    <row r="65" spans="1:12" x14ac:dyDescent="0.2">
      <c r="A65" s="25" t="s">
        <v>64</v>
      </c>
      <c r="B65" s="26"/>
      <c r="C65" s="27" t="s">
        <v>46</v>
      </c>
      <c r="D65" s="28"/>
      <c r="E65" s="89"/>
      <c r="F65" s="59">
        <v>873.58810000000005</v>
      </c>
      <c r="G65" s="28"/>
      <c r="H65" s="50">
        <v>873.04496063930401</v>
      </c>
      <c r="I65" s="28"/>
      <c r="J65" s="28">
        <f t="shared" si="6"/>
        <v>873.31653031965197</v>
      </c>
      <c r="K65" s="28">
        <f t="shared" si="7"/>
        <v>0.38405752507749996</v>
      </c>
      <c r="L65" s="26">
        <f t="shared" si="8"/>
        <v>0.54313936069604551</v>
      </c>
    </row>
    <row r="66" spans="1:12" x14ac:dyDescent="0.2">
      <c r="A66" s="31" t="s">
        <v>65</v>
      </c>
      <c r="B66" s="32"/>
      <c r="C66" s="33" t="s">
        <v>61</v>
      </c>
      <c r="D66" s="34"/>
      <c r="E66" s="89"/>
      <c r="F66" s="83">
        <v>50.2928</v>
      </c>
      <c r="G66" s="34"/>
      <c r="H66" s="51">
        <v>50.214626885507997</v>
      </c>
      <c r="I66" s="34"/>
      <c r="J66" s="34">
        <f t="shared" si="6"/>
        <v>50.253713442753998</v>
      </c>
      <c r="K66" s="34">
        <f t="shared" si="7"/>
        <v>5.5276739363767723E-2</v>
      </c>
      <c r="L66" s="32">
        <f t="shared" si="8"/>
        <v>7.8173114492003037E-2</v>
      </c>
    </row>
    <row r="67" spans="1:12" x14ac:dyDescent="0.2">
      <c r="A67" s="36"/>
      <c r="B67" s="28"/>
      <c r="C67" s="28"/>
      <c r="D67" s="28"/>
      <c r="E67" s="89"/>
      <c r="F67" s="28"/>
      <c r="G67" s="28"/>
      <c r="H67" s="50"/>
      <c r="I67" s="28"/>
      <c r="J67" s="28"/>
      <c r="K67" s="28"/>
      <c r="L67" s="28"/>
    </row>
    <row r="68" spans="1:12" x14ac:dyDescent="0.2">
      <c r="B68"/>
      <c r="C68"/>
      <c r="D68"/>
      <c r="E68" s="83"/>
      <c r="F68"/>
      <c r="G68"/>
      <c r="I68"/>
      <c r="J68"/>
      <c r="K68"/>
      <c r="L68"/>
    </row>
    <row r="69" spans="1:12" x14ac:dyDescent="0.2">
      <c r="A69" s="15" t="s">
        <v>66</v>
      </c>
      <c r="B69" s="16"/>
      <c r="C69" s="17"/>
      <c r="E69" s="83"/>
    </row>
    <row r="70" spans="1:12" x14ac:dyDescent="0.2">
      <c r="A70" s="18" t="s">
        <v>9</v>
      </c>
      <c r="B70" s="19"/>
      <c r="C70" s="20" t="s">
        <v>10</v>
      </c>
      <c r="D70" s="21" t="s">
        <v>11</v>
      </c>
      <c r="E70" s="22" t="s">
        <v>12</v>
      </c>
      <c r="F70" s="21" t="s">
        <v>13</v>
      </c>
      <c r="G70" s="21" t="s">
        <v>14</v>
      </c>
      <c r="H70" s="48" t="s">
        <v>15</v>
      </c>
      <c r="I70" s="21" t="s">
        <v>16</v>
      </c>
      <c r="J70" s="23" t="s">
        <v>17</v>
      </c>
      <c r="K70" s="23" t="s">
        <v>18</v>
      </c>
      <c r="L70" s="24" t="s">
        <v>19</v>
      </c>
    </row>
    <row r="71" spans="1:12" s="44" customFormat="1" x14ac:dyDescent="0.2">
      <c r="A71" s="66" t="s">
        <v>67</v>
      </c>
      <c r="B71" s="67"/>
      <c r="C71" s="68" t="s">
        <v>68</v>
      </c>
      <c r="D71" s="8"/>
      <c r="E71" s="89"/>
      <c r="F71" s="44">
        <v>52174.925600000002</v>
      </c>
      <c r="G71" s="8"/>
      <c r="H71" s="55">
        <v>52177.290727749401</v>
      </c>
      <c r="I71" s="8"/>
      <c r="J71" s="8">
        <f>AVERAGE(D71:I71)</f>
        <v>52176.108163874698</v>
      </c>
      <c r="K71" s="8">
        <f>STDEV(D71:I71)</f>
        <v>1.6723978699725863</v>
      </c>
      <c r="L71" s="67">
        <f>ABS(MAX(D71:I71)-MIN(D71:I71))</f>
        <v>2.3651277493991074</v>
      </c>
    </row>
    <row r="72" spans="1:12" s="44" customFormat="1" x14ac:dyDescent="0.2">
      <c r="A72" s="66" t="s">
        <v>69</v>
      </c>
      <c r="B72" s="67"/>
      <c r="C72" s="68" t="s">
        <v>68</v>
      </c>
      <c r="D72" s="8"/>
      <c r="E72" s="89"/>
      <c r="F72" s="44">
        <v>6179.9655000000002</v>
      </c>
      <c r="G72" s="8"/>
      <c r="H72" s="87">
        <v>6149.6914292428601</v>
      </c>
      <c r="I72" s="8"/>
      <c r="J72" s="8">
        <f>AVERAGE(D72:I72)</f>
        <v>6164.8284646214306</v>
      </c>
      <c r="K72" s="8">
        <f>STDEV(D72:I72)</f>
        <v>21.40700072649518</v>
      </c>
      <c r="L72" s="67">
        <f>ABS(MAX(D72:I72)-MIN(D72:I72))</f>
        <v>30.27407075714018</v>
      </c>
    </row>
    <row r="73" spans="1:12" s="44" customFormat="1" x14ac:dyDescent="0.2">
      <c r="A73" s="75" t="s">
        <v>70</v>
      </c>
      <c r="B73" s="67"/>
      <c r="C73" s="68" t="s">
        <v>71</v>
      </c>
      <c r="D73" s="8"/>
      <c r="E73" s="89"/>
      <c r="F73" s="44">
        <v>2352.0419000000002</v>
      </c>
      <c r="G73" s="8"/>
      <c r="H73" s="76">
        <v>2350.2708392337199</v>
      </c>
      <c r="I73" s="8"/>
      <c r="J73" s="8">
        <f>AVERAGE(D73:I73)</f>
        <v>2351.15636961686</v>
      </c>
      <c r="K73" s="8">
        <f>STDEV(D73:I73)</f>
        <v>1.252329077730203</v>
      </c>
      <c r="L73" s="67">
        <f>ABS(MAX(D73:I73)-MIN(D73:I73))</f>
        <v>1.7710607662802431</v>
      </c>
    </row>
    <row r="74" spans="1:12" s="44" customFormat="1" x14ac:dyDescent="0.2">
      <c r="A74" s="77" t="s">
        <v>72</v>
      </c>
      <c r="B74" s="67"/>
      <c r="C74" s="68" t="s">
        <v>71</v>
      </c>
      <c r="D74" s="8"/>
      <c r="E74" s="89"/>
      <c r="F74" s="44">
        <v>232.1456</v>
      </c>
      <c r="G74" s="8"/>
      <c r="H74" s="76">
        <v>231.757474843865</v>
      </c>
      <c r="I74" s="8"/>
      <c r="J74" s="8">
        <f>AVERAGE(D74:I74)</f>
        <v>231.9515374219325</v>
      </c>
      <c r="K74" s="8">
        <f>STDEV(D74:I74)</f>
        <v>0.27444592985214894</v>
      </c>
      <c r="L74" s="67">
        <f>ABS(MAX(D74:I74)-MIN(D74:I74))</f>
        <v>0.38812515613500409</v>
      </c>
    </row>
    <row r="75" spans="1:12" s="44" customFormat="1" x14ac:dyDescent="0.2">
      <c r="A75" s="78" t="s">
        <v>73</v>
      </c>
      <c r="B75" s="79"/>
      <c r="C75" s="80" t="s">
        <v>71</v>
      </c>
      <c r="D75" s="81"/>
      <c r="E75" s="89"/>
      <c r="F75" s="44">
        <v>2584.1875</v>
      </c>
      <c r="G75" s="82"/>
      <c r="H75" s="76">
        <v>2582.02831407758</v>
      </c>
      <c r="I75" s="82"/>
      <c r="J75" s="81">
        <f>AVERAGE(D75:I75)</f>
        <v>2583.10790703879</v>
      </c>
      <c r="K75" s="81">
        <f>STDEV(D75:I75)</f>
        <v>1.5267750075856881</v>
      </c>
      <c r="L75" s="79">
        <f>ABS(MAX(D75:I75)-MIN(D75:I75))</f>
        <v>2.1591859224199652</v>
      </c>
    </row>
    <row r="76" spans="1:12" x14ac:dyDescent="0.2">
      <c r="A76" s="39"/>
      <c r="B76" s="28"/>
      <c r="C76" s="28"/>
      <c r="D76" s="28"/>
      <c r="E76" s="30"/>
      <c r="F76" s="52"/>
      <c r="G76" s="28"/>
      <c r="H76" s="52"/>
      <c r="I76" s="28"/>
      <c r="J76" s="28"/>
      <c r="K76" s="28"/>
      <c r="L76" s="28"/>
    </row>
    <row r="77" spans="1:12" x14ac:dyDescent="0.2">
      <c r="B77"/>
      <c r="C77"/>
      <c r="D77"/>
      <c r="E77" s="29"/>
      <c r="F77"/>
      <c r="G77"/>
      <c r="I77"/>
      <c r="J77"/>
      <c r="K77"/>
      <c r="L77"/>
    </row>
    <row r="78" spans="1:12" x14ac:dyDescent="0.2">
      <c r="A78" s="15" t="s">
        <v>74</v>
      </c>
      <c r="B78" s="16"/>
      <c r="C78" s="17"/>
      <c r="E78" s="29"/>
    </row>
    <row r="79" spans="1:12" x14ac:dyDescent="0.2">
      <c r="A79" s="18" t="s">
        <v>9</v>
      </c>
      <c r="B79" s="19"/>
      <c r="C79" s="20" t="s">
        <v>10</v>
      </c>
      <c r="D79" s="21" t="s">
        <v>11</v>
      </c>
      <c r="E79" s="22" t="s">
        <v>12</v>
      </c>
      <c r="F79" s="21" t="s">
        <v>13</v>
      </c>
      <c r="G79" s="21" t="s">
        <v>14</v>
      </c>
      <c r="H79" s="48" t="s">
        <v>15</v>
      </c>
      <c r="I79" s="21" t="s">
        <v>16</v>
      </c>
      <c r="J79" s="23" t="s">
        <v>17</v>
      </c>
      <c r="K79" s="23" t="s">
        <v>18</v>
      </c>
      <c r="L79" s="24" t="s">
        <v>19</v>
      </c>
    </row>
    <row r="80" spans="1:12" x14ac:dyDescent="0.2">
      <c r="A80" s="25" t="s">
        <v>75</v>
      </c>
      <c r="B80" s="26"/>
      <c r="C80" s="27" t="s">
        <v>76</v>
      </c>
      <c r="D80" s="28"/>
      <c r="E80" s="89"/>
      <c r="F80" s="59">
        <v>4283.3778000000002</v>
      </c>
      <c r="G80" s="28"/>
      <c r="H80" s="84">
        <v>4283.3777777777796</v>
      </c>
      <c r="I80" s="28"/>
      <c r="J80" s="28">
        <f t="shared" ref="J80:J83" si="12">AVERAGE(D80:I80)</f>
        <v>4283.3777888888899</v>
      </c>
      <c r="K80" s="28">
        <f t="shared" ref="K80:K83" si="13">STDEV(D80:I80)</f>
        <v>1.5713482914845204E-5</v>
      </c>
      <c r="L80" s="26">
        <f t="shared" ref="L80:L83" si="14">ABS(MAX(D80:I80)-MIN(D80:I80))</f>
        <v>2.2222220650292002E-5</v>
      </c>
    </row>
    <row r="81" spans="1:12" x14ac:dyDescent="0.2">
      <c r="A81" s="25" t="s">
        <v>77</v>
      </c>
      <c r="B81" s="26"/>
      <c r="C81" s="27" t="s">
        <v>76</v>
      </c>
      <c r="D81" s="28"/>
      <c r="E81" s="89"/>
      <c r="F81" s="59">
        <v>388.17</v>
      </c>
      <c r="G81" s="28"/>
      <c r="H81" s="52">
        <v>388.17</v>
      </c>
      <c r="I81" s="28"/>
      <c r="J81" s="28">
        <f t="shared" si="12"/>
        <v>388.17</v>
      </c>
      <c r="K81" s="28">
        <f t="shared" si="13"/>
        <v>0</v>
      </c>
      <c r="L81" s="26">
        <f t="shared" si="14"/>
        <v>0</v>
      </c>
    </row>
    <row r="82" spans="1:12" x14ac:dyDescent="0.2">
      <c r="A82" s="25" t="s">
        <v>78</v>
      </c>
      <c r="B82" s="26"/>
      <c r="C82" s="27" t="s">
        <v>46</v>
      </c>
      <c r="D82" s="28"/>
      <c r="E82" s="89"/>
      <c r="F82" s="59">
        <v>0</v>
      </c>
      <c r="G82" s="28"/>
      <c r="H82" s="9">
        <v>0</v>
      </c>
      <c r="I82" s="28"/>
      <c r="J82" s="28">
        <f t="shared" si="12"/>
        <v>0</v>
      </c>
      <c r="K82" s="28">
        <f t="shared" si="13"/>
        <v>0</v>
      </c>
      <c r="L82" s="26">
        <f t="shared" si="14"/>
        <v>0</v>
      </c>
    </row>
    <row r="83" spans="1:12" x14ac:dyDescent="0.2">
      <c r="A83" s="38" t="s">
        <v>79</v>
      </c>
      <c r="B83" s="26"/>
      <c r="C83" s="27" t="s">
        <v>76</v>
      </c>
      <c r="D83" s="28"/>
      <c r="E83" s="89"/>
      <c r="F83" s="59">
        <v>240</v>
      </c>
      <c r="G83" s="28"/>
      <c r="H83" s="9">
        <v>240.45651095022001</v>
      </c>
      <c r="I83" s="28"/>
      <c r="J83" s="28">
        <f t="shared" si="12"/>
        <v>240.22825547511002</v>
      </c>
      <c r="K83" s="28">
        <f t="shared" si="13"/>
        <v>0.32280198858648163</v>
      </c>
      <c r="L83" s="26">
        <f t="shared" si="14"/>
        <v>0.45651095022000732</v>
      </c>
    </row>
    <row r="84" spans="1:12" x14ac:dyDescent="0.2">
      <c r="A84" s="39"/>
      <c r="B84" s="28"/>
      <c r="C84" s="28"/>
      <c r="D84" s="28"/>
      <c r="E84" s="30"/>
      <c r="F84" s="28"/>
      <c r="G84" s="28"/>
      <c r="H84" s="50"/>
      <c r="I84" s="28"/>
      <c r="J84" s="28"/>
      <c r="K84" s="28"/>
      <c r="L84" s="28"/>
    </row>
    <row r="85" spans="1:12" x14ac:dyDescent="0.2">
      <c r="B85"/>
      <c r="C85"/>
      <c r="D85"/>
      <c r="E85" s="29"/>
      <c r="F85"/>
      <c r="G85"/>
      <c r="I85"/>
      <c r="J85"/>
      <c r="K85"/>
      <c r="L85"/>
    </row>
    <row r="86" spans="1:12" x14ac:dyDescent="0.2">
      <c r="A86" s="15" t="s">
        <v>80</v>
      </c>
      <c r="B86" s="16"/>
      <c r="C86" s="17"/>
      <c r="E86" s="29"/>
    </row>
    <row r="87" spans="1:12" x14ac:dyDescent="0.2">
      <c r="A87" s="18" t="s">
        <v>81</v>
      </c>
      <c r="B87" s="19"/>
      <c r="C87" s="20" t="s">
        <v>10</v>
      </c>
      <c r="D87" s="21" t="s">
        <v>11</v>
      </c>
      <c r="E87" s="22" t="s">
        <v>12</v>
      </c>
      <c r="F87" s="21" t="s">
        <v>13</v>
      </c>
      <c r="G87" s="21" t="s">
        <v>14</v>
      </c>
      <c r="H87" s="48" t="s">
        <v>15</v>
      </c>
      <c r="I87" s="21" t="s">
        <v>16</v>
      </c>
      <c r="J87" s="23" t="s">
        <v>17</v>
      </c>
      <c r="K87" s="23" t="s">
        <v>18</v>
      </c>
      <c r="L87" s="24" t="s">
        <v>19</v>
      </c>
    </row>
    <row r="88" spans="1:12" s="44" customFormat="1" x14ac:dyDescent="0.2">
      <c r="A88" s="77" t="s">
        <v>82</v>
      </c>
      <c r="B88" s="67"/>
      <c r="C88" s="68" t="s">
        <v>83</v>
      </c>
      <c r="D88" s="8"/>
      <c r="E88" s="89"/>
      <c r="F88" s="44">
        <v>11760.2094</v>
      </c>
      <c r="G88" s="8"/>
      <c r="H88" s="44">
        <v>11751.354196168601</v>
      </c>
      <c r="I88" s="8"/>
      <c r="J88" s="8">
        <f t="shared" ref="J88:J93" si="15">AVERAGE(D88:I88)</f>
        <v>11755.781798084299</v>
      </c>
      <c r="K88" s="8">
        <f t="shared" ref="K88:K93" si="16">STDEV(D88:I88)</f>
        <v>6.2615746779714678</v>
      </c>
      <c r="L88" s="67">
        <f t="shared" ref="L88:L93" si="17">ABS(MAX(D88:I88)-MIN(D88:I88))</f>
        <v>8.8552038313991943</v>
      </c>
    </row>
    <row r="89" spans="1:12" s="44" customFormat="1" x14ac:dyDescent="0.2">
      <c r="A89" s="77" t="s">
        <v>84</v>
      </c>
      <c r="B89" s="67"/>
      <c r="C89" s="68" t="s">
        <v>83</v>
      </c>
      <c r="D89" s="8"/>
      <c r="E89" s="89"/>
      <c r="F89" s="44">
        <v>4283.3778000000002</v>
      </c>
      <c r="G89" s="8"/>
      <c r="H89" s="76">
        <v>4283.3777777777796</v>
      </c>
      <c r="I89" s="8"/>
      <c r="J89" s="8">
        <f t="shared" si="15"/>
        <v>4283.3777888888899</v>
      </c>
      <c r="K89" s="8">
        <f t="shared" si="16"/>
        <v>1.5713482914845204E-5</v>
      </c>
      <c r="L89" s="67">
        <f t="shared" si="17"/>
        <v>2.2222220650292002E-5</v>
      </c>
    </row>
    <row r="90" spans="1:12" s="44" customFormat="1" x14ac:dyDescent="0.2">
      <c r="A90" s="77" t="s">
        <v>85</v>
      </c>
      <c r="B90" s="67"/>
      <c r="C90" s="68" t="s">
        <v>83</v>
      </c>
      <c r="D90" s="8"/>
      <c r="E90" s="89"/>
      <c r="F90" s="44">
        <v>388.17</v>
      </c>
      <c r="G90" s="8"/>
      <c r="H90" s="76">
        <v>388.17</v>
      </c>
      <c r="I90" s="8"/>
      <c r="J90" s="8">
        <f t="shared" si="15"/>
        <v>388.17</v>
      </c>
      <c r="K90" s="8">
        <f t="shared" si="16"/>
        <v>0</v>
      </c>
      <c r="L90" s="67">
        <f t="shared" si="17"/>
        <v>0</v>
      </c>
    </row>
    <row r="91" spans="1:12" s="44" customFormat="1" x14ac:dyDescent="0.2">
      <c r="A91" s="77" t="s">
        <v>86</v>
      </c>
      <c r="B91" s="67"/>
      <c r="C91" s="68" t="s">
        <v>83</v>
      </c>
      <c r="D91" s="8"/>
      <c r="E91" s="89"/>
      <c r="F91" s="44">
        <v>0</v>
      </c>
      <c r="G91" s="8"/>
      <c r="H91" s="76">
        <v>0</v>
      </c>
      <c r="I91" s="8"/>
      <c r="J91" s="8">
        <f t="shared" si="15"/>
        <v>0</v>
      </c>
      <c r="K91" s="8">
        <f t="shared" si="16"/>
        <v>0</v>
      </c>
      <c r="L91" s="67">
        <f t="shared" si="17"/>
        <v>0</v>
      </c>
    </row>
    <row r="92" spans="1:12" s="44" customFormat="1" x14ac:dyDescent="0.2">
      <c r="A92" s="77" t="s">
        <v>87</v>
      </c>
      <c r="B92" s="67"/>
      <c r="C92" s="68" t="s">
        <v>83</v>
      </c>
      <c r="D92" s="8"/>
      <c r="E92" s="89"/>
      <c r="F92" s="44">
        <v>240</v>
      </c>
      <c r="G92" s="8"/>
      <c r="H92" s="76">
        <v>240.45651095022001</v>
      </c>
      <c r="I92" s="8"/>
      <c r="J92" s="8">
        <f t="shared" si="15"/>
        <v>240.22825547511002</v>
      </c>
      <c r="K92" s="8">
        <f t="shared" si="16"/>
        <v>0.32280198858648163</v>
      </c>
      <c r="L92" s="67">
        <f t="shared" si="17"/>
        <v>0.45651095022000732</v>
      </c>
    </row>
    <row r="93" spans="1:12" s="44" customFormat="1" x14ac:dyDescent="0.2">
      <c r="A93" s="88" t="s">
        <v>89</v>
      </c>
      <c r="B93" s="79"/>
      <c r="C93" s="80" t="s">
        <v>83</v>
      </c>
      <c r="D93" s="81"/>
      <c r="E93" s="89"/>
      <c r="F93" s="44">
        <v>16671.7572</v>
      </c>
      <c r="G93" s="81"/>
      <c r="H93" s="44">
        <v>16663.358484896598</v>
      </c>
      <c r="I93" s="81"/>
      <c r="J93" s="81">
        <f t="shared" si="15"/>
        <v>16667.557842448299</v>
      </c>
      <c r="K93" s="81">
        <f t="shared" si="16"/>
        <v>5.9387884028691662</v>
      </c>
      <c r="L93" s="79">
        <f t="shared" si="17"/>
        <v>8.3987151034016279</v>
      </c>
    </row>
    <row r="94" spans="1:12" x14ac:dyDescent="0.2">
      <c r="B94"/>
      <c r="C94"/>
      <c r="D94"/>
      <c r="E94" s="29"/>
      <c r="F94"/>
      <c r="G94"/>
      <c r="I94"/>
      <c r="J94"/>
      <c r="K94"/>
      <c r="L94"/>
    </row>
    <row r="95" spans="1:12" x14ac:dyDescent="0.2">
      <c r="B95"/>
      <c r="C95"/>
      <c r="D95"/>
      <c r="E95" s="29"/>
      <c r="F95"/>
      <c r="G95"/>
      <c r="I95"/>
      <c r="J95"/>
      <c r="K95"/>
      <c r="L95"/>
    </row>
    <row r="96" spans="1:12" x14ac:dyDescent="0.2">
      <c r="A96" s="15" t="s">
        <v>90</v>
      </c>
      <c r="B96" s="16"/>
      <c r="C96" s="17"/>
      <c r="E96" s="29"/>
    </row>
    <row r="97" spans="1:12" x14ac:dyDescent="0.2">
      <c r="A97" s="18" t="s">
        <v>9</v>
      </c>
      <c r="B97" s="19"/>
      <c r="C97" s="20" t="s">
        <v>10</v>
      </c>
      <c r="D97" s="21" t="s">
        <v>11</v>
      </c>
      <c r="E97" s="22" t="s">
        <v>12</v>
      </c>
      <c r="F97" s="21" t="s">
        <v>13</v>
      </c>
      <c r="G97" s="21" t="s">
        <v>14</v>
      </c>
      <c r="H97" s="48" t="s">
        <v>15</v>
      </c>
      <c r="I97" s="21" t="s">
        <v>16</v>
      </c>
      <c r="J97" s="23" t="s">
        <v>17</v>
      </c>
      <c r="K97" s="23" t="s">
        <v>18</v>
      </c>
      <c r="L97" s="24" t="s">
        <v>19</v>
      </c>
    </row>
    <row r="98" spans="1:12" s="44" customFormat="1" ht="14.25" x14ac:dyDescent="0.2">
      <c r="A98" s="66" t="s">
        <v>91</v>
      </c>
      <c r="B98" s="67"/>
      <c r="C98" s="68" t="s">
        <v>31</v>
      </c>
      <c r="D98" s="8"/>
      <c r="E98" s="89"/>
      <c r="F98" s="8">
        <v>6.8301999999999996</v>
      </c>
      <c r="G98" s="8"/>
      <c r="H98" s="55">
        <v>6.7934138600000002</v>
      </c>
      <c r="I98" s="8"/>
      <c r="J98" s="8">
        <f>AVERAGE(D98:I98)</f>
        <v>6.8118069299999995</v>
      </c>
      <c r="K98" s="8">
        <f>STDEV(D98:I98)</f>
        <v>2.6011729047677248E-2</v>
      </c>
      <c r="L98" s="67">
        <f>ABS(MAX(D98:I98)-MIN(D98:I98))</f>
        <v>3.6786139999999357E-2</v>
      </c>
    </row>
    <row r="99" spans="1:12" s="62" customFormat="1" ht="14.25" x14ac:dyDescent="0.2">
      <c r="A99" s="63" t="s">
        <v>92</v>
      </c>
      <c r="B99" s="64"/>
      <c r="C99" s="65" t="s">
        <v>31</v>
      </c>
      <c r="D99" s="54"/>
      <c r="E99" s="89"/>
      <c r="F99" s="54">
        <v>22.7697</v>
      </c>
      <c r="G99" s="54"/>
      <c r="H99" s="72">
        <v>22.707284600047998</v>
      </c>
      <c r="I99" s="54"/>
      <c r="J99" s="54">
        <f>AVERAGE(D99:I99)</f>
        <v>22.738492300023999</v>
      </c>
      <c r="K99" s="54">
        <f>STDEV(D99:I99)</f>
        <v>4.4134352556531017E-2</v>
      </c>
      <c r="L99" s="64">
        <f>ABS(MAX(D99:I99)-MIN(D99:I99))</f>
        <v>6.2415399952001849E-2</v>
      </c>
    </row>
    <row r="100" spans="1:12" s="44" customFormat="1" ht="14.25" x14ac:dyDescent="0.2">
      <c r="A100" s="66" t="s">
        <v>93</v>
      </c>
      <c r="B100" s="67"/>
      <c r="C100" s="68" t="s">
        <v>23</v>
      </c>
      <c r="D100" s="8"/>
      <c r="E100" s="89"/>
      <c r="F100" s="8">
        <v>15.5764</v>
      </c>
      <c r="G100" s="8"/>
      <c r="H100" s="76">
        <v>15.5521914</v>
      </c>
      <c r="I100" s="8"/>
      <c r="J100" s="8">
        <f>AVERAGE(D100:I100)</f>
        <v>15.564295699999999</v>
      </c>
      <c r="K100" s="8">
        <f>STDEV(D100:I100)</f>
        <v>1.7118065223032438E-2</v>
      </c>
      <c r="L100" s="67">
        <f>ABS(MAX(D100:I100)-MIN(D100:I100))</f>
        <v>2.4208599999999691E-2</v>
      </c>
    </row>
    <row r="101" spans="1:12" x14ac:dyDescent="0.2">
      <c r="A101" s="38" t="s">
        <v>94</v>
      </c>
      <c r="B101" s="26"/>
      <c r="C101" s="27"/>
      <c r="D101" s="28"/>
      <c r="E101" s="60"/>
      <c r="F101" s="28"/>
      <c r="G101" s="28"/>
      <c r="H101" s="52"/>
      <c r="I101" s="28"/>
      <c r="J101" s="28"/>
      <c r="K101" s="28"/>
      <c r="L101" s="26"/>
    </row>
    <row r="102" spans="1:12" s="62" customFormat="1" x14ac:dyDescent="0.2">
      <c r="A102" s="71" t="s">
        <v>95</v>
      </c>
      <c r="B102" s="64"/>
      <c r="C102" s="65" t="s">
        <v>96</v>
      </c>
      <c r="D102" s="54"/>
      <c r="E102" s="89"/>
      <c r="F102" s="62">
        <v>3.0625</v>
      </c>
      <c r="G102" s="54"/>
      <c r="H102" s="72">
        <v>1.51049235</v>
      </c>
      <c r="I102" s="54"/>
      <c r="J102" s="54">
        <f>AVERAGE(D102:I102)</f>
        <v>2.2864961749999999</v>
      </c>
      <c r="K102" s="54">
        <f>STDEV(D102:I102)</f>
        <v>1.0974351337683983</v>
      </c>
      <c r="L102" s="64">
        <f>ABS(MAX(D102:I102)-MIN(D102:I102))</f>
        <v>1.55200765</v>
      </c>
    </row>
    <row r="103" spans="1:12" s="62" customFormat="1" x14ac:dyDescent="0.2">
      <c r="A103" s="71" t="s">
        <v>97</v>
      </c>
      <c r="B103" s="64"/>
      <c r="C103" s="65" t="s">
        <v>98</v>
      </c>
      <c r="D103" s="54"/>
      <c r="E103" s="89"/>
      <c r="F103" s="73">
        <v>0.4375</v>
      </c>
      <c r="G103" s="54"/>
      <c r="H103" s="72">
        <v>21.578628606563498</v>
      </c>
      <c r="I103" s="54"/>
      <c r="J103" s="54">
        <f>AVERAGE(D103:I103)</f>
        <v>11.008064303281749</v>
      </c>
      <c r="K103" s="54">
        <f>STDEV(D103:I103)</f>
        <v>14.949035399637955</v>
      </c>
      <c r="L103" s="64">
        <f>ABS(MAX(D103:I103)-MIN(D103:I103))</f>
        <v>21.141128606563498</v>
      </c>
    </row>
    <row r="104" spans="1:12" s="62" customFormat="1" x14ac:dyDescent="0.2">
      <c r="A104" s="74" t="s">
        <v>99</v>
      </c>
      <c r="B104" s="64"/>
      <c r="C104" s="65" t="s">
        <v>83</v>
      </c>
      <c r="D104" s="54"/>
      <c r="E104" s="89"/>
      <c r="F104" s="62">
        <v>7</v>
      </c>
      <c r="G104" s="54"/>
      <c r="H104" s="72">
        <v>6</v>
      </c>
      <c r="I104" s="54"/>
      <c r="J104" s="54">
        <f>AVERAGE(D104:I104)</f>
        <v>6.5</v>
      </c>
      <c r="K104" s="54">
        <f>STDEV(D104:I104)</f>
        <v>0.70710678118654757</v>
      </c>
      <c r="L104" s="64">
        <f>ABS(MAX(D104:I104)-MIN(D104:I104))</f>
        <v>1</v>
      </c>
    </row>
    <row r="105" spans="1:12" x14ac:dyDescent="0.2">
      <c r="A105" s="38" t="s">
        <v>100</v>
      </c>
      <c r="B105" s="26"/>
      <c r="C105" s="27"/>
      <c r="D105" s="28"/>
      <c r="E105" s="60"/>
      <c r="F105" s="28"/>
      <c r="G105" s="28"/>
      <c r="H105" s="52"/>
      <c r="I105" s="28"/>
      <c r="J105" s="28"/>
      <c r="K105" s="28"/>
      <c r="L105" s="26"/>
    </row>
    <row r="106" spans="1:12" x14ac:dyDescent="0.2">
      <c r="A106" s="38" t="s">
        <v>95</v>
      </c>
      <c r="B106" s="26"/>
      <c r="C106" s="27" t="s">
        <v>96</v>
      </c>
      <c r="D106" s="28"/>
      <c r="E106" s="60"/>
      <c r="G106" s="28"/>
      <c r="H106" s="52"/>
      <c r="I106" s="28"/>
      <c r="J106" s="28" t="e">
        <f>AVERAGE(D106:I106)</f>
        <v>#DIV/0!</v>
      </c>
      <c r="K106" s="28" t="e">
        <f>STDEV(D106:I106)</f>
        <v>#DIV/0!</v>
      </c>
      <c r="L106" s="26">
        <f>ABS(MAX(D106:I106)-MIN(D106:I106))</f>
        <v>0</v>
      </c>
    </row>
    <row r="107" spans="1:12" x14ac:dyDescent="0.2">
      <c r="A107" s="38" t="s">
        <v>97</v>
      </c>
      <c r="B107" s="26"/>
      <c r="C107" s="27" t="s">
        <v>98</v>
      </c>
      <c r="D107" s="28"/>
      <c r="E107" s="60"/>
      <c r="G107" s="28"/>
      <c r="H107" s="52"/>
      <c r="I107" s="28"/>
      <c r="J107" s="28" t="e">
        <f>AVERAGE(D107:I107)</f>
        <v>#DIV/0!</v>
      </c>
      <c r="K107" s="28" t="e">
        <f>STDEV(D107:I107)</f>
        <v>#DIV/0!</v>
      </c>
      <c r="L107" s="26">
        <f>ABS(MAX(D107:I107)-MIN(D107:I107))</f>
        <v>0</v>
      </c>
    </row>
    <row r="108" spans="1:12" x14ac:dyDescent="0.2">
      <c r="A108" s="40" t="s">
        <v>99</v>
      </c>
      <c r="B108" s="26"/>
      <c r="C108" s="27" t="s">
        <v>83</v>
      </c>
      <c r="D108" s="28"/>
      <c r="E108" s="29"/>
      <c r="G108" s="28"/>
      <c r="H108" s="52"/>
      <c r="I108" s="28"/>
      <c r="J108" s="28" t="e">
        <f>AVERAGE(D108:I108)</f>
        <v>#DIV/0!</v>
      </c>
      <c r="K108" s="28" t="e">
        <f>STDEV(D108:I108)</f>
        <v>#DIV/0!</v>
      </c>
      <c r="L108" s="26">
        <f>ABS(MAX(D108:I108)-MIN(D108:I108))</f>
        <v>0</v>
      </c>
    </row>
    <row r="109" spans="1:12" x14ac:dyDescent="0.2">
      <c r="A109" s="93" t="s">
        <v>101</v>
      </c>
      <c r="B109" s="91"/>
      <c r="C109" s="27"/>
      <c r="D109" s="28"/>
      <c r="E109" s="29"/>
      <c r="F109" s="58"/>
      <c r="G109" s="28"/>
      <c r="H109" s="52"/>
      <c r="I109" s="28"/>
      <c r="J109" s="28"/>
      <c r="K109" s="28"/>
      <c r="L109" s="26"/>
    </row>
    <row r="110" spans="1:12" x14ac:dyDescent="0.2">
      <c r="A110" t="s">
        <v>95</v>
      </c>
      <c r="B110" s="26"/>
      <c r="C110" s="27" t="s">
        <v>96</v>
      </c>
      <c r="D110" s="28"/>
      <c r="E110" s="89"/>
      <c r="F110" s="58">
        <v>0.83333000000000002</v>
      </c>
      <c r="G110" s="28"/>
      <c r="H110" s="52">
        <v>0.81252714999999998</v>
      </c>
      <c r="I110" s="28"/>
      <c r="J110" s="28">
        <f>AVERAGE(D110:I110)</f>
        <v>0.82292857499999994</v>
      </c>
      <c r="K110" s="28">
        <f>STDEV(D110:I110)</f>
        <v>1.4709836303006598E-2</v>
      </c>
      <c r="L110" s="26">
        <f>ABS(MAX(D110:I110)-MIN(D110:I110))</f>
        <v>2.0802850000000039E-2</v>
      </c>
    </row>
    <row r="111" spans="1:12" x14ac:dyDescent="0.2">
      <c r="A111" t="s">
        <v>97</v>
      </c>
      <c r="B111" s="26"/>
      <c r="C111" s="27" t="s">
        <v>98</v>
      </c>
      <c r="D111" s="28"/>
      <c r="E111" s="89"/>
      <c r="F111" s="58">
        <v>11.9048</v>
      </c>
      <c r="G111" s="28"/>
      <c r="H111" s="52">
        <v>11.6076202587849</v>
      </c>
      <c r="I111" s="28"/>
      <c r="J111" s="28">
        <f>AVERAGE(D111:I111)</f>
        <v>11.75621012939245</v>
      </c>
      <c r="K111" s="28">
        <f>STDEV(D111:I111)</f>
        <v>0.2101378102444604</v>
      </c>
      <c r="L111" s="26">
        <f>ABS(MAX(D111:I111)-MIN(D111:I111))</f>
        <v>0.29717974121509982</v>
      </c>
    </row>
    <row r="112" spans="1:12" x14ac:dyDescent="0.2">
      <c r="A112" t="s">
        <v>99</v>
      </c>
      <c r="B112" s="26"/>
      <c r="C112" s="27" t="s">
        <v>83</v>
      </c>
      <c r="D112" s="28"/>
      <c r="E112" s="89"/>
      <c r="F112" s="56">
        <v>5</v>
      </c>
      <c r="G112" s="28"/>
      <c r="H112" s="52">
        <v>5</v>
      </c>
      <c r="I112" s="28"/>
      <c r="J112" s="28">
        <f>AVERAGE(D112:I112)</f>
        <v>5</v>
      </c>
      <c r="K112" s="28">
        <f>STDEV(D112:I112)</f>
        <v>0</v>
      </c>
      <c r="L112" s="26">
        <f>ABS(MAX(D112:I112)-MIN(D112:I112))</f>
        <v>0</v>
      </c>
    </row>
    <row r="113" spans="1:12" x14ac:dyDescent="0.2">
      <c r="A113" s="93" t="s">
        <v>102</v>
      </c>
      <c r="B113" s="91"/>
      <c r="C113" s="27"/>
      <c r="D113" s="28"/>
      <c r="E113" s="29"/>
      <c r="F113" s="28"/>
      <c r="G113" s="28"/>
      <c r="H113" s="52"/>
      <c r="I113" s="28"/>
      <c r="J113" s="28"/>
      <c r="K113" s="28"/>
      <c r="L113" s="26"/>
    </row>
    <row r="114" spans="1:12" x14ac:dyDescent="0.2">
      <c r="A114" t="s">
        <v>95</v>
      </c>
      <c r="B114" s="26"/>
      <c r="C114" s="27" t="s">
        <v>96</v>
      </c>
      <c r="D114" s="28"/>
      <c r="E114" s="29"/>
      <c r="F114" s="28"/>
      <c r="G114" s="28"/>
      <c r="H114" s="52"/>
      <c r="I114" s="28"/>
      <c r="J114" s="28" t="e">
        <f>AVERAGE(D114:I114)</f>
        <v>#DIV/0!</v>
      </c>
      <c r="K114" s="28" t="e">
        <f>STDEV(D114:I114)</f>
        <v>#DIV/0!</v>
      </c>
      <c r="L114" s="26">
        <f>ABS(MAX(D114:I114)-MIN(D114:I114))</f>
        <v>0</v>
      </c>
    </row>
    <row r="115" spans="1:12" x14ac:dyDescent="0.2">
      <c r="A115" t="s">
        <v>97</v>
      </c>
      <c r="B115" s="26"/>
      <c r="C115" s="27" t="s">
        <v>98</v>
      </c>
      <c r="D115" s="28"/>
      <c r="E115" s="29"/>
      <c r="F115" s="28"/>
      <c r="G115" s="28"/>
      <c r="H115" s="52"/>
      <c r="I115" s="28"/>
      <c r="J115" s="28" t="e">
        <f>AVERAGE(D115:I115)</f>
        <v>#DIV/0!</v>
      </c>
      <c r="K115" s="28" t="e">
        <f>STDEV(D115:I115)</f>
        <v>#DIV/0!</v>
      </c>
      <c r="L115" s="26">
        <f>ABS(MAX(D115:I115)-MIN(D115:I115))</f>
        <v>0</v>
      </c>
    </row>
    <row r="116" spans="1:12" x14ac:dyDescent="0.2">
      <c r="A116" t="s">
        <v>99</v>
      </c>
      <c r="B116" s="26"/>
      <c r="C116" s="27" t="s">
        <v>83</v>
      </c>
      <c r="D116" s="28"/>
      <c r="E116" s="29"/>
      <c r="F116" s="28"/>
      <c r="G116" s="28"/>
      <c r="H116" s="52"/>
      <c r="I116" s="28"/>
      <c r="J116" s="28" t="e">
        <f>AVERAGE(D116:I116)</f>
        <v>#DIV/0!</v>
      </c>
      <c r="K116" s="28" t="e">
        <f>STDEV(D116:I116)</f>
        <v>#DIV/0!</v>
      </c>
      <c r="L116" s="26">
        <f>ABS(MAX(D116:I116)-MIN(D116:I116))</f>
        <v>0</v>
      </c>
    </row>
    <row r="117" spans="1:12" x14ac:dyDescent="0.2">
      <c r="A117" s="90" t="s">
        <v>103</v>
      </c>
      <c r="B117" s="91"/>
      <c r="C117" s="27"/>
      <c r="D117" s="28"/>
      <c r="E117" s="29"/>
      <c r="F117" s="28"/>
      <c r="G117" s="28"/>
      <c r="H117" s="52"/>
      <c r="I117" s="28"/>
      <c r="J117" s="28"/>
      <c r="K117" s="28"/>
      <c r="L117" s="26"/>
    </row>
    <row r="118" spans="1:12" x14ac:dyDescent="0.2">
      <c r="A118" s="36" t="s">
        <v>95</v>
      </c>
      <c r="B118" s="26"/>
      <c r="C118" s="27" t="s">
        <v>96</v>
      </c>
      <c r="D118" s="28"/>
      <c r="E118" s="29"/>
      <c r="F118" s="28"/>
      <c r="G118" s="28"/>
      <c r="H118" s="52"/>
      <c r="I118" s="28"/>
      <c r="J118" s="28" t="e">
        <f>AVERAGE(D118:I118)</f>
        <v>#DIV/0!</v>
      </c>
      <c r="K118" s="28" t="e">
        <f>STDEV(D118:I118)</f>
        <v>#DIV/0!</v>
      </c>
      <c r="L118" s="26">
        <f>ABS(MAX(D118:I118)-MIN(D118:I118))</f>
        <v>0</v>
      </c>
    </row>
    <row r="119" spans="1:12" x14ac:dyDescent="0.2">
      <c r="A119" s="36" t="s">
        <v>97</v>
      </c>
      <c r="B119" s="26"/>
      <c r="C119" s="27" t="s">
        <v>98</v>
      </c>
      <c r="D119" s="28"/>
      <c r="E119" s="29"/>
      <c r="F119" s="28"/>
      <c r="G119" s="28"/>
      <c r="H119" s="52"/>
      <c r="I119" s="28"/>
      <c r="J119" s="28" t="e">
        <f>AVERAGE(D119:I119)</f>
        <v>#DIV/0!</v>
      </c>
      <c r="K119" s="28" t="e">
        <f>STDEV(D119:I119)</f>
        <v>#DIV/0!</v>
      </c>
      <c r="L119" s="26">
        <f>ABS(MAX(D119:I119)-MIN(D119:I119))</f>
        <v>0</v>
      </c>
    </row>
    <row r="120" spans="1:12" x14ac:dyDescent="0.2">
      <c r="A120" s="42" t="s">
        <v>99</v>
      </c>
      <c r="B120" s="32"/>
      <c r="C120" s="33" t="s">
        <v>83</v>
      </c>
      <c r="D120" s="34"/>
      <c r="E120" s="35"/>
      <c r="F120" s="34"/>
      <c r="G120" s="34"/>
      <c r="H120" s="51"/>
      <c r="I120" s="34"/>
      <c r="J120" s="28" t="e">
        <f>AVERAGE(D120:I120)</f>
        <v>#DIV/0!</v>
      </c>
      <c r="K120" s="28" t="e">
        <f>STDEV(D120:I120)</f>
        <v>#DIV/0!</v>
      </c>
      <c r="L120" s="26">
        <f>ABS(MAX(D120:I120)-MIN(D120:I120))</f>
        <v>0</v>
      </c>
    </row>
    <row r="121" spans="1:12" s="46" customFormat="1" x14ac:dyDescent="0.2">
      <c r="A121" s="45"/>
      <c r="B121" s="28"/>
      <c r="C121" s="28"/>
      <c r="D121" s="28"/>
      <c r="E121" s="30"/>
      <c r="F121" s="28"/>
      <c r="G121" s="28"/>
      <c r="H121" s="50"/>
      <c r="I121" s="28"/>
      <c r="J121" s="57"/>
      <c r="K121" s="57"/>
      <c r="L121" s="57"/>
    </row>
    <row r="122" spans="1:12" s="46" customFormat="1" x14ac:dyDescent="0.2">
      <c r="A122" s="46" t="s">
        <v>129</v>
      </c>
      <c r="B122" s="28"/>
      <c r="D122" s="28"/>
      <c r="E122" s="30"/>
      <c r="F122" s="47"/>
      <c r="G122" s="28"/>
      <c r="H122" s="50"/>
      <c r="I122" s="28"/>
      <c r="J122" s="28"/>
      <c r="K122" s="28"/>
      <c r="L122" s="28"/>
    </row>
    <row r="123" spans="1:12" s="46" customFormat="1" x14ac:dyDescent="0.2">
      <c r="A123" s="46" t="s">
        <v>130</v>
      </c>
      <c r="B123" s="28"/>
      <c r="D123" s="28"/>
      <c r="E123" s="30"/>
      <c r="F123" s="47"/>
      <c r="G123" s="28"/>
      <c r="H123" s="50"/>
      <c r="I123" s="28"/>
      <c r="J123" s="28"/>
      <c r="K123" s="28"/>
      <c r="L123" s="28"/>
    </row>
    <row r="124" spans="1:12" s="44" customFormat="1" x14ac:dyDescent="0.2">
      <c r="A124" s="44" t="s">
        <v>153</v>
      </c>
      <c r="B124" s="8"/>
      <c r="C124" s="44" t="s">
        <v>152</v>
      </c>
      <c r="D124" s="8"/>
      <c r="E124" s="89"/>
      <c r="F124" s="86">
        <v>1.6404999999999999E-2</v>
      </c>
      <c r="G124" s="8"/>
      <c r="H124" s="55">
        <v>1.6407734716410698E-2</v>
      </c>
      <c r="I124" s="8"/>
      <c r="J124" s="8">
        <f t="shared" ref="J124:J129" si="18">AVERAGE(D124:I124)</f>
        <v>1.6406367358205349E-2</v>
      </c>
      <c r="K124" s="8">
        <f t="shared" ref="K124:K129" si="19">STDEV(D124:I124)</f>
        <v>1.9337365186273206E-6</v>
      </c>
      <c r="L124" s="8">
        <f t="shared" ref="L124:L129" si="20">ABS(MAX(D124:I124)-MIN(D124:I124))</f>
        <v>2.7347164106988897E-6</v>
      </c>
    </row>
    <row r="125" spans="1:12" s="44" customFormat="1" x14ac:dyDescent="0.2">
      <c r="A125" s="44" t="s">
        <v>153</v>
      </c>
      <c r="B125" s="8"/>
      <c r="C125" s="44" t="s">
        <v>152</v>
      </c>
      <c r="D125" s="8"/>
      <c r="E125" s="89"/>
      <c r="F125" s="86">
        <v>1.7492000000000001E-2</v>
      </c>
      <c r="G125" s="8"/>
      <c r="H125" s="55">
        <v>1.7495279888825099E-2</v>
      </c>
      <c r="I125" s="8"/>
      <c r="J125" s="8">
        <f t="shared" si="18"/>
        <v>1.749363994441255E-2</v>
      </c>
      <c r="K125" s="8">
        <f t="shared" si="19"/>
        <v>2.3192316297652833E-6</v>
      </c>
      <c r="L125" s="8">
        <f t="shared" si="20"/>
        <v>3.2798888250987202E-6</v>
      </c>
    </row>
    <row r="126" spans="1:12" s="44" customFormat="1" x14ac:dyDescent="0.2">
      <c r="A126" s="44" t="s">
        <v>154</v>
      </c>
      <c r="B126" s="8"/>
      <c r="C126" s="44" t="s">
        <v>152</v>
      </c>
      <c r="D126" s="8"/>
      <c r="E126" s="89"/>
      <c r="F126" s="86">
        <v>1.9147000000000001</v>
      </c>
      <c r="G126" s="8"/>
      <c r="H126" s="55">
        <v>1.9103026536007099</v>
      </c>
      <c r="I126" s="8"/>
      <c r="J126" s="8">
        <f t="shared" si="18"/>
        <v>1.912501326800355</v>
      </c>
      <c r="K126" s="8">
        <f t="shared" si="19"/>
        <v>3.1093934581642949E-3</v>
      </c>
      <c r="L126" s="8">
        <f t="shared" si="20"/>
        <v>4.3973463992901252E-3</v>
      </c>
    </row>
    <row r="127" spans="1:12" s="44" customFormat="1" x14ac:dyDescent="0.2">
      <c r="A127" s="44" t="s">
        <v>155</v>
      </c>
      <c r="B127" s="8"/>
      <c r="C127" s="44" t="s">
        <v>152</v>
      </c>
      <c r="D127" s="8"/>
      <c r="E127" s="89"/>
      <c r="F127" s="86">
        <v>0.95557000000000003</v>
      </c>
      <c r="G127" s="8"/>
      <c r="H127" s="55">
        <v>0.95093228191697898</v>
      </c>
      <c r="I127" s="8"/>
      <c r="J127" s="8">
        <f t="shared" si="18"/>
        <v>0.95325114095848951</v>
      </c>
      <c r="K127" s="8">
        <f t="shared" si="19"/>
        <v>3.2793619057356585E-3</v>
      </c>
      <c r="L127" s="8">
        <f t="shared" si="20"/>
        <v>4.6377180830210474E-3</v>
      </c>
    </row>
    <row r="128" spans="1:12" s="44" customFormat="1" x14ac:dyDescent="0.2">
      <c r="A128" s="44" t="s">
        <v>156</v>
      </c>
      <c r="B128" s="8"/>
      <c r="C128" s="44" t="s">
        <v>152</v>
      </c>
      <c r="D128" s="8"/>
      <c r="E128" s="89"/>
      <c r="F128" s="86">
        <v>0.43506</v>
      </c>
      <c r="G128" s="8"/>
      <c r="H128" s="55">
        <v>0.43140337368029102</v>
      </c>
      <c r="I128" s="8"/>
      <c r="J128" s="8">
        <f t="shared" si="18"/>
        <v>0.43323168684014551</v>
      </c>
      <c r="K128" s="8">
        <f t="shared" si="19"/>
        <v>2.5856252669314264E-3</v>
      </c>
      <c r="L128" s="8">
        <f t="shared" si="20"/>
        <v>3.6566263197089777E-3</v>
      </c>
    </row>
    <row r="129" spans="1:12" s="44" customFormat="1" x14ac:dyDescent="0.2">
      <c r="A129" s="44" t="s">
        <v>157</v>
      </c>
      <c r="B129" s="8"/>
      <c r="C129" s="44" t="s">
        <v>152</v>
      </c>
      <c r="D129" s="8"/>
      <c r="E129" s="89"/>
      <c r="F129" s="86">
        <v>3.3393000000000002</v>
      </c>
      <c r="G129" s="8"/>
      <c r="H129" s="55">
        <v>3.32654132380322</v>
      </c>
      <c r="I129" s="8"/>
      <c r="J129" s="81">
        <f t="shared" si="18"/>
        <v>3.3329206619016101</v>
      </c>
      <c r="K129" s="81">
        <f t="shared" si="19"/>
        <v>9.0217464577066492E-3</v>
      </c>
      <c r="L129" s="81">
        <f t="shared" si="20"/>
        <v>1.2758676196780172E-2</v>
      </c>
    </row>
    <row r="130" spans="1:12" x14ac:dyDescent="0.2">
      <c r="B130"/>
      <c r="C130"/>
      <c r="D130"/>
      <c r="E130"/>
      <c r="F130"/>
      <c r="G130"/>
      <c r="H130" s="61"/>
      <c r="I130"/>
      <c r="J130"/>
      <c r="K130"/>
      <c r="L130"/>
    </row>
    <row r="131" spans="1:12" x14ac:dyDescent="0.2">
      <c r="B131"/>
      <c r="C131"/>
      <c r="E131" s="29"/>
      <c r="F131" s="38"/>
    </row>
    <row r="132" spans="1:12" x14ac:dyDescent="0.2">
      <c r="G132" s="17"/>
    </row>
    <row r="133" spans="1:12" x14ac:dyDescent="0.2">
      <c r="G133" s="17"/>
    </row>
    <row r="134" spans="1:12" x14ac:dyDescent="0.2">
      <c r="A134" s="43"/>
      <c r="F134" s="2" t="s">
        <v>161</v>
      </c>
    </row>
    <row r="139" spans="1:12" x14ac:dyDescent="0.2">
      <c r="C139" s="38"/>
    </row>
    <row r="140" spans="1:12" x14ac:dyDescent="0.2">
      <c r="C140" s="12"/>
    </row>
    <row r="141" spans="1:12" x14ac:dyDescent="0.2">
      <c r="C141" s="38"/>
      <c r="D141" s="12"/>
    </row>
    <row r="142" spans="1:12" x14ac:dyDescent="0.2">
      <c r="B142" s="12"/>
      <c r="C142" s="38"/>
    </row>
    <row r="143" spans="1:12" x14ac:dyDescent="0.2">
      <c r="C143" s="12"/>
    </row>
    <row r="153" spans="1:1" x14ac:dyDescent="0.2">
      <c r="A153" s="44"/>
    </row>
  </sheetData>
  <mergeCells count="7">
    <mergeCell ref="A117:B117"/>
    <mergeCell ref="A5:D5"/>
    <mergeCell ref="A6:F6"/>
    <mergeCell ref="A7:F7"/>
    <mergeCell ref="A8:E8"/>
    <mergeCell ref="A109:B109"/>
    <mergeCell ref="A113:B113"/>
  </mergeCells>
  <pageMargins left="0.74803149606299213" right="0.74803149606299213" top="0.98425196850393704" bottom="0.98425196850393704" header="0.51181102362204722" footer="0.51181102362204722"/>
  <pageSetup paperSize="9" scale="48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72"/>
  <sheetViews>
    <sheetView tabSelected="1" zoomScaleNormal="100" workbookViewId="0">
      <selection activeCell="Q2" sqref="Q2:Q171"/>
    </sheetView>
  </sheetViews>
  <sheetFormatPr defaultRowHeight="12.75" x14ac:dyDescent="0.2"/>
  <sheetData>
    <row r="2" spans="2:23" x14ac:dyDescent="0.2">
      <c r="B2" t="s">
        <v>106</v>
      </c>
      <c r="J2" t="s">
        <v>106</v>
      </c>
      <c r="Q2" t="s">
        <v>106</v>
      </c>
      <c r="W2" t="s">
        <v>106</v>
      </c>
    </row>
    <row r="3" spans="2:23" x14ac:dyDescent="0.2">
      <c r="B3" t="s">
        <v>104</v>
      </c>
      <c r="J3" t="s">
        <v>104</v>
      </c>
      <c r="Q3" t="s">
        <v>104</v>
      </c>
      <c r="W3" t="s">
        <v>104</v>
      </c>
    </row>
    <row r="4" spans="2:23" x14ac:dyDescent="0.2">
      <c r="B4" t="s">
        <v>243</v>
      </c>
      <c r="J4" t="s">
        <v>243</v>
      </c>
      <c r="Q4" t="s">
        <v>282</v>
      </c>
      <c r="W4" t="s">
        <v>282</v>
      </c>
    </row>
    <row r="5" spans="2:23" x14ac:dyDescent="0.2">
      <c r="B5" t="s">
        <v>107</v>
      </c>
      <c r="J5" t="s">
        <v>107</v>
      </c>
      <c r="Q5" t="s">
        <v>107</v>
      </c>
      <c r="W5" t="s">
        <v>107</v>
      </c>
    </row>
    <row r="6" spans="2:23" x14ac:dyDescent="0.2">
      <c r="B6" t="s">
        <v>162</v>
      </c>
      <c r="J6" t="s">
        <v>162</v>
      </c>
      <c r="Q6" t="s">
        <v>162</v>
      </c>
      <c r="W6" t="s">
        <v>162</v>
      </c>
    </row>
    <row r="7" spans="2:23" x14ac:dyDescent="0.2">
      <c r="B7" t="s">
        <v>163</v>
      </c>
      <c r="J7" t="s">
        <v>163</v>
      </c>
      <c r="Q7" t="s">
        <v>163</v>
      </c>
      <c r="W7" t="s">
        <v>163</v>
      </c>
    </row>
    <row r="8" spans="2:23" x14ac:dyDescent="0.2">
      <c r="B8" t="s">
        <v>164</v>
      </c>
      <c r="J8" t="s">
        <v>164</v>
      </c>
      <c r="Q8" t="s">
        <v>164</v>
      </c>
      <c r="W8" t="s">
        <v>164</v>
      </c>
    </row>
    <row r="9" spans="2:23" x14ac:dyDescent="0.2">
      <c r="B9" t="s">
        <v>165</v>
      </c>
      <c r="J9" t="s">
        <v>165</v>
      </c>
      <c r="Q9" t="s">
        <v>165</v>
      </c>
      <c r="W9" t="s">
        <v>165</v>
      </c>
    </row>
    <row r="10" spans="2:23" x14ac:dyDescent="0.2">
      <c r="B10" t="s">
        <v>166</v>
      </c>
      <c r="J10" t="s">
        <v>166</v>
      </c>
      <c r="Q10" t="s">
        <v>166</v>
      </c>
      <c r="W10" t="s">
        <v>166</v>
      </c>
    </row>
    <row r="11" spans="2:23" x14ac:dyDescent="0.2">
      <c r="B11" t="s">
        <v>167</v>
      </c>
      <c r="J11" t="s">
        <v>167</v>
      </c>
      <c r="Q11" t="s">
        <v>167</v>
      </c>
      <c r="W11" t="s">
        <v>167</v>
      </c>
    </row>
    <row r="12" spans="2:23" x14ac:dyDescent="0.2">
      <c r="B12" t="s">
        <v>168</v>
      </c>
      <c r="J12" t="s">
        <v>168</v>
      </c>
      <c r="Q12" t="s">
        <v>168</v>
      </c>
      <c r="W12" t="s">
        <v>168</v>
      </c>
    </row>
    <row r="13" spans="2:23" x14ac:dyDescent="0.2">
      <c r="B13" t="s">
        <v>169</v>
      </c>
      <c r="J13" t="s">
        <v>169</v>
      </c>
      <c r="Q13" t="s">
        <v>169</v>
      </c>
      <c r="W13" t="s">
        <v>169</v>
      </c>
    </row>
    <row r="14" spans="2:23" x14ac:dyDescent="0.2">
      <c r="B14" t="s">
        <v>170</v>
      </c>
      <c r="J14" t="s">
        <v>170</v>
      </c>
      <c r="Q14" t="s">
        <v>170</v>
      </c>
      <c r="W14" t="s">
        <v>170</v>
      </c>
    </row>
    <row r="15" spans="2:23" x14ac:dyDescent="0.2">
      <c r="B15" t="s">
        <v>171</v>
      </c>
      <c r="J15" t="s">
        <v>171</v>
      </c>
      <c r="Q15" t="s">
        <v>171</v>
      </c>
      <c r="W15" t="s">
        <v>171</v>
      </c>
    </row>
    <row r="16" spans="2:23" x14ac:dyDescent="0.2">
      <c r="B16" t="s">
        <v>172</v>
      </c>
      <c r="J16" t="s">
        <v>172</v>
      </c>
      <c r="Q16" t="s">
        <v>172</v>
      </c>
      <c r="W16" t="s">
        <v>172</v>
      </c>
    </row>
    <row r="17" spans="2:23" x14ac:dyDescent="0.2">
      <c r="B17" t="s">
        <v>173</v>
      </c>
      <c r="J17" t="s">
        <v>173</v>
      </c>
      <c r="Q17" t="s">
        <v>173</v>
      </c>
      <c r="W17" t="s">
        <v>173</v>
      </c>
    </row>
    <row r="18" spans="2:23" x14ac:dyDescent="0.2">
      <c r="B18" t="s">
        <v>174</v>
      </c>
      <c r="J18" t="s">
        <v>174</v>
      </c>
      <c r="Q18" t="s">
        <v>174</v>
      </c>
      <c r="W18" t="s">
        <v>174</v>
      </c>
    </row>
    <row r="19" spans="2:23" x14ac:dyDescent="0.2">
      <c r="B19" t="s">
        <v>108</v>
      </c>
      <c r="J19" t="s">
        <v>108</v>
      </c>
      <c r="Q19" t="s">
        <v>108</v>
      </c>
      <c r="W19" t="s">
        <v>108</v>
      </c>
    </row>
    <row r="20" spans="2:23" x14ac:dyDescent="0.2">
      <c r="B20" t="s">
        <v>175</v>
      </c>
      <c r="J20" t="s">
        <v>175</v>
      </c>
      <c r="Q20" t="s">
        <v>175</v>
      </c>
      <c r="W20" t="s">
        <v>175</v>
      </c>
    </row>
    <row r="21" spans="2:23" x14ac:dyDescent="0.2">
      <c r="B21" t="s">
        <v>176</v>
      </c>
      <c r="J21" t="s">
        <v>176</v>
      </c>
      <c r="Q21" t="s">
        <v>176</v>
      </c>
      <c r="W21" t="s">
        <v>176</v>
      </c>
    </row>
    <row r="22" spans="2:23" x14ac:dyDescent="0.2">
      <c r="B22" t="s">
        <v>177</v>
      </c>
      <c r="J22" t="s">
        <v>177</v>
      </c>
      <c r="Q22" t="s">
        <v>177</v>
      </c>
      <c r="W22" t="s">
        <v>177</v>
      </c>
    </row>
    <row r="23" spans="2:23" x14ac:dyDescent="0.2">
      <c r="B23" t="s">
        <v>178</v>
      </c>
      <c r="J23" t="s">
        <v>178</v>
      </c>
      <c r="Q23" t="s">
        <v>178</v>
      </c>
      <c r="W23" t="s">
        <v>178</v>
      </c>
    </row>
    <row r="24" spans="2:23" x14ac:dyDescent="0.2">
      <c r="B24" t="s">
        <v>179</v>
      </c>
      <c r="J24" t="s">
        <v>179</v>
      </c>
      <c r="Q24" t="s">
        <v>179</v>
      </c>
      <c r="W24" t="s">
        <v>179</v>
      </c>
    </row>
    <row r="25" spans="2:23" x14ac:dyDescent="0.2">
      <c r="B25" t="s">
        <v>88</v>
      </c>
      <c r="J25" t="s">
        <v>88</v>
      </c>
      <c r="Q25" t="s">
        <v>88</v>
      </c>
      <c r="W25" t="s">
        <v>88</v>
      </c>
    </row>
    <row r="26" spans="2:23" x14ac:dyDescent="0.2">
      <c r="B26" t="s">
        <v>180</v>
      </c>
      <c r="J26" t="s">
        <v>180</v>
      </c>
      <c r="Q26" t="s">
        <v>180</v>
      </c>
      <c r="W26" t="s">
        <v>180</v>
      </c>
    </row>
    <row r="27" spans="2:23" x14ac:dyDescent="0.2">
      <c r="B27" t="s">
        <v>181</v>
      </c>
      <c r="J27" t="s">
        <v>181</v>
      </c>
      <c r="Q27" t="s">
        <v>181</v>
      </c>
      <c r="W27" t="s">
        <v>181</v>
      </c>
    </row>
    <row r="28" spans="2:23" x14ac:dyDescent="0.2">
      <c r="B28" t="s">
        <v>182</v>
      </c>
      <c r="J28" t="s">
        <v>182</v>
      </c>
      <c r="Q28" t="s">
        <v>182</v>
      </c>
      <c r="W28" t="s">
        <v>182</v>
      </c>
    </row>
    <row r="29" spans="2:23" x14ac:dyDescent="0.2">
      <c r="B29" t="s">
        <v>244</v>
      </c>
      <c r="J29" t="s">
        <v>244</v>
      </c>
      <c r="Q29" t="s">
        <v>244</v>
      </c>
      <c r="W29" t="s">
        <v>244</v>
      </c>
    </row>
    <row r="30" spans="2:23" x14ac:dyDescent="0.2">
      <c r="B30" t="s">
        <v>88</v>
      </c>
      <c r="J30" t="s">
        <v>88</v>
      </c>
      <c r="Q30" t="s">
        <v>88</v>
      </c>
      <c r="W30" t="s">
        <v>88</v>
      </c>
    </row>
    <row r="31" spans="2:23" x14ac:dyDescent="0.2">
      <c r="B31" t="s">
        <v>109</v>
      </c>
      <c r="J31" t="s">
        <v>109</v>
      </c>
      <c r="Q31" t="s">
        <v>109</v>
      </c>
      <c r="W31" t="s">
        <v>109</v>
      </c>
    </row>
    <row r="32" spans="2:23" x14ac:dyDescent="0.2">
      <c r="B32" t="s">
        <v>105</v>
      </c>
      <c r="J32" t="s">
        <v>105</v>
      </c>
      <c r="Q32" t="s">
        <v>105</v>
      </c>
      <c r="W32" t="s">
        <v>105</v>
      </c>
    </row>
    <row r="33" spans="2:23" x14ac:dyDescent="0.2">
      <c r="B33" t="s">
        <v>245</v>
      </c>
      <c r="J33" t="s">
        <v>245</v>
      </c>
      <c r="Q33" t="s">
        <v>283</v>
      </c>
      <c r="W33" t="s">
        <v>283</v>
      </c>
    </row>
    <row r="34" spans="2:23" x14ac:dyDescent="0.2">
      <c r="B34" t="s">
        <v>183</v>
      </c>
      <c r="J34" t="s">
        <v>183</v>
      </c>
      <c r="Q34" t="s">
        <v>183</v>
      </c>
      <c r="W34" t="s">
        <v>183</v>
      </c>
    </row>
    <row r="35" spans="2:23" x14ac:dyDescent="0.2">
      <c r="B35" t="s">
        <v>246</v>
      </c>
      <c r="J35" t="s">
        <v>246</v>
      </c>
      <c r="Q35" t="s">
        <v>246</v>
      </c>
      <c r="W35" t="s">
        <v>246</v>
      </c>
    </row>
    <row r="36" spans="2:23" x14ac:dyDescent="0.2">
      <c r="B36" t="s">
        <v>184</v>
      </c>
      <c r="J36" t="s">
        <v>184</v>
      </c>
      <c r="Q36" t="s">
        <v>184</v>
      </c>
      <c r="W36" t="s">
        <v>184</v>
      </c>
    </row>
    <row r="37" spans="2:23" x14ac:dyDescent="0.2">
      <c r="B37" t="s">
        <v>247</v>
      </c>
      <c r="J37" t="s">
        <v>247</v>
      </c>
      <c r="Q37" t="s">
        <v>284</v>
      </c>
      <c r="W37" t="s">
        <v>284</v>
      </c>
    </row>
    <row r="38" spans="2:23" x14ac:dyDescent="0.2">
      <c r="B38" t="s">
        <v>248</v>
      </c>
      <c r="J38" t="s">
        <v>248</v>
      </c>
      <c r="Q38" t="s">
        <v>248</v>
      </c>
      <c r="W38" t="s">
        <v>248</v>
      </c>
    </row>
    <row r="39" spans="2:23" x14ac:dyDescent="0.2">
      <c r="B39" t="s">
        <v>185</v>
      </c>
      <c r="J39" t="s">
        <v>185</v>
      </c>
      <c r="Q39" t="s">
        <v>185</v>
      </c>
      <c r="W39" t="s">
        <v>185</v>
      </c>
    </row>
    <row r="40" spans="2:23" x14ac:dyDescent="0.2">
      <c r="B40" t="s">
        <v>249</v>
      </c>
      <c r="J40" t="s">
        <v>249</v>
      </c>
      <c r="Q40" t="s">
        <v>249</v>
      </c>
      <c r="W40" t="s">
        <v>249</v>
      </c>
    </row>
    <row r="41" spans="2:23" x14ac:dyDescent="0.2">
      <c r="B41" t="s">
        <v>250</v>
      </c>
      <c r="J41" t="s">
        <v>250</v>
      </c>
      <c r="Q41" t="s">
        <v>285</v>
      </c>
      <c r="W41" t="s">
        <v>285</v>
      </c>
    </row>
    <row r="42" spans="2:23" x14ac:dyDescent="0.2">
      <c r="B42" t="s">
        <v>237</v>
      </c>
      <c r="J42" t="s">
        <v>237</v>
      </c>
      <c r="Q42" t="s">
        <v>237</v>
      </c>
      <c r="W42" t="s">
        <v>237</v>
      </c>
    </row>
    <row r="43" spans="2:23" x14ac:dyDescent="0.2">
      <c r="B43" t="s">
        <v>186</v>
      </c>
      <c r="J43" t="s">
        <v>186</v>
      </c>
      <c r="Q43" t="s">
        <v>186</v>
      </c>
      <c r="W43" t="s">
        <v>186</v>
      </c>
    </row>
    <row r="44" spans="2:23" x14ac:dyDescent="0.2">
      <c r="B44" t="s">
        <v>187</v>
      </c>
      <c r="J44" t="s">
        <v>187</v>
      </c>
      <c r="Q44" t="s">
        <v>187</v>
      </c>
      <c r="W44" t="s">
        <v>187</v>
      </c>
    </row>
    <row r="45" spans="2:23" x14ac:dyDescent="0.2">
      <c r="B45" t="s">
        <v>251</v>
      </c>
      <c r="J45" t="s">
        <v>251</v>
      </c>
      <c r="Q45" t="s">
        <v>251</v>
      </c>
      <c r="W45" t="s">
        <v>251</v>
      </c>
    </row>
    <row r="46" spans="2:23" x14ac:dyDescent="0.2">
      <c r="B46" t="s">
        <v>252</v>
      </c>
      <c r="J46" t="s">
        <v>252</v>
      </c>
      <c r="Q46" t="s">
        <v>252</v>
      </c>
      <c r="W46" t="s">
        <v>252</v>
      </c>
    </row>
    <row r="47" spans="2:23" x14ac:dyDescent="0.2">
      <c r="B47" t="s">
        <v>253</v>
      </c>
      <c r="J47" t="s">
        <v>253</v>
      </c>
      <c r="Q47" t="s">
        <v>253</v>
      </c>
      <c r="W47" t="s">
        <v>253</v>
      </c>
    </row>
    <row r="48" spans="2:23" x14ac:dyDescent="0.2">
      <c r="B48" t="s">
        <v>188</v>
      </c>
      <c r="J48" t="s">
        <v>188</v>
      </c>
      <c r="Q48" t="s">
        <v>188</v>
      </c>
      <c r="W48" t="s">
        <v>188</v>
      </c>
    </row>
    <row r="49" spans="2:23" x14ac:dyDescent="0.2">
      <c r="B49" t="s">
        <v>254</v>
      </c>
      <c r="J49" t="s">
        <v>254</v>
      </c>
      <c r="Q49" t="s">
        <v>254</v>
      </c>
      <c r="W49" t="s">
        <v>254</v>
      </c>
    </row>
    <row r="50" spans="2:23" x14ac:dyDescent="0.2">
      <c r="B50" t="s">
        <v>255</v>
      </c>
      <c r="J50" t="s">
        <v>255</v>
      </c>
      <c r="Q50" t="s">
        <v>286</v>
      </c>
      <c r="W50" t="s">
        <v>286</v>
      </c>
    </row>
    <row r="51" spans="2:23" x14ac:dyDescent="0.2">
      <c r="B51" t="s">
        <v>189</v>
      </c>
      <c r="J51" t="s">
        <v>189</v>
      </c>
      <c r="Q51" t="s">
        <v>189</v>
      </c>
      <c r="W51" t="s">
        <v>189</v>
      </c>
    </row>
    <row r="52" spans="2:23" x14ac:dyDescent="0.2">
      <c r="B52" t="s">
        <v>88</v>
      </c>
      <c r="J52" t="s">
        <v>88</v>
      </c>
      <c r="Q52" t="s">
        <v>88</v>
      </c>
      <c r="W52" t="s">
        <v>88</v>
      </c>
    </row>
    <row r="53" spans="2:23" x14ac:dyDescent="0.2">
      <c r="B53" t="s">
        <v>256</v>
      </c>
      <c r="J53" t="s">
        <v>256</v>
      </c>
      <c r="Q53" t="s">
        <v>256</v>
      </c>
      <c r="W53" t="s">
        <v>256</v>
      </c>
    </row>
    <row r="54" spans="2:23" x14ac:dyDescent="0.2">
      <c r="B54" t="s">
        <v>257</v>
      </c>
      <c r="J54" t="s">
        <v>257</v>
      </c>
      <c r="Q54" t="s">
        <v>287</v>
      </c>
      <c r="W54" t="s">
        <v>287</v>
      </c>
    </row>
    <row r="55" spans="2:23" x14ac:dyDescent="0.2">
      <c r="B55" t="s">
        <v>258</v>
      </c>
      <c r="J55" t="s">
        <v>258</v>
      </c>
      <c r="Q55" t="s">
        <v>288</v>
      </c>
      <c r="W55" t="s">
        <v>288</v>
      </c>
    </row>
    <row r="56" spans="2:23" x14ac:dyDescent="0.2">
      <c r="B56" t="s">
        <v>259</v>
      </c>
      <c r="J56" t="s">
        <v>259</v>
      </c>
      <c r="Q56" t="s">
        <v>259</v>
      </c>
      <c r="W56" t="s">
        <v>259</v>
      </c>
    </row>
    <row r="57" spans="2:23" x14ac:dyDescent="0.2">
      <c r="B57" t="s">
        <v>88</v>
      </c>
      <c r="J57" t="s">
        <v>88</v>
      </c>
      <c r="Q57" t="s">
        <v>88</v>
      </c>
      <c r="W57" t="s">
        <v>88</v>
      </c>
    </row>
    <row r="58" spans="2:23" x14ac:dyDescent="0.2">
      <c r="B58" t="s">
        <v>110</v>
      </c>
      <c r="J58" t="s">
        <v>110</v>
      </c>
      <c r="Q58" t="s">
        <v>110</v>
      </c>
      <c r="W58" t="s">
        <v>110</v>
      </c>
    </row>
    <row r="59" spans="2:23" x14ac:dyDescent="0.2">
      <c r="B59" t="s">
        <v>111</v>
      </c>
      <c r="J59" t="s">
        <v>111</v>
      </c>
      <c r="Q59" t="s">
        <v>111</v>
      </c>
      <c r="W59" t="s">
        <v>111</v>
      </c>
    </row>
    <row r="60" spans="2:23" x14ac:dyDescent="0.2">
      <c r="B60" t="s">
        <v>112</v>
      </c>
      <c r="J60" t="s">
        <v>112</v>
      </c>
      <c r="Q60" t="s">
        <v>112</v>
      </c>
      <c r="W60" t="s">
        <v>112</v>
      </c>
    </row>
    <row r="61" spans="2:23" x14ac:dyDescent="0.2">
      <c r="B61" t="s">
        <v>113</v>
      </c>
      <c r="J61" t="s">
        <v>113</v>
      </c>
      <c r="Q61" t="s">
        <v>113</v>
      </c>
      <c r="W61" t="s">
        <v>113</v>
      </c>
    </row>
    <row r="62" spans="2:23" x14ac:dyDescent="0.2">
      <c r="B62" t="s">
        <v>190</v>
      </c>
      <c r="J62" t="s">
        <v>190</v>
      </c>
      <c r="Q62" t="s">
        <v>190</v>
      </c>
      <c r="W62" t="s">
        <v>190</v>
      </c>
    </row>
    <row r="63" spans="2:23" x14ac:dyDescent="0.2">
      <c r="B63" t="s">
        <v>191</v>
      </c>
      <c r="J63" t="s">
        <v>191</v>
      </c>
      <c r="Q63" t="s">
        <v>191</v>
      </c>
      <c r="W63" t="s">
        <v>191</v>
      </c>
    </row>
    <row r="64" spans="2:23" x14ac:dyDescent="0.2">
      <c r="B64" t="s">
        <v>192</v>
      </c>
      <c r="J64" t="s">
        <v>192</v>
      </c>
      <c r="Q64" t="s">
        <v>192</v>
      </c>
      <c r="W64" t="s">
        <v>192</v>
      </c>
    </row>
    <row r="65" spans="2:23" x14ac:dyDescent="0.2">
      <c r="B65" t="s">
        <v>260</v>
      </c>
      <c r="J65" t="s">
        <v>260</v>
      </c>
      <c r="Q65" t="s">
        <v>260</v>
      </c>
      <c r="W65" t="s">
        <v>260</v>
      </c>
    </row>
    <row r="66" spans="2:23" x14ac:dyDescent="0.2">
      <c r="B66" t="s">
        <v>193</v>
      </c>
      <c r="J66" t="s">
        <v>193</v>
      </c>
      <c r="Q66" t="s">
        <v>193</v>
      </c>
      <c r="W66" t="s">
        <v>193</v>
      </c>
    </row>
    <row r="67" spans="2:23" x14ac:dyDescent="0.2">
      <c r="B67" t="s">
        <v>194</v>
      </c>
      <c r="J67" t="s">
        <v>194</v>
      </c>
      <c r="Q67" t="s">
        <v>194</v>
      </c>
      <c r="W67" t="s">
        <v>194</v>
      </c>
    </row>
    <row r="68" spans="2:23" x14ac:dyDescent="0.2">
      <c r="B68" t="s">
        <v>195</v>
      </c>
      <c r="J68" t="s">
        <v>195</v>
      </c>
      <c r="Q68" t="s">
        <v>195</v>
      </c>
      <c r="W68" t="s">
        <v>195</v>
      </c>
    </row>
    <row r="69" spans="2:23" x14ac:dyDescent="0.2">
      <c r="B69" t="s">
        <v>196</v>
      </c>
      <c r="J69" t="s">
        <v>196</v>
      </c>
      <c r="Q69" t="s">
        <v>196</v>
      </c>
      <c r="W69" t="s">
        <v>196</v>
      </c>
    </row>
    <row r="70" spans="2:23" x14ac:dyDescent="0.2">
      <c r="B70" t="s">
        <v>197</v>
      </c>
      <c r="J70" t="s">
        <v>197</v>
      </c>
      <c r="Q70" t="s">
        <v>197</v>
      </c>
      <c r="W70" t="s">
        <v>197</v>
      </c>
    </row>
    <row r="71" spans="2:23" x14ac:dyDescent="0.2">
      <c r="B71" t="s">
        <v>198</v>
      </c>
      <c r="J71" t="s">
        <v>198</v>
      </c>
      <c r="Q71" t="s">
        <v>198</v>
      </c>
      <c r="W71" t="s">
        <v>198</v>
      </c>
    </row>
    <row r="72" spans="2:23" x14ac:dyDescent="0.2">
      <c r="B72" t="s">
        <v>199</v>
      </c>
      <c r="J72" t="s">
        <v>199</v>
      </c>
      <c r="Q72" t="s">
        <v>199</v>
      </c>
      <c r="W72" t="s">
        <v>199</v>
      </c>
    </row>
    <row r="73" spans="2:23" x14ac:dyDescent="0.2">
      <c r="B73" t="s">
        <v>200</v>
      </c>
      <c r="J73" t="s">
        <v>200</v>
      </c>
      <c r="Q73" t="s">
        <v>200</v>
      </c>
      <c r="W73" t="s">
        <v>200</v>
      </c>
    </row>
    <row r="74" spans="2:23" x14ac:dyDescent="0.2">
      <c r="B74" t="s">
        <v>261</v>
      </c>
      <c r="J74" t="s">
        <v>261</v>
      </c>
      <c r="Q74" t="s">
        <v>261</v>
      </c>
      <c r="W74" t="s">
        <v>261</v>
      </c>
    </row>
    <row r="75" spans="2:23" x14ac:dyDescent="0.2">
      <c r="B75" t="s">
        <v>114</v>
      </c>
      <c r="J75" t="s">
        <v>114</v>
      </c>
      <c r="Q75" t="s">
        <v>114</v>
      </c>
      <c r="W75" t="s">
        <v>114</v>
      </c>
    </row>
    <row r="76" spans="2:23" x14ac:dyDescent="0.2">
      <c r="B76" t="s">
        <v>201</v>
      </c>
      <c r="J76" t="s">
        <v>201</v>
      </c>
      <c r="Q76" t="s">
        <v>201</v>
      </c>
      <c r="W76" t="s">
        <v>201</v>
      </c>
    </row>
    <row r="77" spans="2:23" x14ac:dyDescent="0.2">
      <c r="B77" t="s">
        <v>202</v>
      </c>
      <c r="J77" t="s">
        <v>202</v>
      </c>
      <c r="Q77" t="s">
        <v>202</v>
      </c>
      <c r="W77" t="s">
        <v>202</v>
      </c>
    </row>
    <row r="78" spans="2:23" x14ac:dyDescent="0.2">
      <c r="B78" t="s">
        <v>203</v>
      </c>
      <c r="J78" t="s">
        <v>203</v>
      </c>
      <c r="Q78" t="s">
        <v>203</v>
      </c>
      <c r="W78" t="s">
        <v>203</v>
      </c>
    </row>
    <row r="79" spans="2:23" x14ac:dyDescent="0.2">
      <c r="B79" t="s">
        <v>204</v>
      </c>
      <c r="J79" t="s">
        <v>204</v>
      </c>
      <c r="Q79" t="s">
        <v>204</v>
      </c>
      <c r="W79" t="s">
        <v>204</v>
      </c>
    </row>
    <row r="80" spans="2:23" x14ac:dyDescent="0.2">
      <c r="B80" t="s">
        <v>205</v>
      </c>
      <c r="J80" t="s">
        <v>205</v>
      </c>
      <c r="Q80" t="s">
        <v>205</v>
      </c>
      <c r="W80" t="s">
        <v>205</v>
      </c>
    </row>
    <row r="81" spans="2:23" x14ac:dyDescent="0.2">
      <c r="B81" t="s">
        <v>88</v>
      </c>
      <c r="J81" t="s">
        <v>88</v>
      </c>
      <c r="Q81" t="s">
        <v>88</v>
      </c>
      <c r="W81" t="s">
        <v>88</v>
      </c>
    </row>
    <row r="82" spans="2:23" x14ac:dyDescent="0.2">
      <c r="B82" t="s">
        <v>262</v>
      </c>
      <c r="J82" t="s">
        <v>262</v>
      </c>
      <c r="Q82" t="s">
        <v>262</v>
      </c>
      <c r="W82" t="s">
        <v>262</v>
      </c>
    </row>
    <row r="83" spans="2:23" x14ac:dyDescent="0.2">
      <c r="B83" t="s">
        <v>206</v>
      </c>
      <c r="J83" t="s">
        <v>206</v>
      </c>
      <c r="Q83" t="s">
        <v>206</v>
      </c>
      <c r="W83" t="s">
        <v>206</v>
      </c>
    </row>
    <row r="84" spans="2:23" x14ac:dyDescent="0.2">
      <c r="B84" t="s">
        <v>263</v>
      </c>
      <c r="J84" t="s">
        <v>263</v>
      </c>
      <c r="Q84" t="s">
        <v>263</v>
      </c>
      <c r="W84" t="s">
        <v>263</v>
      </c>
    </row>
    <row r="85" spans="2:23" x14ac:dyDescent="0.2">
      <c r="B85" t="s">
        <v>207</v>
      </c>
      <c r="J85" t="s">
        <v>207</v>
      </c>
      <c r="Q85" t="s">
        <v>207</v>
      </c>
      <c r="W85" t="s">
        <v>207</v>
      </c>
    </row>
    <row r="86" spans="2:23" x14ac:dyDescent="0.2">
      <c r="B86" t="s">
        <v>88</v>
      </c>
      <c r="J86" t="s">
        <v>88</v>
      </c>
      <c r="Q86" t="s">
        <v>88</v>
      </c>
      <c r="W86" t="s">
        <v>88</v>
      </c>
    </row>
    <row r="87" spans="2:23" x14ac:dyDescent="0.2">
      <c r="B87" t="s">
        <v>115</v>
      </c>
      <c r="J87" t="s">
        <v>115</v>
      </c>
      <c r="Q87" t="s">
        <v>115</v>
      </c>
      <c r="W87" t="s">
        <v>115</v>
      </c>
    </row>
    <row r="88" spans="2:23" x14ac:dyDescent="0.2">
      <c r="B88" t="s">
        <v>116</v>
      </c>
      <c r="J88" t="s">
        <v>116</v>
      </c>
      <c r="Q88" t="s">
        <v>116</v>
      </c>
      <c r="W88" t="s">
        <v>116</v>
      </c>
    </row>
    <row r="89" spans="2:23" x14ac:dyDescent="0.2">
      <c r="B89" t="s">
        <v>117</v>
      </c>
      <c r="J89" t="s">
        <v>117</v>
      </c>
      <c r="Q89" t="s">
        <v>117</v>
      </c>
      <c r="W89" t="s">
        <v>117</v>
      </c>
    </row>
    <row r="90" spans="2:23" x14ac:dyDescent="0.2">
      <c r="B90" t="s">
        <v>208</v>
      </c>
      <c r="J90" t="s">
        <v>208</v>
      </c>
      <c r="Q90" t="s">
        <v>208</v>
      </c>
      <c r="W90" t="s">
        <v>208</v>
      </c>
    </row>
    <row r="91" spans="2:23" x14ac:dyDescent="0.2">
      <c r="B91" t="s">
        <v>209</v>
      </c>
      <c r="J91" t="s">
        <v>209</v>
      </c>
      <c r="Q91" t="s">
        <v>209</v>
      </c>
      <c r="W91" t="s">
        <v>209</v>
      </c>
    </row>
    <row r="92" spans="2:23" x14ac:dyDescent="0.2">
      <c r="B92" t="s">
        <v>210</v>
      </c>
      <c r="J92" t="s">
        <v>210</v>
      </c>
      <c r="Q92" t="s">
        <v>210</v>
      </c>
      <c r="W92" t="s">
        <v>210</v>
      </c>
    </row>
    <row r="93" spans="2:23" x14ac:dyDescent="0.2">
      <c r="B93" t="s">
        <v>264</v>
      </c>
      <c r="J93" t="s">
        <v>264</v>
      </c>
      <c r="Q93" t="s">
        <v>264</v>
      </c>
      <c r="W93" t="s">
        <v>264</v>
      </c>
    </row>
    <row r="94" spans="2:23" x14ac:dyDescent="0.2">
      <c r="B94" t="s">
        <v>211</v>
      </c>
      <c r="J94" t="s">
        <v>211</v>
      </c>
      <c r="Q94" t="s">
        <v>211</v>
      </c>
      <c r="W94" t="s">
        <v>211</v>
      </c>
    </row>
    <row r="95" spans="2:23" x14ac:dyDescent="0.2">
      <c r="B95" t="s">
        <v>212</v>
      </c>
      <c r="J95" t="s">
        <v>212</v>
      </c>
      <c r="Q95" t="s">
        <v>212</v>
      </c>
      <c r="W95" t="s">
        <v>212</v>
      </c>
    </row>
    <row r="96" spans="2:23" x14ac:dyDescent="0.2">
      <c r="B96" t="s">
        <v>213</v>
      </c>
      <c r="J96" t="s">
        <v>213</v>
      </c>
      <c r="Q96" t="s">
        <v>213</v>
      </c>
      <c r="W96" t="s">
        <v>213</v>
      </c>
    </row>
    <row r="97" spans="2:23" x14ac:dyDescent="0.2">
      <c r="B97" t="s">
        <v>214</v>
      </c>
      <c r="J97" t="s">
        <v>214</v>
      </c>
      <c r="Q97" t="s">
        <v>214</v>
      </c>
      <c r="W97" t="s">
        <v>214</v>
      </c>
    </row>
    <row r="98" spans="2:23" x14ac:dyDescent="0.2">
      <c r="B98" t="s">
        <v>215</v>
      </c>
      <c r="J98" t="s">
        <v>215</v>
      </c>
      <c r="Q98" t="s">
        <v>215</v>
      </c>
      <c r="W98" t="s">
        <v>215</v>
      </c>
    </row>
    <row r="99" spans="2:23" x14ac:dyDescent="0.2">
      <c r="B99" t="s">
        <v>216</v>
      </c>
      <c r="J99" t="s">
        <v>216</v>
      </c>
      <c r="Q99" t="s">
        <v>216</v>
      </c>
      <c r="W99" t="s">
        <v>216</v>
      </c>
    </row>
    <row r="100" spans="2:23" x14ac:dyDescent="0.2">
      <c r="B100" t="s">
        <v>217</v>
      </c>
      <c r="J100" t="s">
        <v>217</v>
      </c>
      <c r="Q100" t="s">
        <v>217</v>
      </c>
      <c r="W100" t="s">
        <v>217</v>
      </c>
    </row>
    <row r="101" spans="2:23" x14ac:dyDescent="0.2">
      <c r="B101" t="s">
        <v>218</v>
      </c>
      <c r="J101" t="s">
        <v>218</v>
      </c>
      <c r="Q101" t="s">
        <v>218</v>
      </c>
      <c r="W101" t="s">
        <v>218</v>
      </c>
    </row>
    <row r="102" spans="2:23" x14ac:dyDescent="0.2">
      <c r="B102" t="s">
        <v>219</v>
      </c>
      <c r="J102" t="s">
        <v>219</v>
      </c>
      <c r="Q102" t="s">
        <v>219</v>
      </c>
      <c r="W102" t="s">
        <v>219</v>
      </c>
    </row>
    <row r="103" spans="2:23" x14ac:dyDescent="0.2">
      <c r="B103" t="s">
        <v>220</v>
      </c>
      <c r="J103" t="s">
        <v>220</v>
      </c>
      <c r="Q103" t="s">
        <v>220</v>
      </c>
      <c r="W103" t="s">
        <v>220</v>
      </c>
    </row>
    <row r="104" spans="2:23" x14ac:dyDescent="0.2">
      <c r="B104" t="s">
        <v>221</v>
      </c>
      <c r="J104" t="s">
        <v>221</v>
      </c>
      <c r="Q104" t="s">
        <v>221</v>
      </c>
      <c r="W104" t="s">
        <v>221</v>
      </c>
    </row>
    <row r="105" spans="2:23" x14ac:dyDescent="0.2">
      <c r="B105" t="s">
        <v>222</v>
      </c>
      <c r="J105" t="s">
        <v>222</v>
      </c>
      <c r="Q105" t="s">
        <v>222</v>
      </c>
      <c r="W105" t="s">
        <v>222</v>
      </c>
    </row>
    <row r="106" spans="2:23" x14ac:dyDescent="0.2">
      <c r="B106" t="s">
        <v>223</v>
      </c>
      <c r="J106" t="s">
        <v>223</v>
      </c>
      <c r="Q106" t="s">
        <v>223</v>
      </c>
      <c r="W106" t="s">
        <v>223</v>
      </c>
    </row>
    <row r="107" spans="2:23" x14ac:dyDescent="0.2">
      <c r="B107" t="s">
        <v>224</v>
      </c>
      <c r="J107" t="s">
        <v>224</v>
      </c>
      <c r="Q107" t="s">
        <v>224</v>
      </c>
      <c r="W107" t="s">
        <v>224</v>
      </c>
    </row>
    <row r="108" spans="2:23" x14ac:dyDescent="0.2">
      <c r="B108" t="s">
        <v>88</v>
      </c>
      <c r="J108" t="s">
        <v>88</v>
      </c>
      <c r="Q108" t="s">
        <v>88</v>
      </c>
      <c r="W108" t="s">
        <v>88</v>
      </c>
    </row>
    <row r="109" spans="2:23" x14ac:dyDescent="0.2">
      <c r="B109" t="s">
        <v>225</v>
      </c>
      <c r="J109" t="s">
        <v>225</v>
      </c>
      <c r="Q109" t="s">
        <v>289</v>
      </c>
      <c r="W109" t="s">
        <v>289</v>
      </c>
    </row>
    <row r="110" spans="2:23" x14ac:dyDescent="0.2">
      <c r="B110" t="s">
        <v>226</v>
      </c>
      <c r="J110" t="s">
        <v>226</v>
      </c>
      <c r="Q110" t="s">
        <v>226</v>
      </c>
      <c r="W110" t="s">
        <v>226</v>
      </c>
    </row>
    <row r="111" spans="2:23" x14ac:dyDescent="0.2">
      <c r="B111" t="s">
        <v>227</v>
      </c>
      <c r="J111" t="s">
        <v>227</v>
      </c>
      <c r="Q111" t="s">
        <v>227</v>
      </c>
      <c r="W111" t="s">
        <v>227</v>
      </c>
    </row>
    <row r="112" spans="2:23" x14ac:dyDescent="0.2">
      <c r="B112" t="s">
        <v>228</v>
      </c>
      <c r="J112" t="s">
        <v>228</v>
      </c>
      <c r="Q112" t="s">
        <v>228</v>
      </c>
      <c r="W112" t="s">
        <v>228</v>
      </c>
    </row>
    <row r="113" spans="2:23" x14ac:dyDescent="0.2">
      <c r="B113" t="s">
        <v>88</v>
      </c>
      <c r="J113" t="s">
        <v>88</v>
      </c>
      <c r="Q113" t="s">
        <v>88</v>
      </c>
      <c r="W113" t="s">
        <v>88</v>
      </c>
    </row>
    <row r="114" spans="2:23" x14ac:dyDescent="0.2">
      <c r="B114" t="s">
        <v>118</v>
      </c>
      <c r="J114" t="s">
        <v>118</v>
      </c>
      <c r="Q114" t="s">
        <v>118</v>
      </c>
      <c r="W114" t="s">
        <v>118</v>
      </c>
    </row>
    <row r="115" spans="2:23" x14ac:dyDescent="0.2">
      <c r="B115" t="s">
        <v>116</v>
      </c>
      <c r="J115" t="s">
        <v>116</v>
      </c>
      <c r="Q115" t="s">
        <v>116</v>
      </c>
      <c r="W115" t="s">
        <v>116</v>
      </c>
    </row>
    <row r="116" spans="2:23" x14ac:dyDescent="0.2">
      <c r="B116" t="s">
        <v>160</v>
      </c>
      <c r="J116" t="s">
        <v>160</v>
      </c>
      <c r="Q116" t="s">
        <v>160</v>
      </c>
      <c r="W116" t="s">
        <v>160</v>
      </c>
    </row>
    <row r="117" spans="2:23" x14ac:dyDescent="0.2">
      <c r="B117" t="s">
        <v>265</v>
      </c>
      <c r="J117" t="s">
        <v>265</v>
      </c>
      <c r="Q117" t="s">
        <v>290</v>
      </c>
      <c r="W117" t="s">
        <v>290</v>
      </c>
    </row>
    <row r="118" spans="2:23" x14ac:dyDescent="0.2">
      <c r="B118" t="s">
        <v>88</v>
      </c>
      <c r="J118" t="s">
        <v>88</v>
      </c>
      <c r="Q118" t="s">
        <v>88</v>
      </c>
      <c r="W118" t="s">
        <v>88</v>
      </c>
    </row>
    <row r="119" spans="2:23" x14ac:dyDescent="0.2">
      <c r="B119" t="s">
        <v>266</v>
      </c>
      <c r="J119" t="s">
        <v>266</v>
      </c>
      <c r="Q119" t="s">
        <v>291</v>
      </c>
      <c r="W119" t="s">
        <v>291</v>
      </c>
    </row>
    <row r="120" spans="2:23" x14ac:dyDescent="0.2">
      <c r="B120" t="s">
        <v>229</v>
      </c>
      <c r="J120" t="s">
        <v>229</v>
      </c>
      <c r="Q120" t="s">
        <v>229</v>
      </c>
      <c r="W120" t="s">
        <v>229</v>
      </c>
    </row>
    <row r="121" spans="2:23" x14ac:dyDescent="0.2">
      <c r="B121" t="s">
        <v>267</v>
      </c>
      <c r="J121" t="s">
        <v>267</v>
      </c>
      <c r="Q121" t="s">
        <v>292</v>
      </c>
      <c r="W121" t="s">
        <v>292</v>
      </c>
    </row>
    <row r="122" spans="2:23" x14ac:dyDescent="0.2">
      <c r="B122" t="s">
        <v>268</v>
      </c>
      <c r="J122" t="s">
        <v>268</v>
      </c>
      <c r="Q122" t="s">
        <v>268</v>
      </c>
      <c r="W122" t="s">
        <v>268</v>
      </c>
    </row>
    <row r="123" spans="2:23" x14ac:dyDescent="0.2">
      <c r="B123" t="s">
        <v>269</v>
      </c>
      <c r="J123" t="s">
        <v>269</v>
      </c>
      <c r="Q123" t="s">
        <v>293</v>
      </c>
      <c r="W123" t="s">
        <v>293</v>
      </c>
    </row>
    <row r="124" spans="2:23" x14ac:dyDescent="0.2">
      <c r="B124" t="s">
        <v>270</v>
      </c>
      <c r="J124" t="s">
        <v>270</v>
      </c>
      <c r="Q124" t="s">
        <v>270</v>
      </c>
      <c r="W124" t="s">
        <v>270</v>
      </c>
    </row>
    <row r="125" spans="2:23" x14ac:dyDescent="0.2">
      <c r="B125" t="s">
        <v>88</v>
      </c>
      <c r="J125" t="s">
        <v>88</v>
      </c>
      <c r="Q125" t="s">
        <v>88</v>
      </c>
      <c r="W125" t="s">
        <v>88</v>
      </c>
    </row>
    <row r="126" spans="2:23" x14ac:dyDescent="0.2">
      <c r="B126" t="s">
        <v>119</v>
      </c>
      <c r="J126" t="s">
        <v>119</v>
      </c>
      <c r="Q126" t="s">
        <v>119</v>
      </c>
      <c r="W126" t="s">
        <v>119</v>
      </c>
    </row>
    <row r="127" spans="2:23" x14ac:dyDescent="0.2">
      <c r="B127" t="s">
        <v>120</v>
      </c>
      <c r="J127" t="s">
        <v>120</v>
      </c>
      <c r="Q127" t="s">
        <v>120</v>
      </c>
      <c r="W127" t="s">
        <v>120</v>
      </c>
    </row>
    <row r="128" spans="2:23" x14ac:dyDescent="0.2">
      <c r="B128" t="s">
        <v>121</v>
      </c>
      <c r="J128" t="s">
        <v>121</v>
      </c>
      <c r="Q128" t="s">
        <v>121</v>
      </c>
      <c r="W128" t="s">
        <v>121</v>
      </c>
    </row>
    <row r="129" spans="2:23" x14ac:dyDescent="0.2">
      <c r="B129" t="s">
        <v>122</v>
      </c>
      <c r="J129" t="s">
        <v>122</v>
      </c>
      <c r="Q129" t="s">
        <v>122</v>
      </c>
      <c r="W129" t="s">
        <v>122</v>
      </c>
    </row>
    <row r="130" spans="2:23" x14ac:dyDescent="0.2">
      <c r="B130" t="s">
        <v>88</v>
      </c>
      <c r="J130" t="s">
        <v>88</v>
      </c>
      <c r="Q130" t="s">
        <v>88</v>
      </c>
      <c r="W130" t="s">
        <v>88</v>
      </c>
    </row>
    <row r="131" spans="2:23" x14ac:dyDescent="0.2">
      <c r="B131" t="s">
        <v>123</v>
      </c>
      <c r="J131" t="s">
        <v>123</v>
      </c>
      <c r="Q131" t="s">
        <v>123</v>
      </c>
      <c r="W131" t="s">
        <v>123</v>
      </c>
    </row>
    <row r="132" spans="2:23" x14ac:dyDescent="0.2">
      <c r="B132" t="s">
        <v>124</v>
      </c>
      <c r="J132" t="s">
        <v>124</v>
      </c>
      <c r="Q132" t="s">
        <v>124</v>
      </c>
      <c r="W132" t="s">
        <v>124</v>
      </c>
    </row>
    <row r="133" spans="2:23" x14ac:dyDescent="0.2">
      <c r="B133" t="s">
        <v>271</v>
      </c>
      <c r="J133" t="s">
        <v>271</v>
      </c>
      <c r="Q133" t="s">
        <v>271</v>
      </c>
      <c r="W133" t="s">
        <v>271</v>
      </c>
    </row>
    <row r="134" spans="2:23" x14ac:dyDescent="0.2">
      <c r="B134" t="s">
        <v>125</v>
      </c>
      <c r="J134" t="s">
        <v>125</v>
      </c>
      <c r="Q134" t="s">
        <v>125</v>
      </c>
      <c r="W134" t="s">
        <v>125</v>
      </c>
    </row>
    <row r="135" spans="2:23" x14ac:dyDescent="0.2">
      <c r="B135" t="s">
        <v>126</v>
      </c>
      <c r="J135" t="s">
        <v>126</v>
      </c>
      <c r="Q135" t="s">
        <v>126</v>
      </c>
      <c r="W135" t="s">
        <v>126</v>
      </c>
    </row>
    <row r="136" spans="2:23" x14ac:dyDescent="0.2">
      <c r="B136" t="s">
        <v>127</v>
      </c>
      <c r="J136" t="s">
        <v>127</v>
      </c>
      <c r="Q136" t="s">
        <v>127</v>
      </c>
      <c r="W136" t="s">
        <v>127</v>
      </c>
    </row>
    <row r="137" spans="2:23" x14ac:dyDescent="0.2">
      <c r="B137" t="s">
        <v>128</v>
      </c>
      <c r="J137" t="s">
        <v>128</v>
      </c>
      <c r="Q137" t="s">
        <v>128</v>
      </c>
      <c r="W137" t="s">
        <v>128</v>
      </c>
    </row>
    <row r="138" spans="2:23" x14ac:dyDescent="0.2">
      <c r="B138" t="s">
        <v>272</v>
      </c>
      <c r="J138" t="s">
        <v>272</v>
      </c>
      <c r="Q138" t="s">
        <v>294</v>
      </c>
      <c r="W138" t="s">
        <v>294</v>
      </c>
    </row>
    <row r="139" spans="2:23" x14ac:dyDescent="0.2">
      <c r="B139" t="s">
        <v>88</v>
      </c>
      <c r="J139" t="s">
        <v>88</v>
      </c>
      <c r="Q139" t="s">
        <v>88</v>
      </c>
      <c r="W139" t="s">
        <v>88</v>
      </c>
    </row>
    <row r="140" spans="2:23" x14ac:dyDescent="0.2">
      <c r="B140" t="s">
        <v>129</v>
      </c>
      <c r="J140" t="s">
        <v>129</v>
      </c>
      <c r="Q140" t="s">
        <v>129</v>
      </c>
      <c r="W140" t="s">
        <v>129</v>
      </c>
    </row>
    <row r="141" spans="2:23" x14ac:dyDescent="0.2">
      <c r="B141" t="s">
        <v>130</v>
      </c>
      <c r="J141" t="s">
        <v>130</v>
      </c>
      <c r="Q141" t="s">
        <v>130</v>
      </c>
      <c r="W141" t="s">
        <v>130</v>
      </c>
    </row>
    <row r="142" spans="2:23" x14ac:dyDescent="0.2">
      <c r="B142" t="s">
        <v>230</v>
      </c>
      <c r="J142" t="s">
        <v>230</v>
      </c>
      <c r="Q142" t="s">
        <v>230</v>
      </c>
      <c r="W142" t="s">
        <v>295</v>
      </c>
    </row>
    <row r="143" spans="2:23" x14ac:dyDescent="0.2">
      <c r="B143" t="s">
        <v>231</v>
      </c>
      <c r="J143" t="s">
        <v>231</v>
      </c>
      <c r="Q143" t="s">
        <v>231</v>
      </c>
      <c r="W143" t="s">
        <v>296</v>
      </c>
    </row>
    <row r="144" spans="2:23" x14ac:dyDescent="0.2">
      <c r="B144" t="s">
        <v>232</v>
      </c>
      <c r="J144" t="s">
        <v>232</v>
      </c>
      <c r="Q144" t="s">
        <v>232</v>
      </c>
      <c r="W144" t="s">
        <v>297</v>
      </c>
    </row>
    <row r="145" spans="2:23" x14ac:dyDescent="0.2">
      <c r="B145" t="s">
        <v>233</v>
      </c>
      <c r="J145" t="s">
        <v>233</v>
      </c>
      <c r="Q145" t="s">
        <v>233</v>
      </c>
      <c r="W145" t="s">
        <v>298</v>
      </c>
    </row>
    <row r="146" spans="2:23" x14ac:dyDescent="0.2">
      <c r="B146" t="s">
        <v>234</v>
      </c>
      <c r="J146" t="s">
        <v>234</v>
      </c>
      <c r="Q146" t="s">
        <v>234</v>
      </c>
      <c r="W146" t="s">
        <v>299</v>
      </c>
    </row>
    <row r="147" spans="2:23" x14ac:dyDescent="0.2">
      <c r="B147" t="s">
        <v>235</v>
      </c>
      <c r="J147" t="s">
        <v>235</v>
      </c>
      <c r="Q147" t="s">
        <v>235</v>
      </c>
      <c r="W147" t="s">
        <v>300</v>
      </c>
    </row>
    <row r="148" spans="2:23" x14ac:dyDescent="0.2">
      <c r="B148" t="s">
        <v>88</v>
      </c>
      <c r="J148" t="s">
        <v>88</v>
      </c>
      <c r="Q148" t="s">
        <v>88</v>
      </c>
      <c r="W148" t="s">
        <v>88</v>
      </c>
    </row>
    <row r="149" spans="2:23" x14ac:dyDescent="0.2">
      <c r="B149" t="s">
        <v>273</v>
      </c>
      <c r="J149" t="s">
        <v>273</v>
      </c>
      <c r="Q149" t="s">
        <v>273</v>
      </c>
      <c r="W149" t="s">
        <v>301</v>
      </c>
    </row>
    <row r="150" spans="2:23" x14ac:dyDescent="0.2">
      <c r="B150" t="s">
        <v>274</v>
      </c>
      <c r="J150" t="s">
        <v>274</v>
      </c>
      <c r="Q150" t="s">
        <v>274</v>
      </c>
      <c r="W150" t="s">
        <v>302</v>
      </c>
    </row>
    <row r="151" spans="2:23" x14ac:dyDescent="0.2">
      <c r="B151" t="s">
        <v>275</v>
      </c>
      <c r="J151" t="s">
        <v>275</v>
      </c>
      <c r="Q151" t="s">
        <v>275</v>
      </c>
      <c r="W151" t="s">
        <v>303</v>
      </c>
    </row>
    <row r="152" spans="2:23" x14ac:dyDescent="0.2">
      <c r="B152" t="s">
        <v>276</v>
      </c>
      <c r="J152" t="s">
        <v>276</v>
      </c>
      <c r="Q152" t="s">
        <v>276</v>
      </c>
      <c r="W152" t="s">
        <v>304</v>
      </c>
    </row>
    <row r="153" spans="2:23" x14ac:dyDescent="0.2">
      <c r="B153" t="s">
        <v>277</v>
      </c>
      <c r="J153" t="s">
        <v>277</v>
      </c>
      <c r="Q153" t="s">
        <v>277</v>
      </c>
      <c r="W153" t="s">
        <v>305</v>
      </c>
    </row>
    <row r="154" spans="2:23" x14ac:dyDescent="0.2">
      <c r="B154" t="s">
        <v>278</v>
      </c>
      <c r="J154" t="s">
        <v>278</v>
      </c>
      <c r="Q154" t="s">
        <v>278</v>
      </c>
      <c r="W154" t="s">
        <v>306</v>
      </c>
    </row>
    <row r="155" spans="2:23" x14ac:dyDescent="0.2">
      <c r="B155" t="s">
        <v>88</v>
      </c>
      <c r="J155" t="s">
        <v>88</v>
      </c>
      <c r="Q155" t="s">
        <v>88</v>
      </c>
      <c r="W155" t="s">
        <v>88</v>
      </c>
    </row>
    <row r="156" spans="2:23" x14ac:dyDescent="0.2">
      <c r="B156" t="s">
        <v>90</v>
      </c>
      <c r="J156" t="s">
        <v>90</v>
      </c>
      <c r="Q156" t="s">
        <v>90</v>
      </c>
      <c r="W156" t="s">
        <v>90</v>
      </c>
    </row>
    <row r="157" spans="2:23" x14ac:dyDescent="0.2">
      <c r="B157" t="s">
        <v>130</v>
      </c>
      <c r="J157" t="s">
        <v>130</v>
      </c>
      <c r="Q157" t="s">
        <v>130</v>
      </c>
      <c r="W157" t="s">
        <v>130</v>
      </c>
    </row>
    <row r="158" spans="2:23" x14ac:dyDescent="0.2">
      <c r="B158" t="s">
        <v>238</v>
      </c>
      <c r="J158" t="s">
        <v>238</v>
      </c>
      <c r="Q158" t="s">
        <v>238</v>
      </c>
      <c r="W158" t="s">
        <v>238</v>
      </c>
    </row>
    <row r="159" spans="2:23" x14ac:dyDescent="0.2">
      <c r="B159" t="s">
        <v>239</v>
      </c>
      <c r="J159" t="s">
        <v>239</v>
      </c>
      <c r="Q159" t="s">
        <v>239</v>
      </c>
      <c r="W159" t="s">
        <v>239</v>
      </c>
    </row>
    <row r="160" spans="2:23" x14ac:dyDescent="0.2">
      <c r="B160" t="s">
        <v>240</v>
      </c>
      <c r="J160" t="s">
        <v>240</v>
      </c>
      <c r="Q160" t="s">
        <v>240</v>
      </c>
      <c r="W160" t="s">
        <v>240</v>
      </c>
    </row>
    <row r="161" spans="2:23" x14ac:dyDescent="0.2">
      <c r="B161" t="s">
        <v>88</v>
      </c>
      <c r="J161" t="s">
        <v>88</v>
      </c>
      <c r="Q161" t="s">
        <v>88</v>
      </c>
      <c r="W161" t="s">
        <v>88</v>
      </c>
    </row>
    <row r="162" spans="2:23" x14ac:dyDescent="0.2">
      <c r="B162" t="s">
        <v>279</v>
      </c>
      <c r="J162" t="s">
        <v>279</v>
      </c>
      <c r="Q162" t="s">
        <v>279</v>
      </c>
      <c r="W162" t="s">
        <v>279</v>
      </c>
    </row>
    <row r="163" spans="2:23" x14ac:dyDescent="0.2">
      <c r="B163" t="s">
        <v>241</v>
      </c>
      <c r="J163" t="s">
        <v>241</v>
      </c>
      <c r="Q163" t="s">
        <v>241</v>
      </c>
      <c r="W163" t="s">
        <v>241</v>
      </c>
    </row>
    <row r="164" spans="2:23" x14ac:dyDescent="0.2">
      <c r="B164" t="s">
        <v>242</v>
      </c>
      <c r="J164" t="s">
        <v>242</v>
      </c>
      <c r="Q164" t="s">
        <v>242</v>
      </c>
      <c r="W164" t="s">
        <v>242</v>
      </c>
    </row>
    <row r="165" spans="2:23" x14ac:dyDescent="0.2">
      <c r="B165" t="s">
        <v>88</v>
      </c>
      <c r="J165" t="s">
        <v>88</v>
      </c>
      <c r="Q165" t="s">
        <v>88</v>
      </c>
      <c r="W165" t="s">
        <v>88</v>
      </c>
    </row>
    <row r="166" spans="2:23" x14ac:dyDescent="0.2">
      <c r="B166" t="s">
        <v>131</v>
      </c>
      <c r="J166" t="s">
        <v>131</v>
      </c>
      <c r="Q166" t="s">
        <v>131</v>
      </c>
      <c r="W166" t="s">
        <v>131</v>
      </c>
    </row>
    <row r="167" spans="2:23" x14ac:dyDescent="0.2">
      <c r="B167" t="s">
        <v>236</v>
      </c>
      <c r="J167" t="s">
        <v>236</v>
      </c>
      <c r="Q167" t="s">
        <v>236</v>
      </c>
      <c r="W167" t="s">
        <v>236</v>
      </c>
    </row>
    <row r="168" spans="2:23" x14ac:dyDescent="0.2">
      <c r="B168" t="s">
        <v>132</v>
      </c>
      <c r="J168" t="s">
        <v>132</v>
      </c>
      <c r="Q168" t="s">
        <v>132</v>
      </c>
      <c r="W168" t="s">
        <v>132</v>
      </c>
    </row>
    <row r="169" spans="2:23" x14ac:dyDescent="0.2">
      <c r="B169" t="s">
        <v>88</v>
      </c>
      <c r="J169" t="s">
        <v>88</v>
      </c>
      <c r="Q169" t="s">
        <v>88</v>
      </c>
      <c r="W169" t="s">
        <v>88</v>
      </c>
    </row>
    <row r="170" spans="2:23" x14ac:dyDescent="0.2">
      <c r="B170" t="s">
        <v>133</v>
      </c>
      <c r="J170" t="s">
        <v>133</v>
      </c>
      <c r="Q170" t="s">
        <v>133</v>
      </c>
      <c r="W170" t="s">
        <v>133</v>
      </c>
    </row>
    <row r="171" spans="2:23" x14ac:dyDescent="0.2">
      <c r="B171" t="s">
        <v>280</v>
      </c>
      <c r="J171" t="s">
        <v>281</v>
      </c>
      <c r="Q171" t="s">
        <v>308</v>
      </c>
      <c r="W171" t="s">
        <v>307</v>
      </c>
    </row>
    <row r="172" spans="2:23" x14ac:dyDescent="0.2">
      <c r="J172" t="s">
        <v>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BSM2 OL (1 year)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2014-01-20T14:56:45Z</dcterms:created>
  <dcterms:modified xsi:type="dcterms:W3CDTF">2014-09-15T08:16:41Z</dcterms:modified>
</cp:coreProperties>
</file>