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dops0130_ox_ac_uk/Documents/Sweetlove lab/Masters project students/20 Stefan Leape/roots-model/model_constraints_data/"/>
    </mc:Choice>
  </mc:AlternateContent>
  <xr:revisionPtr revIDLastSave="180" documentId="11_F25DC773A252ABDACC1048D1F99843225ADE58EF" xr6:coauthVersionLast="46" xr6:coauthVersionMax="46" xr10:uidLastSave="{63763489-25CA-4D49-9C03-A330454E9B30}"/>
  <bookViews>
    <workbookView minimized="1" xWindow="-14535" yWindow="180" windowWidth="14115" windowHeight="20835" xr2:uid="{00000000-000D-0000-FFFF-FFFF00000000}"/>
  </bookViews>
  <sheets>
    <sheet name="final_numb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S12" i="1"/>
  <c r="S11" i="1"/>
  <c r="S10" i="1"/>
  <c r="S9" i="1"/>
  <c r="S8" i="1"/>
  <c r="S7" i="1"/>
  <c r="S6" i="1"/>
  <c r="S5" i="1"/>
  <c r="S4" i="1"/>
  <c r="S3" i="1"/>
  <c r="S2" i="1"/>
  <c r="R13" i="1"/>
  <c r="Q13" i="1"/>
  <c r="E13" i="1"/>
  <c r="D18" i="1" s="1"/>
  <c r="B13" i="1"/>
  <c r="F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Leape</author>
  </authors>
  <commentList>
    <comment ref="S1" authorId="0" shapeId="0" xr:uid="{3ACFD7D0-6F4C-4426-9696-B877A7EA65D8}">
      <text>
        <r>
          <rPr>
            <b/>
            <sz val="9"/>
            <color indexed="81"/>
            <rFont val="Tahoma"/>
            <charset val="1"/>
          </rPr>
          <t>Stefan Leape:</t>
        </r>
        <r>
          <rPr>
            <sz val="9"/>
            <color indexed="81"/>
            <rFont val="Tahoma"/>
            <charset val="1"/>
          </rPr>
          <t xml:space="preserve">
ratio of average volumes
</t>
        </r>
      </text>
    </comment>
  </commentList>
</comments>
</file>

<file path=xl/sharedStrings.xml><?xml version="1.0" encoding="utf-8"?>
<sst xmlns="http://schemas.openxmlformats.org/spreadsheetml/2006/main" count="32" uniqueCount="32">
  <si>
    <t>cell_id</t>
  </si>
  <si>
    <t>no_of_cells</t>
  </si>
  <si>
    <t>avg_tot_dnut_vol</t>
  </si>
  <si>
    <t>avg_vac_dnut_vol</t>
  </si>
  <si>
    <t>avg_pm_dnut_vol</t>
  </si>
  <si>
    <t>avg_cellwall_dnut_vol</t>
  </si>
  <si>
    <t>final_tot_dnut_vol</t>
  </si>
  <si>
    <t>final_vac_dnut_vol</t>
  </si>
  <si>
    <t>final_pm_dnut_vol</t>
  </si>
  <si>
    <t>final_cellwall_dnut_vol</t>
  </si>
  <si>
    <t>avg_cytoplasm_dnut_vol</t>
  </si>
  <si>
    <t>final_cytoplasm_dnut_vol</t>
  </si>
  <si>
    <t>_epi00</t>
  </si>
  <si>
    <t>_cor00</t>
  </si>
  <si>
    <t>_cor01</t>
  </si>
  <si>
    <t>_cor02</t>
  </si>
  <si>
    <t>_cor03</t>
  </si>
  <si>
    <t>_cor04</t>
  </si>
  <si>
    <t>_cor05</t>
  </si>
  <si>
    <t>_cor06</t>
  </si>
  <si>
    <t>_cor07</t>
  </si>
  <si>
    <t>_end00</t>
  </si>
  <si>
    <t>_per00</t>
  </si>
  <si>
    <t>ratio_cytoplasm_dnut_vol</t>
  </si>
  <si>
    <t>whole_model</t>
  </si>
  <si>
    <t>final_surface_area</t>
  </si>
  <si>
    <t>change_surface_area</t>
  </si>
  <si>
    <t>change_tot_dnut_vol</t>
  </si>
  <si>
    <t>change_vac_dnut_vol</t>
  </si>
  <si>
    <t>change_pm_dnut_vol</t>
  </si>
  <si>
    <t>change_cellwall_dnut_vol</t>
  </si>
  <si>
    <t>change_cytoplasm_dnut_vol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</si>
</sst>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pane xSplit="1" topLeftCell="B1" activePane="topRight" state="frozen"/>
      <selection pane="topRight" activeCell="E13" sqref="E13"/>
    </sheetView>
  </sheetViews>
  <sheetFormatPr defaultRowHeight="15" x14ac:dyDescent="0.25"/>
  <cols>
    <col min="1" max="1" width="13" customWidth="1"/>
    <col min="2" max="2" width="11.140625" bestFit="1" customWidth="1"/>
    <col min="3" max="3" width="17" bestFit="1" customWidth="1"/>
    <col min="4" max="4" width="17" customWidth="1"/>
    <col min="5" max="5" width="16.5703125" bestFit="1" customWidth="1"/>
    <col min="6" max="6" width="17.7109375" bestFit="1" customWidth="1"/>
    <col min="7" max="7" width="17.7109375" customWidth="1"/>
    <col min="8" max="8" width="16.85546875" bestFit="1" customWidth="1"/>
    <col min="9" max="9" width="18" bestFit="1" customWidth="1"/>
    <col min="10" max="10" width="18" customWidth="1"/>
    <col min="11" max="11" width="16.85546875" bestFit="1" customWidth="1"/>
    <col min="12" max="12" width="18" bestFit="1" customWidth="1"/>
    <col min="13" max="13" width="18" customWidth="1"/>
    <col min="14" max="14" width="21" bestFit="1" customWidth="1"/>
    <col min="15" max="15" width="22.140625" bestFit="1" customWidth="1"/>
    <col min="16" max="16" width="22.140625" customWidth="1"/>
    <col min="17" max="17" width="22.140625" bestFit="1" customWidth="1"/>
    <col min="18" max="18" width="23.140625" bestFit="1" customWidth="1"/>
    <col min="19" max="19" width="31.7109375" customWidth="1"/>
    <col min="20" max="20" width="26.28515625" customWidth="1"/>
  </cols>
  <sheetData>
    <row r="1" spans="1:20" s="1" customFormat="1" x14ac:dyDescent="0.25">
      <c r="A1" s="1" t="s">
        <v>0</v>
      </c>
      <c r="B1" s="1" t="s">
        <v>1</v>
      </c>
      <c r="C1" s="1" t="s">
        <v>26</v>
      </c>
      <c r="D1" s="1" t="s">
        <v>25</v>
      </c>
      <c r="E1" s="1" t="s">
        <v>2</v>
      </c>
      <c r="F1" s="1" t="s">
        <v>6</v>
      </c>
      <c r="G1" s="1" t="s">
        <v>27</v>
      </c>
      <c r="H1" s="1" t="s">
        <v>3</v>
      </c>
      <c r="I1" s="1" t="s">
        <v>7</v>
      </c>
      <c r="J1" s="1" t="s">
        <v>28</v>
      </c>
      <c r="K1" s="1" t="s">
        <v>4</v>
      </c>
      <c r="L1" s="1" t="s">
        <v>8</v>
      </c>
      <c r="M1" s="1" t="s">
        <v>29</v>
      </c>
      <c r="N1" s="1" t="s">
        <v>5</v>
      </c>
      <c r="O1" s="1" t="s">
        <v>9</v>
      </c>
      <c r="P1" s="1" t="s">
        <v>30</v>
      </c>
      <c r="Q1" s="1" t="s">
        <v>10</v>
      </c>
      <c r="R1" s="1" t="s">
        <v>11</v>
      </c>
      <c r="S1" s="1" t="s">
        <v>23</v>
      </c>
      <c r="T1" s="1" t="s">
        <v>31</v>
      </c>
    </row>
    <row r="2" spans="1:20" x14ac:dyDescent="0.25">
      <c r="A2" t="s">
        <v>12</v>
      </c>
      <c r="B2">
        <v>139</v>
      </c>
      <c r="C2">
        <v>163755.51706836798</v>
      </c>
      <c r="D2">
        <v>218340.68942449061</v>
      </c>
      <c r="E2">
        <v>682314.86</v>
      </c>
      <c r="F2">
        <v>1091703.22</v>
      </c>
      <c r="G2">
        <v>818776.72</v>
      </c>
      <c r="H2">
        <v>594375.46750000003</v>
      </c>
      <c r="I2">
        <v>954572.77</v>
      </c>
      <c r="J2">
        <v>720395.3</v>
      </c>
      <c r="K2">
        <v>2872.4350000000109</v>
      </c>
      <c r="L2">
        <v>4475.799999999972</v>
      </c>
      <c r="M2">
        <v>3206.7299999999568</v>
      </c>
      <c r="N2">
        <v>29116.329999999929</v>
      </c>
      <c r="O2">
        <v>45327.899999999863</v>
      </c>
      <c r="P2">
        <v>32423.139999999876</v>
      </c>
      <c r="Q2">
        <v>55950.627500000002</v>
      </c>
      <c r="R2">
        <v>87326.75</v>
      </c>
      <c r="S2">
        <f>Q12/Q2</f>
        <v>0.49640287769784175</v>
      </c>
      <c r="T2">
        <v>62751.55</v>
      </c>
    </row>
    <row r="3" spans="1:20" x14ac:dyDescent="0.25">
      <c r="A3" t="s">
        <v>13</v>
      </c>
      <c r="B3">
        <v>130</v>
      </c>
      <c r="E3">
        <v>652862.41999999993</v>
      </c>
      <c r="F3">
        <v>1044579.34</v>
      </c>
      <c r="G3">
        <v>783433.84</v>
      </c>
      <c r="H3">
        <v>568718.97250000003</v>
      </c>
      <c r="I3">
        <v>913368.19000000006</v>
      </c>
      <c r="J3">
        <v>689299.10000000009</v>
      </c>
      <c r="K3">
        <v>2748.4450000000102</v>
      </c>
      <c r="L3">
        <v>4282.5999999999731</v>
      </c>
      <c r="M3">
        <v>3068.3099999999586</v>
      </c>
      <c r="N3">
        <v>27859.509999999929</v>
      </c>
      <c r="O3">
        <v>43371.299999999865</v>
      </c>
      <c r="P3">
        <v>31023.579999999878</v>
      </c>
      <c r="Q3">
        <v>53535.4925</v>
      </c>
      <c r="R3">
        <v>83557.25</v>
      </c>
      <c r="S3">
        <f>Q12/Q3</f>
        <v>0.51879699248120303</v>
      </c>
      <c r="T3">
        <v>60042.85</v>
      </c>
    </row>
    <row r="4" spans="1:20" x14ac:dyDescent="0.25">
      <c r="A4" t="s">
        <v>14</v>
      </c>
      <c r="B4">
        <v>112</v>
      </c>
      <c r="E4">
        <v>683051.125</v>
      </c>
      <c r="F4">
        <v>1092881.8</v>
      </c>
      <c r="G4">
        <v>819661.35000000009</v>
      </c>
      <c r="H4">
        <v>602188.875</v>
      </c>
      <c r="I4">
        <v>967122.4</v>
      </c>
      <c r="J4">
        <v>729867.05</v>
      </c>
      <c r="K4">
        <v>2638.3874999999975</v>
      </c>
      <c r="L4">
        <v>4099.7499999999545</v>
      </c>
      <c r="M4">
        <v>2923.2999999999547</v>
      </c>
      <c r="N4">
        <v>26719.675000000003</v>
      </c>
      <c r="O4">
        <v>41487.4</v>
      </c>
      <c r="P4">
        <v>29535.45</v>
      </c>
      <c r="Q4">
        <v>51504.1875</v>
      </c>
      <c r="R4">
        <v>80172.25</v>
      </c>
      <c r="S4">
        <f>Q12/Q4</f>
        <v>0.53925814284518125</v>
      </c>
      <c r="T4">
        <v>57335.55</v>
      </c>
    </row>
    <row r="5" spans="1:20" x14ac:dyDescent="0.25">
      <c r="A5" t="s">
        <v>15</v>
      </c>
      <c r="B5">
        <v>96</v>
      </c>
      <c r="E5">
        <v>699788.92500000005</v>
      </c>
      <c r="F5">
        <v>1119660.3</v>
      </c>
      <c r="G5">
        <v>839744.73</v>
      </c>
      <c r="H5">
        <v>623103.27750000008</v>
      </c>
      <c r="I5">
        <v>1000711.8</v>
      </c>
      <c r="J5">
        <v>755216.55</v>
      </c>
      <c r="K5">
        <v>2499.2550000000124</v>
      </c>
      <c r="L5">
        <v>3870.9000000000397</v>
      </c>
      <c r="M5">
        <v>2745.2700000000495</v>
      </c>
      <c r="N5">
        <v>25296.727500000001</v>
      </c>
      <c r="O5">
        <v>39174.300000000097</v>
      </c>
      <c r="P5">
        <v>27756.630000000099</v>
      </c>
      <c r="Q5">
        <v>48889.66499999995</v>
      </c>
      <c r="R5">
        <v>75903.299999999901</v>
      </c>
      <c r="S5">
        <f>Q12/Q5</f>
        <v>0.56809660078464497</v>
      </c>
      <c r="T5">
        <v>54026.279999999897</v>
      </c>
    </row>
    <row r="6" spans="1:20" x14ac:dyDescent="0.25">
      <c r="A6" t="s">
        <v>16</v>
      </c>
      <c r="B6">
        <v>83</v>
      </c>
      <c r="E6">
        <v>705139.6</v>
      </c>
      <c r="F6">
        <v>1128222</v>
      </c>
      <c r="G6">
        <v>846165.65</v>
      </c>
      <c r="H6">
        <v>633140.5625</v>
      </c>
      <c r="I6">
        <v>1016829.5000000001</v>
      </c>
      <c r="J6">
        <v>767379.15000000014</v>
      </c>
      <c r="K6">
        <v>2344.5124999999894</v>
      </c>
      <c r="L6">
        <v>3621.0000000000341</v>
      </c>
      <c r="M6">
        <v>2555.9500000000171</v>
      </c>
      <c r="N6">
        <v>23717.125</v>
      </c>
      <c r="O6">
        <v>36635</v>
      </c>
      <c r="P6">
        <v>25834.9</v>
      </c>
      <c r="Q6">
        <v>45937.400000000023</v>
      </c>
      <c r="R6">
        <v>71136.5</v>
      </c>
      <c r="S6">
        <f>Q12/Q6</f>
        <v>0.60460654064008823</v>
      </c>
      <c r="T6">
        <v>50395.65</v>
      </c>
    </row>
    <row r="7" spans="1:20" x14ac:dyDescent="0.25">
      <c r="A7" t="s">
        <v>17</v>
      </c>
      <c r="B7">
        <v>77</v>
      </c>
      <c r="E7">
        <v>655365.04</v>
      </c>
      <c r="F7">
        <v>1048582.8</v>
      </c>
      <c r="G7">
        <v>786436.31</v>
      </c>
      <c r="H7">
        <v>588448.28750000009</v>
      </c>
      <c r="I7">
        <v>945053.3</v>
      </c>
      <c r="J7">
        <v>713211.21000000008</v>
      </c>
      <c r="K7">
        <v>2179.0174999999899</v>
      </c>
      <c r="L7">
        <v>3365.4000000000315</v>
      </c>
      <c r="M7">
        <v>2375.5300000000157</v>
      </c>
      <c r="N7">
        <v>22042.974999999999</v>
      </c>
      <c r="O7">
        <v>34049</v>
      </c>
      <c r="P7">
        <v>24011.260000000002</v>
      </c>
      <c r="Q7">
        <v>42694.760000000024</v>
      </c>
      <c r="R7">
        <v>66115.099999999991</v>
      </c>
      <c r="S7">
        <f>Q12/Q7</f>
        <v>0.65052602473933541</v>
      </c>
      <c r="T7">
        <v>46838.30999999999</v>
      </c>
    </row>
    <row r="8" spans="1:20" x14ac:dyDescent="0.25">
      <c r="A8" t="s">
        <v>18</v>
      </c>
      <c r="B8">
        <v>76</v>
      </c>
      <c r="E8">
        <v>558417.42500000005</v>
      </c>
      <c r="F8">
        <v>893466.3</v>
      </c>
      <c r="G8">
        <v>670099.33000000007</v>
      </c>
      <c r="H8">
        <v>497223.82750000001</v>
      </c>
      <c r="I8">
        <v>798547.8</v>
      </c>
      <c r="J8">
        <v>602647.55000000005</v>
      </c>
      <c r="K8">
        <v>1994.3550000000098</v>
      </c>
      <c r="L8">
        <v>3088.9000000000315</v>
      </c>
      <c r="M8">
        <v>2190.6700000000392</v>
      </c>
      <c r="N8">
        <v>20186.2775</v>
      </c>
      <c r="O8">
        <v>31260.300000000079</v>
      </c>
      <c r="P8">
        <v>22149.23000000008</v>
      </c>
      <c r="Q8">
        <v>39012.96499999996</v>
      </c>
      <c r="R8">
        <v>60569.299999999923</v>
      </c>
      <c r="S8">
        <f>Q12/Q8</f>
        <v>0.71191852503392217</v>
      </c>
      <c r="T8">
        <v>43111.879999999925</v>
      </c>
    </row>
    <row r="9" spans="1:20" x14ac:dyDescent="0.25">
      <c r="A9" t="s">
        <v>19</v>
      </c>
      <c r="B9">
        <v>77</v>
      </c>
      <c r="E9">
        <v>475166</v>
      </c>
      <c r="F9">
        <v>760265.6</v>
      </c>
      <c r="G9">
        <v>570199.19999999995</v>
      </c>
      <c r="H9">
        <v>418914</v>
      </c>
      <c r="I9">
        <v>672780.80000000005</v>
      </c>
      <c r="J9">
        <v>507733.60000000003</v>
      </c>
      <c r="K9">
        <v>1835.399999999998</v>
      </c>
      <c r="L9">
        <v>2851.9999999999682</v>
      </c>
      <c r="M9">
        <v>2033.5999999999681</v>
      </c>
      <c r="N9">
        <v>18587.599999999999</v>
      </c>
      <c r="O9">
        <v>28860.799999999999</v>
      </c>
      <c r="P9">
        <v>20546.399999999998</v>
      </c>
      <c r="Q9">
        <v>35829</v>
      </c>
      <c r="R9">
        <v>55772</v>
      </c>
      <c r="S9">
        <f>Q12/Q9</f>
        <v>0.77518358033994816</v>
      </c>
      <c r="T9">
        <v>39885.599999999999</v>
      </c>
    </row>
    <row r="10" spans="1:20" x14ac:dyDescent="0.25">
      <c r="A10" t="s">
        <v>20</v>
      </c>
      <c r="B10">
        <v>78</v>
      </c>
      <c r="E10">
        <v>397607.94</v>
      </c>
      <c r="F10">
        <v>636172.38</v>
      </c>
      <c r="G10">
        <v>477128.88</v>
      </c>
      <c r="H10">
        <v>346362.6825</v>
      </c>
      <c r="I10">
        <v>556261.83000000007</v>
      </c>
      <c r="J10">
        <v>419798.70000000007</v>
      </c>
      <c r="K10">
        <v>1673.8650000000061</v>
      </c>
      <c r="L10">
        <v>2608.1999999999834</v>
      </c>
      <c r="M10">
        <v>1868.6699999999746</v>
      </c>
      <c r="N10">
        <v>16967.069999999956</v>
      </c>
      <c r="O10">
        <v>26414.099999999919</v>
      </c>
      <c r="P10">
        <v>18894.059999999925</v>
      </c>
      <c r="Q10">
        <v>32604.322499999998</v>
      </c>
      <c r="R10">
        <v>50888.25</v>
      </c>
      <c r="S10">
        <f>Q12/Q10</f>
        <v>0.85185185185185197</v>
      </c>
      <c r="T10">
        <v>36567.449999999997</v>
      </c>
    </row>
    <row r="11" spans="1:20" x14ac:dyDescent="0.25">
      <c r="A11" t="s">
        <v>21</v>
      </c>
      <c r="B11">
        <v>75</v>
      </c>
      <c r="E11">
        <v>368155.5</v>
      </c>
      <c r="F11">
        <v>589048.5</v>
      </c>
      <c r="G11">
        <v>441786</v>
      </c>
      <c r="H11">
        <v>320706.1875</v>
      </c>
      <c r="I11">
        <v>515057.25</v>
      </c>
      <c r="J11">
        <v>388702.5</v>
      </c>
      <c r="K11">
        <v>1549.8750000000057</v>
      </c>
      <c r="L11">
        <v>2414.9999999999845</v>
      </c>
      <c r="M11">
        <v>1730.2499999999764</v>
      </c>
      <c r="N11">
        <v>15710.24999999996</v>
      </c>
      <c r="O11">
        <v>24457.499999999924</v>
      </c>
      <c r="P11">
        <v>17494.499999999931</v>
      </c>
      <c r="Q11">
        <v>30189.1875</v>
      </c>
      <c r="R11">
        <v>47118.75</v>
      </c>
      <c r="S11">
        <f>Q12/Q11</f>
        <v>0.92</v>
      </c>
      <c r="T11">
        <v>33858.75</v>
      </c>
    </row>
    <row r="12" spans="1:20" x14ac:dyDescent="0.25">
      <c r="A12" t="s">
        <v>22</v>
      </c>
      <c r="B12">
        <v>69</v>
      </c>
      <c r="E12">
        <v>338703.06</v>
      </c>
      <c r="F12">
        <v>541924.62</v>
      </c>
      <c r="G12">
        <v>406443.12</v>
      </c>
      <c r="H12">
        <v>295049.6925</v>
      </c>
      <c r="I12">
        <v>473852.67000000004</v>
      </c>
      <c r="J12">
        <v>357606.30000000005</v>
      </c>
      <c r="K12">
        <v>1425.8850000000052</v>
      </c>
      <c r="L12">
        <v>2221.7999999999861</v>
      </c>
      <c r="M12">
        <v>1591.8299999999786</v>
      </c>
      <c r="N12">
        <v>14453.429999999964</v>
      </c>
      <c r="O12">
        <v>22500.899999999932</v>
      </c>
      <c r="P12">
        <v>16094.939999999939</v>
      </c>
      <c r="Q12">
        <v>27774.052500000002</v>
      </c>
      <c r="R12">
        <v>43349.25</v>
      </c>
      <c r="S12">
        <f>Q12/Q12</f>
        <v>1</v>
      </c>
      <c r="T12">
        <v>31150.05</v>
      </c>
    </row>
    <row r="13" spans="1:20" s="2" customFormat="1" x14ac:dyDescent="0.25">
      <c r="A13" s="2" t="s">
        <v>24</v>
      </c>
      <c r="B13" s="2">
        <f>SUM(B2:B12)</f>
        <v>1012</v>
      </c>
      <c r="E13" s="2">
        <f>SUM(E2:E12)</f>
        <v>6216571.8950000005</v>
      </c>
      <c r="Q13" s="2">
        <f>SUM(Q2:Q12)</f>
        <v>463921.66</v>
      </c>
      <c r="R13" s="2">
        <f>SUM(R2:R12)</f>
        <v>721908.69999999984</v>
      </c>
    </row>
    <row r="18" spans="4:6" x14ac:dyDescent="0.25">
      <c r="D18">
        <f>25410000000000/E13</f>
        <v>4087461.7762302896</v>
      </c>
    </row>
    <row r="20" spans="4:6" x14ac:dyDescent="0.25">
      <c r="D20">
        <v>463921.66</v>
      </c>
      <c r="E20">
        <f>0.000000000000315*D20</f>
        <v>1.4613532289999999E-7</v>
      </c>
      <c r="F20">
        <f>E20*D18</f>
        <v>0.59732254651082084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Leape</dc:creator>
  <cp:lastModifiedBy>Stefan Leape</cp:lastModifiedBy>
  <dcterms:created xsi:type="dcterms:W3CDTF">2015-06-05T18:17:20Z</dcterms:created>
  <dcterms:modified xsi:type="dcterms:W3CDTF">2021-03-29T15:01:33Z</dcterms:modified>
</cp:coreProperties>
</file>