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CW59"/>
  <c r="CS59"/>
  <c r="CJ59"/>
  <c r="CE59"/>
  <c r="CC59"/>
  <c r="BZ59"/>
  <c r="BY59"/>
  <c r="BT59"/>
  <c r="BN59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BT68"/>
  <c r="BY68"/>
  <c r="BZ68"/>
  <c r="CC68"/>
  <c r="CE68"/>
  <c r="CJ68"/>
  <c r="CS68"/>
  <c r="CW24"/>
  <c r="CS24"/>
  <c r="CJ24"/>
  <c r="CE24"/>
  <c r="CC24"/>
  <c r="BZ24"/>
  <c r="BY24"/>
  <c r="BT24"/>
  <c r="BN24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CW49"/>
  <c r="CJ49"/>
  <c r="CE49"/>
  <c r="CC49"/>
  <c r="BZ49"/>
  <c r="BY49"/>
  <c r="BT49"/>
  <c r="BN49"/>
  <c r="BS4"/>
  <c r="CW65"/>
  <c r="CS65"/>
  <c r="CJ65"/>
  <c r="CE65"/>
  <c r="CC65"/>
  <c r="BZ65"/>
  <c r="BY65"/>
  <c r="BT65"/>
  <c r="BN65"/>
  <c r="CW15"/>
  <c r="CS15"/>
  <c r="CJ15"/>
  <c r="CE15"/>
  <c r="CC15"/>
  <c r="BZ15"/>
  <c r="BY15"/>
  <c r="BT15"/>
  <c r="BN15"/>
  <c r="BN55"/>
  <c r="BT55"/>
  <c r="BY55"/>
  <c r="BZ55"/>
  <c r="CC55"/>
  <c r="CE55"/>
  <c r="CJ55"/>
  <c r="CS55"/>
  <c r="CW55"/>
  <c r="BN53"/>
  <c r="BT53"/>
  <c r="BY53"/>
  <c r="BZ53"/>
  <c r="CC53"/>
  <c r="CE53"/>
  <c r="CJ53"/>
  <c r="CS53"/>
  <c r="CW53"/>
  <c r="BN54"/>
  <c r="BT54"/>
  <c r="BY54"/>
  <c r="BZ54"/>
  <c r="CC54"/>
  <c r="CE54"/>
  <c r="CJ54"/>
  <c r="CS54"/>
  <c r="CW54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W67"/>
  <c r="CS67"/>
  <c r="CJ67"/>
  <c r="CE67"/>
  <c r="CC67"/>
  <c r="BZ67"/>
  <c r="BY67"/>
  <c r="BT67"/>
  <c r="CW66"/>
  <c r="CJ66"/>
  <c r="CE66"/>
  <c r="CC66"/>
  <c r="BZ66"/>
  <c r="BY66"/>
  <c r="BT66"/>
  <c r="BN66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48"/>
  <c r="CJ48"/>
  <c r="CE48"/>
  <c r="CC48"/>
  <c r="BZ48"/>
  <c r="BY48"/>
  <c r="BT48"/>
  <c r="BN48"/>
  <c r="CW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4"/>
  <c r="CS14"/>
  <c r="CJ14"/>
  <c r="CE14"/>
  <c r="CC14"/>
  <c r="BZ14"/>
  <c r="BY14"/>
  <c r="BT14"/>
  <c r="BN14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3"/>
  <c r="CS13"/>
  <c r="CJ13"/>
  <c r="CE13"/>
  <c r="CC13"/>
  <c r="BZ13"/>
  <c r="BY13"/>
  <c r="BT13"/>
  <c r="BN13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<sst xmlns="http://schemas.openxmlformats.org/spreadsheetml/2006/main" count="68" uniqueCount="55">
  <si>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</si>
  <si>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</si>
  <si>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</si>
  <si>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</si>
  <si>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</si>
  <si>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</si>
  <si>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</si>
  <si>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</si>
  <si>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</si>
  <si>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</si>
  <si>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</si>
  <si>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</si>
  <si>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</si>
  <si>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</si>
  <si>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</si>
  <si>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</si>
  <si>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</si>
  <si>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</si>
  <si>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</si>
  <si>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</si>
  <si>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</si>
  <si>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</si>
  <si>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</si>
  <si>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</si>
  <si>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</si>
  <si>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</si>
  <si>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</si>
  <si>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</si>
  <si>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</si>
  <si>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</si>
  <si>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</si>
  <si>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</si>
  <si>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</si>
  <si>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</si>
  <si>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</si>
  <si>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</si>
  <si>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</si>
  <si>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</si>
  <si>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</si>
  <si>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VARCHAR2(40)</t>
    <phoneticPr fontId="7" type="noConversion"/>
  </si>
  <si>
    <t>VARCHAR2(40)</t>
    <phoneticPr fontId="7" type="noConversion"/>
  </si>
  <si>
    <t>VARCHAR2(40)</t>
    <phoneticPr fontId="7" type="noConversion"/>
  </si>
  <si>
    <t>XMRID_SEATNO</t>
    <phoneticPr fontId="7" type="noConversion"/>
  </si>
  <si>
    <t>XMRID_SEATDESC</t>
    <phoneticPr fontId="7" type="noConversion"/>
  </si>
  <si>
    <t>XMRI_GUID</t>
    <phoneticPr fontId="7" type="noConversion"/>
  </si>
  <si>
    <t>XMPD_GUID</t>
    <phoneticPr fontId="7" type="noConversion"/>
  </si>
  <si>
    <t>VARCHAR2(40)</t>
    <phoneticPr fontId="7" type="noConversion"/>
  </si>
  <si>
    <t>VARCHAR2(40)</t>
    <phoneticPr fontId="7" type="noConversion"/>
  </si>
  <si>
    <t>会议室详细</t>
    <phoneticPr fontId="1" type="noConversion"/>
  </si>
  <si>
    <t>会议室PID</t>
    <phoneticPr fontId="7" type="noConversion"/>
  </si>
  <si>
    <t>座位编号</t>
    <phoneticPr fontId="7" type="noConversion"/>
  </si>
  <si>
    <t>座位描述</t>
    <phoneticPr fontId="7" type="noConversion"/>
  </si>
  <si>
    <t>设备PID</t>
    <phoneticPr fontId="7" type="noConversion"/>
  </si>
  <si>
    <t>XMRID_GUID</t>
    <phoneticPr fontId="7" type="noConversion"/>
  </si>
  <si>
    <t>XM_ROOM_INFO_DETAIL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</si>
</sst>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49"/>
  <sheetViews>
    <sheetView tabSelected="1" workbookViewId="0">
      <selection activeCell="O2" sqref="O2:X2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61" t="s">
        <v>8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5</v>
      </c>
      <c r="L1" s="68"/>
      <c r="M1" s="68"/>
      <c r="N1" s="69"/>
      <c r="O1" s="70" t="s">
        <v>48</v>
      </c>
      <c r="P1" s="71"/>
      <c r="Q1" s="71"/>
      <c r="R1" s="71"/>
      <c r="S1" s="71"/>
      <c r="T1" s="71"/>
      <c r="U1" s="71"/>
      <c r="V1" s="71"/>
      <c r="W1" s="71"/>
      <c r="X1" s="72"/>
      <c r="Y1" s="73" t="s">
        <v>0</v>
      </c>
      <c r="Z1" s="73"/>
      <c r="AA1" s="73"/>
      <c r="AB1" s="73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3" t="s">
        <v>2</v>
      </c>
      <c r="AN1" s="73"/>
      <c r="AO1" s="73"/>
      <c r="AP1" s="73"/>
      <c r="AQ1" s="49"/>
      <c r="AR1" s="49"/>
      <c r="AS1" s="49"/>
      <c r="AT1" s="49"/>
      <c r="AU1" s="49"/>
      <c r="AV1" s="49"/>
      <c r="AW1" s="49"/>
      <c r="AX1" s="49"/>
      <c r="AY1" s="49"/>
      <c r="AZ1" s="50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64"/>
      <c r="B2" s="65"/>
      <c r="C2" s="65"/>
      <c r="D2" s="65"/>
      <c r="E2" s="65"/>
      <c r="F2" s="65"/>
      <c r="G2" s="65"/>
      <c r="H2" s="65"/>
      <c r="I2" s="65"/>
      <c r="J2" s="66"/>
      <c r="K2" s="51" t="s">
        <v>6</v>
      </c>
      <c r="L2" s="52"/>
      <c r="M2" s="52"/>
      <c r="N2" s="53"/>
      <c r="O2" s="54" t="s">
        <v>54</v>
      </c>
      <c r="P2" s="55"/>
      <c r="Q2" s="55"/>
      <c r="R2" s="55"/>
      <c r="S2" s="55"/>
      <c r="T2" s="55"/>
      <c r="U2" s="55"/>
      <c r="V2" s="55"/>
      <c r="W2" s="55"/>
      <c r="X2" s="56"/>
      <c r="Y2" s="57" t="s">
        <v>1</v>
      </c>
      <c r="Z2" s="57"/>
      <c r="AA2" s="57"/>
      <c r="AB2" s="57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7" t="s">
        <v>3</v>
      </c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60"/>
    </row>
    <row r="3" spans="1:123" ht="12.75" thickTop="1">
      <c r="B3" s="2"/>
    </row>
    <row r="4" spans="1:123" ht="14.25">
      <c r="A4" s="45" t="s">
        <v>4</v>
      </c>
      <c r="B4" s="45"/>
      <c r="C4" s="45" t="s">
        <v>5</v>
      </c>
      <c r="D4" s="45"/>
      <c r="E4" s="45"/>
      <c r="F4" s="45"/>
      <c r="G4" s="45"/>
      <c r="H4" s="45"/>
      <c r="I4" s="45"/>
      <c r="J4" s="45"/>
      <c r="K4" s="45"/>
      <c r="L4" s="46" t="s">
        <v>6</v>
      </c>
      <c r="M4" s="47"/>
      <c r="N4" s="47"/>
      <c r="O4" s="47"/>
      <c r="P4" s="47"/>
      <c r="Q4" s="47"/>
      <c r="R4" s="47"/>
      <c r="S4" s="47"/>
      <c r="T4" s="48"/>
      <c r="U4" s="45" t="s">
        <v>9</v>
      </c>
      <c r="V4" s="45"/>
      <c r="W4" s="45"/>
      <c r="X4" s="45"/>
      <c r="Y4" s="45"/>
      <c r="Z4" s="45" t="s">
        <v>10</v>
      </c>
      <c r="AA4" s="45"/>
      <c r="AB4" s="45" t="s">
        <v>11</v>
      </c>
      <c r="AC4" s="45"/>
      <c r="AD4" s="45"/>
      <c r="AE4" s="45" t="s">
        <v>12</v>
      </c>
      <c r="AF4" s="45"/>
      <c r="AG4" s="45" t="s">
        <v>13</v>
      </c>
      <c r="AH4" s="45"/>
      <c r="AI4" s="45" t="s">
        <v>14</v>
      </c>
      <c r="AJ4" s="45"/>
      <c r="AK4" s="45" t="s">
        <v>15</v>
      </c>
      <c r="AL4" s="45"/>
      <c r="AM4" s="45" t="s">
        <v>16</v>
      </c>
      <c r="AN4" s="45"/>
      <c r="AO4" s="45" t="s">
        <v>7</v>
      </c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M4" s="4" t="s">
        <v>32</v>
      </c>
      <c r="BN4" s="5"/>
      <c r="BO4" s="5"/>
      <c r="BP4" s="5"/>
      <c r="BQ4" s="5"/>
      <c r="BR4" s="5"/>
      <c r="BS4" s="5" t="str">
        <f>O2</f>
        <v>XM_ROOM_INFO_DETAIL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27">
        <f t="shared" ref="A5:A16" si="0">ROW()-4</f>
        <v>1</v>
      </c>
      <c r="B5" s="27"/>
      <c r="C5" s="28" t="s">
        <v>37</v>
      </c>
      <c r="D5" s="29"/>
      <c r="E5" s="29"/>
      <c r="F5" s="29"/>
      <c r="G5" s="29"/>
      <c r="H5" s="29"/>
      <c r="I5" s="29"/>
      <c r="J5" s="29"/>
      <c r="K5" s="30"/>
      <c r="L5" s="28" t="s">
        <v>53</v>
      </c>
      <c r="M5" s="29"/>
      <c r="N5" s="29"/>
      <c r="O5" s="29"/>
      <c r="P5" s="29"/>
      <c r="Q5" s="29"/>
      <c r="R5" s="29"/>
      <c r="S5" s="29"/>
      <c r="T5" s="30"/>
      <c r="U5" s="25" t="s">
        <v>39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IF(L5="",IF(AND(L6="",L4&lt;&gt;""),");",""),L5)</f>
        <v>XMRID_GUID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XM_ROOM_INFO_DETAIL.XMRID_GUID is 'PID';</v>
      </c>
    </row>
    <row r="6" spans="1:123" ht="14.25">
      <c r="A6" s="41">
        <f t="shared" si="0"/>
        <v>2</v>
      </c>
      <c r="B6" s="41"/>
      <c r="C6" s="42" t="s">
        <v>49</v>
      </c>
      <c r="D6" s="43"/>
      <c r="E6" s="43"/>
      <c r="F6" s="43"/>
      <c r="G6" s="43"/>
      <c r="H6" s="43"/>
      <c r="I6" s="43"/>
      <c r="J6" s="43"/>
      <c r="K6" s="44"/>
      <c r="L6" s="42" t="s">
        <v>44</v>
      </c>
      <c r="M6" s="43"/>
      <c r="N6" s="43"/>
      <c r="O6" s="43"/>
      <c r="P6" s="43"/>
      <c r="Q6" s="43"/>
      <c r="R6" s="43"/>
      <c r="S6" s="43"/>
      <c r="T6" s="44"/>
      <c r="U6" s="40" t="s">
        <v>40</v>
      </c>
      <c r="V6" s="40"/>
      <c r="W6" s="40"/>
      <c r="X6" s="40"/>
      <c r="Y6" s="40"/>
      <c r="Z6" s="40"/>
      <c r="AA6" s="40"/>
      <c r="AB6" s="40"/>
      <c r="AC6" s="40"/>
      <c r="AD6" s="40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N6" s="8" t="str">
        <f t="shared" ref="BN6:BN27" si="1">IF(L6="",IF(AND(L7="",L5&lt;&gt;""),");",""),L6)</f>
        <v>XMRI_GUID</v>
      </c>
      <c r="BT6" s="8" t="str">
        <f t="shared" ref="BT6:BT66" si="2">IF(U6="","",U6)</f>
        <v>VARCHAR2(40)</v>
      </c>
      <c r="BY6" s="8" t="str">
        <f t="shared" ref="BY6:BY66" si="3">IF(Z6="","","(")</f>
        <v/>
      </c>
      <c r="BZ6" s="8" t="str">
        <f t="shared" ref="BZ6:BZ66" si="4">IF(Z6="","",IF(U6="","",IF(U6="CLOB","",IF(U6="BLOB","",IF(U6="DATE","",IF(U6="TIMESTAMP","",Z6))))))</f>
        <v/>
      </c>
      <c r="CC6" s="8" t="str">
        <f t="shared" ref="CC6:CC66" si="5">IF(Z6="","",")")</f>
        <v/>
      </c>
      <c r="CE6" s="8" t="str">
        <f t="shared" ref="CE6:CE66" si="6">IF(AI6="","","NOT NULL")</f>
        <v/>
      </c>
      <c r="CJ6" s="8" t="str">
        <f t="shared" ref="CJ6:CJ66" si="7">IF(AE6="○","primary key","")</f>
        <v/>
      </c>
      <c r="CS6" s="9" t="str">
        <f t="shared" ref="CS6:CS63" si="8">IF(L7="","",",")</f>
        <v>,</v>
      </c>
      <c r="CW6" s="7" t="str">
        <f t="shared" ref="CW6:CW66" si="9">IF(C6="","","comment on column " &amp; $O$2 &amp; "." &amp; L6 &amp; " is " &amp; "'" &amp; C6 &amp;"';")</f>
        <v>comment on column XM_ROOM_INFO_DETAIL.XMRI_GUID is '会议室PID';</v>
      </c>
    </row>
    <row r="7" spans="1:123" s="3" customFormat="1" ht="14.25">
      <c r="A7" s="23">
        <f t="shared" si="0"/>
        <v>3</v>
      </c>
      <c r="B7" s="23"/>
      <c r="C7" s="16" t="s">
        <v>50</v>
      </c>
      <c r="D7" s="17"/>
      <c r="E7" s="17"/>
      <c r="F7" s="17"/>
      <c r="G7" s="17"/>
      <c r="H7" s="17"/>
      <c r="I7" s="17"/>
      <c r="J7" s="17"/>
      <c r="K7" s="18"/>
      <c r="L7" s="16" t="s">
        <v>42</v>
      </c>
      <c r="M7" s="17"/>
      <c r="N7" s="17"/>
      <c r="O7" s="17"/>
      <c r="P7" s="17"/>
      <c r="Q7" s="17"/>
      <c r="R7" s="17"/>
      <c r="S7" s="17"/>
      <c r="T7" s="18"/>
      <c r="U7" s="21" t="s">
        <v>41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XMRID_SEATNO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XM_ROOM_INFO_DETAIL.XMRID_SEATNO is '座位编号';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3">
        <f t="shared" si="0"/>
        <v>4</v>
      </c>
      <c r="B8" s="23"/>
      <c r="C8" s="33" t="s">
        <v>51</v>
      </c>
      <c r="D8" s="34"/>
      <c r="E8" s="34"/>
      <c r="F8" s="34"/>
      <c r="G8" s="34"/>
      <c r="H8" s="34"/>
      <c r="I8" s="34"/>
      <c r="J8" s="34"/>
      <c r="K8" s="35"/>
      <c r="L8" s="33" t="s">
        <v>43</v>
      </c>
      <c r="M8" s="34"/>
      <c r="N8" s="34"/>
      <c r="O8" s="34"/>
      <c r="P8" s="34"/>
      <c r="Q8" s="34"/>
      <c r="R8" s="34"/>
      <c r="S8" s="34"/>
      <c r="T8" s="35"/>
      <c r="U8" s="21" t="s">
        <v>46</v>
      </c>
      <c r="V8" s="21"/>
      <c r="W8" s="21"/>
      <c r="X8" s="21"/>
      <c r="Y8" s="21"/>
      <c r="Z8" s="32"/>
      <c r="AA8" s="32"/>
      <c r="AB8" s="32"/>
      <c r="AC8" s="32"/>
      <c r="AD8" s="32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N8" s="8" t="str">
        <f>IF(L8="",IF(AND(#REF!="",L7&lt;&gt;""),");",""),L8)</f>
        <v>XMRID_SEATDESC</v>
      </c>
      <c r="BT8" s="8" t="str">
        <f t="shared" si="2"/>
        <v>VARCHAR2(40)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XM_ROOM_INFO_DETAIL.XMRID_SEATDESC is '座位描述';</v>
      </c>
    </row>
    <row r="9" spans="1:123" ht="14.25">
      <c r="A9" s="41">
        <f t="shared" si="0"/>
        <v>5</v>
      </c>
      <c r="B9" s="41"/>
      <c r="C9" s="42" t="s">
        <v>52</v>
      </c>
      <c r="D9" s="43"/>
      <c r="E9" s="43"/>
      <c r="F9" s="43"/>
      <c r="G9" s="43"/>
      <c r="H9" s="43"/>
      <c r="I9" s="43"/>
      <c r="J9" s="43"/>
      <c r="K9" s="44"/>
      <c r="L9" s="42" t="s">
        <v>45</v>
      </c>
      <c r="M9" s="43"/>
      <c r="N9" s="43"/>
      <c r="O9" s="43"/>
      <c r="P9" s="43"/>
      <c r="Q9" s="43"/>
      <c r="R9" s="43"/>
      <c r="S9" s="43"/>
      <c r="T9" s="44"/>
      <c r="U9" s="40" t="s">
        <v>47</v>
      </c>
      <c r="V9" s="40"/>
      <c r="W9" s="40"/>
      <c r="X9" s="40"/>
      <c r="Y9" s="40"/>
      <c r="Z9" s="40"/>
      <c r="AA9" s="40"/>
      <c r="AB9" s="40"/>
      <c r="AC9" s="40"/>
      <c r="AD9" s="40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N9" s="8" t="str">
        <f>IF(L9="",IF(AND(#REF!="",#REF!&lt;&gt;""),");",""),L9)</f>
        <v>XMPD_GUID</v>
      </c>
      <c r="BT9" s="8" t="str">
        <f t="shared" si="2"/>
        <v>VARCHAR2(40)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XM_ROOM_INFO_DETAIL.XMPD_GUID is '设备PID';</v>
      </c>
    </row>
    <row r="10" spans="1:123" ht="14.25">
      <c r="A10" s="23">
        <f t="shared" si="0"/>
        <v>6</v>
      </c>
      <c r="B10" s="23"/>
      <c r="C10" s="33"/>
      <c r="D10" s="34"/>
      <c r="E10" s="34"/>
      <c r="F10" s="34"/>
      <c r="G10" s="34"/>
      <c r="H10" s="34"/>
      <c r="I10" s="34"/>
      <c r="J10" s="34"/>
      <c r="K10" s="35"/>
      <c r="L10" s="36"/>
      <c r="M10" s="37"/>
      <c r="N10" s="37"/>
      <c r="O10" s="37"/>
      <c r="P10" s="37"/>
      <c r="Q10" s="37"/>
      <c r="R10" s="37"/>
      <c r="S10" s="37"/>
      <c r="T10" s="38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N10" s="8" t="e">
        <f>IF(L10="",IF(AND(L11="",#REF!&lt;&gt;""),");",""),L10)</f>
        <v>#REF!</v>
      </c>
      <c r="BT10" s="8" t="str">
        <f t="shared" si="2"/>
        <v/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/>
      </c>
      <c r="CW10" s="7" t="str">
        <f t="shared" si="9"/>
        <v/>
      </c>
    </row>
    <row r="11" spans="1:123" ht="14.25">
      <c r="A11" s="23">
        <f t="shared" si="0"/>
        <v>7</v>
      </c>
      <c r="B11" s="23"/>
      <c r="C11" s="33"/>
      <c r="D11" s="34"/>
      <c r="E11" s="34"/>
      <c r="F11" s="34"/>
      <c r="G11" s="34"/>
      <c r="H11" s="34"/>
      <c r="I11" s="34"/>
      <c r="J11" s="34"/>
      <c r="K11" s="35"/>
      <c r="L11" s="33"/>
      <c r="M11" s="34"/>
      <c r="N11" s="34"/>
      <c r="O11" s="34"/>
      <c r="P11" s="34"/>
      <c r="Q11" s="34"/>
      <c r="R11" s="34"/>
      <c r="S11" s="34"/>
      <c r="T11" s="3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N11" s="8" t="str">
        <f>IF(L11="",IF(AND(L53="",L10&lt;&gt;""),");",""),L11)</f>
        <v/>
      </c>
      <c r="BT11" s="8" t="str">
        <f t="shared" ref="BT11" si="10">IF(U11="","",U11)</f>
        <v/>
      </c>
      <c r="BY11" s="8" t="str">
        <f t="shared" ref="BY11" si="11">IF(Z11="","","(")</f>
        <v/>
      </c>
      <c r="BZ11" s="8" t="str">
        <f t="shared" ref="BZ11" si="12">IF(Z11="","",IF(U11="","",IF(U11="CLOB","",IF(U11="BLOB","",IF(U11="DATE","",IF(U11="TIMESTAMP","",Z11))))))</f>
        <v/>
      </c>
      <c r="CC11" s="8" t="str">
        <f t="shared" ref="CC11" si="13">IF(Z11="","",")")</f>
        <v/>
      </c>
      <c r="CE11" s="8" t="str">
        <f t="shared" ref="CE11" si="14">IF(AI11="","","NOT NULL")</f>
        <v/>
      </c>
      <c r="CJ11" s="8" t="str">
        <f t="shared" ref="CJ11" si="15">IF(AE11="○","primary key","")</f>
        <v/>
      </c>
      <c r="CS11" s="9" t="str">
        <f>IF(L53="","",",")</f>
        <v/>
      </c>
      <c r="CW11" s="7" t="str">
        <f t="shared" ref="CW11" si="16">IF(C11="","","comment on column " &amp; $O$2 &amp; "." &amp; L11 &amp; " is " &amp; "'" &amp; C11 &amp;"';")</f>
        <v/>
      </c>
    </row>
    <row r="12" spans="1:123" s="3" customFormat="1" ht="14.25">
      <c r="A12" s="27">
        <f t="shared" si="0"/>
        <v>8</v>
      </c>
      <c r="B12" s="27"/>
      <c r="C12" s="28" t="s">
        <v>18</v>
      </c>
      <c r="D12" s="29"/>
      <c r="E12" s="29"/>
      <c r="F12" s="29"/>
      <c r="G12" s="29"/>
      <c r="H12" s="29"/>
      <c r="I12" s="29"/>
      <c r="J12" s="29"/>
      <c r="K12" s="30"/>
      <c r="L12" s="28" t="s">
        <v>23</v>
      </c>
      <c r="M12" s="29"/>
      <c r="N12" s="29"/>
      <c r="O12" s="29"/>
      <c r="P12" s="29"/>
      <c r="Q12" s="29"/>
      <c r="R12" s="29"/>
      <c r="S12" s="29"/>
      <c r="T12" s="30"/>
      <c r="U12" s="25" t="s">
        <v>22</v>
      </c>
      <c r="V12" s="25"/>
      <c r="W12" s="25"/>
      <c r="X12" s="25"/>
      <c r="Y12" s="25"/>
      <c r="Z12" s="25"/>
      <c r="AA12" s="25"/>
      <c r="AB12" s="25"/>
      <c r="AC12" s="25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5" t="s">
        <v>19</v>
      </c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M12" s="10"/>
      <c r="BN12" s="11" t="str">
        <f>IF(L12="",IF(AND(L13="",#REF!&lt;&gt;""),");",""),L12)</f>
        <v>CREATE_BY</v>
      </c>
      <c r="BO12" s="11"/>
      <c r="BP12" s="11"/>
      <c r="BQ12" s="11"/>
      <c r="BR12" s="11"/>
      <c r="BS12" s="11"/>
      <c r="BT12" s="11" t="str">
        <f t="shared" si="2"/>
        <v>VARCHAR2(40)</v>
      </c>
      <c r="BU12" s="11"/>
      <c r="BV12" s="11"/>
      <c r="BW12" s="11"/>
      <c r="BX12" s="11"/>
      <c r="BY12" s="11" t="str">
        <f t="shared" si="3"/>
        <v/>
      </c>
      <c r="BZ12" s="11" t="str">
        <f t="shared" si="4"/>
        <v/>
      </c>
      <c r="CA12" s="11"/>
      <c r="CB12" s="11"/>
      <c r="CC12" s="11" t="str">
        <f t="shared" si="5"/>
        <v/>
      </c>
      <c r="CD12" s="11"/>
      <c r="CE12" s="11" t="str">
        <f t="shared" si="6"/>
        <v/>
      </c>
      <c r="CF12" s="11"/>
      <c r="CG12" s="11"/>
      <c r="CH12" s="11"/>
      <c r="CI12" s="11"/>
      <c r="CJ12" s="11" t="str">
        <f t="shared" si="7"/>
        <v/>
      </c>
      <c r="CK12" s="11"/>
      <c r="CL12" s="11"/>
      <c r="CM12" s="11"/>
      <c r="CN12" s="11"/>
      <c r="CO12" s="11"/>
      <c r="CP12" s="11"/>
      <c r="CQ12" s="11"/>
      <c r="CR12" s="11"/>
      <c r="CS12" s="12" t="str">
        <f t="shared" si="8"/>
        <v>,</v>
      </c>
      <c r="CT12" s="11"/>
      <c r="CU12" s="11"/>
      <c r="CV12" s="11"/>
      <c r="CW12" s="10" t="str">
        <f t="shared" si="9"/>
        <v>comment on column XM_ROOM_INFO_DETAIL.CREATE_BY is '创建者';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27">
        <f t="shared" si="0"/>
        <v>9</v>
      </c>
      <c r="B13" s="27"/>
      <c r="C13" s="28" t="s">
        <v>29</v>
      </c>
      <c r="D13" s="29"/>
      <c r="E13" s="29"/>
      <c r="F13" s="29"/>
      <c r="G13" s="29"/>
      <c r="H13" s="29"/>
      <c r="I13" s="29"/>
      <c r="J13" s="29"/>
      <c r="K13" s="30"/>
      <c r="L13" s="28" t="s">
        <v>24</v>
      </c>
      <c r="M13" s="29"/>
      <c r="N13" s="29"/>
      <c r="O13" s="29"/>
      <c r="P13" s="29"/>
      <c r="Q13" s="29"/>
      <c r="R13" s="29"/>
      <c r="S13" s="29"/>
      <c r="T13" s="30"/>
      <c r="U13" s="25" t="s">
        <v>30</v>
      </c>
      <c r="V13" s="25"/>
      <c r="W13" s="25"/>
      <c r="X13" s="25"/>
      <c r="Y13" s="25"/>
      <c r="Z13" s="25"/>
      <c r="AA13" s="25"/>
      <c r="AB13" s="25"/>
      <c r="AC13" s="25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5" t="s">
        <v>20</v>
      </c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M13" s="10"/>
      <c r="BN13" s="11" t="str">
        <f>IF(L13="",IF(AND(#REF!="",L12&lt;&gt;""),");",""),L13)</f>
        <v>CREATE_DT</v>
      </c>
      <c r="BO13" s="11"/>
      <c r="BP13" s="11"/>
      <c r="BQ13" s="11"/>
      <c r="BR13" s="11"/>
      <c r="BS13" s="11"/>
      <c r="BT13" s="11" t="str">
        <f t="shared" si="2"/>
        <v>DATE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e">
        <f>IF(#REF!="","",",")</f>
        <v>#REF!</v>
      </c>
      <c r="CT13" s="11"/>
      <c r="CU13" s="11"/>
      <c r="CV13" s="11"/>
      <c r="CW13" s="10" t="str">
        <f t="shared" si="9"/>
        <v>comment on column XM_ROOM_INFO_DETAIL.CREATE_DT is '创建时间';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27">
        <f t="shared" si="0"/>
        <v>10</v>
      </c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30"/>
      <c r="L14" s="28" t="s">
        <v>25</v>
      </c>
      <c r="M14" s="29"/>
      <c r="N14" s="29"/>
      <c r="O14" s="29"/>
      <c r="P14" s="29"/>
      <c r="Q14" s="29"/>
      <c r="R14" s="29"/>
      <c r="S14" s="29"/>
      <c r="T14" s="30"/>
      <c r="U14" s="25" t="s">
        <v>22</v>
      </c>
      <c r="V14" s="25"/>
      <c r="W14" s="25"/>
      <c r="X14" s="25"/>
      <c r="Y14" s="25"/>
      <c r="Z14" s="25"/>
      <c r="AA14" s="25"/>
      <c r="AB14" s="25"/>
      <c r="AC14" s="25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5" t="s">
        <v>19</v>
      </c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M14" s="10"/>
      <c r="BN14" s="11" t="str">
        <f>IF(L14="",IF(AND(L18="",L17&lt;&gt;""),");",""),L14)</f>
        <v>UPDATE_BY</v>
      </c>
      <c r="BO14" s="11"/>
      <c r="BP14" s="11"/>
      <c r="BQ14" s="11"/>
      <c r="BR14" s="11"/>
      <c r="BS14" s="11"/>
      <c r="BT14" s="11" t="str">
        <f>IF(U14="","",U14)</f>
        <v>VARCHAR2(40)</v>
      </c>
      <c r="BU14" s="11"/>
      <c r="BV14" s="11"/>
      <c r="BW14" s="11"/>
      <c r="BX14" s="11"/>
      <c r="BY14" s="11" t="str">
        <f>IF(Z14="","","(")</f>
        <v/>
      </c>
      <c r="BZ14" s="11" t="str">
        <f>IF(Z14="","",IF(U14="","",IF(U14="CLOB","",IF(U14="BLOB","",IF(U14="DATE","",IF(U14="TIMESTAMP","",Z14))))))</f>
        <v/>
      </c>
      <c r="CA14" s="11"/>
      <c r="CB14" s="11"/>
      <c r="CC14" s="11" t="str">
        <f>IF(Z14="","",")")</f>
        <v/>
      </c>
      <c r="CD14" s="11"/>
      <c r="CE14" s="11" t="str">
        <f>IF(AI14="","","NOT NULL")</f>
        <v/>
      </c>
      <c r="CF14" s="11"/>
      <c r="CG14" s="11"/>
      <c r="CH14" s="11"/>
      <c r="CI14" s="11"/>
      <c r="CJ14" s="11" t="str">
        <f>IF(AE14="○","primary key","")</f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>IF(L18="","",",")</f>
        <v/>
      </c>
      <c r="CT14" s="11"/>
      <c r="CU14" s="11"/>
      <c r="CV14" s="11"/>
      <c r="CW14" s="10" t="str">
        <f>IF(C14="","","comment on column " &amp; $O$2 &amp; "." &amp; L14 &amp; " is " &amp; "'" &amp; C14 &amp;"';")</f>
        <v>comment on column XM_ROOM_INFO_DETAIL.UPDATE_BY is '修改者';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27">
        <f t="shared" si="0"/>
        <v>11</v>
      </c>
      <c r="B15" s="27"/>
      <c r="C15" s="28" t="s">
        <v>27</v>
      </c>
      <c r="D15" s="29"/>
      <c r="E15" s="29"/>
      <c r="F15" s="29"/>
      <c r="G15" s="29"/>
      <c r="H15" s="29"/>
      <c r="I15" s="29"/>
      <c r="J15" s="29"/>
      <c r="K15" s="30"/>
      <c r="L15" s="28" t="s">
        <v>26</v>
      </c>
      <c r="M15" s="29"/>
      <c r="N15" s="29"/>
      <c r="O15" s="29"/>
      <c r="P15" s="29"/>
      <c r="Q15" s="29"/>
      <c r="R15" s="29"/>
      <c r="S15" s="29"/>
      <c r="T15" s="30"/>
      <c r="U15" s="25" t="s">
        <v>30</v>
      </c>
      <c r="V15" s="25"/>
      <c r="W15" s="25"/>
      <c r="X15" s="25"/>
      <c r="Y15" s="25"/>
      <c r="Z15" s="25"/>
      <c r="AA15" s="25"/>
      <c r="AB15" s="25"/>
      <c r="AC15" s="25"/>
      <c r="AD15" s="25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5" t="s">
        <v>20</v>
      </c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M15" s="10"/>
      <c r="BN15" s="11" t="str">
        <f>IF(L15="",IF(AND(L19="",L18&lt;&gt;""),");",""),L15)</f>
        <v>UPDATE_DT</v>
      </c>
      <c r="BO15" s="11"/>
      <c r="BP15" s="11"/>
      <c r="BQ15" s="11"/>
      <c r="BR15" s="11"/>
      <c r="BS15" s="11"/>
      <c r="BT15" s="11" t="str">
        <f>IF(U15="","",U15)</f>
        <v>DATE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XM_ROOM_INFO_DETAIL.UPDATE_DT is '修改时间';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7">
        <f t="shared" si="0"/>
        <v>12</v>
      </c>
      <c r="B16" s="27"/>
      <c r="C16" s="28" t="s">
        <v>33</v>
      </c>
      <c r="D16" s="29"/>
      <c r="E16" s="29"/>
      <c r="F16" s="29"/>
      <c r="G16" s="29"/>
      <c r="H16" s="29"/>
      <c r="I16" s="29"/>
      <c r="J16" s="29"/>
      <c r="K16" s="30"/>
      <c r="L16" s="28" t="s">
        <v>34</v>
      </c>
      <c r="M16" s="29"/>
      <c r="N16" s="29"/>
      <c r="O16" s="29"/>
      <c r="P16" s="29"/>
      <c r="Q16" s="29"/>
      <c r="R16" s="29"/>
      <c r="S16" s="29"/>
      <c r="T16" s="30"/>
      <c r="U16" s="25" t="s">
        <v>35</v>
      </c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5" t="s">
        <v>36</v>
      </c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M16" s="10"/>
      <c r="BN16" s="11" t="str">
        <f>IF(L16="",IF(AND(L17="",#REF!&lt;&gt;""),");",""),L16)</f>
        <v>DEL_FLAG</v>
      </c>
      <c r="BO16" s="11"/>
      <c r="BP16" s="11"/>
      <c r="BQ16" s="11"/>
      <c r="BR16" s="11"/>
      <c r="BS16" s="11"/>
      <c r="BT16" s="11" t="str">
        <f t="shared" si="2"/>
        <v>INTEGER</v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 t="shared" si="8"/>
        <v/>
      </c>
      <c r="CT16" s="11"/>
      <c r="CU16" s="11"/>
      <c r="CV16" s="11"/>
      <c r="CW16" s="10" t="str">
        <f t="shared" si="9"/>
        <v>comment on column XM_ROOM_INFO_DETAIL.DEL_FLAG is '删除标志';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3"/>
      <c r="B17" s="23"/>
      <c r="C17" s="16"/>
      <c r="D17" s="17"/>
      <c r="E17" s="17"/>
      <c r="F17" s="17"/>
      <c r="G17" s="17"/>
      <c r="H17" s="17"/>
      <c r="I17" s="17"/>
      <c r="J17" s="17"/>
      <c r="K17" s="18"/>
      <c r="L17" s="16"/>
      <c r="M17" s="17"/>
      <c r="N17" s="17"/>
      <c r="O17" s="17"/>
      <c r="P17" s="17"/>
      <c r="Q17" s="17"/>
      <c r="R17" s="17"/>
      <c r="S17" s="17"/>
      <c r="T17" s="18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M17" s="10"/>
      <c r="BN17" s="11" t="str">
        <f>IF(L17="",IF(AND(L14="",L16&lt;&gt;""),");",""),L17)</f>
        <v/>
      </c>
      <c r="BO17" s="11"/>
      <c r="BP17" s="11"/>
      <c r="BQ17" s="11"/>
      <c r="BR17" s="11"/>
      <c r="BS17" s="11"/>
      <c r="BT17" s="11" t="str">
        <f t="shared" si="2"/>
        <v/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>IF(L14="","",",")</f>
        <v>,</v>
      </c>
      <c r="CT17" s="11"/>
      <c r="CU17" s="11"/>
      <c r="CV17" s="11"/>
      <c r="CW17" s="10" t="str">
        <f t="shared" si="9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M18" s="10"/>
      <c r="BN18" s="11" t="str">
        <f>IF(L18="",IF(AND(L19="",L14&lt;&gt;""),");",""),L18)</f>
        <v>);</v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 t="shared" si="1"/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>IF(L23="",IF(AND(L25="",L22&lt;&gt;""),");",""),L23)</f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>IF(L25="","",",")</f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>IF(L24="",IF(AND(L25="",L22&lt;&gt;""),");",""),L24)</f>
        <v/>
      </c>
      <c r="BO24" s="11"/>
      <c r="BP24" s="11"/>
      <c r="BQ24" s="11"/>
      <c r="BR24" s="11"/>
      <c r="BS24" s="11"/>
      <c r="BT24" s="11" t="str">
        <f t="shared" ref="BT24" si="17">IF(U24="","",U24)</f>
        <v/>
      </c>
      <c r="BU24" s="11"/>
      <c r="BV24" s="11"/>
      <c r="BW24" s="11"/>
      <c r="BX24" s="11"/>
      <c r="BY24" s="11" t="str">
        <f t="shared" ref="BY24" si="18">IF(Z24="","","(")</f>
        <v/>
      </c>
      <c r="BZ24" s="11" t="str">
        <f t="shared" ref="BZ24" si="19">IF(Z24="","",IF(U24="","",IF(U24="CLOB","",IF(U24="BLOB","",IF(U24="DATE","",IF(U24="TIMESTAMP","",Z24))))))</f>
        <v/>
      </c>
      <c r="CA24" s="11"/>
      <c r="CB24" s="11"/>
      <c r="CC24" s="11" t="str">
        <f t="shared" ref="CC24" si="20">IF(Z24="","",")")</f>
        <v/>
      </c>
      <c r="CD24" s="11"/>
      <c r="CE24" s="11" t="str">
        <f t="shared" ref="CE24" si="21">IF(AI24="","","NOT NULL")</f>
        <v/>
      </c>
      <c r="CF24" s="11"/>
      <c r="CG24" s="11"/>
      <c r="CH24" s="11"/>
      <c r="CI24" s="11"/>
      <c r="CJ24" s="11" t="str">
        <f t="shared" ref="CJ24" si="22">IF(AE24="○","primary key","")</f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ref="CS24" si="23">IF(L25="","",",")</f>
        <v/>
      </c>
      <c r="CT24" s="11"/>
      <c r="CU24" s="11"/>
      <c r="CV24" s="11"/>
      <c r="CW24" s="10" t="str">
        <f t="shared" ref="CW24" si="24">IF(C24="","","comment on column " &amp; $O$2 &amp; "." &amp; L24 &amp; " is " &amp; "'" &amp; C24 &amp;"';")</f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3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0"/>
      <c r="BN28" s="11" t="str">
        <f t="shared" ref="BN28:BN86" si="25">IF(L28="",IF(AND(L29="",L27&lt;&gt;""),");",""),""""&amp;L28&amp;"""")</f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 t="shared" si="25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e">
        <f>IF(L47="",IF(AND(#REF!="",L46&lt;&gt;""),");",""),""""&amp;L47&amp;"""")</f>
        <v>#REF!</v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ref="BT48:BT61" si="26">IF(U48="","",U48)</f>
        <v/>
      </c>
      <c r="BU48" s="11"/>
      <c r="BV48" s="11"/>
      <c r="BW48" s="11"/>
      <c r="BX48" s="11"/>
      <c r="BY48" s="11" t="str">
        <f t="shared" ref="BY48:BY61" si="27">IF(Z48="","","(")</f>
        <v/>
      </c>
      <c r="BZ48" s="11" t="str">
        <f t="shared" ref="BZ48:BZ61" si="28">IF(Z48="","",IF(U48="","",IF(U48="CLOB","",IF(U48="BLOB","",IF(U48="DATE","",IF(U48="TIMESTAMP","",Z48))))))</f>
        <v/>
      </c>
      <c r="CA48" s="11"/>
      <c r="CB48" s="11"/>
      <c r="CC48" s="11" t="str">
        <f t="shared" ref="CC48:CC61" si="29">IF(Z48="","",")")</f>
        <v/>
      </c>
      <c r="CD48" s="11"/>
      <c r="CE48" s="11" t="str">
        <f t="shared" ref="CE48:CE61" si="30">IF(AI48="","","NOT NULL")</f>
        <v/>
      </c>
      <c r="CF48" s="11"/>
      <c r="CG48" s="11"/>
      <c r="CH48" s="11"/>
      <c r="CI48" s="11"/>
      <c r="CJ48" s="11" t="str">
        <f t="shared" ref="CJ48:CJ61" si="31">IF(AE48="○","primary key","")</f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ref="CW48:CW61" si="32">IF(C48="","","comment on column " &amp; $O$2 &amp; "." &amp; L48 &amp; " is " &amp; "'" &amp; C48 &amp;"';")</f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26"/>
        <v/>
      </c>
      <c r="BU49" s="11"/>
      <c r="BV49" s="11"/>
      <c r="BW49" s="11"/>
      <c r="BX49" s="11"/>
      <c r="BY49" s="11" t="str">
        <f t="shared" si="27"/>
        <v/>
      </c>
      <c r="BZ49" s="11" t="str">
        <f t="shared" si="28"/>
        <v/>
      </c>
      <c r="CA49" s="11"/>
      <c r="CB49" s="11"/>
      <c r="CC49" s="11" t="str">
        <f t="shared" si="29"/>
        <v/>
      </c>
      <c r="CD49" s="11"/>
      <c r="CE49" s="11" t="str">
        <f t="shared" si="30"/>
        <v/>
      </c>
      <c r="CF49" s="11"/>
      <c r="CG49" s="11"/>
      <c r="CH49" s="11"/>
      <c r="CI49" s="11"/>
      <c r="CJ49" s="11" t="str">
        <f t="shared" si="31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32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24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9"/>
      <c r="B53" s="20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16"/>
      <c r="V53" s="17"/>
      <c r="W53" s="17"/>
      <c r="X53" s="17"/>
      <c r="Y53" s="18"/>
      <c r="Z53" s="16"/>
      <c r="AA53" s="18"/>
      <c r="AB53" s="16"/>
      <c r="AC53" s="17"/>
      <c r="AD53" s="18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M53" s="10"/>
      <c r="BN53" s="11" t="str">
        <f>IF(L53="",IF(AND(L54="",L11&lt;&gt;""),");",""),L53)</f>
        <v/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tr">
        <f>IF(L54="","",",")</f>
        <v/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str">
        <f>IF(L54="",IF(AND(L55="",L53&lt;&gt;""),");",""),L54)</f>
        <v/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e">
        <f>IF(L55="",IF(AND(#REF!="",L54&lt;&gt;""),");",""),L55)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e">
        <f>IF(#REF!="","",",")</f>
        <v>#REF!</v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IF(L56="",IF(AND(#REF!="",L9&lt;&gt;""),");",""),L56)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 t="shared" ref="CS56:CS57" si="33">IF(L57="","",",")</f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IF(L57="",IF(AND(#REF!="",L10&lt;&gt;""),");",""),L57)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si="33"/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IF(L58="",IF(AND(#REF!="",#REF!&lt;&gt;""),");",""),L58)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e">
        <f>IF(#REF!="","",",")</f>
        <v>#REF!</v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ref="BT59" si="34">IF(U59="","",U59)</f>
        <v/>
      </c>
      <c r="BU59" s="11"/>
      <c r="BV59" s="11"/>
      <c r="BW59" s="11"/>
      <c r="BX59" s="11"/>
      <c r="BY59" s="11" t="str">
        <f t="shared" ref="BY59" si="35">IF(Z59="","","(")</f>
        <v/>
      </c>
      <c r="BZ59" s="11" t="str">
        <f t="shared" ref="BZ59" si="36">IF(Z59="","",IF(U59="","",IF(U59="CLOB","",IF(U59="BLOB","",IF(U59="DATE","",IF(U59="TIMESTAMP","",Z59))))))</f>
        <v/>
      </c>
      <c r="CA59" s="11"/>
      <c r="CB59" s="11"/>
      <c r="CC59" s="11" t="str">
        <f t="shared" ref="CC59" si="37">IF(Z59="","",")")</f>
        <v/>
      </c>
      <c r="CD59" s="11"/>
      <c r="CE59" s="11" t="str">
        <f t="shared" ref="CE59" si="38">IF(AI59="","","NOT NULL")</f>
        <v/>
      </c>
      <c r="CF59" s="11"/>
      <c r="CG59" s="11"/>
      <c r="CH59" s="11"/>
      <c r="CI59" s="11"/>
      <c r="CJ59" s="11" t="str">
        <f t="shared" ref="CJ59" si="39">IF(AE59="○","primary key","")</f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ref="CW59" si="40">IF(C59="","","comment on column " &amp; $O$2 &amp; "." &amp; L59 &amp; " is " &amp; "'" &amp; C59 &amp;"';")</f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IF(L60="",IF(AND(L12="",#REF!&lt;&gt;""),");",""),L60)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>IF(L12="","",",")</f>
        <v>,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ht="14.25">
      <c r="A62" s="23"/>
      <c r="B62" s="23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N62" s="8" t="e">
        <f>IF(L62="",IF(AND(L63="",#REF!&lt;&gt;""),");",""),""""&amp;L62&amp;"""")</f>
        <v>#REF!</v>
      </c>
      <c r="BT62" s="8" t="str">
        <f t="shared" si="2"/>
        <v/>
      </c>
      <c r="BY62" s="8" t="str">
        <f t="shared" si="3"/>
        <v/>
      </c>
      <c r="BZ62" s="8" t="str">
        <f t="shared" si="4"/>
        <v/>
      </c>
      <c r="CC62" s="8" t="str">
        <f t="shared" si="5"/>
        <v/>
      </c>
      <c r="CE62" s="8" t="str">
        <f t="shared" si="6"/>
        <v/>
      </c>
      <c r="CJ62" s="8" t="str">
        <f t="shared" si="7"/>
        <v/>
      </c>
      <c r="CS62" s="9" t="str">
        <f t="shared" si="8"/>
        <v/>
      </c>
      <c r="CW62" s="7" t="str">
        <f t="shared" si="9"/>
        <v/>
      </c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N63" s="8" t="str">
        <f t="shared" si="25"/>
        <v/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str">
        <f>IF(L64="",IF(AND(L66="",L63&lt;&gt;""),");",""),""""&amp;L64&amp;"""")</f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>IF(L66="","",",")</f>
        <v/>
      </c>
      <c r="CW64" s="7" t="str">
        <f t="shared" si="9"/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N65" s="8" t="str">
        <f>IF(L65="",IF(AND(L66="",L63&lt;&gt;""),");",""),""""&amp;L65&amp;"""")</f>
        <v/>
      </c>
      <c r="BT65" s="8" t="str">
        <f t="shared" ref="BT65" si="41">IF(U65="","",U65)</f>
        <v/>
      </c>
      <c r="BY65" s="8" t="str">
        <f t="shared" ref="BY65" si="42">IF(Z65="","","(")</f>
        <v/>
      </c>
      <c r="BZ65" s="8" t="str">
        <f t="shared" ref="BZ65" si="43">IF(Z65="","",IF(U65="","",IF(U65="CLOB","",IF(U65="BLOB","",IF(U65="DATE","",IF(U65="TIMESTAMP","",Z65))))))</f>
        <v/>
      </c>
      <c r="CC65" s="8" t="str">
        <f t="shared" ref="CC65" si="44">IF(Z65="","",")")</f>
        <v/>
      </c>
      <c r="CE65" s="8" t="str">
        <f t="shared" ref="CE65" si="45">IF(AI65="","","NOT NULL")</f>
        <v/>
      </c>
      <c r="CJ65" s="8" t="str">
        <f t="shared" ref="CJ65" si="46">IF(AE65="○","primary key","")</f>
        <v/>
      </c>
      <c r="CS65" s="9" t="str">
        <f t="shared" ref="CS65" si="47">IF(L66="","",",")</f>
        <v/>
      </c>
      <c r="CW65" s="7" t="str">
        <f t="shared" ref="CW65" si="48">IF(C65="","","comment on column " &amp; $O$2 &amp; "." &amp; L65 &amp; " is " &amp; "'" &amp; C65 &amp;"';")</f>
        <v/>
      </c>
    </row>
    <row r="66" spans="1:101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N66" s="8" t="e">
        <f>IF(L66="",IF(AND(#REF!="",L64&lt;&gt;""),");",""),""""&amp;L66&amp;"""")</f>
        <v>#REF!</v>
      </c>
      <c r="BT66" s="8" t="str">
        <f t="shared" si="2"/>
        <v/>
      </c>
      <c r="BY66" s="8" t="str">
        <f t="shared" si="3"/>
        <v/>
      </c>
      <c r="BZ66" s="8" t="str">
        <f t="shared" si="4"/>
        <v/>
      </c>
      <c r="CC66" s="8" t="str">
        <f t="shared" si="5"/>
        <v/>
      </c>
      <c r="CE66" s="8" t="str">
        <f t="shared" si="6"/>
        <v/>
      </c>
      <c r="CJ66" s="8" t="str">
        <f t="shared" si="7"/>
        <v/>
      </c>
      <c r="CS66" s="9"/>
      <c r="CW66" s="7" t="str">
        <f t="shared" si="9"/>
        <v/>
      </c>
    </row>
    <row r="67" spans="1:101">
      <c r="BT67" s="8" t="str">
        <f t="shared" ref="BT67:BT121" si="49">IF(U67="","",U67)</f>
        <v/>
      </c>
      <c r="BY67" s="8" t="str">
        <f t="shared" ref="BY67:BY121" si="50">IF(Z67="","","(")</f>
        <v/>
      </c>
      <c r="BZ67" s="8" t="str">
        <f t="shared" ref="BZ67:BZ121" si="51">IF(Z67="","",IF(U67="","",IF(U67="CLOB","",IF(U67="BLOB","",IF(U67="DATE","",IF(U67="TIMESTAMP","",Z67))))))</f>
        <v/>
      </c>
      <c r="CC67" s="8" t="str">
        <f t="shared" ref="CC67:CC121" si="52">IF(Z67="","",")")</f>
        <v/>
      </c>
      <c r="CE67" s="8" t="str">
        <f t="shared" ref="CE67:CE121" si="53">IF(AI67="","","NOT NULL")</f>
        <v/>
      </c>
      <c r="CJ67" s="8" t="str">
        <f t="shared" ref="CJ67:CJ121" si="54">IF(AE67="○","primary key","")</f>
        <v/>
      </c>
      <c r="CS67" s="9" t="str">
        <f t="shared" ref="CS67:CS121" si="55">IF(L68="","",",")</f>
        <v/>
      </c>
      <c r="CW67" s="7" t="str">
        <f t="shared" ref="CW67:CW121" si="56">IF(C67="","","comment on column " &amp; $O$2 &amp; "." &amp; L67 &amp; " is " &amp; "'" &amp; C67 &amp;"';")</f>
        <v/>
      </c>
    </row>
    <row r="68" spans="1:101">
      <c r="BN68" s="8" t="s">
        <v>38</v>
      </c>
      <c r="BT68" s="8" t="str">
        <f t="shared" si="49"/>
        <v/>
      </c>
      <c r="BY68" s="8" t="str">
        <f t="shared" si="50"/>
        <v/>
      </c>
      <c r="BZ68" s="8" t="str">
        <f t="shared" si="51"/>
        <v/>
      </c>
      <c r="CC68" s="8" t="str">
        <f t="shared" si="52"/>
        <v/>
      </c>
      <c r="CE68" s="8" t="str">
        <f t="shared" si="53"/>
        <v/>
      </c>
      <c r="CJ68" s="8" t="str">
        <f t="shared" si="54"/>
        <v/>
      </c>
      <c r="CS68" s="9" t="str">
        <f t="shared" si="55"/>
        <v/>
      </c>
      <c r="CW68" s="7" t="str">
        <f t="shared" si="56"/>
        <v/>
      </c>
    </row>
    <row r="69" spans="1:101">
      <c r="BN69" s="8" t="str">
        <f t="shared" si="25"/>
        <v/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ref="BN87:BN150" si="57">IF(L87="",IF(AND(L88="",L86&lt;&gt;""),");",""),""""&amp;L87&amp;"""")</f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57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ref="BT122:BT185" si="58">IF(U122="","",U122)</f>
        <v/>
      </c>
      <c r="BY122" s="8" t="str">
        <f t="shared" ref="BY122:BY185" si="59">IF(Z122="","","(")</f>
        <v/>
      </c>
      <c r="BZ122" s="8" t="str">
        <f t="shared" ref="BZ122:BZ185" si="60">IF(Z122="","",IF(U122="","",IF(U122="CLOB","",IF(U122="BLOB","",IF(U122="DATE","",IF(U122="TIMESTAMP","",Z122))))))</f>
        <v/>
      </c>
      <c r="CC122" s="8" t="str">
        <f t="shared" ref="CC122:CC185" si="61">IF(Z122="","",")")</f>
        <v/>
      </c>
      <c r="CE122" s="8" t="str">
        <f t="shared" ref="CE122:CE185" si="62">IF(AI122="","","NOT NULL")</f>
        <v/>
      </c>
      <c r="CJ122" s="8" t="str">
        <f t="shared" ref="CJ122:CJ185" si="63">IF(AE122="○","primary key","")</f>
        <v/>
      </c>
      <c r="CS122" s="9" t="str">
        <f t="shared" ref="CS122:CS185" si="64">IF(L123="","",",")</f>
        <v/>
      </c>
      <c r="CW122" s="7" t="str">
        <f t="shared" ref="CW122:CW185" si="65">IF(C122="","","comment on column " &amp; $O$2 &amp; "." &amp; L122 &amp; " is " &amp; "'" &amp; C122 &amp;"';")</f>
        <v/>
      </c>
    </row>
    <row r="123" spans="66:101">
      <c r="BN123" s="8" t="str">
        <f t="shared" si="57"/>
        <v/>
      </c>
      <c r="BT123" s="8" t="str">
        <f t="shared" si="58"/>
        <v/>
      </c>
      <c r="BY123" s="8" t="str">
        <f t="shared" si="59"/>
        <v/>
      </c>
      <c r="BZ123" s="8" t="str">
        <f t="shared" si="60"/>
        <v/>
      </c>
      <c r="CC123" s="8" t="str">
        <f t="shared" si="61"/>
        <v/>
      </c>
      <c r="CE123" s="8" t="str">
        <f t="shared" si="62"/>
        <v/>
      </c>
      <c r="CJ123" s="8" t="str">
        <f t="shared" si="63"/>
        <v/>
      </c>
      <c r="CS123" s="9" t="str">
        <f t="shared" si="64"/>
        <v/>
      </c>
      <c r="CW123" s="7" t="str">
        <f t="shared" si="65"/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ref="BN151:BN214" si="66">IF(L151="",IF(AND(L152="",L150&lt;&gt;""),");",""),""""&amp;L151&amp;"""")</f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66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ref="BT186:BT249" si="67">IF(U186="","",U186)</f>
        <v/>
      </c>
      <c r="BY186" s="8" t="str">
        <f t="shared" ref="BY186:BY249" si="68">IF(Z186="","","(")</f>
        <v/>
      </c>
      <c r="BZ186" s="8" t="str">
        <f t="shared" ref="BZ186:BZ249" si="69">IF(Z186="","",IF(U186="","",IF(U186="CLOB","",IF(U186="BLOB","",IF(U186="DATE","",IF(U186="TIMESTAMP","",Z186))))))</f>
        <v/>
      </c>
      <c r="CC186" s="8" t="str">
        <f t="shared" ref="CC186:CC249" si="70">IF(Z186="","",")")</f>
        <v/>
      </c>
      <c r="CE186" s="8" t="str">
        <f t="shared" ref="CE186:CE249" si="71">IF(AI186="","","NOT NULL")</f>
        <v/>
      </c>
      <c r="CJ186" s="8" t="str">
        <f t="shared" ref="CJ186:CJ249" si="72">IF(AE186="○","primary key","")</f>
        <v/>
      </c>
      <c r="CS186" s="9" t="str">
        <f t="shared" ref="CS186:CS249" si="73">IF(L187="","",",")</f>
        <v/>
      </c>
      <c r="CW186" s="7" t="str">
        <f t="shared" ref="CW186:CW249" si="74">IF(C186="","","comment on column " &amp; $O$2 &amp; "." &amp; L186 &amp; " is " &amp; "'" &amp; C186 &amp;"';")</f>
        <v/>
      </c>
    </row>
    <row r="187" spans="66:101">
      <c r="BN187" s="8" t="str">
        <f t="shared" si="66"/>
        <v/>
      </c>
      <c r="BT187" s="8" t="str">
        <f t="shared" si="67"/>
        <v/>
      </c>
      <c r="BY187" s="8" t="str">
        <f t="shared" si="68"/>
        <v/>
      </c>
      <c r="BZ187" s="8" t="str">
        <f t="shared" si="69"/>
        <v/>
      </c>
      <c r="CC187" s="8" t="str">
        <f t="shared" si="70"/>
        <v/>
      </c>
      <c r="CE187" s="8" t="str">
        <f t="shared" si="71"/>
        <v/>
      </c>
      <c r="CJ187" s="8" t="str">
        <f t="shared" si="72"/>
        <v/>
      </c>
      <c r="CS187" s="9" t="str">
        <f t="shared" si="73"/>
        <v/>
      </c>
      <c r="CW187" s="7" t="str">
        <f t="shared" si="74"/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ref="BN215:BN278" si="75">IF(L215="",IF(AND(L216="",L214&lt;&gt;""),");",""),""""&amp;L215&amp;"""")</f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75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ref="BT250:BT313" si="76">IF(U250="","",U250)</f>
        <v/>
      </c>
      <c r="BY250" s="8" t="str">
        <f t="shared" ref="BY250:BY313" si="77">IF(Z250="","","(")</f>
        <v/>
      </c>
      <c r="BZ250" s="8" t="str">
        <f t="shared" ref="BZ250:BZ313" si="78">IF(Z250="","",IF(U250="","",IF(U250="CLOB","",IF(U250="BLOB","",IF(U250="DATE","",IF(U250="TIMESTAMP","",Z250))))))</f>
        <v/>
      </c>
      <c r="CC250" s="8" t="str">
        <f t="shared" ref="CC250:CC313" si="79">IF(Z250="","",")")</f>
        <v/>
      </c>
      <c r="CE250" s="8" t="str">
        <f t="shared" ref="CE250:CE313" si="80">IF(AI250="","","NOT NULL")</f>
        <v/>
      </c>
      <c r="CJ250" s="8" t="str">
        <f t="shared" ref="CJ250:CJ313" si="81">IF(AE250="○","primary key","")</f>
        <v/>
      </c>
      <c r="CS250" s="9" t="str">
        <f t="shared" ref="CS250:CS313" si="82">IF(L251="","",",")</f>
        <v/>
      </c>
      <c r="CW250" s="7" t="str">
        <f t="shared" ref="CW250:CW313" si="83">IF(C250="","","comment on column " &amp; $O$2 &amp; "." &amp; L250 &amp; " is " &amp; "'" &amp; C250 &amp;"';")</f>
        <v/>
      </c>
    </row>
    <row r="251" spans="66:101">
      <c r="BN251" s="8" t="str">
        <f t="shared" si="75"/>
        <v/>
      </c>
      <c r="BT251" s="8" t="str">
        <f t="shared" si="76"/>
        <v/>
      </c>
      <c r="BY251" s="8" t="str">
        <f t="shared" si="77"/>
        <v/>
      </c>
      <c r="BZ251" s="8" t="str">
        <f t="shared" si="78"/>
        <v/>
      </c>
      <c r="CC251" s="8" t="str">
        <f t="shared" si="79"/>
        <v/>
      </c>
      <c r="CE251" s="8" t="str">
        <f t="shared" si="80"/>
        <v/>
      </c>
      <c r="CJ251" s="8" t="str">
        <f t="shared" si="81"/>
        <v/>
      </c>
      <c r="CS251" s="9" t="str">
        <f t="shared" si="82"/>
        <v/>
      </c>
      <c r="CW251" s="7" t="str">
        <f t="shared" si="83"/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ref="BN279:BN342" si="84">IF(L279="",IF(AND(L280="",L278&lt;&gt;""),");",""),""""&amp;L279&amp;"""")</f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84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ref="BT314:BT377" si="85">IF(U314="","",U314)</f>
        <v/>
      </c>
      <c r="BY314" s="8" t="str">
        <f t="shared" ref="BY314:BY377" si="86">IF(Z314="","","(")</f>
        <v/>
      </c>
      <c r="BZ314" s="8" t="str">
        <f t="shared" ref="BZ314:BZ377" si="87">IF(Z314="","",IF(U314="","",IF(U314="CLOB","",IF(U314="BLOB","",IF(U314="DATE","",IF(U314="TIMESTAMP","",Z314))))))</f>
        <v/>
      </c>
      <c r="CC314" s="8" t="str">
        <f t="shared" ref="CC314:CC377" si="88">IF(Z314="","",")")</f>
        <v/>
      </c>
      <c r="CE314" s="8" t="str">
        <f t="shared" ref="CE314:CE377" si="89">IF(AI314="","","NOT NULL")</f>
        <v/>
      </c>
      <c r="CJ314" s="8" t="str">
        <f t="shared" ref="CJ314:CJ377" si="90">IF(AE314="○","primary key","")</f>
        <v/>
      </c>
      <c r="CS314" s="9" t="str">
        <f t="shared" ref="CS314:CS377" si="91">IF(L315="","",",")</f>
        <v/>
      </c>
      <c r="CW314" s="7" t="str">
        <f t="shared" ref="CW314:CW377" si="92">IF(C314="","","comment on column " &amp; $O$2 &amp; "." &amp; L314 &amp; " is " &amp; "'" &amp; C314 &amp;"';")</f>
        <v/>
      </c>
    </row>
    <row r="315" spans="66:101">
      <c r="BN315" s="8" t="str">
        <f t="shared" si="84"/>
        <v/>
      </c>
      <c r="BT315" s="8" t="str">
        <f t="shared" si="85"/>
        <v/>
      </c>
      <c r="BY315" s="8" t="str">
        <f t="shared" si="86"/>
        <v/>
      </c>
      <c r="BZ315" s="8" t="str">
        <f t="shared" si="87"/>
        <v/>
      </c>
      <c r="CC315" s="8" t="str">
        <f t="shared" si="88"/>
        <v/>
      </c>
      <c r="CE315" s="8" t="str">
        <f t="shared" si="89"/>
        <v/>
      </c>
      <c r="CJ315" s="8" t="str">
        <f t="shared" si="90"/>
        <v/>
      </c>
      <c r="CS315" s="9" t="str">
        <f t="shared" si="91"/>
        <v/>
      </c>
      <c r="CW315" s="7" t="str">
        <f t="shared" si="92"/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ref="BN343:BN406" si="93">IF(L343="",IF(AND(L344="",L342&lt;&gt;""),");",""),""""&amp;L343&amp;"""")</f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93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ref="BT378:BT441" si="94">IF(U378="","",U378)</f>
        <v/>
      </c>
      <c r="BY378" s="8" t="str">
        <f t="shared" ref="BY378:BY441" si="95">IF(Z378="","","(")</f>
        <v/>
      </c>
      <c r="BZ378" s="8" t="str">
        <f t="shared" ref="BZ378:BZ441" si="96">IF(Z378="","",IF(U378="","",IF(U378="CLOB","",IF(U378="BLOB","",IF(U378="DATE","",IF(U378="TIMESTAMP","",Z378))))))</f>
        <v/>
      </c>
      <c r="CC378" s="8" t="str">
        <f t="shared" ref="CC378:CC441" si="97">IF(Z378="","",")")</f>
        <v/>
      </c>
      <c r="CE378" s="8" t="str">
        <f t="shared" ref="CE378:CE441" si="98">IF(AI378="","","NOT NULL")</f>
        <v/>
      </c>
      <c r="CJ378" s="8" t="str">
        <f t="shared" ref="CJ378:CJ441" si="99">IF(AE378="○","primary key","")</f>
        <v/>
      </c>
      <c r="CS378" s="9" t="str">
        <f t="shared" ref="CS378:CS441" si="100">IF(L379="","",",")</f>
        <v/>
      </c>
      <c r="CW378" s="7" t="str">
        <f t="shared" ref="CW378:CW441" si="101">IF(C378="","","comment on column " &amp; $O$2 &amp; "." &amp; L378 &amp; " is " &amp; "'" &amp; C378 &amp;"';")</f>
        <v/>
      </c>
    </row>
    <row r="379" spans="66:101">
      <c r="BN379" s="8" t="str">
        <f t="shared" si="93"/>
        <v/>
      </c>
      <c r="BT379" s="8" t="str">
        <f t="shared" si="94"/>
        <v/>
      </c>
      <c r="BY379" s="8" t="str">
        <f t="shared" si="95"/>
        <v/>
      </c>
      <c r="BZ379" s="8" t="str">
        <f t="shared" si="96"/>
        <v/>
      </c>
      <c r="CC379" s="8" t="str">
        <f t="shared" si="97"/>
        <v/>
      </c>
      <c r="CE379" s="8" t="str">
        <f t="shared" si="98"/>
        <v/>
      </c>
      <c r="CJ379" s="8" t="str">
        <f t="shared" si="99"/>
        <v/>
      </c>
      <c r="CS379" s="9" t="str">
        <f t="shared" si="100"/>
        <v/>
      </c>
      <c r="CW379" s="7" t="str">
        <f t="shared" si="101"/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ref="BN407:BN470" si="102">IF(L407="",IF(AND(L408="",L406&lt;&gt;""),");",""),""""&amp;L407&amp;"""")</f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102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ref="BT442:BT505" si="103">IF(U442="","",U442)</f>
        <v/>
      </c>
      <c r="BY442" s="8" t="str">
        <f t="shared" ref="BY442:BY505" si="104">IF(Z442="","","(")</f>
        <v/>
      </c>
      <c r="BZ442" s="8" t="str">
        <f t="shared" ref="BZ442:BZ505" si="105">IF(Z442="","",IF(U442="","",IF(U442="CLOB","",IF(U442="BLOB","",IF(U442="DATE","",IF(U442="TIMESTAMP","",Z442))))))</f>
        <v/>
      </c>
      <c r="CC442" s="8" t="str">
        <f t="shared" ref="CC442:CC505" si="106">IF(Z442="","",")")</f>
        <v/>
      </c>
      <c r="CE442" s="8" t="str">
        <f t="shared" ref="CE442:CE505" si="107">IF(AI442="","","NOT NULL")</f>
        <v/>
      </c>
      <c r="CJ442" s="8" t="str">
        <f t="shared" ref="CJ442:CJ505" si="108">IF(AE442="○","primary key","")</f>
        <v/>
      </c>
      <c r="CS442" s="9" t="str">
        <f t="shared" ref="CS442:CS505" si="109">IF(L443="","",",")</f>
        <v/>
      </c>
      <c r="CW442" s="7" t="str">
        <f t="shared" ref="CW442:CW505" si="110">IF(C442="","","comment on column " &amp; $O$2 &amp; "." &amp; L442 &amp; " is " &amp; "'" &amp; C442 &amp;"';")</f>
        <v/>
      </c>
    </row>
    <row r="443" spans="66:101">
      <c r="BN443" s="8" t="str">
        <f t="shared" si="102"/>
        <v/>
      </c>
      <c r="BT443" s="8" t="str">
        <f t="shared" si="103"/>
        <v/>
      </c>
      <c r="BY443" s="8" t="str">
        <f t="shared" si="104"/>
        <v/>
      </c>
      <c r="BZ443" s="8" t="str">
        <f t="shared" si="105"/>
        <v/>
      </c>
      <c r="CC443" s="8" t="str">
        <f t="shared" si="106"/>
        <v/>
      </c>
      <c r="CE443" s="8" t="str">
        <f t="shared" si="107"/>
        <v/>
      </c>
      <c r="CJ443" s="8" t="str">
        <f t="shared" si="108"/>
        <v/>
      </c>
      <c r="CS443" s="9" t="str">
        <f t="shared" si="109"/>
        <v/>
      </c>
      <c r="CW443" s="7" t="str">
        <f t="shared" si="110"/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ref="BN471:BN534" si="111">IF(L471="",IF(AND(L472="",L470&lt;&gt;""),");",""),""""&amp;L471&amp;"""")</f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11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ref="BT506:BT569" si="112">IF(U506="","",U506)</f>
        <v/>
      </c>
      <c r="BY506" s="8" t="str">
        <f t="shared" ref="BY506:BY569" si="113">IF(Z506="","","(")</f>
        <v/>
      </c>
      <c r="BZ506" s="8" t="str">
        <f t="shared" ref="BZ506:BZ569" si="114">IF(Z506="","",IF(U506="","",IF(U506="CLOB","",IF(U506="BLOB","",IF(U506="DATE","",IF(U506="TIMESTAMP","",Z506))))))</f>
        <v/>
      </c>
      <c r="CC506" s="8" t="str">
        <f t="shared" ref="CC506:CC569" si="115">IF(Z506="","",")")</f>
        <v/>
      </c>
      <c r="CE506" s="8" t="str">
        <f t="shared" ref="CE506:CE569" si="116">IF(AI506="","","NOT NULL")</f>
        <v/>
      </c>
      <c r="CJ506" s="8" t="str">
        <f t="shared" ref="CJ506:CJ569" si="117">IF(AE506="○","primary key","")</f>
        <v/>
      </c>
      <c r="CS506" s="9" t="str">
        <f t="shared" ref="CS506:CS569" si="118">IF(L507="","",",")</f>
        <v/>
      </c>
      <c r="CW506" s="7" t="str">
        <f t="shared" ref="CW506:CW569" si="119">IF(C506="","","comment on column " &amp; $O$2 &amp; "." &amp; L506 &amp; " is " &amp; "'" &amp; C506 &amp;"';")</f>
        <v/>
      </c>
    </row>
    <row r="507" spans="66:101">
      <c r="BN507" s="8" t="str">
        <f t="shared" si="111"/>
        <v/>
      </c>
      <c r="BT507" s="8" t="str">
        <f t="shared" si="112"/>
        <v/>
      </c>
      <c r="BY507" s="8" t="str">
        <f t="shared" si="113"/>
        <v/>
      </c>
      <c r="BZ507" s="8" t="str">
        <f t="shared" si="114"/>
        <v/>
      </c>
      <c r="CC507" s="8" t="str">
        <f t="shared" si="115"/>
        <v/>
      </c>
      <c r="CE507" s="8" t="str">
        <f t="shared" si="116"/>
        <v/>
      </c>
      <c r="CJ507" s="8" t="str">
        <f t="shared" si="117"/>
        <v/>
      </c>
      <c r="CS507" s="9" t="str">
        <f t="shared" si="118"/>
        <v/>
      </c>
      <c r="CW507" s="7" t="str">
        <f t="shared" si="119"/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ref="BN535:BN598" si="120">IF(L535="",IF(AND(L536="",L534&lt;&gt;""),");",""),""""&amp;L535&amp;"""")</f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20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ref="BT570:BT633" si="121">IF(U570="","",U570)</f>
        <v/>
      </c>
      <c r="BY570" s="8" t="str">
        <f t="shared" ref="BY570:BY633" si="122">IF(Z570="","","(")</f>
        <v/>
      </c>
      <c r="BZ570" s="8" t="str">
        <f t="shared" ref="BZ570:BZ633" si="123">IF(Z570="","",IF(U570="","",IF(U570="CLOB","",IF(U570="BLOB","",IF(U570="DATE","",IF(U570="TIMESTAMP","",Z570))))))</f>
        <v/>
      </c>
      <c r="CC570" s="8" t="str">
        <f t="shared" ref="CC570:CC633" si="124">IF(Z570="","",")")</f>
        <v/>
      </c>
      <c r="CE570" s="8" t="str">
        <f t="shared" ref="CE570:CE633" si="125">IF(AI570="","","NOT NULL")</f>
        <v/>
      </c>
      <c r="CJ570" s="8" t="str">
        <f t="shared" ref="CJ570:CJ633" si="126">IF(AE570="○","primary key","")</f>
        <v/>
      </c>
      <c r="CS570" s="9" t="str">
        <f t="shared" ref="CS570:CS633" si="127">IF(L571="","",",")</f>
        <v/>
      </c>
      <c r="CW570" s="7" t="str">
        <f t="shared" ref="CW570:CW633" si="128">IF(C570="","","comment on column " &amp; $O$2 &amp; "." &amp; L570 &amp; " is " &amp; "'" &amp; C570 &amp;"';")</f>
        <v/>
      </c>
    </row>
    <row r="571" spans="66:101">
      <c r="BN571" s="8" t="str">
        <f t="shared" si="120"/>
        <v/>
      </c>
      <c r="BT571" s="8" t="str">
        <f t="shared" si="121"/>
        <v/>
      </c>
      <c r="BY571" s="8" t="str">
        <f t="shared" si="122"/>
        <v/>
      </c>
      <c r="BZ571" s="8" t="str">
        <f t="shared" si="123"/>
        <v/>
      </c>
      <c r="CC571" s="8" t="str">
        <f t="shared" si="124"/>
        <v/>
      </c>
      <c r="CE571" s="8" t="str">
        <f t="shared" si="125"/>
        <v/>
      </c>
      <c r="CJ571" s="8" t="str">
        <f t="shared" si="126"/>
        <v/>
      </c>
      <c r="CS571" s="9" t="str">
        <f t="shared" si="127"/>
        <v/>
      </c>
      <c r="CW571" s="7" t="str">
        <f t="shared" si="128"/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ref="BN599:BN662" si="129">IF(L599="",IF(AND(L600="",L598&lt;&gt;""),");",""),""""&amp;L599&amp;"""")</f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9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ref="BT634:BT697" si="130">IF(U634="","",U634)</f>
        <v/>
      </c>
      <c r="BY634" s="8" t="str">
        <f t="shared" ref="BY634:BY697" si="131">IF(Z634="","","(")</f>
        <v/>
      </c>
      <c r="BZ634" s="8" t="str">
        <f t="shared" ref="BZ634:BZ697" si="132">IF(Z634="","",IF(U634="","",IF(U634="CLOB","",IF(U634="BLOB","",IF(U634="DATE","",IF(U634="TIMESTAMP","",Z634))))))</f>
        <v/>
      </c>
      <c r="CC634" s="8" t="str">
        <f t="shared" ref="CC634:CC697" si="133">IF(Z634="","",")")</f>
        <v/>
      </c>
      <c r="CE634" s="8" t="str">
        <f t="shared" ref="CE634:CE697" si="134">IF(AI634="","","NOT NULL")</f>
        <v/>
      </c>
      <c r="CJ634" s="8" t="str">
        <f t="shared" ref="CJ634:CJ697" si="135">IF(AE634="○","primary key","")</f>
        <v/>
      </c>
      <c r="CS634" s="9" t="str">
        <f t="shared" ref="CS634:CS697" si="136">IF(L635="","",",")</f>
        <v/>
      </c>
      <c r="CW634" s="7" t="str">
        <f t="shared" ref="CW634:CW697" si="137">IF(C634="","","comment on column " &amp; $O$2 &amp; "." &amp; L634 &amp; " is " &amp; "'" &amp; C634 &amp;"';")</f>
        <v/>
      </c>
    </row>
    <row r="635" spans="66:101">
      <c r="BN635" s="8" t="str">
        <f t="shared" si="129"/>
        <v/>
      </c>
      <c r="BT635" s="8" t="str">
        <f t="shared" si="130"/>
        <v/>
      </c>
      <c r="BY635" s="8" t="str">
        <f t="shared" si="131"/>
        <v/>
      </c>
      <c r="BZ635" s="8" t="str">
        <f t="shared" si="132"/>
        <v/>
      </c>
      <c r="CC635" s="8" t="str">
        <f t="shared" si="133"/>
        <v/>
      </c>
      <c r="CE635" s="8" t="str">
        <f t="shared" si="134"/>
        <v/>
      </c>
      <c r="CJ635" s="8" t="str">
        <f t="shared" si="135"/>
        <v/>
      </c>
      <c r="CS635" s="9" t="str">
        <f t="shared" si="136"/>
        <v/>
      </c>
      <c r="CW635" s="7" t="str">
        <f t="shared" si="137"/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ref="BN663:BN726" si="138">IF(L663="",IF(AND(L664="",L662&lt;&gt;""),");",""),""""&amp;L663&amp;"""")</f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38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ref="BT698:BT761" si="139">IF(U698="","",U698)</f>
        <v/>
      </c>
      <c r="BY698" s="8" t="str">
        <f t="shared" ref="BY698:BY761" si="140">IF(Z698="","","(")</f>
        <v/>
      </c>
      <c r="BZ698" s="8" t="str">
        <f t="shared" ref="BZ698:BZ761" si="141">IF(Z698="","",IF(U698="","",IF(U698="CLOB","",IF(U698="BLOB","",IF(U698="DATE","",IF(U698="TIMESTAMP","",Z698))))))</f>
        <v/>
      </c>
      <c r="CC698" s="8" t="str">
        <f t="shared" ref="CC698:CC761" si="142">IF(Z698="","",")")</f>
        <v/>
      </c>
      <c r="CE698" s="8" t="str">
        <f t="shared" ref="CE698:CE761" si="143">IF(AI698="","","NOT NULL")</f>
        <v/>
      </c>
      <c r="CJ698" s="8" t="str">
        <f t="shared" ref="CJ698:CJ761" si="144">IF(AE698="○","primary key","")</f>
        <v/>
      </c>
      <c r="CS698" s="9" t="str">
        <f t="shared" ref="CS698:CS761" si="145">IF(L699="","",",")</f>
        <v/>
      </c>
      <c r="CW698" s="7" t="str">
        <f t="shared" ref="CW698:CW761" si="146">IF(C698="","","comment on column " &amp; $O$2 &amp; "." &amp; L698 &amp; " is " &amp; "'" &amp; C698 &amp;"';")</f>
        <v/>
      </c>
    </row>
    <row r="699" spans="66:101">
      <c r="BN699" s="8" t="str">
        <f t="shared" si="138"/>
        <v/>
      </c>
      <c r="BT699" s="8" t="str">
        <f t="shared" si="139"/>
        <v/>
      </c>
      <c r="BY699" s="8" t="str">
        <f t="shared" si="140"/>
        <v/>
      </c>
      <c r="BZ699" s="8" t="str">
        <f t="shared" si="141"/>
        <v/>
      </c>
      <c r="CC699" s="8" t="str">
        <f t="shared" si="142"/>
        <v/>
      </c>
      <c r="CE699" s="8" t="str">
        <f t="shared" si="143"/>
        <v/>
      </c>
      <c r="CJ699" s="8" t="str">
        <f t="shared" si="144"/>
        <v/>
      </c>
      <c r="CS699" s="9" t="str">
        <f t="shared" si="145"/>
        <v/>
      </c>
      <c r="CW699" s="7" t="str">
        <f t="shared" si="146"/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ref="BN727:BN790" si="147">IF(L727="",IF(AND(L728="",L726&lt;&gt;""),");",""),""""&amp;L727&amp;"""")</f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47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ref="BT762:BT825" si="148">IF(U762="","",U762)</f>
        <v/>
      </c>
      <c r="BY762" s="8" t="str">
        <f t="shared" ref="BY762:BY825" si="149">IF(Z762="","","(")</f>
        <v/>
      </c>
      <c r="BZ762" s="8" t="str">
        <f t="shared" ref="BZ762:BZ825" si="150">IF(Z762="","",IF(U762="","",IF(U762="CLOB","",IF(U762="BLOB","",IF(U762="DATE","",IF(U762="TIMESTAMP","",Z762))))))</f>
        <v/>
      </c>
      <c r="CC762" s="8" t="str">
        <f t="shared" ref="CC762:CC825" si="151">IF(Z762="","",")")</f>
        <v/>
      </c>
      <c r="CE762" s="8" t="str">
        <f t="shared" ref="CE762:CE825" si="152">IF(AI762="","","NOT NULL")</f>
        <v/>
      </c>
      <c r="CJ762" s="8" t="str">
        <f t="shared" ref="CJ762:CJ825" si="153">IF(AE762="○","primary key","")</f>
        <v/>
      </c>
      <c r="CS762" s="9" t="str">
        <f t="shared" ref="CS762:CS825" si="154">IF(L763="","",",")</f>
        <v/>
      </c>
      <c r="CW762" s="7" t="str">
        <f t="shared" ref="CW762:CW825" si="155">IF(C762="","","comment on column " &amp; $O$2 &amp; "." &amp; L762 &amp; " is " &amp; "'" &amp; C762 &amp;"';")</f>
        <v/>
      </c>
    </row>
    <row r="763" spans="66:101">
      <c r="BN763" s="8" t="str">
        <f t="shared" si="147"/>
        <v/>
      </c>
      <c r="BT763" s="8" t="str">
        <f t="shared" si="148"/>
        <v/>
      </c>
      <c r="BY763" s="8" t="str">
        <f t="shared" si="149"/>
        <v/>
      </c>
      <c r="BZ763" s="8" t="str">
        <f t="shared" si="150"/>
        <v/>
      </c>
      <c r="CC763" s="8" t="str">
        <f t="shared" si="151"/>
        <v/>
      </c>
      <c r="CE763" s="8" t="str">
        <f t="shared" si="152"/>
        <v/>
      </c>
      <c r="CJ763" s="8" t="str">
        <f t="shared" si="153"/>
        <v/>
      </c>
      <c r="CS763" s="9" t="str">
        <f t="shared" si="154"/>
        <v/>
      </c>
      <c r="CW763" s="7" t="str">
        <f t="shared" si="155"/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ref="BN791:BN854" si="156">IF(L791="",IF(AND(L792="",L790&lt;&gt;""),");",""),""""&amp;L791&amp;"""")</f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56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ref="BT826:BT889" si="157">IF(U826="","",U826)</f>
        <v/>
      </c>
      <c r="BY826" s="8" t="str">
        <f t="shared" ref="BY826:BY889" si="158">IF(Z826="","","(")</f>
        <v/>
      </c>
      <c r="BZ826" s="8" t="str">
        <f t="shared" ref="BZ826:BZ889" si="159">IF(Z826="","",IF(U826="","",IF(U826="CLOB","",IF(U826="BLOB","",IF(U826="DATE","",IF(U826="TIMESTAMP","",Z826))))))</f>
        <v/>
      </c>
      <c r="CC826" s="8" t="str">
        <f t="shared" ref="CC826:CC889" si="160">IF(Z826="","",")")</f>
        <v/>
      </c>
      <c r="CE826" s="8" t="str">
        <f t="shared" ref="CE826:CE889" si="161">IF(AI826="","","NOT NULL")</f>
        <v/>
      </c>
      <c r="CJ826" s="8" t="str">
        <f t="shared" ref="CJ826:CJ889" si="162">IF(AE826="○","primary key","")</f>
        <v/>
      </c>
      <c r="CS826" s="9" t="str">
        <f t="shared" ref="CS826:CS889" si="163">IF(L827="","",",")</f>
        <v/>
      </c>
      <c r="CW826" s="7" t="str">
        <f t="shared" ref="CW826:CW889" si="164">IF(C826="","","comment on column " &amp; $O$2 &amp; "." &amp; L826 &amp; " is " &amp; "'" &amp; C826 &amp;"';")</f>
        <v/>
      </c>
    </row>
    <row r="827" spans="66:101">
      <c r="BN827" s="8" t="str">
        <f t="shared" si="156"/>
        <v/>
      </c>
      <c r="BT827" s="8" t="str">
        <f t="shared" si="157"/>
        <v/>
      </c>
      <c r="BY827" s="8" t="str">
        <f t="shared" si="158"/>
        <v/>
      </c>
      <c r="BZ827" s="8" t="str">
        <f t="shared" si="159"/>
        <v/>
      </c>
      <c r="CC827" s="8" t="str">
        <f t="shared" si="160"/>
        <v/>
      </c>
      <c r="CE827" s="8" t="str">
        <f t="shared" si="161"/>
        <v/>
      </c>
      <c r="CJ827" s="8" t="str">
        <f t="shared" si="162"/>
        <v/>
      </c>
      <c r="CS827" s="9" t="str">
        <f t="shared" si="163"/>
        <v/>
      </c>
      <c r="CW827" s="7" t="str">
        <f t="shared" si="164"/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ref="BN855:BN918" si="165">IF(L855="",IF(AND(L856="",L854&lt;&gt;""),");",""),""""&amp;L855&amp;"""")</f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65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ref="BT890:BT949" si="166">IF(U890="","",U890)</f>
        <v/>
      </c>
      <c r="BY890" s="8" t="str">
        <f t="shared" ref="BY890:BY949" si="167">IF(Z890="","","(")</f>
        <v/>
      </c>
      <c r="BZ890" s="8" t="str">
        <f t="shared" ref="BZ890:BZ949" si="168">IF(Z890="","",IF(U890="","",IF(U890="CLOB","",IF(U890="BLOB","",IF(U890="DATE","",IF(U890="TIMESTAMP","",Z890))))))</f>
        <v/>
      </c>
      <c r="CC890" s="8" t="str">
        <f t="shared" ref="CC890:CC949" si="169">IF(Z890="","",")")</f>
        <v/>
      </c>
      <c r="CE890" s="8" t="str">
        <f t="shared" ref="CE890:CE949" si="170">IF(AI890="","","NOT NULL")</f>
        <v/>
      </c>
      <c r="CJ890" s="8" t="str">
        <f t="shared" ref="CJ890:CJ949" si="171">IF(AE890="○","primary key","")</f>
        <v/>
      </c>
      <c r="CS890" s="9" t="str">
        <f t="shared" ref="CS890:CS949" si="172">IF(L891="","",",")</f>
        <v/>
      </c>
      <c r="CW890" s="7" t="str">
        <f t="shared" ref="CW890:CW949" si="173">IF(C890="","","comment on column " &amp; $O$2 &amp; "." &amp; L890 &amp; " is " &amp; "'" &amp; C890 &amp;"';")</f>
        <v/>
      </c>
    </row>
    <row r="891" spans="66:101">
      <c r="BN891" s="8" t="str">
        <f t="shared" si="165"/>
        <v/>
      </c>
      <c r="BT891" s="8" t="str">
        <f t="shared" si="166"/>
        <v/>
      </c>
      <c r="BY891" s="8" t="str">
        <f t="shared" si="167"/>
        <v/>
      </c>
      <c r="BZ891" s="8" t="str">
        <f t="shared" si="168"/>
        <v/>
      </c>
      <c r="CC891" s="8" t="str">
        <f t="shared" si="169"/>
        <v/>
      </c>
      <c r="CE891" s="8" t="str">
        <f t="shared" si="170"/>
        <v/>
      </c>
      <c r="CJ891" s="8" t="str">
        <f t="shared" si="171"/>
        <v/>
      </c>
      <c r="CS891" s="9" t="str">
        <f t="shared" si="172"/>
        <v/>
      </c>
      <c r="CW891" s="7" t="str">
        <f t="shared" si="173"/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ref="BN919:BN949" si="174">IF(L919="",IF(AND(L920="",L918&lt;&gt;""),");",""),""""&amp;L919&amp;"""")</f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74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</sheetData>
  <mergeCells count="769">
    <mergeCell ref="AG59:AH59"/>
    <mergeCell ref="AI59:AJ59"/>
    <mergeCell ref="AK49:AL49"/>
    <mergeCell ref="AM49:AN49"/>
    <mergeCell ref="AO49:BB49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I53:AJ53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53:AF53"/>
    <mergeCell ref="AG53:AH53"/>
    <mergeCell ref="AI54:AJ5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20:AF20"/>
    <mergeCell ref="AG20:AH20"/>
    <mergeCell ref="AI20:AJ20"/>
    <mergeCell ref="AK20:AL20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2:AF22"/>
    <mergeCell ref="AG22:AH22"/>
    <mergeCell ref="AI22:AJ22"/>
    <mergeCell ref="AK22:AL22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3:AF23"/>
    <mergeCell ref="AG23:AH23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24:B24"/>
    <mergeCell ref="C24:K24"/>
    <mergeCell ref="L24:T24"/>
    <mergeCell ref="U24:Y24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6:AF26"/>
    <mergeCell ref="AG26:AH26"/>
    <mergeCell ref="AI26:AJ26"/>
    <mergeCell ref="AK26:AL26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7:AF27"/>
    <mergeCell ref="AG27:AH27"/>
    <mergeCell ref="AI27:AJ27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9:AF29"/>
    <mergeCell ref="AG29:AH29"/>
    <mergeCell ref="AI29:AJ29"/>
    <mergeCell ref="AK29:AL29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0:AF30"/>
    <mergeCell ref="AG30:AH30"/>
    <mergeCell ref="AI30:AJ30"/>
    <mergeCell ref="AK30:AL30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31:AF31"/>
    <mergeCell ref="AG31:AH31"/>
    <mergeCell ref="AI31:AJ31"/>
    <mergeCell ref="AK31:AL31"/>
    <mergeCell ref="AI62:AJ62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B64:AD64"/>
    <mergeCell ref="A65:B65"/>
    <mergeCell ref="C65:K65"/>
    <mergeCell ref="L65:T65"/>
    <mergeCell ref="U65:Y65"/>
    <mergeCell ref="Z65:AA65"/>
    <mergeCell ref="AB65:AD65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I63:AJ63"/>
    <mergeCell ref="AK63:AL63"/>
    <mergeCell ref="AI65:AJ65"/>
    <mergeCell ref="AK65:AL65"/>
    <mergeCell ref="AM65:AN65"/>
    <mergeCell ref="AO65:BB65"/>
    <mergeCell ref="AI34:AJ34"/>
    <mergeCell ref="AK34:AL34"/>
    <mergeCell ref="AG37:AH37"/>
    <mergeCell ref="AI37:AJ37"/>
    <mergeCell ref="AK27:AL27"/>
    <mergeCell ref="AE25:AF25"/>
    <mergeCell ref="AG25:AH25"/>
    <mergeCell ref="AI25:AJ25"/>
    <mergeCell ref="AK25:AL25"/>
    <mergeCell ref="AB34:AD34"/>
    <mergeCell ref="AE34:AF34"/>
    <mergeCell ref="AG34:AH34"/>
    <mergeCell ref="U41:Y41"/>
    <mergeCell ref="Z41:AA41"/>
    <mergeCell ref="AE66:AF66"/>
    <mergeCell ref="AG66:AH66"/>
    <mergeCell ref="AE64:AF64"/>
    <mergeCell ref="AG64:AH64"/>
    <mergeCell ref="AE63:AF63"/>
    <mergeCell ref="AG63:AH63"/>
    <mergeCell ref="AE62:AF62"/>
    <mergeCell ref="AG62:AH62"/>
    <mergeCell ref="AE54:AF54"/>
    <mergeCell ref="AG54:AH54"/>
    <mergeCell ref="U55:Y55"/>
    <mergeCell ref="AE65:AF65"/>
    <mergeCell ref="AG65:AH65"/>
    <mergeCell ref="Z56:AA56"/>
    <mergeCell ref="AB56:AD56"/>
    <mergeCell ref="AE56:AF56"/>
    <mergeCell ref="AG56:AH56"/>
    <mergeCell ref="U64:Y64"/>
    <mergeCell ref="Z64:AA64"/>
    <mergeCell ref="AO32:BB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B32:AD32"/>
    <mergeCell ref="AE32:AF32"/>
    <mergeCell ref="AG32:AH32"/>
    <mergeCell ref="AI32:AJ32"/>
    <mergeCell ref="AK32:AL32"/>
    <mergeCell ref="AM32:AN32"/>
    <mergeCell ref="AK33:AL33"/>
    <mergeCell ref="AM33:AN33"/>
    <mergeCell ref="AO33:BB33"/>
    <mergeCell ref="A32:B32"/>
    <mergeCell ref="C32:K32"/>
    <mergeCell ref="L32:T32"/>
    <mergeCell ref="U32:Y32"/>
    <mergeCell ref="Z32:AA32"/>
    <mergeCell ref="AM34:AN34"/>
    <mergeCell ref="AO34:BB34"/>
    <mergeCell ref="A35:B35"/>
    <mergeCell ref="C35:K35"/>
    <mergeCell ref="L35:T35"/>
    <mergeCell ref="U35:Y35"/>
    <mergeCell ref="Z35:AA35"/>
    <mergeCell ref="AO35:BB35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B35:AD35"/>
    <mergeCell ref="AE35:AF35"/>
    <mergeCell ref="AG35:AH35"/>
    <mergeCell ref="AI35:AJ35"/>
    <mergeCell ref="AK35:AL35"/>
    <mergeCell ref="AM35:AN35"/>
    <mergeCell ref="AK36:AL36"/>
    <mergeCell ref="AM36:AN36"/>
    <mergeCell ref="AO36:BB36"/>
    <mergeCell ref="AK37:AL37"/>
    <mergeCell ref="AM37:AN37"/>
    <mergeCell ref="AO37:BB37"/>
    <mergeCell ref="A38:B38"/>
    <mergeCell ref="C38:K38"/>
    <mergeCell ref="L38:T38"/>
    <mergeCell ref="U38:Y38"/>
    <mergeCell ref="Z38:AA38"/>
    <mergeCell ref="AO38:BB38"/>
    <mergeCell ref="AB38:AD38"/>
    <mergeCell ref="AE38:AF38"/>
    <mergeCell ref="AG38:AH38"/>
    <mergeCell ref="AI38:AJ38"/>
    <mergeCell ref="AK38:AL38"/>
    <mergeCell ref="AM38:AN38"/>
    <mergeCell ref="A37:B37"/>
    <mergeCell ref="C37:K37"/>
    <mergeCell ref="L37:T37"/>
    <mergeCell ref="U37:Y37"/>
    <mergeCell ref="Z37:AA37"/>
    <mergeCell ref="AB37:AD37"/>
    <mergeCell ref="AE37:AF37"/>
    <mergeCell ref="AO40:BB40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O41:BB41"/>
    <mergeCell ref="AB41:AD41"/>
    <mergeCell ref="AE41:AF41"/>
    <mergeCell ref="AG41:AH41"/>
    <mergeCell ref="AI41:AJ41"/>
    <mergeCell ref="AK41:AL41"/>
    <mergeCell ref="AM41:AN41"/>
    <mergeCell ref="AK42:AL42"/>
    <mergeCell ref="AM42:AN42"/>
    <mergeCell ref="AO42:BB42"/>
    <mergeCell ref="AB42:AD42"/>
    <mergeCell ref="AE42:AF42"/>
    <mergeCell ref="AG42:AH42"/>
    <mergeCell ref="AI42:AJ42"/>
    <mergeCell ref="AO45:BB45"/>
    <mergeCell ref="AB46:AD46"/>
    <mergeCell ref="AE46:AF46"/>
    <mergeCell ref="AO46:BB46"/>
    <mergeCell ref="AI45:AJ45"/>
    <mergeCell ref="AK47:AL47"/>
    <mergeCell ref="AM47:AN47"/>
    <mergeCell ref="AK45:AL45"/>
    <mergeCell ref="AM45:AN45"/>
    <mergeCell ref="Z43:AA43"/>
    <mergeCell ref="AK43:AL43"/>
    <mergeCell ref="AI44:AJ44"/>
    <mergeCell ref="AK44:AL44"/>
    <mergeCell ref="AE43:AF43"/>
    <mergeCell ref="AG43:AH43"/>
    <mergeCell ref="A47:B47"/>
    <mergeCell ref="C47:K47"/>
    <mergeCell ref="L47:T47"/>
    <mergeCell ref="U47:Y47"/>
    <mergeCell ref="Z47:AA47"/>
    <mergeCell ref="A46:B46"/>
    <mergeCell ref="C46:K46"/>
    <mergeCell ref="L46:T46"/>
    <mergeCell ref="AO55:BB55"/>
    <mergeCell ref="AM55:AN55"/>
    <mergeCell ref="AK55:AL55"/>
    <mergeCell ref="AI55:AJ55"/>
    <mergeCell ref="AG55:AH55"/>
    <mergeCell ref="AE55:AF55"/>
    <mergeCell ref="AO14:BB14"/>
    <mergeCell ref="AE13:AF13"/>
    <mergeCell ref="AK51:AL51"/>
    <mergeCell ref="AM51:AN51"/>
    <mergeCell ref="AO51:BB51"/>
    <mergeCell ref="AG46:AH46"/>
    <mergeCell ref="AI46:AJ46"/>
    <mergeCell ref="AK46:AL46"/>
    <mergeCell ref="AM46:AN46"/>
    <mergeCell ref="AK39:AL39"/>
    <mergeCell ref="AM39:AN39"/>
    <mergeCell ref="AO39:BB39"/>
    <mergeCell ref="AK40:AL40"/>
    <mergeCell ref="AM40:AN40"/>
    <mergeCell ref="AM43:AN43"/>
    <mergeCell ref="AO43:BB43"/>
    <mergeCell ref="AO44:BB44"/>
    <mergeCell ref="AE45:AF45"/>
    <mergeCell ref="AM44:AN44"/>
    <mergeCell ref="A48:B48"/>
    <mergeCell ref="C48:K48"/>
    <mergeCell ref="L48:T48"/>
    <mergeCell ref="U48:Y48"/>
    <mergeCell ref="Z48:AA48"/>
    <mergeCell ref="A34:B34"/>
    <mergeCell ref="C34:K34"/>
    <mergeCell ref="L34:T34"/>
    <mergeCell ref="AI43:AJ43"/>
    <mergeCell ref="U46:Y46"/>
    <mergeCell ref="Z46:AA46"/>
    <mergeCell ref="Z45:AA45"/>
    <mergeCell ref="AB45:AD45"/>
    <mergeCell ref="Z44:AA44"/>
    <mergeCell ref="AB44:AD44"/>
    <mergeCell ref="AE44:AF44"/>
    <mergeCell ref="AG45:AH45"/>
    <mergeCell ref="AG44:AH44"/>
    <mergeCell ref="A41:B41"/>
    <mergeCell ref="C41:K41"/>
    <mergeCell ref="L41:T41"/>
    <mergeCell ref="AI47:AJ47"/>
    <mergeCell ref="A42:B42"/>
    <mergeCell ref="A15:B15"/>
    <mergeCell ref="C15:K15"/>
    <mergeCell ref="L15:T15"/>
    <mergeCell ref="U15:Y15"/>
    <mergeCell ref="Z15:AA15"/>
    <mergeCell ref="Z24:AA24"/>
    <mergeCell ref="L45:T45"/>
    <mergeCell ref="U45:Y45"/>
    <mergeCell ref="A45:B45"/>
    <mergeCell ref="C45:K45"/>
    <mergeCell ref="A44:B44"/>
    <mergeCell ref="C44:K44"/>
    <mergeCell ref="L44:T44"/>
    <mergeCell ref="U44:Y44"/>
    <mergeCell ref="A43:B43"/>
    <mergeCell ref="C43:K43"/>
    <mergeCell ref="U34:Y34"/>
    <mergeCell ref="Z34:AA34"/>
    <mergeCell ref="C42:K42"/>
    <mergeCell ref="L42:T42"/>
    <mergeCell ref="U42:Y42"/>
    <mergeCell ref="Z42:AA42"/>
    <mergeCell ref="L43:T43"/>
    <mergeCell ref="U43:Y43"/>
    <mergeCell ref="A14:B14"/>
    <mergeCell ref="C14:K14"/>
    <mergeCell ref="L14:T14"/>
    <mergeCell ref="U14:Y14"/>
    <mergeCell ref="AE14:AF14"/>
    <mergeCell ref="AG14:AH14"/>
    <mergeCell ref="AI14:AJ14"/>
    <mergeCell ref="AK14:AL14"/>
    <mergeCell ref="AM14:AN14"/>
    <mergeCell ref="Z14:AA14"/>
    <mergeCell ref="AB14:AD14"/>
    <mergeCell ref="AB15:AD15"/>
    <mergeCell ref="AE15:AF15"/>
    <mergeCell ref="AG15:AH15"/>
    <mergeCell ref="AI15:AJ15"/>
    <mergeCell ref="AK15:AL15"/>
    <mergeCell ref="AM15:AN15"/>
    <mergeCell ref="AO15:BB15"/>
    <mergeCell ref="AB55:AD55"/>
    <mergeCell ref="Z55:AA55"/>
    <mergeCell ref="AO48:BB48"/>
    <mergeCell ref="AB48:AD48"/>
    <mergeCell ref="AE48:AF48"/>
    <mergeCell ref="AG48:AH48"/>
    <mergeCell ref="AI48:AJ48"/>
    <mergeCell ref="AK48:AL48"/>
    <mergeCell ref="AM48:AN48"/>
    <mergeCell ref="AB43:AD43"/>
    <mergeCell ref="AK50:AL50"/>
    <mergeCell ref="AM50:AN50"/>
    <mergeCell ref="AO47:BB47"/>
    <mergeCell ref="AB47:AD47"/>
    <mergeCell ref="AE47:AF47"/>
    <mergeCell ref="AG47:AH47"/>
    <mergeCell ref="AO50:BB5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L55:T55"/>
    <mergeCell ref="C55:K55"/>
    <mergeCell ref="A55:B55"/>
    <mergeCell ref="AI66:AJ66"/>
    <mergeCell ref="AK66:AL66"/>
    <mergeCell ref="AM66:AN66"/>
    <mergeCell ref="AO66:BB66"/>
    <mergeCell ref="A66:B66"/>
    <mergeCell ref="C66:K66"/>
    <mergeCell ref="L66:T66"/>
    <mergeCell ref="U66:Y66"/>
    <mergeCell ref="Z66:AA66"/>
    <mergeCell ref="AB66:AD66"/>
    <mergeCell ref="AI64:AJ64"/>
    <mergeCell ref="AK64:AL64"/>
    <mergeCell ref="AM64:AN64"/>
    <mergeCell ref="AO64:BB64"/>
    <mergeCell ref="A64:B64"/>
    <mergeCell ref="C64:K64"/>
    <mergeCell ref="L64:T64"/>
    <mergeCell ref="AK56:AL56"/>
    <mergeCell ref="AM56:AN56"/>
    <mergeCell ref="AO56:BB56"/>
    <mergeCell ref="A57:B57"/>
    <mergeCell ref="AB24:AD24"/>
    <mergeCell ref="AE24:AF24"/>
    <mergeCell ref="AG24:AH24"/>
    <mergeCell ref="AI24:AJ24"/>
    <mergeCell ref="AK24:AL24"/>
    <mergeCell ref="AM24:AN24"/>
    <mergeCell ref="AO24:BB24"/>
    <mergeCell ref="A56:B56"/>
    <mergeCell ref="C56:K56"/>
    <mergeCell ref="L56:T56"/>
    <mergeCell ref="U56:Y56"/>
    <mergeCell ref="AK52:AL52"/>
    <mergeCell ref="AM52:AN52"/>
    <mergeCell ref="AO52:BB52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56:AJ56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K57:AL57"/>
    <mergeCell ref="AM57:AN57"/>
    <mergeCell ref="AO57:BB57"/>
    <mergeCell ref="AK58:AL58"/>
    <mergeCell ref="AM58:AN58"/>
    <mergeCell ref="AO58:BB58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60:AL60"/>
    <mergeCell ref="AM60:AN60"/>
    <mergeCell ref="AO60:BB60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  <mergeCell ref="AK61:AL61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K59:AL59"/>
    <mergeCell ref="AM59:AN59"/>
    <mergeCell ref="AO59:BB59"/>
    <mergeCell ref="A59:B59"/>
    <mergeCell ref="C59:K59"/>
    <mergeCell ref="L59:T59"/>
    <mergeCell ref="U59:Y59"/>
    <mergeCell ref="Z59:AA59"/>
    <mergeCell ref="AB59:AD59"/>
    <mergeCell ref="AE59:AF59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2013-04-19T07:01:13Z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