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A18"/>
  <c r="CW61"/>
  <c r="CS61"/>
  <c r="CJ61"/>
  <c r="CE61"/>
  <c r="CC61"/>
  <c r="BZ61"/>
  <c r="BY61"/>
  <c r="BT61"/>
  <c r="BN61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BT70"/>
  <c r="BY70"/>
  <c r="BZ70"/>
  <c r="CC70"/>
  <c r="CE70"/>
  <c r="CJ70"/>
  <c r="CS70"/>
  <c r="CW26"/>
  <c r="CS26"/>
  <c r="CJ26"/>
  <c r="CE26"/>
  <c r="CC26"/>
  <c r="BZ26"/>
  <c r="BY26"/>
  <c r="BT26"/>
  <c r="BN26"/>
  <c r="CW54"/>
  <c r="CJ54"/>
  <c r="CE54"/>
  <c r="CC54"/>
  <c r="BZ54"/>
  <c r="BY54"/>
  <c r="BT54"/>
  <c r="BN54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BS4"/>
  <c r="CW67"/>
  <c r="CS67"/>
  <c r="CJ67"/>
  <c r="CE67"/>
  <c r="CC67"/>
  <c r="BZ67"/>
  <c r="BY67"/>
  <c r="BT67"/>
  <c r="BN67"/>
  <c r="CW17"/>
  <c r="CS17"/>
  <c r="CJ17"/>
  <c r="CE17"/>
  <c r="CC17"/>
  <c r="BZ17"/>
  <c r="BY17"/>
  <c r="BT17"/>
  <c r="BN17"/>
  <c r="BN13"/>
  <c r="BN57"/>
  <c r="BT57"/>
  <c r="BY57"/>
  <c r="BZ57"/>
  <c r="CC57"/>
  <c r="CE57"/>
  <c r="CJ57"/>
  <c r="CS57"/>
  <c r="CW57"/>
  <c r="BN55"/>
  <c r="BT55"/>
  <c r="BY55"/>
  <c r="BZ55"/>
  <c r="CC55"/>
  <c r="CE55"/>
  <c r="CJ55"/>
  <c r="CS55"/>
  <c r="CW55"/>
  <c r="BN56"/>
  <c r="BT56"/>
  <c r="BY56"/>
  <c r="BZ56"/>
  <c r="CC56"/>
  <c r="CE56"/>
  <c r="CJ56"/>
  <c r="CS56"/>
  <c r="CW56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W69"/>
  <c r="CS69"/>
  <c r="CJ69"/>
  <c r="CE69"/>
  <c r="CC69"/>
  <c r="BZ69"/>
  <c r="BY69"/>
  <c r="BT69"/>
  <c r="CW68"/>
  <c r="CJ68"/>
  <c r="CE68"/>
  <c r="CC68"/>
  <c r="BZ68"/>
  <c r="BY68"/>
  <c r="BT68"/>
  <c r="BN68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50"/>
  <c r="CJ50"/>
  <c r="CE50"/>
  <c r="CC50"/>
  <c r="BZ50"/>
  <c r="BY50"/>
  <c r="BT50"/>
  <c r="BN50"/>
  <c r="CW13"/>
  <c r="CS13"/>
  <c r="CJ13"/>
  <c r="CE13"/>
  <c r="CC13"/>
  <c r="BZ13"/>
  <c r="BY13"/>
  <c r="BT13"/>
  <c r="CW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6"/>
  <c r="CS16"/>
  <c r="CJ16"/>
  <c r="CE16"/>
  <c r="CC16"/>
  <c r="BZ16"/>
  <c r="BY16"/>
  <c r="BT16"/>
  <c r="BN16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5"/>
  <c r="CS15"/>
  <c r="CJ15"/>
  <c r="CE15"/>
  <c r="CC15"/>
  <c r="BZ15"/>
  <c r="BY15"/>
  <c r="BT15"/>
  <c r="BN15"/>
  <c r="CW14"/>
  <c r="CS14"/>
  <c r="CJ14"/>
  <c r="CE14"/>
  <c r="CC14"/>
  <c r="BZ14"/>
  <c r="BY14"/>
  <c r="BT14"/>
  <c r="BN14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<sst xmlns="http://schemas.openxmlformats.org/spreadsheetml/2006/main" count="68" uniqueCount="55">
  <si>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</si>
  <si>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</si>
  <si>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</si>
  <si>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</si>
  <si>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</si>
  <si>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</si>
  <si>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</si>
  <si>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</si>
  <si>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</si>
  <si>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</si>
  <si>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</si>
  <si>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</si>
  <si>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</si>
  <si>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</si>
  <si>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</si>
  <si>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</si>
  <si>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</si>
  <si>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</si>
  <si>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</si>
  <si>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</si>
  <si>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</si>
  <si>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</si>
  <si>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</si>
  <si>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</si>
  <si>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</si>
  <si>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</si>
  <si>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</si>
  <si>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</si>
  <si>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</si>
  <si>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</si>
  <si>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</si>
  <si>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</si>
  <si>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</si>
  <si>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</si>
  <si>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</si>
  <si>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</si>
  <si>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</si>
  <si>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</si>
  <si>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</si>
  <si>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会议PID</t>
    <phoneticPr fontId="7" type="noConversion"/>
  </si>
  <si>
    <t>VARCHAR2(40)</t>
    <phoneticPr fontId="7" type="noConversion"/>
  </si>
  <si>
    <t>VARCHAR2(40)</t>
    <phoneticPr fontId="7" type="noConversion"/>
  </si>
  <si>
    <t>XM_MEETING_SCHEDULE_DETAIL</t>
    <phoneticPr fontId="7" type="noConversion"/>
  </si>
  <si>
    <t>会议行程明细</t>
    <phoneticPr fontId="7" type="noConversion"/>
  </si>
  <si>
    <t>时间</t>
    <phoneticPr fontId="7" type="noConversion"/>
  </si>
  <si>
    <t>描述</t>
    <phoneticPr fontId="7" type="noConversion"/>
  </si>
  <si>
    <t>顺序</t>
    <phoneticPr fontId="7" type="noConversion"/>
  </si>
  <si>
    <t>XMMSD_SORTNO</t>
    <phoneticPr fontId="7" type="noConversion"/>
  </si>
  <si>
    <t>XMMSD_GUID</t>
    <phoneticPr fontId="7" type="noConversion"/>
  </si>
  <si>
    <t>XMMS_GUID</t>
    <phoneticPr fontId="7" type="noConversion"/>
  </si>
  <si>
    <t>XMMSD_TIME</t>
    <phoneticPr fontId="7" type="noConversion"/>
  </si>
  <si>
    <t>XMMSD_DESCRIPTION</t>
    <phoneticPr fontId="7" type="noConversion"/>
  </si>
  <si>
    <t>VARCHAR2(40)</t>
    <phoneticPr fontId="7" type="noConversion"/>
  </si>
  <si>
    <t>INTEGER</t>
    <phoneticPr fontId="7" type="noConversion"/>
  </si>
  <si>
    <t>VARCHAR2(200)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</si>
</sst>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51"/>
  <sheetViews>
    <sheetView tabSelected="1" workbookViewId="0">
      <selection activeCell="U11" sqref="U11:Y11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61" t="s">
        <v>8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5</v>
      </c>
      <c r="L1" s="68"/>
      <c r="M1" s="68"/>
      <c r="N1" s="69"/>
      <c r="O1" s="70" t="s">
        <v>43</v>
      </c>
      <c r="P1" s="71"/>
      <c r="Q1" s="71"/>
      <c r="R1" s="71"/>
      <c r="S1" s="71"/>
      <c r="T1" s="71"/>
      <c r="U1" s="71"/>
      <c r="V1" s="71"/>
      <c r="W1" s="71"/>
      <c r="X1" s="72"/>
      <c r="Y1" s="73" t="s">
        <v>0</v>
      </c>
      <c r="Z1" s="73"/>
      <c r="AA1" s="73"/>
      <c r="AB1" s="73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3" t="s">
        <v>2</v>
      </c>
      <c r="AN1" s="73"/>
      <c r="AO1" s="73"/>
      <c r="AP1" s="73"/>
      <c r="AQ1" s="49"/>
      <c r="AR1" s="49"/>
      <c r="AS1" s="49"/>
      <c r="AT1" s="49"/>
      <c r="AU1" s="49"/>
      <c r="AV1" s="49"/>
      <c r="AW1" s="49"/>
      <c r="AX1" s="49"/>
      <c r="AY1" s="49"/>
      <c r="AZ1" s="50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1" t="s">
        <v>6</v>
      </c>
      <c r="L2" s="52"/>
      <c r="M2" s="52"/>
      <c r="N2" s="53"/>
      <c r="O2" s="54" t="s">
        <v>42</v>
      </c>
      <c r="P2" s="55"/>
      <c r="Q2" s="55"/>
      <c r="R2" s="55"/>
      <c r="S2" s="55"/>
      <c r="T2" s="55"/>
      <c r="U2" s="55"/>
      <c r="V2" s="55"/>
      <c r="W2" s="55"/>
      <c r="X2" s="56"/>
      <c r="Y2" s="57" t="s">
        <v>1</v>
      </c>
      <c r="Z2" s="57"/>
      <c r="AA2" s="57"/>
      <c r="AB2" s="57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7" t="s">
        <v>3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123" ht="12.75" thickTop="1">
      <c r="B3" s="2"/>
    </row>
    <row r="4" spans="1:123" ht="14.25">
      <c r="A4" s="45" t="s">
        <v>4</v>
      </c>
      <c r="B4" s="45"/>
      <c r="C4" s="45" t="s">
        <v>5</v>
      </c>
      <c r="D4" s="45"/>
      <c r="E4" s="45"/>
      <c r="F4" s="45"/>
      <c r="G4" s="45"/>
      <c r="H4" s="45"/>
      <c r="I4" s="45"/>
      <c r="J4" s="45"/>
      <c r="K4" s="45"/>
      <c r="L4" s="46" t="s">
        <v>6</v>
      </c>
      <c r="M4" s="47"/>
      <c r="N4" s="47"/>
      <c r="O4" s="47"/>
      <c r="P4" s="47"/>
      <c r="Q4" s="47"/>
      <c r="R4" s="47"/>
      <c r="S4" s="47"/>
      <c r="T4" s="48"/>
      <c r="U4" s="45" t="s">
        <v>9</v>
      </c>
      <c r="V4" s="45"/>
      <c r="W4" s="45"/>
      <c r="X4" s="45"/>
      <c r="Y4" s="45"/>
      <c r="Z4" s="45" t="s">
        <v>10</v>
      </c>
      <c r="AA4" s="45"/>
      <c r="AB4" s="45" t="s">
        <v>11</v>
      </c>
      <c r="AC4" s="45"/>
      <c r="AD4" s="45"/>
      <c r="AE4" s="45" t="s">
        <v>12</v>
      </c>
      <c r="AF4" s="45"/>
      <c r="AG4" s="45" t="s">
        <v>13</v>
      </c>
      <c r="AH4" s="45"/>
      <c r="AI4" s="45" t="s">
        <v>14</v>
      </c>
      <c r="AJ4" s="45"/>
      <c r="AK4" s="45" t="s">
        <v>15</v>
      </c>
      <c r="AL4" s="45"/>
      <c r="AM4" s="45" t="s">
        <v>16</v>
      </c>
      <c r="AN4" s="45"/>
      <c r="AO4" s="45" t="s">
        <v>7</v>
      </c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M4" s="4" t="s">
        <v>32</v>
      </c>
      <c r="BN4" s="5"/>
      <c r="BO4" s="5"/>
      <c r="BP4" s="5"/>
      <c r="BQ4" s="5"/>
      <c r="BR4" s="5"/>
      <c r="BS4" s="5" t="str">
        <f>O2</f>
        <v>XM_MEETING_SCHEDULE_DETAIL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5">
        <f t="shared" ref="A5:A18" si="0">ROW()-4</f>
        <v>1</v>
      </c>
      <c r="B5" s="25"/>
      <c r="C5" s="26" t="s">
        <v>37</v>
      </c>
      <c r="D5" s="27"/>
      <c r="E5" s="27"/>
      <c r="F5" s="27"/>
      <c r="G5" s="27"/>
      <c r="H5" s="27"/>
      <c r="I5" s="27"/>
      <c r="J5" s="27"/>
      <c r="K5" s="28"/>
      <c r="L5" s="26" t="s">
        <v>48</v>
      </c>
      <c r="M5" s="27"/>
      <c r="N5" s="27"/>
      <c r="O5" s="27"/>
      <c r="P5" s="27"/>
      <c r="Q5" s="27"/>
      <c r="R5" s="27"/>
      <c r="S5" s="27"/>
      <c r="T5" s="28"/>
      <c r="U5" s="29" t="s">
        <v>40</v>
      </c>
      <c r="V5" s="29"/>
      <c r="W5" s="29"/>
      <c r="X5" s="29"/>
      <c r="Y5" s="29"/>
      <c r="Z5" s="29"/>
      <c r="AA5" s="29"/>
      <c r="AB5" s="29"/>
      <c r="AC5" s="29"/>
      <c r="AD5" s="29"/>
      <c r="AE5" s="30" t="s">
        <v>17</v>
      </c>
      <c r="AF5" s="30"/>
      <c r="AG5" s="30"/>
      <c r="AH5" s="30"/>
      <c r="AI5" s="30"/>
      <c r="AJ5" s="30"/>
      <c r="AK5" s="30" t="s">
        <v>17</v>
      </c>
      <c r="AL5" s="30"/>
      <c r="AM5" s="30"/>
      <c r="AN5" s="30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N5" s="8" t="str">
        <f>IF(L5="",IF(AND(L6="",L4&lt;&gt;""),");",""),L5)</f>
        <v>XMMSD_GUID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XM_MEETING_SCHEDULE_DETAIL.XMMSD_GUID is 'PID';</v>
      </c>
    </row>
    <row r="6" spans="1:123" ht="14.25">
      <c r="A6" s="41">
        <f t="shared" si="0"/>
        <v>2</v>
      </c>
      <c r="B6" s="41"/>
      <c r="C6" s="42" t="s">
        <v>39</v>
      </c>
      <c r="D6" s="43"/>
      <c r="E6" s="43"/>
      <c r="F6" s="43"/>
      <c r="G6" s="43"/>
      <c r="H6" s="43"/>
      <c r="I6" s="43"/>
      <c r="J6" s="43"/>
      <c r="K6" s="44"/>
      <c r="L6" s="42" t="s">
        <v>49</v>
      </c>
      <c r="M6" s="43"/>
      <c r="N6" s="43"/>
      <c r="O6" s="43"/>
      <c r="P6" s="43"/>
      <c r="Q6" s="43"/>
      <c r="R6" s="43"/>
      <c r="S6" s="43"/>
      <c r="T6" s="44"/>
      <c r="U6" s="40" t="s">
        <v>41</v>
      </c>
      <c r="V6" s="40"/>
      <c r="W6" s="40"/>
      <c r="X6" s="40"/>
      <c r="Y6" s="40"/>
      <c r="Z6" s="40"/>
      <c r="AA6" s="40"/>
      <c r="AB6" s="40"/>
      <c r="AC6" s="40"/>
      <c r="AD6" s="40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N6" s="8" t="str">
        <f t="shared" ref="BN6:BN29" si="1">IF(L6="",IF(AND(L7="",L5&lt;&gt;""),");",""),L6)</f>
        <v>XMMS_GUID</v>
      </c>
      <c r="BT6" s="8" t="str">
        <f t="shared" ref="BT6:BT68" si="2">IF(U6="","",U6)</f>
        <v>VARCHAR2(40)</v>
      </c>
      <c r="BY6" s="8" t="str">
        <f t="shared" ref="BY6:BY68" si="3">IF(Z6="","","(")</f>
        <v/>
      </c>
      <c r="BZ6" s="8" t="str">
        <f t="shared" ref="BZ6:BZ68" si="4">IF(Z6="","",IF(U6="","",IF(U6="CLOB","",IF(U6="BLOB","",IF(U6="DATE","",IF(U6="TIMESTAMP","",Z6))))))</f>
        <v/>
      </c>
      <c r="CC6" s="8" t="str">
        <f t="shared" ref="CC6:CC68" si="5">IF(Z6="","",")")</f>
        <v/>
      </c>
      <c r="CE6" s="8" t="str">
        <f t="shared" ref="CE6:CE68" si="6">IF(AI6="","","NOT NULL")</f>
        <v/>
      </c>
      <c r="CJ6" s="8" t="str">
        <f t="shared" ref="CJ6:CJ68" si="7">IF(AE6="○","primary key","")</f>
        <v/>
      </c>
      <c r="CS6" s="9" t="str">
        <f t="shared" ref="CS6:CS65" si="8">IF(L7="","",",")</f>
        <v>,</v>
      </c>
      <c r="CW6" s="7" t="str">
        <f t="shared" ref="CW6:CW68" si="9">IF(C6="","","comment on column " &amp; $O$2 &amp; "." &amp; L6 &amp; " is " &amp; "'" &amp; C6 &amp;"';")</f>
        <v>comment on column XM_MEETING_SCHEDULE_DETAIL.XMMS_GUID is '会议PID';</v>
      </c>
    </row>
    <row r="7" spans="1:123" s="3" customFormat="1" ht="14.25">
      <c r="A7" s="23">
        <f t="shared" si="0"/>
        <v>3</v>
      </c>
      <c r="B7" s="23"/>
      <c r="C7" s="16" t="s">
        <v>44</v>
      </c>
      <c r="D7" s="17"/>
      <c r="E7" s="17"/>
      <c r="F7" s="17"/>
      <c r="G7" s="17"/>
      <c r="H7" s="17"/>
      <c r="I7" s="17"/>
      <c r="J7" s="17"/>
      <c r="K7" s="18"/>
      <c r="L7" s="16" t="s">
        <v>50</v>
      </c>
      <c r="M7" s="17"/>
      <c r="N7" s="17"/>
      <c r="O7" s="17"/>
      <c r="P7" s="17"/>
      <c r="Q7" s="17"/>
      <c r="R7" s="17"/>
      <c r="S7" s="17"/>
      <c r="T7" s="18"/>
      <c r="U7" s="21" t="s">
        <v>52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XMMSD_TIME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XM_MEETING_SCHEDULE_DETAIL.XMMSD_TIME is '时间';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31" t="s">
        <v>45</v>
      </c>
      <c r="D8" s="32"/>
      <c r="E8" s="32"/>
      <c r="F8" s="32"/>
      <c r="G8" s="32"/>
      <c r="H8" s="32"/>
      <c r="I8" s="32"/>
      <c r="J8" s="32"/>
      <c r="K8" s="33"/>
      <c r="L8" s="31" t="s">
        <v>51</v>
      </c>
      <c r="M8" s="32"/>
      <c r="N8" s="32"/>
      <c r="O8" s="32"/>
      <c r="P8" s="32"/>
      <c r="Q8" s="32"/>
      <c r="R8" s="32"/>
      <c r="S8" s="32"/>
      <c r="T8" s="33"/>
      <c r="U8" s="21" t="s">
        <v>54</v>
      </c>
      <c r="V8" s="21"/>
      <c r="W8" s="21"/>
      <c r="X8" s="21"/>
      <c r="Y8" s="21"/>
      <c r="Z8" s="34"/>
      <c r="AA8" s="34"/>
      <c r="AB8" s="34"/>
      <c r="AC8" s="34"/>
      <c r="AD8" s="34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N8" s="8" t="str">
        <f>IF(L8="",IF(AND(#REF!="",L7&lt;&gt;""),");",""),L8)</f>
        <v>XMMSD_DESCRIPTION</v>
      </c>
      <c r="BT8" s="8" t="str">
        <f t="shared" si="2"/>
        <v>VARCHAR2(200)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XM_MEETING_SCHEDULE_DETAIL.XMMSD_DESCRIPTION is '描述';</v>
      </c>
    </row>
    <row r="9" spans="1:123" ht="14.25">
      <c r="A9" s="23">
        <f t="shared" si="0"/>
        <v>5</v>
      </c>
      <c r="B9" s="23"/>
      <c r="C9" s="31" t="s">
        <v>46</v>
      </c>
      <c r="D9" s="32"/>
      <c r="E9" s="32"/>
      <c r="F9" s="32"/>
      <c r="G9" s="32"/>
      <c r="H9" s="32"/>
      <c r="I9" s="32"/>
      <c r="J9" s="32"/>
      <c r="K9" s="33"/>
      <c r="L9" s="31" t="s">
        <v>47</v>
      </c>
      <c r="M9" s="32"/>
      <c r="N9" s="32"/>
      <c r="O9" s="32"/>
      <c r="P9" s="32"/>
      <c r="Q9" s="32"/>
      <c r="R9" s="32"/>
      <c r="S9" s="32"/>
      <c r="T9" s="33"/>
      <c r="U9" s="34" t="s">
        <v>53</v>
      </c>
      <c r="V9" s="34"/>
      <c r="W9" s="34"/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N9" s="8" t="str">
        <f>IF(L9="",IF(AND(#REF!="",#REF!&lt;&gt;""),");",""),L9)</f>
        <v>XMMSD_SORTNO</v>
      </c>
      <c r="BT9" s="8" t="str">
        <f t="shared" si="2"/>
        <v>INTEGER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XM_MEETING_SCHEDULE_DETAIL.XMMSD_SORTNO is '顺序';</v>
      </c>
    </row>
    <row r="10" spans="1:123" ht="14.25">
      <c r="A10" s="23">
        <f t="shared" si="0"/>
        <v>6</v>
      </c>
      <c r="B10" s="23"/>
      <c r="C10" s="31"/>
      <c r="D10" s="32"/>
      <c r="E10" s="32"/>
      <c r="F10" s="32"/>
      <c r="G10" s="32"/>
      <c r="H10" s="32"/>
      <c r="I10" s="32"/>
      <c r="J10" s="32"/>
      <c r="K10" s="33"/>
      <c r="L10" s="36"/>
      <c r="M10" s="37"/>
      <c r="N10" s="37"/>
      <c r="O10" s="37"/>
      <c r="P10" s="37"/>
      <c r="Q10" s="37"/>
      <c r="R10" s="37"/>
      <c r="S10" s="37"/>
      <c r="T10" s="38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N10" s="8" t="e">
        <f>IF(L10="",IF(AND(L11="",#REF!&lt;&gt;""),");",""),L10)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/>
      </c>
    </row>
    <row r="11" spans="1:123" ht="14.25">
      <c r="A11" s="23">
        <f t="shared" si="0"/>
        <v>7</v>
      </c>
      <c r="B11" s="23"/>
      <c r="C11" s="31"/>
      <c r="D11" s="32"/>
      <c r="E11" s="32"/>
      <c r="F11" s="32"/>
      <c r="G11" s="32"/>
      <c r="H11" s="32"/>
      <c r="I11" s="32"/>
      <c r="J11" s="32"/>
      <c r="K11" s="33"/>
      <c r="L11" s="31"/>
      <c r="M11" s="32"/>
      <c r="N11" s="32"/>
      <c r="O11" s="32"/>
      <c r="P11" s="32"/>
      <c r="Q11" s="32"/>
      <c r="R11" s="32"/>
      <c r="S11" s="32"/>
      <c r="T11" s="33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N11" s="8" t="str">
        <f>IF(L11="",IF(AND(L55="",L10&lt;&gt;""),");",""),L11)</f>
        <v/>
      </c>
      <c r="BT11" s="8" t="str">
        <f t="shared" ref="BT11:BT13" si="10">IF(U11="","",U11)</f>
        <v/>
      </c>
      <c r="BY11" s="8" t="str">
        <f t="shared" ref="BY11:BY13" si="11">IF(Z11="","","(")</f>
        <v/>
      </c>
      <c r="BZ11" s="8" t="str">
        <f t="shared" ref="BZ11:BZ13" si="12">IF(Z11="","",IF(U11="","",IF(U11="CLOB","",IF(U11="BLOB","",IF(U11="DATE","",IF(U11="TIMESTAMP","",Z11))))))</f>
        <v/>
      </c>
      <c r="CC11" s="8" t="str">
        <f t="shared" ref="CC11:CC13" si="13">IF(Z11="","",")")</f>
        <v/>
      </c>
      <c r="CE11" s="8" t="str">
        <f t="shared" ref="CE11:CE13" si="14">IF(AI11="","","NOT NULL")</f>
        <v/>
      </c>
      <c r="CJ11" s="8" t="str">
        <f t="shared" ref="CJ11:CJ13" si="15">IF(AE11="○","primary key","")</f>
        <v/>
      </c>
      <c r="CS11" s="9" t="str">
        <f>IF(L55="","",",")</f>
        <v/>
      </c>
      <c r="CW11" s="7" t="str">
        <f t="shared" ref="CW11:CW13" si="16">IF(C11="","","comment on column " &amp; $O$2 &amp; "." &amp; L11 &amp; " is " &amp; "'" &amp; C11 &amp;"';")</f>
        <v/>
      </c>
    </row>
    <row r="12" spans="1:123" s="3" customFormat="1" ht="14.25">
      <c r="A12" s="23">
        <f t="shared" si="0"/>
        <v>8</v>
      </c>
      <c r="B12" s="23"/>
      <c r="C12" s="16"/>
      <c r="D12" s="17"/>
      <c r="E12" s="17"/>
      <c r="F12" s="17"/>
      <c r="G12" s="17"/>
      <c r="H12" s="17"/>
      <c r="I12" s="17"/>
      <c r="J12" s="17"/>
      <c r="K12" s="18"/>
      <c r="L12" s="16"/>
      <c r="M12" s="17"/>
      <c r="N12" s="17"/>
      <c r="O12" s="17"/>
      <c r="P12" s="17"/>
      <c r="Q12" s="17"/>
      <c r="R12" s="17"/>
      <c r="S12" s="17"/>
      <c r="T12" s="18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M12" s="10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2"/>
      <c r="CT12" s="11"/>
      <c r="CU12" s="11"/>
      <c r="CV12" s="11"/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ht="14.25">
      <c r="A13" s="23">
        <f t="shared" si="0"/>
        <v>9</v>
      </c>
      <c r="B13" s="23"/>
      <c r="C13" s="31"/>
      <c r="D13" s="32"/>
      <c r="E13" s="32"/>
      <c r="F13" s="32"/>
      <c r="G13" s="32"/>
      <c r="H13" s="32"/>
      <c r="I13" s="32"/>
      <c r="J13" s="32"/>
      <c r="K13" s="33"/>
      <c r="L13" s="31"/>
      <c r="M13" s="32"/>
      <c r="N13" s="32"/>
      <c r="O13" s="32"/>
      <c r="P13" s="32"/>
      <c r="Q13" s="32"/>
      <c r="R13" s="32"/>
      <c r="S13" s="32"/>
      <c r="T13" s="33"/>
      <c r="U13" s="21"/>
      <c r="V13" s="21"/>
      <c r="W13" s="21"/>
      <c r="X13" s="21"/>
      <c r="Y13" s="21"/>
      <c r="Z13" s="34"/>
      <c r="AA13" s="34"/>
      <c r="AB13" s="34"/>
      <c r="AC13" s="34"/>
      <c r="AD13" s="34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N13" s="8" t="e">
        <f>IF(L13="",IF(AND(#REF!="",#REF!&lt;&gt;""),");",""),""""&amp;L13&amp;"""")</f>
        <v>#REF!</v>
      </c>
      <c r="BT13" s="8" t="str">
        <f t="shared" si="10"/>
        <v/>
      </c>
      <c r="BY13" s="8" t="str">
        <f t="shared" si="11"/>
        <v/>
      </c>
      <c r="BZ13" s="8" t="str">
        <f t="shared" si="12"/>
        <v/>
      </c>
      <c r="CC13" s="8" t="str">
        <f t="shared" si="13"/>
        <v/>
      </c>
      <c r="CE13" s="8" t="str">
        <f t="shared" si="14"/>
        <v/>
      </c>
      <c r="CJ13" s="8" t="str">
        <f t="shared" si="15"/>
        <v/>
      </c>
      <c r="CS13" s="9" t="e">
        <f>IF(#REF!="","",",")</f>
        <v>#REF!</v>
      </c>
      <c r="CW13" s="7" t="str">
        <f t="shared" si="16"/>
        <v/>
      </c>
    </row>
    <row r="14" spans="1:123" s="3" customFormat="1" ht="14.25">
      <c r="A14" s="25">
        <f t="shared" si="0"/>
        <v>10</v>
      </c>
      <c r="B14" s="25"/>
      <c r="C14" s="26" t="s">
        <v>18</v>
      </c>
      <c r="D14" s="27"/>
      <c r="E14" s="27"/>
      <c r="F14" s="27"/>
      <c r="G14" s="27"/>
      <c r="H14" s="27"/>
      <c r="I14" s="27"/>
      <c r="J14" s="27"/>
      <c r="K14" s="28"/>
      <c r="L14" s="26" t="s">
        <v>23</v>
      </c>
      <c r="M14" s="27"/>
      <c r="N14" s="27"/>
      <c r="O14" s="27"/>
      <c r="P14" s="27"/>
      <c r="Q14" s="27"/>
      <c r="R14" s="27"/>
      <c r="S14" s="27"/>
      <c r="T14" s="28"/>
      <c r="U14" s="29" t="s">
        <v>22</v>
      </c>
      <c r="V14" s="29"/>
      <c r="W14" s="29"/>
      <c r="X14" s="29"/>
      <c r="Y14" s="29"/>
      <c r="Z14" s="29"/>
      <c r="AA14" s="29"/>
      <c r="AB14" s="29"/>
      <c r="AC14" s="29"/>
      <c r="AD14" s="29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29" t="s">
        <v>19</v>
      </c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M14" s="10"/>
      <c r="BN14" s="11" t="str">
        <f>IF(L14="",IF(AND(L15="",#REF!&lt;&gt;""),");",""),L14)</f>
        <v>CREATE_BY</v>
      </c>
      <c r="BO14" s="11"/>
      <c r="BP14" s="11"/>
      <c r="BQ14" s="11"/>
      <c r="BR14" s="11"/>
      <c r="BS14" s="11"/>
      <c r="BT14" s="11" t="str">
        <f t="shared" si="2"/>
        <v>VARCHAR2(40)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 t="shared" si="8"/>
        <v>,</v>
      </c>
      <c r="CT14" s="11"/>
      <c r="CU14" s="11"/>
      <c r="CV14" s="11"/>
      <c r="CW14" s="10" t="str">
        <f t="shared" si="9"/>
        <v>comment on column XM_MEETING_SCHEDULE_DETAIL.CREATE_BY is '创建者';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5">
        <f t="shared" si="0"/>
        <v>11</v>
      </c>
      <c r="B15" s="25"/>
      <c r="C15" s="26" t="s">
        <v>29</v>
      </c>
      <c r="D15" s="27"/>
      <c r="E15" s="27"/>
      <c r="F15" s="27"/>
      <c r="G15" s="27"/>
      <c r="H15" s="27"/>
      <c r="I15" s="27"/>
      <c r="J15" s="27"/>
      <c r="K15" s="28"/>
      <c r="L15" s="26" t="s">
        <v>24</v>
      </c>
      <c r="M15" s="27"/>
      <c r="N15" s="27"/>
      <c r="O15" s="27"/>
      <c r="P15" s="27"/>
      <c r="Q15" s="27"/>
      <c r="R15" s="27"/>
      <c r="S15" s="27"/>
      <c r="T15" s="28"/>
      <c r="U15" s="29" t="s">
        <v>30</v>
      </c>
      <c r="V15" s="29"/>
      <c r="W15" s="29"/>
      <c r="X15" s="29"/>
      <c r="Y15" s="29"/>
      <c r="Z15" s="29"/>
      <c r="AA15" s="29"/>
      <c r="AB15" s="29"/>
      <c r="AC15" s="29"/>
      <c r="AD15" s="29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29" t="s">
        <v>20</v>
      </c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M15" s="10"/>
      <c r="BN15" s="11" t="str">
        <f>IF(L15="",IF(AND(#REF!="",L14&lt;&gt;""),");",""),L15)</f>
        <v>CREATE_DT</v>
      </c>
      <c r="BO15" s="11"/>
      <c r="BP15" s="11"/>
      <c r="BQ15" s="11"/>
      <c r="BR15" s="11"/>
      <c r="BS15" s="11"/>
      <c r="BT15" s="11" t="str">
        <f t="shared" si="2"/>
        <v>DATE</v>
      </c>
      <c r="BU15" s="11"/>
      <c r="BV15" s="11"/>
      <c r="BW15" s="11"/>
      <c r="BX15" s="11"/>
      <c r="BY15" s="11" t="str">
        <f t="shared" si="3"/>
        <v/>
      </c>
      <c r="BZ15" s="11" t="str">
        <f t="shared" si="4"/>
        <v/>
      </c>
      <c r="CA15" s="11"/>
      <c r="CB15" s="11"/>
      <c r="CC15" s="11" t="str">
        <f t="shared" si="5"/>
        <v/>
      </c>
      <c r="CD15" s="11"/>
      <c r="CE15" s="11" t="str">
        <f t="shared" si="6"/>
        <v/>
      </c>
      <c r="CF15" s="11"/>
      <c r="CG15" s="11"/>
      <c r="CH15" s="11"/>
      <c r="CI15" s="11"/>
      <c r="CJ15" s="11" t="str">
        <f t="shared" si="7"/>
        <v/>
      </c>
      <c r="CK15" s="11"/>
      <c r="CL15" s="11"/>
      <c r="CM15" s="11"/>
      <c r="CN15" s="11"/>
      <c r="CO15" s="11"/>
      <c r="CP15" s="11"/>
      <c r="CQ15" s="11"/>
      <c r="CR15" s="11"/>
      <c r="CS15" s="12" t="e">
        <f>IF(#REF!="","",",")</f>
        <v>#REF!</v>
      </c>
      <c r="CT15" s="11"/>
      <c r="CU15" s="11"/>
      <c r="CV15" s="11"/>
      <c r="CW15" s="10" t="str">
        <f t="shared" si="9"/>
        <v>comment on column XM_MEETING_SCHEDULE_DETAIL.CREATE_DT is '创建时间';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5">
        <f t="shared" si="0"/>
        <v>12</v>
      </c>
      <c r="B16" s="25"/>
      <c r="C16" s="26" t="s">
        <v>28</v>
      </c>
      <c r="D16" s="27"/>
      <c r="E16" s="27"/>
      <c r="F16" s="27"/>
      <c r="G16" s="27"/>
      <c r="H16" s="27"/>
      <c r="I16" s="27"/>
      <c r="J16" s="27"/>
      <c r="K16" s="28"/>
      <c r="L16" s="26" t="s">
        <v>25</v>
      </c>
      <c r="M16" s="27"/>
      <c r="N16" s="27"/>
      <c r="O16" s="27"/>
      <c r="P16" s="27"/>
      <c r="Q16" s="27"/>
      <c r="R16" s="27"/>
      <c r="S16" s="27"/>
      <c r="T16" s="28"/>
      <c r="U16" s="29" t="s">
        <v>22</v>
      </c>
      <c r="V16" s="29"/>
      <c r="W16" s="29"/>
      <c r="X16" s="29"/>
      <c r="Y16" s="29"/>
      <c r="Z16" s="29"/>
      <c r="AA16" s="29"/>
      <c r="AB16" s="29"/>
      <c r="AC16" s="29"/>
      <c r="AD16" s="29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29" t="s">
        <v>19</v>
      </c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M16" s="10"/>
      <c r="BN16" s="11" t="str">
        <f>IF(L16="",IF(AND(L20="",L19&lt;&gt;""),");",""),L16)</f>
        <v>UPDATE_BY</v>
      </c>
      <c r="BO16" s="11"/>
      <c r="BP16" s="11"/>
      <c r="BQ16" s="11"/>
      <c r="BR16" s="11"/>
      <c r="BS16" s="11"/>
      <c r="BT16" s="11" t="str">
        <f>IF(U16="","",U16)</f>
        <v>VARCHAR2(40)</v>
      </c>
      <c r="BU16" s="11"/>
      <c r="BV16" s="11"/>
      <c r="BW16" s="11"/>
      <c r="BX16" s="11"/>
      <c r="BY16" s="11" t="str">
        <f>IF(Z16="","","(")</f>
        <v/>
      </c>
      <c r="BZ16" s="11" t="str">
        <f>IF(Z16="","",IF(U16="","",IF(U16="CLOB","",IF(U16="BLOB","",IF(U16="DATE","",IF(U16="TIMESTAMP","",Z16))))))</f>
        <v/>
      </c>
      <c r="CA16" s="11"/>
      <c r="CB16" s="11"/>
      <c r="CC16" s="11" t="str">
        <f>IF(Z16="","",")")</f>
        <v/>
      </c>
      <c r="CD16" s="11"/>
      <c r="CE16" s="11" t="str">
        <f>IF(AI16="","","NOT NULL")</f>
        <v/>
      </c>
      <c r="CF16" s="11"/>
      <c r="CG16" s="11"/>
      <c r="CH16" s="11"/>
      <c r="CI16" s="11"/>
      <c r="CJ16" s="11" t="str">
        <f>IF(AE16="○","primary key","")</f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IF(L20="","",",")</f>
        <v/>
      </c>
      <c r="CT16" s="11"/>
      <c r="CU16" s="11"/>
      <c r="CV16" s="11"/>
      <c r="CW16" s="10" t="str">
        <f>IF(C16="","","comment on column " &amp; $O$2 &amp; "." &amp; L16 &amp; " is " &amp; "'" &amp; C16 &amp;"';")</f>
        <v>comment on column XM_MEETING_SCHEDULE_DETAIL.UPDATE_BY is '修改者';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5">
        <f t="shared" si="0"/>
        <v>13</v>
      </c>
      <c r="B17" s="25"/>
      <c r="C17" s="26" t="s">
        <v>27</v>
      </c>
      <c r="D17" s="27"/>
      <c r="E17" s="27"/>
      <c r="F17" s="27"/>
      <c r="G17" s="27"/>
      <c r="H17" s="27"/>
      <c r="I17" s="27"/>
      <c r="J17" s="27"/>
      <c r="K17" s="28"/>
      <c r="L17" s="26" t="s">
        <v>26</v>
      </c>
      <c r="M17" s="27"/>
      <c r="N17" s="27"/>
      <c r="O17" s="27"/>
      <c r="P17" s="27"/>
      <c r="Q17" s="27"/>
      <c r="R17" s="27"/>
      <c r="S17" s="27"/>
      <c r="T17" s="28"/>
      <c r="U17" s="29" t="s">
        <v>30</v>
      </c>
      <c r="V17" s="29"/>
      <c r="W17" s="29"/>
      <c r="X17" s="29"/>
      <c r="Y17" s="29"/>
      <c r="Z17" s="29"/>
      <c r="AA17" s="29"/>
      <c r="AB17" s="29"/>
      <c r="AC17" s="29"/>
      <c r="AD17" s="29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29" t="s">
        <v>20</v>
      </c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M17" s="10"/>
      <c r="BN17" s="11" t="str">
        <f>IF(L17="",IF(AND(L21="",L20&lt;&gt;""),");",""),L17)</f>
        <v>UPDATE_DT</v>
      </c>
      <c r="BO17" s="11"/>
      <c r="BP17" s="11"/>
      <c r="BQ17" s="11"/>
      <c r="BR17" s="11"/>
      <c r="BS17" s="11"/>
      <c r="BT17" s="11" t="str">
        <f>IF(U17="","",U17)</f>
        <v>DATE</v>
      </c>
      <c r="BU17" s="11"/>
      <c r="BV17" s="11"/>
      <c r="BW17" s="11"/>
      <c r="BX17" s="11"/>
      <c r="BY17" s="11" t="str">
        <f>IF(Z17="","","(")</f>
        <v/>
      </c>
      <c r="BZ17" s="11" t="str">
        <f>IF(Z17="","",IF(U17="","",IF(U17="CLOB","",IF(U17="BLOB","",IF(U17="DATE","",IF(U17="TIMESTAMP","",Z17))))))</f>
        <v/>
      </c>
      <c r="CA17" s="11"/>
      <c r="CB17" s="11"/>
      <c r="CC17" s="11" t="str">
        <f>IF(Z17="","",")")</f>
        <v/>
      </c>
      <c r="CD17" s="11"/>
      <c r="CE17" s="11" t="str">
        <f>IF(AI17="","","NOT NULL")</f>
        <v/>
      </c>
      <c r="CF17" s="11"/>
      <c r="CG17" s="11"/>
      <c r="CH17" s="11"/>
      <c r="CI17" s="11"/>
      <c r="CJ17" s="11" t="str">
        <f>IF(AE17="○","primary key","")</f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>IF(L21="","",",")</f>
        <v/>
      </c>
      <c r="CT17" s="11"/>
      <c r="CU17" s="11"/>
      <c r="CV17" s="11"/>
      <c r="CW17" s="10" t="str">
        <f>IF(C17="","","comment on column " &amp; $O$2 &amp; "." &amp; L17 &amp; " is " &amp; "'" &amp; C17 &amp;"';")</f>
        <v>comment on column XM_MEETING_SCHEDULE_DETAIL.UPDATE_DT is '修改时间';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5">
        <f t="shared" si="0"/>
        <v>14</v>
      </c>
      <c r="B18" s="25"/>
      <c r="C18" s="26" t="s">
        <v>33</v>
      </c>
      <c r="D18" s="27"/>
      <c r="E18" s="27"/>
      <c r="F18" s="27"/>
      <c r="G18" s="27"/>
      <c r="H18" s="27"/>
      <c r="I18" s="27"/>
      <c r="J18" s="27"/>
      <c r="K18" s="28"/>
      <c r="L18" s="26" t="s">
        <v>34</v>
      </c>
      <c r="M18" s="27"/>
      <c r="N18" s="27"/>
      <c r="O18" s="27"/>
      <c r="P18" s="27"/>
      <c r="Q18" s="27"/>
      <c r="R18" s="27"/>
      <c r="S18" s="27"/>
      <c r="T18" s="28"/>
      <c r="U18" s="29" t="s">
        <v>35</v>
      </c>
      <c r="V18" s="29"/>
      <c r="W18" s="29"/>
      <c r="X18" s="29"/>
      <c r="Y18" s="29"/>
      <c r="Z18" s="29"/>
      <c r="AA18" s="29"/>
      <c r="AB18" s="29"/>
      <c r="AC18" s="29"/>
      <c r="AD18" s="29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29" t="s">
        <v>36</v>
      </c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M18" s="10"/>
      <c r="BN18" s="11" t="str">
        <f>IF(L18="",IF(AND(L19="",#REF!&lt;&gt;""),");",""),L18)</f>
        <v>DEL_FLAG</v>
      </c>
      <c r="BO18" s="11"/>
      <c r="BP18" s="11"/>
      <c r="BQ18" s="11"/>
      <c r="BR18" s="11"/>
      <c r="BS18" s="11"/>
      <c r="BT18" s="11" t="str">
        <f t="shared" si="2"/>
        <v>INTEGER</v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>comment on column XM_MEETING_SCHEDULE_DETAIL.DEL_FLAG is '删除标志';</v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>IF(L19="",IF(AND(L16="",L18&lt;&gt;""),");",""),L19)</f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>IF(L16="","",",")</f>
        <v>,</v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>IF(L20="",IF(AND(L21="",L16&lt;&gt;""),");",""),L20)</f>
        <v>);</v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 t="shared" si="1"/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IF(L25="",IF(AND(L27="",L24&lt;&gt;""),");",""),L25)</f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>IF(L27="","",",")</f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>IF(L26="",IF(AND(L27="",L24&lt;&gt;""),");",""),L26)</f>
        <v/>
      </c>
      <c r="BO26" s="11"/>
      <c r="BP26" s="11"/>
      <c r="BQ26" s="11"/>
      <c r="BR26" s="11"/>
      <c r="BS26" s="11"/>
      <c r="BT26" s="11" t="str">
        <f t="shared" ref="BT26" si="17">IF(U26="","",U26)</f>
        <v/>
      </c>
      <c r="BU26" s="11"/>
      <c r="BV26" s="11"/>
      <c r="BW26" s="11"/>
      <c r="BX26" s="11"/>
      <c r="BY26" s="11" t="str">
        <f t="shared" ref="BY26" si="18">IF(Z26="","","(")</f>
        <v/>
      </c>
      <c r="BZ26" s="11" t="str">
        <f t="shared" ref="BZ26" si="19">IF(Z26="","",IF(U26="","",IF(U26="CLOB","",IF(U26="BLOB","",IF(U26="DATE","",IF(U26="TIMESTAMP","",Z26))))))</f>
        <v/>
      </c>
      <c r="CA26" s="11"/>
      <c r="CB26" s="11"/>
      <c r="CC26" s="11" t="str">
        <f t="shared" ref="CC26" si="20">IF(Z26="","",")")</f>
        <v/>
      </c>
      <c r="CD26" s="11"/>
      <c r="CE26" s="11" t="str">
        <f t="shared" ref="CE26" si="21">IF(AI26="","","NOT NULL")</f>
        <v/>
      </c>
      <c r="CF26" s="11"/>
      <c r="CG26" s="11"/>
      <c r="CH26" s="11"/>
      <c r="CI26" s="11"/>
      <c r="CJ26" s="11" t="str">
        <f t="shared" ref="CJ26" si="22">IF(AE26="○","primary key","")</f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ref="CS26" si="23">IF(L27="","",",")</f>
        <v/>
      </c>
      <c r="CT26" s="11"/>
      <c r="CU26" s="11"/>
      <c r="CV26" s="11"/>
      <c r="CW26" s="10" t="str">
        <f t="shared" ref="CW26" si="24">IF(C26="","","comment on column " &amp; $O$2 &amp; "." &amp; L26 &amp; " is " &amp; "'" &amp; C26 &amp;"';")</f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>IF(L27="",IF(AND(L28="",L25&lt;&gt;""),");",""),L27)</f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 t="shared" si="1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3"/>
      <c r="BN29" s="11" t="str">
        <f t="shared" si="1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ref="BN30:BN88" si="25">IF(L30="",IF(AND(L31="",L29&lt;&gt;""),");",""),""""&amp;L30&amp;"""")</f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str">
        <f t="shared" si="25"/>
        <v/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tr">
        <f t="shared" si="8"/>
        <v/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IF(L49="",IF(AND(#REF!="",L48&lt;&gt;""),");",""),""""&amp;L49&amp;"""")</f>
        <v>#REF!</v>
      </c>
      <c r="BO49" s="11"/>
      <c r="BP49" s="11"/>
      <c r="BQ49" s="11"/>
      <c r="BR49" s="11"/>
      <c r="BS49" s="11"/>
      <c r="BT49" s="11" t="str">
        <f t="shared" si="2"/>
        <v/>
      </c>
      <c r="BU49" s="11"/>
      <c r="BV49" s="11"/>
      <c r="BW49" s="11"/>
      <c r="BX49" s="11"/>
      <c r="BY49" s="11" t="str">
        <f t="shared" si="3"/>
        <v/>
      </c>
      <c r="BZ49" s="11" t="str">
        <f t="shared" si="4"/>
        <v/>
      </c>
      <c r="CA49" s="11"/>
      <c r="CB49" s="11"/>
      <c r="CC49" s="11" t="str">
        <f t="shared" si="5"/>
        <v/>
      </c>
      <c r="CD49" s="11"/>
      <c r="CE49" s="11" t="str">
        <f t="shared" si="6"/>
        <v/>
      </c>
      <c r="CF49" s="11"/>
      <c r="CG49" s="11"/>
      <c r="CH49" s="11"/>
      <c r="CI49" s="11"/>
      <c r="CJ49" s="11" t="str">
        <f t="shared" si="7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9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ref="BT50:BT63" si="26">IF(U50="","",U50)</f>
        <v/>
      </c>
      <c r="BU50" s="11"/>
      <c r="BV50" s="11"/>
      <c r="BW50" s="11"/>
      <c r="BX50" s="11"/>
      <c r="BY50" s="11" t="str">
        <f t="shared" ref="BY50:BY63" si="27">IF(Z50="","","(")</f>
        <v/>
      </c>
      <c r="BZ50" s="11" t="str">
        <f t="shared" ref="BZ50:BZ63" si="28">IF(Z50="","",IF(U50="","",IF(U50="CLOB","",IF(U50="BLOB","",IF(U50="DATE","",IF(U50="TIMESTAMP","",Z50))))))</f>
        <v/>
      </c>
      <c r="CA50" s="11"/>
      <c r="CB50" s="11"/>
      <c r="CC50" s="11" t="str">
        <f t="shared" ref="CC50:CC63" si="29">IF(Z50="","",")")</f>
        <v/>
      </c>
      <c r="CD50" s="11"/>
      <c r="CE50" s="11" t="str">
        <f t="shared" ref="CE50:CE63" si="30">IF(AI50="","","NOT NULL")</f>
        <v/>
      </c>
      <c r="CF50" s="11"/>
      <c r="CG50" s="11"/>
      <c r="CH50" s="11"/>
      <c r="CI50" s="11"/>
      <c r="CJ50" s="11" t="str">
        <f t="shared" ref="CJ50:CJ63" si="31">IF(AE50="○","primary key","")</f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ref="CW50:CW63" si="32">IF(C50="","","comment on column " &amp; $O$2 &amp; "." &amp; L50 &amp; " is " &amp; "'" &amp; C50 &amp;"';")</f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23"/>
      <c r="B54" s="23"/>
      <c r="C54" s="16"/>
      <c r="D54" s="17"/>
      <c r="E54" s="17"/>
      <c r="F54" s="17"/>
      <c r="G54" s="17"/>
      <c r="H54" s="17"/>
      <c r="I54" s="17"/>
      <c r="J54" s="17"/>
      <c r="K54" s="18"/>
      <c r="L54" s="24"/>
      <c r="M54" s="17"/>
      <c r="N54" s="17"/>
      <c r="O54" s="17"/>
      <c r="P54" s="17"/>
      <c r="Q54" s="17"/>
      <c r="R54" s="17"/>
      <c r="S54" s="17"/>
      <c r="T54" s="18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M54" s="10"/>
      <c r="BN54" s="11" t="e">
        <f>IF(L54="",IF(AND(#REF!="",#REF!&lt;&gt;""),");",""),""""&amp;L54&amp;"""")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">
        <v>31</v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str">
        <f>IF(L55="",IF(AND(L56="",L11&lt;&gt;""),");",""),L55)</f>
        <v/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str">
        <f>IF(L56="",IF(AND(L57="",L55&lt;&gt;""),");",""),L56)</f>
        <v/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>IF(L57="","",",")</f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IF(L57="",IF(AND(#REF!="",L56&lt;&gt;""),");",""),L57)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e">
        <f>IF(#REF!="","",",")</f>
        <v>#REF!</v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IF(L58="",IF(AND(#REF!="",L9&lt;&gt;""),");",""),L58)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 t="shared" ref="CS58:CS59" si="33">IF(L59="","",",")</f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IF(L59="",IF(AND(#REF!="",L10&lt;&gt;""),");",""),L59)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 t="shared" si="33"/>
        <v/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IF(L61="",IF(AND(#REF!="",#REF!&lt;&gt;""),");",""),L61)</f>
        <v>#REF!</v>
      </c>
      <c r="BO61" s="11"/>
      <c r="BP61" s="11"/>
      <c r="BQ61" s="11"/>
      <c r="BR61" s="11"/>
      <c r="BS61" s="11"/>
      <c r="BT61" s="11" t="str">
        <f t="shared" ref="BT61" si="34">IF(U61="","",U61)</f>
        <v/>
      </c>
      <c r="BU61" s="11"/>
      <c r="BV61" s="11"/>
      <c r="BW61" s="11"/>
      <c r="BX61" s="11"/>
      <c r="BY61" s="11" t="str">
        <f t="shared" ref="BY61" si="35">IF(Z61="","","(")</f>
        <v/>
      </c>
      <c r="BZ61" s="11" t="str">
        <f t="shared" ref="BZ61" si="36">IF(Z61="","",IF(U61="","",IF(U61="CLOB","",IF(U61="BLOB","",IF(U61="DATE","",IF(U61="TIMESTAMP","",Z61))))))</f>
        <v/>
      </c>
      <c r="CA61" s="11"/>
      <c r="CB61" s="11"/>
      <c r="CC61" s="11" t="str">
        <f t="shared" ref="CC61" si="37">IF(Z61="","",")")</f>
        <v/>
      </c>
      <c r="CD61" s="11"/>
      <c r="CE61" s="11" t="str">
        <f t="shared" ref="CE61" si="38">IF(AI61="","","NOT NULL")</f>
        <v/>
      </c>
      <c r="CF61" s="11"/>
      <c r="CG61" s="11"/>
      <c r="CH61" s="11"/>
      <c r="CI61" s="11"/>
      <c r="CJ61" s="11" t="str">
        <f t="shared" ref="CJ61" si="39">IF(AE61="○","primary key","")</f>
        <v/>
      </c>
      <c r="CK61" s="11"/>
      <c r="CL61" s="11"/>
      <c r="CM61" s="11"/>
      <c r="CN61" s="11"/>
      <c r="CO61" s="11"/>
      <c r="CP61" s="11"/>
      <c r="CQ61" s="11"/>
      <c r="CR61" s="11"/>
      <c r="CS61" s="12" t="e">
        <f>IF(#REF!="","",",")</f>
        <v>#REF!</v>
      </c>
      <c r="CT61" s="11"/>
      <c r="CU61" s="11"/>
      <c r="CV61" s="11"/>
      <c r="CW61" s="10" t="str">
        <f t="shared" ref="CW61" si="40">IF(C61="","","comment on column " &amp; $O$2 &amp; "." &amp; L61 &amp; " is " &amp; "'" &amp; C61 &amp;"';")</f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IF(L62="",IF(AND(L14="",#REF!&lt;&gt;""),");",""),L62)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>IF(L14="","",",")</f>
        <v>,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s="3" customFormat="1" ht="14.25">
      <c r="A63" s="19"/>
      <c r="B63" s="20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16"/>
      <c r="V63" s="17"/>
      <c r="W63" s="17"/>
      <c r="X63" s="17"/>
      <c r="Y63" s="18"/>
      <c r="Z63" s="16"/>
      <c r="AA63" s="18"/>
      <c r="AB63" s="16"/>
      <c r="AC63" s="17"/>
      <c r="AD63" s="18"/>
      <c r="AE63" s="14"/>
      <c r="AF63" s="15"/>
      <c r="AG63" s="14"/>
      <c r="AH63" s="15"/>
      <c r="AI63" s="14"/>
      <c r="AJ63" s="15"/>
      <c r="AK63" s="14"/>
      <c r="AL63" s="15"/>
      <c r="AM63" s="14"/>
      <c r="AN63" s="15"/>
      <c r="AO63" s="16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M63" s="10"/>
      <c r="BN63" s="11" t="e">
        <f>IF(L63="",IF(AND(L15="",#REF!&lt;&gt;""),");",""),L63)</f>
        <v>#REF!</v>
      </c>
      <c r="BO63" s="11"/>
      <c r="BP63" s="11"/>
      <c r="BQ63" s="11"/>
      <c r="BR63" s="11"/>
      <c r="BS63" s="11"/>
      <c r="BT63" s="11" t="str">
        <f t="shared" si="26"/>
        <v/>
      </c>
      <c r="BU63" s="11"/>
      <c r="BV63" s="11"/>
      <c r="BW63" s="11"/>
      <c r="BX63" s="11"/>
      <c r="BY63" s="11" t="str">
        <f t="shared" si="27"/>
        <v/>
      </c>
      <c r="BZ63" s="11" t="str">
        <f t="shared" si="28"/>
        <v/>
      </c>
      <c r="CA63" s="11"/>
      <c r="CB63" s="11"/>
      <c r="CC63" s="11" t="str">
        <f t="shared" si="29"/>
        <v/>
      </c>
      <c r="CD63" s="11"/>
      <c r="CE63" s="11" t="str">
        <f t="shared" si="30"/>
        <v/>
      </c>
      <c r="CF63" s="11"/>
      <c r="CG63" s="11"/>
      <c r="CH63" s="11"/>
      <c r="CI63" s="11"/>
      <c r="CJ63" s="11" t="str">
        <f t="shared" si="31"/>
        <v/>
      </c>
      <c r="CK63" s="11"/>
      <c r="CL63" s="11"/>
      <c r="CM63" s="11"/>
      <c r="CN63" s="11"/>
      <c r="CO63" s="11"/>
      <c r="CP63" s="11"/>
      <c r="CQ63" s="11"/>
      <c r="CR63" s="11"/>
      <c r="CS63" s="12" t="str">
        <f>IF(L15="","",",")</f>
        <v>,</v>
      </c>
      <c r="CT63" s="11"/>
      <c r="CU63" s="11"/>
      <c r="CV63" s="11"/>
      <c r="CW63" s="10" t="str">
        <f t="shared" si="32"/>
        <v/>
      </c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2"/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e">
        <f>IF(L64="",IF(AND(L65="",#REF!&lt;&gt;""),");",""),""""&amp;L64&amp;"""")</f>
        <v>#REF!</v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 t="shared" si="25"/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 t="shared" si="8"/>
        <v/>
      </c>
      <c r="CW65" s="7" t="str">
        <f t="shared" si="9"/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str">
        <f>IF(L66="",IF(AND(L68="",L65&lt;&gt;""),");",""),""""&amp;L66&amp;"""")</f>
        <v/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 t="str">
        <f>IF(L68="","",",")</f>
        <v/>
      </c>
      <c r="CW66" s="7" t="str">
        <f t="shared" si="9"/>
        <v/>
      </c>
    </row>
    <row r="67" spans="1:101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N67" s="8" t="str">
        <f>IF(L67="",IF(AND(L68="",L65&lt;&gt;""),");",""),""""&amp;L67&amp;"""")</f>
        <v/>
      </c>
      <c r="BT67" s="8" t="str">
        <f t="shared" ref="BT67" si="41">IF(U67="","",U67)</f>
        <v/>
      </c>
      <c r="BY67" s="8" t="str">
        <f t="shared" ref="BY67" si="42">IF(Z67="","","(")</f>
        <v/>
      </c>
      <c r="BZ67" s="8" t="str">
        <f t="shared" ref="BZ67" si="43">IF(Z67="","",IF(U67="","",IF(U67="CLOB","",IF(U67="BLOB","",IF(U67="DATE","",IF(U67="TIMESTAMP","",Z67))))))</f>
        <v/>
      </c>
      <c r="CC67" s="8" t="str">
        <f t="shared" ref="CC67" si="44">IF(Z67="","",")")</f>
        <v/>
      </c>
      <c r="CE67" s="8" t="str">
        <f t="shared" ref="CE67" si="45">IF(AI67="","","NOT NULL")</f>
        <v/>
      </c>
      <c r="CJ67" s="8" t="str">
        <f t="shared" ref="CJ67" si="46">IF(AE67="○","primary key","")</f>
        <v/>
      </c>
      <c r="CS67" s="9" t="str">
        <f t="shared" ref="CS67" si="47">IF(L68="","",",")</f>
        <v/>
      </c>
      <c r="CW67" s="7" t="str">
        <f t="shared" ref="CW67" si="48">IF(C67="","","comment on column " &amp; $O$2 &amp; "." &amp; L67 &amp; " is " &amp; "'" &amp; C67 &amp;"';")</f>
        <v/>
      </c>
    </row>
    <row r="68" spans="1:101" ht="14.25">
      <c r="A68" s="23"/>
      <c r="B68" s="23"/>
      <c r="C68" s="16"/>
      <c r="D68" s="17"/>
      <c r="E68" s="17"/>
      <c r="F68" s="17"/>
      <c r="G68" s="17"/>
      <c r="H68" s="17"/>
      <c r="I68" s="17"/>
      <c r="J68" s="17"/>
      <c r="K68" s="18"/>
      <c r="L68" s="16"/>
      <c r="M68" s="17"/>
      <c r="N68" s="17"/>
      <c r="O68" s="17"/>
      <c r="P68" s="17"/>
      <c r="Q68" s="17"/>
      <c r="R68" s="17"/>
      <c r="S68" s="17"/>
      <c r="T68" s="18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N68" s="8" t="e">
        <f>IF(L68="",IF(AND(#REF!="",L66&lt;&gt;""),");",""),""""&amp;L68&amp;"""")</f>
        <v>#REF!</v>
      </c>
      <c r="BT68" s="8" t="str">
        <f t="shared" si="2"/>
        <v/>
      </c>
      <c r="BY68" s="8" t="str">
        <f t="shared" si="3"/>
        <v/>
      </c>
      <c r="BZ68" s="8" t="str">
        <f t="shared" si="4"/>
        <v/>
      </c>
      <c r="CC68" s="8" t="str">
        <f t="shared" si="5"/>
        <v/>
      </c>
      <c r="CE68" s="8" t="str">
        <f t="shared" si="6"/>
        <v/>
      </c>
      <c r="CJ68" s="8" t="str">
        <f t="shared" si="7"/>
        <v/>
      </c>
      <c r="CS68" s="9"/>
      <c r="CW68" s="7" t="str">
        <f t="shared" si="9"/>
        <v/>
      </c>
    </row>
    <row r="69" spans="1:101">
      <c r="BT69" s="8" t="str">
        <f t="shared" ref="BT69:BT123" si="49">IF(U69="","",U69)</f>
        <v/>
      </c>
      <c r="BY69" s="8" t="str">
        <f t="shared" ref="BY69:BY123" si="50">IF(Z69="","","(")</f>
        <v/>
      </c>
      <c r="BZ69" s="8" t="str">
        <f t="shared" ref="BZ69:BZ123" si="51">IF(Z69="","",IF(U69="","",IF(U69="CLOB","",IF(U69="BLOB","",IF(U69="DATE","",IF(U69="TIMESTAMP","",Z69))))))</f>
        <v/>
      </c>
      <c r="CC69" s="8" t="str">
        <f t="shared" ref="CC69:CC123" si="52">IF(Z69="","",")")</f>
        <v/>
      </c>
      <c r="CE69" s="8" t="str">
        <f t="shared" ref="CE69:CE123" si="53">IF(AI69="","","NOT NULL")</f>
        <v/>
      </c>
      <c r="CJ69" s="8" t="str">
        <f t="shared" ref="CJ69:CJ123" si="54">IF(AE69="○","primary key","")</f>
        <v/>
      </c>
      <c r="CS69" s="9" t="str">
        <f t="shared" ref="CS69:CS123" si="55">IF(L70="","",",")</f>
        <v/>
      </c>
      <c r="CW69" s="7" t="str">
        <f t="shared" ref="CW69:CW123" si="56">IF(C69="","","comment on column " &amp; $O$2 &amp; "." &amp; L69 &amp; " is " &amp; "'" &amp; C69 &amp;"';")</f>
        <v/>
      </c>
    </row>
    <row r="70" spans="1:101">
      <c r="BN70" s="8" t="s">
        <v>38</v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25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ref="BN89:BN152" si="57">IF(L89="",IF(AND(L90="",L88&lt;&gt;""),");",""),""""&amp;L89&amp;"""")</f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si="49"/>
        <v/>
      </c>
      <c r="BY123" s="8" t="str">
        <f t="shared" si="50"/>
        <v/>
      </c>
      <c r="BZ123" s="8" t="str">
        <f t="shared" si="51"/>
        <v/>
      </c>
      <c r="CC123" s="8" t="str">
        <f t="shared" si="52"/>
        <v/>
      </c>
      <c r="CE123" s="8" t="str">
        <f t="shared" si="53"/>
        <v/>
      </c>
      <c r="CJ123" s="8" t="str">
        <f t="shared" si="54"/>
        <v/>
      </c>
      <c r="CS123" s="9" t="str">
        <f t="shared" si="55"/>
        <v/>
      </c>
      <c r="CW123" s="7" t="str">
        <f t="shared" si="56"/>
        <v/>
      </c>
    </row>
    <row r="124" spans="66:101">
      <c r="BN124" s="8" t="str">
        <f t="shared" si="57"/>
        <v/>
      </c>
      <c r="BT124" s="8" t="str">
        <f t="shared" ref="BT124:BT187" si="58">IF(U124="","",U124)</f>
        <v/>
      </c>
      <c r="BY124" s="8" t="str">
        <f t="shared" ref="BY124:BY187" si="59">IF(Z124="","","(")</f>
        <v/>
      </c>
      <c r="BZ124" s="8" t="str">
        <f t="shared" ref="BZ124:BZ187" si="60">IF(Z124="","",IF(U124="","",IF(U124="CLOB","",IF(U124="BLOB","",IF(U124="DATE","",IF(U124="TIMESTAMP","",Z124))))))</f>
        <v/>
      </c>
      <c r="CC124" s="8" t="str">
        <f t="shared" ref="CC124:CC187" si="61">IF(Z124="","",")")</f>
        <v/>
      </c>
      <c r="CE124" s="8" t="str">
        <f t="shared" ref="CE124:CE187" si="62">IF(AI124="","","NOT NULL")</f>
        <v/>
      </c>
      <c r="CJ124" s="8" t="str">
        <f t="shared" ref="CJ124:CJ187" si="63">IF(AE124="○","primary key","")</f>
        <v/>
      </c>
      <c r="CS124" s="9" t="str">
        <f t="shared" ref="CS124:CS187" si="64">IF(L125="","",",")</f>
        <v/>
      </c>
      <c r="CW124" s="7" t="str">
        <f t="shared" ref="CW124:CW187" si="65">IF(C124="","","comment on column " &amp; $O$2 &amp; "." &amp; L124 &amp; " is " &amp; "'" &amp; C124 &amp;"';")</f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57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ref="BN153:BN216" si="66">IF(L153="",IF(AND(L154="",L152&lt;&gt;""),");",""),""""&amp;L153&amp;"""")</f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si="58"/>
        <v/>
      </c>
      <c r="BY187" s="8" t="str">
        <f t="shared" si="59"/>
        <v/>
      </c>
      <c r="BZ187" s="8" t="str">
        <f t="shared" si="60"/>
        <v/>
      </c>
      <c r="CC187" s="8" t="str">
        <f t="shared" si="61"/>
        <v/>
      </c>
      <c r="CE187" s="8" t="str">
        <f t="shared" si="62"/>
        <v/>
      </c>
      <c r="CJ187" s="8" t="str">
        <f t="shared" si="63"/>
        <v/>
      </c>
      <c r="CS187" s="9" t="str">
        <f t="shared" si="64"/>
        <v/>
      </c>
      <c r="CW187" s="7" t="str">
        <f t="shared" si="65"/>
        <v/>
      </c>
    </row>
    <row r="188" spans="66:101">
      <c r="BN188" s="8" t="str">
        <f t="shared" si="66"/>
        <v/>
      </c>
      <c r="BT188" s="8" t="str">
        <f t="shared" ref="BT188:BT251" si="67">IF(U188="","",U188)</f>
        <v/>
      </c>
      <c r="BY188" s="8" t="str">
        <f t="shared" ref="BY188:BY251" si="68">IF(Z188="","","(")</f>
        <v/>
      </c>
      <c r="BZ188" s="8" t="str">
        <f t="shared" ref="BZ188:BZ251" si="69">IF(Z188="","",IF(U188="","",IF(U188="CLOB","",IF(U188="BLOB","",IF(U188="DATE","",IF(U188="TIMESTAMP","",Z188))))))</f>
        <v/>
      </c>
      <c r="CC188" s="8" t="str">
        <f t="shared" ref="CC188:CC251" si="70">IF(Z188="","",")")</f>
        <v/>
      </c>
      <c r="CE188" s="8" t="str">
        <f t="shared" ref="CE188:CE251" si="71">IF(AI188="","","NOT NULL")</f>
        <v/>
      </c>
      <c r="CJ188" s="8" t="str">
        <f t="shared" ref="CJ188:CJ251" si="72">IF(AE188="○","primary key","")</f>
        <v/>
      </c>
      <c r="CS188" s="9" t="str">
        <f t="shared" ref="CS188:CS251" si="73">IF(L189="","",",")</f>
        <v/>
      </c>
      <c r="CW188" s="7" t="str">
        <f t="shared" ref="CW188:CW251" si="74">IF(C188="","","comment on column " &amp; $O$2 &amp; "." &amp; L188 &amp; " is " &amp; "'" &amp; C188 &amp;"';")</f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66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ref="BN217:BN280" si="75">IF(L217="",IF(AND(L218="",L216&lt;&gt;""),");",""),""""&amp;L217&amp;"""")</f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si="67"/>
        <v/>
      </c>
      <c r="BY251" s="8" t="str">
        <f t="shared" si="68"/>
        <v/>
      </c>
      <c r="BZ251" s="8" t="str">
        <f t="shared" si="69"/>
        <v/>
      </c>
      <c r="CC251" s="8" t="str">
        <f t="shared" si="70"/>
        <v/>
      </c>
      <c r="CE251" s="8" t="str">
        <f t="shared" si="71"/>
        <v/>
      </c>
      <c r="CJ251" s="8" t="str">
        <f t="shared" si="72"/>
        <v/>
      </c>
      <c r="CS251" s="9" t="str">
        <f t="shared" si="73"/>
        <v/>
      </c>
      <c r="CW251" s="7" t="str">
        <f t="shared" si="74"/>
        <v/>
      </c>
    </row>
    <row r="252" spans="66:101">
      <c r="BN252" s="8" t="str">
        <f t="shared" si="75"/>
        <v/>
      </c>
      <c r="BT252" s="8" t="str">
        <f t="shared" ref="BT252:BT315" si="76">IF(U252="","",U252)</f>
        <v/>
      </c>
      <c r="BY252" s="8" t="str">
        <f t="shared" ref="BY252:BY315" si="77">IF(Z252="","","(")</f>
        <v/>
      </c>
      <c r="BZ252" s="8" t="str">
        <f t="shared" ref="BZ252:BZ315" si="78">IF(Z252="","",IF(U252="","",IF(U252="CLOB","",IF(U252="BLOB","",IF(U252="DATE","",IF(U252="TIMESTAMP","",Z252))))))</f>
        <v/>
      </c>
      <c r="CC252" s="8" t="str">
        <f t="shared" ref="CC252:CC315" si="79">IF(Z252="","",")")</f>
        <v/>
      </c>
      <c r="CE252" s="8" t="str">
        <f t="shared" ref="CE252:CE315" si="80">IF(AI252="","","NOT NULL")</f>
        <v/>
      </c>
      <c r="CJ252" s="8" t="str">
        <f t="shared" ref="CJ252:CJ315" si="81">IF(AE252="○","primary key","")</f>
        <v/>
      </c>
      <c r="CS252" s="9" t="str">
        <f t="shared" ref="CS252:CS315" si="82">IF(L253="","",",")</f>
        <v/>
      </c>
      <c r="CW252" s="7" t="str">
        <f t="shared" ref="CW252:CW315" si="83">IF(C252="","","comment on column " &amp; $O$2 &amp; "." &amp; L252 &amp; " is " &amp; "'" &amp; C252 &amp;"';")</f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75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ref="BN281:BN344" si="84">IF(L281="",IF(AND(L282="",L280&lt;&gt;""),");",""),""""&amp;L281&amp;"""")</f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si="76"/>
        <v/>
      </c>
      <c r="BY315" s="8" t="str">
        <f t="shared" si="77"/>
        <v/>
      </c>
      <c r="BZ315" s="8" t="str">
        <f t="shared" si="78"/>
        <v/>
      </c>
      <c r="CC315" s="8" t="str">
        <f t="shared" si="79"/>
        <v/>
      </c>
      <c r="CE315" s="8" t="str">
        <f t="shared" si="80"/>
        <v/>
      </c>
      <c r="CJ315" s="8" t="str">
        <f t="shared" si="81"/>
        <v/>
      </c>
      <c r="CS315" s="9" t="str">
        <f t="shared" si="82"/>
        <v/>
      </c>
      <c r="CW315" s="7" t="str">
        <f t="shared" si="83"/>
        <v/>
      </c>
    </row>
    <row r="316" spans="66:101">
      <c r="BN316" s="8" t="str">
        <f t="shared" si="84"/>
        <v/>
      </c>
      <c r="BT316" s="8" t="str">
        <f t="shared" ref="BT316:BT379" si="85">IF(U316="","",U316)</f>
        <v/>
      </c>
      <c r="BY316" s="8" t="str">
        <f t="shared" ref="BY316:BY379" si="86">IF(Z316="","","(")</f>
        <v/>
      </c>
      <c r="BZ316" s="8" t="str">
        <f t="shared" ref="BZ316:BZ379" si="87">IF(Z316="","",IF(U316="","",IF(U316="CLOB","",IF(U316="BLOB","",IF(U316="DATE","",IF(U316="TIMESTAMP","",Z316))))))</f>
        <v/>
      </c>
      <c r="CC316" s="8" t="str">
        <f t="shared" ref="CC316:CC379" si="88">IF(Z316="","",")")</f>
        <v/>
      </c>
      <c r="CE316" s="8" t="str">
        <f t="shared" ref="CE316:CE379" si="89">IF(AI316="","","NOT NULL")</f>
        <v/>
      </c>
      <c r="CJ316" s="8" t="str">
        <f t="shared" ref="CJ316:CJ379" si="90">IF(AE316="○","primary key","")</f>
        <v/>
      </c>
      <c r="CS316" s="9" t="str">
        <f t="shared" ref="CS316:CS379" si="91">IF(L317="","",",")</f>
        <v/>
      </c>
      <c r="CW316" s="7" t="str">
        <f t="shared" ref="CW316:CW379" si="92">IF(C316="","","comment on column " &amp; $O$2 &amp; "." &amp; L316 &amp; " is " &amp; "'" &amp; C316 &amp;"';")</f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84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ref="BN345:BN408" si="93">IF(L345="",IF(AND(L346="",L344&lt;&gt;""),");",""),""""&amp;L345&amp;"""")</f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si="85"/>
        <v/>
      </c>
      <c r="BY379" s="8" t="str">
        <f t="shared" si="86"/>
        <v/>
      </c>
      <c r="BZ379" s="8" t="str">
        <f t="shared" si="87"/>
        <v/>
      </c>
      <c r="CC379" s="8" t="str">
        <f t="shared" si="88"/>
        <v/>
      </c>
      <c r="CE379" s="8" t="str">
        <f t="shared" si="89"/>
        <v/>
      </c>
      <c r="CJ379" s="8" t="str">
        <f t="shared" si="90"/>
        <v/>
      </c>
      <c r="CS379" s="9" t="str">
        <f t="shared" si="91"/>
        <v/>
      </c>
      <c r="CW379" s="7" t="str">
        <f t="shared" si="92"/>
        <v/>
      </c>
    </row>
    <row r="380" spans="66:101">
      <c r="BN380" s="8" t="str">
        <f t="shared" si="93"/>
        <v/>
      </c>
      <c r="BT380" s="8" t="str">
        <f t="shared" ref="BT380:BT443" si="94">IF(U380="","",U380)</f>
        <v/>
      </c>
      <c r="BY380" s="8" t="str">
        <f t="shared" ref="BY380:BY443" si="95">IF(Z380="","","(")</f>
        <v/>
      </c>
      <c r="BZ380" s="8" t="str">
        <f t="shared" ref="BZ380:BZ443" si="96">IF(Z380="","",IF(U380="","",IF(U380="CLOB","",IF(U380="BLOB","",IF(U380="DATE","",IF(U380="TIMESTAMP","",Z380))))))</f>
        <v/>
      </c>
      <c r="CC380" s="8" t="str">
        <f t="shared" ref="CC380:CC443" si="97">IF(Z380="","",")")</f>
        <v/>
      </c>
      <c r="CE380" s="8" t="str">
        <f t="shared" ref="CE380:CE443" si="98">IF(AI380="","","NOT NULL")</f>
        <v/>
      </c>
      <c r="CJ380" s="8" t="str">
        <f t="shared" ref="CJ380:CJ443" si="99">IF(AE380="○","primary key","")</f>
        <v/>
      </c>
      <c r="CS380" s="9" t="str">
        <f t="shared" ref="CS380:CS443" si="100">IF(L381="","",",")</f>
        <v/>
      </c>
      <c r="CW380" s="7" t="str">
        <f t="shared" ref="CW380:CW443" si="101">IF(C380="","","comment on column " &amp; $O$2 &amp; "." &amp; L380 &amp; " is " &amp; "'" &amp; C380 &amp;"';")</f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93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ref="BN409:BN472" si="102">IF(L409="",IF(AND(L410="",L408&lt;&gt;""),");",""),""""&amp;L409&amp;"""")</f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si="94"/>
        <v/>
      </c>
      <c r="BY443" s="8" t="str">
        <f t="shared" si="95"/>
        <v/>
      </c>
      <c r="BZ443" s="8" t="str">
        <f t="shared" si="96"/>
        <v/>
      </c>
      <c r="CC443" s="8" t="str">
        <f t="shared" si="97"/>
        <v/>
      </c>
      <c r="CE443" s="8" t="str">
        <f t="shared" si="98"/>
        <v/>
      </c>
      <c r="CJ443" s="8" t="str">
        <f t="shared" si="99"/>
        <v/>
      </c>
      <c r="CS443" s="9" t="str">
        <f t="shared" si="100"/>
        <v/>
      </c>
      <c r="CW443" s="7" t="str">
        <f t="shared" si="101"/>
        <v/>
      </c>
    </row>
    <row r="444" spans="66:101">
      <c r="BN444" s="8" t="str">
        <f t="shared" si="102"/>
        <v/>
      </c>
      <c r="BT444" s="8" t="str">
        <f t="shared" ref="BT444:BT507" si="103">IF(U444="","",U444)</f>
        <v/>
      </c>
      <c r="BY444" s="8" t="str">
        <f t="shared" ref="BY444:BY507" si="104">IF(Z444="","","(")</f>
        <v/>
      </c>
      <c r="BZ444" s="8" t="str">
        <f t="shared" ref="BZ444:BZ507" si="105">IF(Z444="","",IF(U444="","",IF(U444="CLOB","",IF(U444="BLOB","",IF(U444="DATE","",IF(U444="TIMESTAMP","",Z444))))))</f>
        <v/>
      </c>
      <c r="CC444" s="8" t="str">
        <f t="shared" ref="CC444:CC507" si="106">IF(Z444="","",")")</f>
        <v/>
      </c>
      <c r="CE444" s="8" t="str">
        <f t="shared" ref="CE444:CE507" si="107">IF(AI444="","","NOT NULL")</f>
        <v/>
      </c>
      <c r="CJ444" s="8" t="str">
        <f t="shared" ref="CJ444:CJ507" si="108">IF(AE444="○","primary key","")</f>
        <v/>
      </c>
      <c r="CS444" s="9" t="str">
        <f t="shared" ref="CS444:CS507" si="109">IF(L445="","",",")</f>
        <v/>
      </c>
      <c r="CW444" s="7" t="str">
        <f t="shared" ref="CW444:CW507" si="110">IF(C444="","","comment on column " &amp; $O$2 &amp; "." &amp; L444 &amp; " is " &amp; "'" &amp; C444 &amp;"';")</f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02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ref="BN473:BN536" si="111">IF(L473="",IF(AND(L474="",L472&lt;&gt;""),");",""),""""&amp;L473&amp;"""")</f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si="103"/>
        <v/>
      </c>
      <c r="BY507" s="8" t="str">
        <f t="shared" si="104"/>
        <v/>
      </c>
      <c r="BZ507" s="8" t="str">
        <f t="shared" si="105"/>
        <v/>
      </c>
      <c r="CC507" s="8" t="str">
        <f t="shared" si="106"/>
        <v/>
      </c>
      <c r="CE507" s="8" t="str">
        <f t="shared" si="107"/>
        <v/>
      </c>
      <c r="CJ507" s="8" t="str">
        <f t="shared" si="108"/>
        <v/>
      </c>
      <c r="CS507" s="9" t="str">
        <f t="shared" si="109"/>
        <v/>
      </c>
      <c r="CW507" s="7" t="str">
        <f t="shared" si="110"/>
        <v/>
      </c>
    </row>
    <row r="508" spans="66:101">
      <c r="BN508" s="8" t="str">
        <f t="shared" si="111"/>
        <v/>
      </c>
      <c r="BT508" s="8" t="str">
        <f t="shared" ref="BT508:BT571" si="112">IF(U508="","",U508)</f>
        <v/>
      </c>
      <c r="BY508" s="8" t="str">
        <f t="shared" ref="BY508:BY571" si="113">IF(Z508="","","(")</f>
        <v/>
      </c>
      <c r="BZ508" s="8" t="str">
        <f t="shared" ref="BZ508:BZ571" si="114">IF(Z508="","",IF(U508="","",IF(U508="CLOB","",IF(U508="BLOB","",IF(U508="DATE","",IF(U508="TIMESTAMP","",Z508))))))</f>
        <v/>
      </c>
      <c r="CC508" s="8" t="str">
        <f t="shared" ref="CC508:CC571" si="115">IF(Z508="","",")")</f>
        <v/>
      </c>
      <c r="CE508" s="8" t="str">
        <f t="shared" ref="CE508:CE571" si="116">IF(AI508="","","NOT NULL")</f>
        <v/>
      </c>
      <c r="CJ508" s="8" t="str">
        <f t="shared" ref="CJ508:CJ571" si="117">IF(AE508="○","primary key","")</f>
        <v/>
      </c>
      <c r="CS508" s="9" t="str">
        <f t="shared" ref="CS508:CS571" si="118">IF(L509="","",",")</f>
        <v/>
      </c>
      <c r="CW508" s="7" t="str">
        <f t="shared" ref="CW508:CW571" si="119">IF(C508="","","comment on column " &amp; $O$2 &amp; "." &amp; L508 &amp; " is " &amp; "'" &amp; C508 &amp;"';")</f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11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ref="BN537:BN600" si="120">IF(L537="",IF(AND(L538="",L536&lt;&gt;""),");",""),""""&amp;L537&amp;"""")</f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si="112"/>
        <v/>
      </c>
      <c r="BY571" s="8" t="str">
        <f t="shared" si="113"/>
        <v/>
      </c>
      <c r="BZ571" s="8" t="str">
        <f t="shared" si="114"/>
        <v/>
      </c>
      <c r="CC571" s="8" t="str">
        <f t="shared" si="115"/>
        <v/>
      </c>
      <c r="CE571" s="8" t="str">
        <f t="shared" si="116"/>
        <v/>
      </c>
      <c r="CJ571" s="8" t="str">
        <f t="shared" si="117"/>
        <v/>
      </c>
      <c r="CS571" s="9" t="str">
        <f t="shared" si="118"/>
        <v/>
      </c>
      <c r="CW571" s="7" t="str">
        <f t="shared" si="119"/>
        <v/>
      </c>
    </row>
    <row r="572" spans="66:101">
      <c r="BN572" s="8" t="str">
        <f t="shared" si="120"/>
        <v/>
      </c>
      <c r="BT572" s="8" t="str">
        <f t="shared" ref="BT572:BT635" si="121">IF(U572="","",U572)</f>
        <v/>
      </c>
      <c r="BY572" s="8" t="str">
        <f t="shared" ref="BY572:BY635" si="122">IF(Z572="","","(")</f>
        <v/>
      </c>
      <c r="BZ572" s="8" t="str">
        <f t="shared" ref="BZ572:BZ635" si="123">IF(Z572="","",IF(U572="","",IF(U572="CLOB","",IF(U572="BLOB","",IF(U572="DATE","",IF(U572="TIMESTAMP","",Z572))))))</f>
        <v/>
      </c>
      <c r="CC572" s="8" t="str">
        <f t="shared" ref="CC572:CC635" si="124">IF(Z572="","",")")</f>
        <v/>
      </c>
      <c r="CE572" s="8" t="str">
        <f t="shared" ref="CE572:CE635" si="125">IF(AI572="","","NOT NULL")</f>
        <v/>
      </c>
      <c r="CJ572" s="8" t="str">
        <f t="shared" ref="CJ572:CJ635" si="126">IF(AE572="○","primary key","")</f>
        <v/>
      </c>
      <c r="CS572" s="9" t="str">
        <f t="shared" ref="CS572:CS635" si="127">IF(L573="","",",")</f>
        <v/>
      </c>
      <c r="CW572" s="7" t="str">
        <f t="shared" ref="CW572:CW635" si="128">IF(C572="","","comment on column " &amp; $O$2 &amp; "." &amp; L572 &amp; " is " &amp; "'" &amp; C572 &amp;"';")</f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0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ref="BN601:BN664" si="129">IF(L601="",IF(AND(L602="",L600&lt;&gt;""),");",""),""""&amp;L601&amp;"""")</f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si="121"/>
        <v/>
      </c>
      <c r="BY635" s="8" t="str">
        <f t="shared" si="122"/>
        <v/>
      </c>
      <c r="BZ635" s="8" t="str">
        <f t="shared" si="123"/>
        <v/>
      </c>
      <c r="CC635" s="8" t="str">
        <f t="shared" si="124"/>
        <v/>
      </c>
      <c r="CE635" s="8" t="str">
        <f t="shared" si="125"/>
        <v/>
      </c>
      <c r="CJ635" s="8" t="str">
        <f t="shared" si="126"/>
        <v/>
      </c>
      <c r="CS635" s="9" t="str">
        <f t="shared" si="127"/>
        <v/>
      </c>
      <c r="CW635" s="7" t="str">
        <f t="shared" si="128"/>
        <v/>
      </c>
    </row>
    <row r="636" spans="66:101">
      <c r="BN636" s="8" t="str">
        <f t="shared" si="129"/>
        <v/>
      </c>
      <c r="BT636" s="8" t="str">
        <f t="shared" ref="BT636:BT699" si="130">IF(U636="","",U636)</f>
        <v/>
      </c>
      <c r="BY636" s="8" t="str">
        <f t="shared" ref="BY636:BY699" si="131">IF(Z636="","","(")</f>
        <v/>
      </c>
      <c r="BZ636" s="8" t="str">
        <f t="shared" ref="BZ636:BZ699" si="132">IF(Z636="","",IF(U636="","",IF(U636="CLOB","",IF(U636="BLOB","",IF(U636="DATE","",IF(U636="TIMESTAMP","",Z636))))))</f>
        <v/>
      </c>
      <c r="CC636" s="8" t="str">
        <f t="shared" ref="CC636:CC699" si="133">IF(Z636="","",")")</f>
        <v/>
      </c>
      <c r="CE636" s="8" t="str">
        <f t="shared" ref="CE636:CE699" si="134">IF(AI636="","","NOT NULL")</f>
        <v/>
      </c>
      <c r="CJ636" s="8" t="str">
        <f t="shared" ref="CJ636:CJ699" si="135">IF(AE636="○","primary key","")</f>
        <v/>
      </c>
      <c r="CS636" s="9" t="str">
        <f t="shared" ref="CS636:CS699" si="136">IF(L637="","",",")</f>
        <v/>
      </c>
      <c r="CW636" s="7" t="str">
        <f t="shared" ref="CW636:CW699" si="137">IF(C636="","","comment on column " &amp; $O$2 &amp; "." &amp; L636 &amp; " is " &amp; "'" &amp; C636 &amp;"';")</f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29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ref="BN665:BN728" si="138">IF(L665="",IF(AND(L666="",L664&lt;&gt;""),");",""),""""&amp;L665&amp;"""")</f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si="130"/>
        <v/>
      </c>
      <c r="BY699" s="8" t="str">
        <f t="shared" si="131"/>
        <v/>
      </c>
      <c r="BZ699" s="8" t="str">
        <f t="shared" si="132"/>
        <v/>
      </c>
      <c r="CC699" s="8" t="str">
        <f t="shared" si="133"/>
        <v/>
      </c>
      <c r="CE699" s="8" t="str">
        <f t="shared" si="134"/>
        <v/>
      </c>
      <c r="CJ699" s="8" t="str">
        <f t="shared" si="135"/>
        <v/>
      </c>
      <c r="CS699" s="9" t="str">
        <f t="shared" si="136"/>
        <v/>
      </c>
      <c r="CW699" s="7" t="str">
        <f t="shared" si="137"/>
        <v/>
      </c>
    </row>
    <row r="700" spans="66:101">
      <c r="BN700" s="8" t="str">
        <f t="shared" si="138"/>
        <v/>
      </c>
      <c r="BT700" s="8" t="str">
        <f t="shared" ref="BT700:BT763" si="139">IF(U700="","",U700)</f>
        <v/>
      </c>
      <c r="BY700" s="8" t="str">
        <f t="shared" ref="BY700:BY763" si="140">IF(Z700="","","(")</f>
        <v/>
      </c>
      <c r="BZ700" s="8" t="str">
        <f t="shared" ref="BZ700:BZ763" si="141">IF(Z700="","",IF(U700="","",IF(U700="CLOB","",IF(U700="BLOB","",IF(U700="DATE","",IF(U700="TIMESTAMP","",Z700))))))</f>
        <v/>
      </c>
      <c r="CC700" s="8" t="str">
        <f t="shared" ref="CC700:CC763" si="142">IF(Z700="","",")")</f>
        <v/>
      </c>
      <c r="CE700" s="8" t="str">
        <f t="shared" ref="CE700:CE763" si="143">IF(AI700="","","NOT NULL")</f>
        <v/>
      </c>
      <c r="CJ700" s="8" t="str">
        <f t="shared" ref="CJ700:CJ763" si="144">IF(AE700="○","primary key","")</f>
        <v/>
      </c>
      <c r="CS700" s="9" t="str">
        <f t="shared" ref="CS700:CS763" si="145">IF(L701="","",",")</f>
        <v/>
      </c>
      <c r="CW700" s="7" t="str">
        <f t="shared" ref="CW700:CW763" si="146">IF(C700="","","comment on column " &amp; $O$2 &amp; "." &amp; L700 &amp; " is " &amp; "'" &amp; C700 &amp;"';")</f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38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ref="BN729:BN792" si="147">IF(L729="",IF(AND(L730="",L728&lt;&gt;""),");",""),""""&amp;L729&amp;"""")</f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si="139"/>
        <v/>
      </c>
      <c r="BY763" s="8" t="str">
        <f t="shared" si="140"/>
        <v/>
      </c>
      <c r="BZ763" s="8" t="str">
        <f t="shared" si="141"/>
        <v/>
      </c>
      <c r="CC763" s="8" t="str">
        <f t="shared" si="142"/>
        <v/>
      </c>
      <c r="CE763" s="8" t="str">
        <f t="shared" si="143"/>
        <v/>
      </c>
      <c r="CJ763" s="8" t="str">
        <f t="shared" si="144"/>
        <v/>
      </c>
      <c r="CS763" s="9" t="str">
        <f t="shared" si="145"/>
        <v/>
      </c>
      <c r="CW763" s="7" t="str">
        <f t="shared" si="146"/>
        <v/>
      </c>
    </row>
    <row r="764" spans="66:101">
      <c r="BN764" s="8" t="str">
        <f t="shared" si="147"/>
        <v/>
      </c>
      <c r="BT764" s="8" t="str">
        <f t="shared" ref="BT764:BT827" si="148">IF(U764="","",U764)</f>
        <v/>
      </c>
      <c r="BY764" s="8" t="str">
        <f t="shared" ref="BY764:BY827" si="149">IF(Z764="","","(")</f>
        <v/>
      </c>
      <c r="BZ764" s="8" t="str">
        <f t="shared" ref="BZ764:BZ827" si="150">IF(Z764="","",IF(U764="","",IF(U764="CLOB","",IF(U764="BLOB","",IF(U764="DATE","",IF(U764="TIMESTAMP","",Z764))))))</f>
        <v/>
      </c>
      <c r="CC764" s="8" t="str">
        <f t="shared" ref="CC764:CC827" si="151">IF(Z764="","",")")</f>
        <v/>
      </c>
      <c r="CE764" s="8" t="str">
        <f t="shared" ref="CE764:CE827" si="152">IF(AI764="","","NOT NULL")</f>
        <v/>
      </c>
      <c r="CJ764" s="8" t="str">
        <f t="shared" ref="CJ764:CJ827" si="153">IF(AE764="○","primary key","")</f>
        <v/>
      </c>
      <c r="CS764" s="9" t="str">
        <f t="shared" ref="CS764:CS827" si="154">IF(L765="","",",")</f>
        <v/>
      </c>
      <c r="CW764" s="7" t="str">
        <f t="shared" ref="CW764:CW827" si="155">IF(C764="","","comment on column " &amp; $O$2 &amp; "." &amp; L764 &amp; " is " &amp; "'" &amp; C764 &amp;"';")</f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47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ref="BN793:BN856" si="156">IF(L793="",IF(AND(L794="",L792&lt;&gt;""),");",""),""""&amp;L793&amp;"""")</f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si="148"/>
        <v/>
      </c>
      <c r="BY827" s="8" t="str">
        <f t="shared" si="149"/>
        <v/>
      </c>
      <c r="BZ827" s="8" t="str">
        <f t="shared" si="150"/>
        <v/>
      </c>
      <c r="CC827" s="8" t="str">
        <f t="shared" si="151"/>
        <v/>
      </c>
      <c r="CE827" s="8" t="str">
        <f t="shared" si="152"/>
        <v/>
      </c>
      <c r="CJ827" s="8" t="str">
        <f t="shared" si="153"/>
        <v/>
      </c>
      <c r="CS827" s="9" t="str">
        <f t="shared" si="154"/>
        <v/>
      </c>
      <c r="CW827" s="7" t="str">
        <f t="shared" si="155"/>
        <v/>
      </c>
    </row>
    <row r="828" spans="66:101">
      <c r="BN828" s="8" t="str">
        <f t="shared" si="156"/>
        <v/>
      </c>
      <c r="BT828" s="8" t="str">
        <f t="shared" ref="BT828:BT891" si="157">IF(U828="","",U828)</f>
        <v/>
      </c>
      <c r="BY828" s="8" t="str">
        <f t="shared" ref="BY828:BY891" si="158">IF(Z828="","","(")</f>
        <v/>
      </c>
      <c r="BZ828" s="8" t="str">
        <f t="shared" ref="BZ828:BZ891" si="159">IF(Z828="","",IF(U828="","",IF(U828="CLOB","",IF(U828="BLOB","",IF(U828="DATE","",IF(U828="TIMESTAMP","",Z828))))))</f>
        <v/>
      </c>
      <c r="CC828" s="8" t="str">
        <f t="shared" ref="CC828:CC891" si="160">IF(Z828="","",")")</f>
        <v/>
      </c>
      <c r="CE828" s="8" t="str">
        <f t="shared" ref="CE828:CE891" si="161">IF(AI828="","","NOT NULL")</f>
        <v/>
      </c>
      <c r="CJ828" s="8" t="str">
        <f t="shared" ref="CJ828:CJ891" si="162">IF(AE828="○","primary key","")</f>
        <v/>
      </c>
      <c r="CS828" s="9" t="str">
        <f t="shared" ref="CS828:CS891" si="163">IF(L829="","",",")</f>
        <v/>
      </c>
      <c r="CW828" s="7" t="str">
        <f t="shared" ref="CW828:CW891" si="164">IF(C828="","","comment on column " &amp; $O$2 &amp; "." &amp; L828 &amp; " is " &amp; "'" &amp; C828 &amp;"';")</f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56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ref="BN857:BN920" si="165">IF(L857="",IF(AND(L858="",L856&lt;&gt;""),");",""),""""&amp;L857&amp;"""")</f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si="157"/>
        <v/>
      </c>
      <c r="BY891" s="8" t="str">
        <f t="shared" si="158"/>
        <v/>
      </c>
      <c r="BZ891" s="8" t="str">
        <f t="shared" si="159"/>
        <v/>
      </c>
      <c r="CC891" s="8" t="str">
        <f t="shared" si="160"/>
        <v/>
      </c>
      <c r="CE891" s="8" t="str">
        <f t="shared" si="161"/>
        <v/>
      </c>
      <c r="CJ891" s="8" t="str">
        <f t="shared" si="162"/>
        <v/>
      </c>
      <c r="CS891" s="9" t="str">
        <f t="shared" si="163"/>
        <v/>
      </c>
      <c r="CW891" s="7" t="str">
        <f t="shared" si="164"/>
        <v/>
      </c>
    </row>
    <row r="892" spans="66:101">
      <c r="BN892" s="8" t="str">
        <f t="shared" si="165"/>
        <v/>
      </c>
      <c r="BT892" s="8" t="str">
        <f t="shared" ref="BT892:BT951" si="166">IF(U892="","",U892)</f>
        <v/>
      </c>
      <c r="BY892" s="8" t="str">
        <f t="shared" ref="BY892:BY951" si="167">IF(Z892="","","(")</f>
        <v/>
      </c>
      <c r="BZ892" s="8" t="str">
        <f t="shared" ref="BZ892:BZ951" si="168">IF(Z892="","",IF(U892="","",IF(U892="CLOB","",IF(U892="BLOB","",IF(U892="DATE","",IF(U892="TIMESTAMP","",Z892))))))</f>
        <v/>
      </c>
      <c r="CC892" s="8" t="str">
        <f t="shared" ref="CC892:CC951" si="169">IF(Z892="","",")")</f>
        <v/>
      </c>
      <c r="CE892" s="8" t="str">
        <f t="shared" ref="CE892:CE951" si="170">IF(AI892="","","NOT NULL")</f>
        <v/>
      </c>
      <c r="CJ892" s="8" t="str">
        <f t="shared" ref="CJ892:CJ951" si="171">IF(AE892="○","primary key","")</f>
        <v/>
      </c>
      <c r="CS892" s="9" t="str">
        <f t="shared" ref="CS892:CS951" si="172">IF(L893="","",",")</f>
        <v/>
      </c>
      <c r="CW892" s="7" t="str">
        <f t="shared" ref="CW892:CW951" si="173">IF(C892="","","comment on column " &amp; $O$2 &amp; "." &amp; L892 &amp; " is " &amp; "'" &amp; C892 &amp;"';")</f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65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ref="BN921:BN951" si="174">IF(L921="",IF(AND(L922="",L920&lt;&gt;""),");",""),""""&amp;L921&amp;"""")</f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  <row r="951" spans="66:101">
      <c r="BN951" s="8" t="str">
        <f t="shared" si="174"/>
        <v/>
      </c>
      <c r="BT951" s="8" t="str">
        <f t="shared" si="166"/>
        <v/>
      </c>
      <c r="BY951" s="8" t="str">
        <f t="shared" si="167"/>
        <v/>
      </c>
      <c r="BZ951" s="8" t="str">
        <f t="shared" si="168"/>
        <v/>
      </c>
      <c r="CC951" s="8" t="str">
        <f t="shared" si="169"/>
        <v/>
      </c>
      <c r="CE951" s="8" t="str">
        <f t="shared" si="170"/>
        <v/>
      </c>
      <c r="CJ951" s="8" t="str">
        <f t="shared" si="171"/>
        <v/>
      </c>
      <c r="CS951" s="9" t="str">
        <f t="shared" si="172"/>
        <v/>
      </c>
      <c r="CW951" s="7" t="str">
        <f t="shared" si="173"/>
        <v/>
      </c>
    </row>
  </sheetData>
  <mergeCells count="793"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O51:BB51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5:AJ55"/>
    <mergeCell ref="AK55:AL55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E55:AF55"/>
    <mergeCell ref="AG55:AH55"/>
    <mergeCell ref="AI56:AJ56"/>
    <mergeCell ref="AK56:AL56"/>
    <mergeCell ref="AM56:AN56"/>
    <mergeCell ref="AO56:BB56"/>
    <mergeCell ref="A56:B56"/>
    <mergeCell ref="C56:K56"/>
    <mergeCell ref="L56:T56"/>
    <mergeCell ref="U56:Y56"/>
    <mergeCell ref="Z56:AA56"/>
    <mergeCell ref="AB56:AD56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2:AF22"/>
    <mergeCell ref="AG22:AH22"/>
    <mergeCell ref="AI22:AJ22"/>
    <mergeCell ref="AK22:AL22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4:AF24"/>
    <mergeCell ref="AG24:AH24"/>
    <mergeCell ref="AI24:AJ24"/>
    <mergeCell ref="AK24:AL24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5:AF25"/>
    <mergeCell ref="AG25:AH25"/>
    <mergeCell ref="AI25:AJ25"/>
    <mergeCell ref="AK25:AL25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26:B26"/>
    <mergeCell ref="C26:K26"/>
    <mergeCell ref="L26:T26"/>
    <mergeCell ref="U26:Y26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9:AF29"/>
    <mergeCell ref="AG29:AH29"/>
    <mergeCell ref="AI29:AJ29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31:AF31"/>
    <mergeCell ref="AG31:AH31"/>
    <mergeCell ref="AI31:AJ31"/>
    <mergeCell ref="AK31:AL31"/>
    <mergeCell ref="AM33:AN33"/>
    <mergeCell ref="AO33:BB33"/>
    <mergeCell ref="A33:B33"/>
    <mergeCell ref="C33:K33"/>
    <mergeCell ref="L33:T33"/>
    <mergeCell ref="U33:Y33"/>
    <mergeCell ref="Z33:AA33"/>
    <mergeCell ref="AB33:AD33"/>
    <mergeCell ref="AE32:AF32"/>
    <mergeCell ref="AG32:AH32"/>
    <mergeCell ref="AI32:AJ32"/>
    <mergeCell ref="AK32:AL32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3:AF33"/>
    <mergeCell ref="AG33:AH33"/>
    <mergeCell ref="AI33:AJ33"/>
    <mergeCell ref="AK33:AL33"/>
    <mergeCell ref="AM65:AN65"/>
    <mergeCell ref="AO65:BB65"/>
    <mergeCell ref="A65:B65"/>
    <mergeCell ref="C65:K65"/>
    <mergeCell ref="L65:T65"/>
    <mergeCell ref="U65:Y65"/>
    <mergeCell ref="Z65:AA65"/>
    <mergeCell ref="AB65:AD65"/>
    <mergeCell ref="AI64:AJ64"/>
    <mergeCell ref="AK64:AL64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5:AJ65"/>
    <mergeCell ref="AK65:AL65"/>
    <mergeCell ref="U66:Y66"/>
    <mergeCell ref="Z66:AA66"/>
    <mergeCell ref="AB66:AD66"/>
    <mergeCell ref="A67:B67"/>
    <mergeCell ref="C67:K67"/>
    <mergeCell ref="L67:T67"/>
    <mergeCell ref="U67:Y67"/>
    <mergeCell ref="Z67:AA67"/>
    <mergeCell ref="AB67:AD67"/>
    <mergeCell ref="AI36:AJ36"/>
    <mergeCell ref="AK36:AL36"/>
    <mergeCell ref="AG39:AH39"/>
    <mergeCell ref="AI39:AJ39"/>
    <mergeCell ref="AK29:AL29"/>
    <mergeCell ref="AE27:AF27"/>
    <mergeCell ref="AG27:AH27"/>
    <mergeCell ref="AI27:AJ27"/>
    <mergeCell ref="AK27:AL27"/>
    <mergeCell ref="U36:Y36"/>
    <mergeCell ref="Z36:AA36"/>
    <mergeCell ref="AB36:AD36"/>
    <mergeCell ref="AE36:AF36"/>
    <mergeCell ref="AG36:AH36"/>
    <mergeCell ref="U43:Y43"/>
    <mergeCell ref="Z43:AA43"/>
    <mergeCell ref="AE68:AF68"/>
    <mergeCell ref="AG68:AH68"/>
    <mergeCell ref="AE66:AF66"/>
    <mergeCell ref="AG66:AH66"/>
    <mergeCell ref="AE65:AF65"/>
    <mergeCell ref="AG65:AH65"/>
    <mergeCell ref="AE64:AF64"/>
    <mergeCell ref="AG64:AH64"/>
    <mergeCell ref="AE56:AF56"/>
    <mergeCell ref="AG56:AH56"/>
    <mergeCell ref="U57:Y57"/>
    <mergeCell ref="AE67:AF67"/>
    <mergeCell ref="AG67:AH67"/>
    <mergeCell ref="Z58:AA58"/>
    <mergeCell ref="AB58:AD58"/>
    <mergeCell ref="AE58:AF58"/>
    <mergeCell ref="AG58:AH58"/>
    <mergeCell ref="AO34:BB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B34:AD34"/>
    <mergeCell ref="AE34:AF34"/>
    <mergeCell ref="AG34:AH34"/>
    <mergeCell ref="AI34:AJ34"/>
    <mergeCell ref="AK34:AL34"/>
    <mergeCell ref="AM34:AN34"/>
    <mergeCell ref="AK35:AL35"/>
    <mergeCell ref="AM35:AN35"/>
    <mergeCell ref="AO35:BB35"/>
    <mergeCell ref="A34:B34"/>
    <mergeCell ref="C34:K34"/>
    <mergeCell ref="L34:T34"/>
    <mergeCell ref="U34:Y34"/>
    <mergeCell ref="Z34:AA34"/>
    <mergeCell ref="AM36:AN36"/>
    <mergeCell ref="AO36:BB36"/>
    <mergeCell ref="A37:B37"/>
    <mergeCell ref="C37:K37"/>
    <mergeCell ref="L37:T37"/>
    <mergeCell ref="U37:Y37"/>
    <mergeCell ref="Z37:AA37"/>
    <mergeCell ref="AO37:BB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B37:AD37"/>
    <mergeCell ref="AE37:AF37"/>
    <mergeCell ref="AG37:AH37"/>
    <mergeCell ref="AI37:AJ37"/>
    <mergeCell ref="AK37:AL37"/>
    <mergeCell ref="AM37:AN37"/>
    <mergeCell ref="AK38:AL38"/>
    <mergeCell ref="AM38:AN38"/>
    <mergeCell ref="AO38:BB38"/>
    <mergeCell ref="AK39:AL39"/>
    <mergeCell ref="AM39:AN39"/>
    <mergeCell ref="AO39:BB39"/>
    <mergeCell ref="A40:B40"/>
    <mergeCell ref="C40:K40"/>
    <mergeCell ref="L40:T40"/>
    <mergeCell ref="U40:Y40"/>
    <mergeCell ref="Z40:AA40"/>
    <mergeCell ref="AO40:BB40"/>
    <mergeCell ref="AB40:AD40"/>
    <mergeCell ref="AE40:AF40"/>
    <mergeCell ref="AG40:AH40"/>
    <mergeCell ref="AI40:AJ40"/>
    <mergeCell ref="AK40:AL40"/>
    <mergeCell ref="AM40:AN40"/>
    <mergeCell ref="A39:B39"/>
    <mergeCell ref="C39:K39"/>
    <mergeCell ref="L39:T39"/>
    <mergeCell ref="U39:Y39"/>
    <mergeCell ref="Z39:AA39"/>
    <mergeCell ref="AB39:AD39"/>
    <mergeCell ref="AE39:AF39"/>
    <mergeCell ref="AO42:BB42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O47:BB47"/>
    <mergeCell ref="AB48:AD48"/>
    <mergeCell ref="AE48:AF48"/>
    <mergeCell ref="AO43:BB43"/>
    <mergeCell ref="AB43:AD43"/>
    <mergeCell ref="AE43:AF43"/>
    <mergeCell ref="AG43:AH43"/>
    <mergeCell ref="AI43:AJ43"/>
    <mergeCell ref="AK43:AL43"/>
    <mergeCell ref="AM43:AN43"/>
    <mergeCell ref="AE45:AF45"/>
    <mergeCell ref="AG45:AH45"/>
    <mergeCell ref="AI45:AJ45"/>
    <mergeCell ref="AE47:AF47"/>
    <mergeCell ref="AK45:AL45"/>
    <mergeCell ref="AM45:AN45"/>
    <mergeCell ref="AO45:BB45"/>
    <mergeCell ref="AK44:AL44"/>
    <mergeCell ref="AM44:AN44"/>
    <mergeCell ref="AB44:AD44"/>
    <mergeCell ref="AE44:AF44"/>
    <mergeCell ref="AG44:AH44"/>
    <mergeCell ref="AI44:AJ44"/>
    <mergeCell ref="A43:B43"/>
    <mergeCell ref="C43:K43"/>
    <mergeCell ref="L43:T43"/>
    <mergeCell ref="Z47:AA47"/>
    <mergeCell ref="AB47:AD47"/>
    <mergeCell ref="A46:B46"/>
    <mergeCell ref="C46:K46"/>
    <mergeCell ref="L46:T46"/>
    <mergeCell ref="AI49:AJ49"/>
    <mergeCell ref="A44:B44"/>
    <mergeCell ref="C44:K44"/>
    <mergeCell ref="L44:T44"/>
    <mergeCell ref="U44:Y44"/>
    <mergeCell ref="Z44:AA44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17:AD17"/>
    <mergeCell ref="AE17:AF17"/>
    <mergeCell ref="AG17:AH17"/>
    <mergeCell ref="AI17:AJ17"/>
    <mergeCell ref="AK17:AL17"/>
    <mergeCell ref="AM17:AN17"/>
    <mergeCell ref="AO17:BB17"/>
    <mergeCell ref="AB57:AD57"/>
    <mergeCell ref="Z57:AA57"/>
    <mergeCell ref="AO50:BB50"/>
    <mergeCell ref="AO44:BB44"/>
    <mergeCell ref="AK41:AL41"/>
    <mergeCell ref="AM41:AN41"/>
    <mergeCell ref="AO41:BB41"/>
    <mergeCell ref="AK42:AL42"/>
    <mergeCell ref="AM42:AN42"/>
    <mergeCell ref="Z46:AA46"/>
    <mergeCell ref="AB46:AD46"/>
    <mergeCell ref="AE46:AF46"/>
    <mergeCell ref="AG48:AH48"/>
    <mergeCell ref="AI48:AJ48"/>
    <mergeCell ref="AK48:AL48"/>
    <mergeCell ref="AM48:AN48"/>
    <mergeCell ref="AO48:BB48"/>
    <mergeCell ref="AO13:BB13"/>
    <mergeCell ref="AO12:BB12"/>
    <mergeCell ref="AO57:BB57"/>
    <mergeCell ref="AM57:AN57"/>
    <mergeCell ref="AK57:AL57"/>
    <mergeCell ref="AI57:AJ57"/>
    <mergeCell ref="AG57:AH57"/>
    <mergeCell ref="AE57:AF57"/>
    <mergeCell ref="AE12:AF12"/>
    <mergeCell ref="AO16:BB16"/>
    <mergeCell ref="AE15:AF15"/>
    <mergeCell ref="AE13:AF13"/>
    <mergeCell ref="AG13:AH13"/>
    <mergeCell ref="AI13:AJ13"/>
    <mergeCell ref="AK13:AL13"/>
    <mergeCell ref="AM13:AN13"/>
    <mergeCell ref="AG47:AH47"/>
    <mergeCell ref="AI47:AJ47"/>
    <mergeCell ref="AO46:BB46"/>
    <mergeCell ref="AG46:AH46"/>
    <mergeCell ref="AI46:AJ46"/>
    <mergeCell ref="AK46:AL46"/>
    <mergeCell ref="AM46:AN46"/>
    <mergeCell ref="AK49:AL49"/>
    <mergeCell ref="A13:B13"/>
    <mergeCell ref="C13:K13"/>
    <mergeCell ref="AM12:AN12"/>
    <mergeCell ref="AK12:AL12"/>
    <mergeCell ref="A12:B12"/>
    <mergeCell ref="C12:K12"/>
    <mergeCell ref="L12:T12"/>
    <mergeCell ref="U12:Y12"/>
    <mergeCell ref="Z12:AA12"/>
    <mergeCell ref="AB12:AD12"/>
    <mergeCell ref="AG12:AH12"/>
    <mergeCell ref="AI12:AJ12"/>
    <mergeCell ref="L13:T13"/>
    <mergeCell ref="U13:Y13"/>
    <mergeCell ref="Z13:AA13"/>
    <mergeCell ref="AB13:AD13"/>
    <mergeCell ref="A50:B50"/>
    <mergeCell ref="C50:K50"/>
    <mergeCell ref="L50:T50"/>
    <mergeCell ref="U50:Y50"/>
    <mergeCell ref="Z50:AA50"/>
    <mergeCell ref="A36:B36"/>
    <mergeCell ref="C36:K36"/>
    <mergeCell ref="L36:T36"/>
    <mergeCell ref="A17:B17"/>
    <mergeCell ref="C17:K17"/>
    <mergeCell ref="L17:T17"/>
    <mergeCell ref="U17:Y17"/>
    <mergeCell ref="Z17:AA17"/>
    <mergeCell ref="Z26:AA26"/>
    <mergeCell ref="L47:T47"/>
    <mergeCell ref="U47:Y47"/>
    <mergeCell ref="A47:B47"/>
    <mergeCell ref="C47:K47"/>
    <mergeCell ref="U46:Y46"/>
    <mergeCell ref="A45:B45"/>
    <mergeCell ref="C45:K45"/>
    <mergeCell ref="L45:T45"/>
    <mergeCell ref="U45:Y45"/>
    <mergeCell ref="Z45:AA45"/>
    <mergeCell ref="A16:B16"/>
    <mergeCell ref="C16:K16"/>
    <mergeCell ref="L16:T16"/>
    <mergeCell ref="U16:Y16"/>
    <mergeCell ref="AE16:AF16"/>
    <mergeCell ref="AG16:AH16"/>
    <mergeCell ref="AI16:AJ16"/>
    <mergeCell ref="AK16:AL16"/>
    <mergeCell ref="AM16:AN16"/>
    <mergeCell ref="Z16:AA16"/>
    <mergeCell ref="AB16:AD16"/>
    <mergeCell ref="AB50:AD50"/>
    <mergeCell ref="AE50:AF50"/>
    <mergeCell ref="AG50:AH50"/>
    <mergeCell ref="AI50:AJ50"/>
    <mergeCell ref="AK50:AL50"/>
    <mergeCell ref="AM50:AN50"/>
    <mergeCell ref="AB45:AD45"/>
    <mergeCell ref="AK52:AL52"/>
    <mergeCell ref="AM52:AN52"/>
    <mergeCell ref="AM49:AN49"/>
    <mergeCell ref="AK47:AL47"/>
    <mergeCell ref="AM47:AN47"/>
    <mergeCell ref="AK51:AL51"/>
    <mergeCell ref="AM51:AN51"/>
    <mergeCell ref="AO49:BB49"/>
    <mergeCell ref="AB49:AD49"/>
    <mergeCell ref="AE49:AF49"/>
    <mergeCell ref="AG49:AH49"/>
    <mergeCell ref="AO52:BB52"/>
    <mergeCell ref="AK53:AL53"/>
    <mergeCell ref="AM53:AN53"/>
    <mergeCell ref="AO53:BB53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67:AJ67"/>
    <mergeCell ref="AK67:AL67"/>
    <mergeCell ref="AM67:AN67"/>
    <mergeCell ref="AO67:BB67"/>
    <mergeCell ref="L57:T57"/>
    <mergeCell ref="C57:K57"/>
    <mergeCell ref="A57:B57"/>
    <mergeCell ref="AI66:AJ66"/>
    <mergeCell ref="AK66:AL66"/>
    <mergeCell ref="AM66:AN66"/>
    <mergeCell ref="AO66:BB66"/>
    <mergeCell ref="A66:B66"/>
    <mergeCell ref="C66:K66"/>
    <mergeCell ref="L66:T66"/>
    <mergeCell ref="AK58:AL58"/>
    <mergeCell ref="AM58:AN58"/>
    <mergeCell ref="AO58:BB58"/>
    <mergeCell ref="A59:B59"/>
    <mergeCell ref="C59:K59"/>
    <mergeCell ref="L59:T59"/>
    <mergeCell ref="U59:Y59"/>
    <mergeCell ref="Z59:AA59"/>
    <mergeCell ref="AI68:AJ68"/>
    <mergeCell ref="AK68:AL68"/>
    <mergeCell ref="AM68:AN68"/>
    <mergeCell ref="AO68:BB68"/>
    <mergeCell ref="A68:B68"/>
    <mergeCell ref="C68:K68"/>
    <mergeCell ref="L68:T68"/>
    <mergeCell ref="U68:Y68"/>
    <mergeCell ref="Z68:AA68"/>
    <mergeCell ref="AB68:AD68"/>
    <mergeCell ref="AB26:AD26"/>
    <mergeCell ref="AE26:AF26"/>
    <mergeCell ref="AG26:AH26"/>
    <mergeCell ref="AI26:AJ26"/>
    <mergeCell ref="AK26:AL26"/>
    <mergeCell ref="AM26:AN26"/>
    <mergeCell ref="AO26:BB26"/>
    <mergeCell ref="A58:B58"/>
    <mergeCell ref="C58:K58"/>
    <mergeCell ref="L58:T58"/>
    <mergeCell ref="U58:Y58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4:AJ54"/>
    <mergeCell ref="AI58:AJ58"/>
    <mergeCell ref="AB59:AD59"/>
    <mergeCell ref="AE59:AF59"/>
    <mergeCell ref="AG59:AH59"/>
    <mergeCell ref="AI59:AJ59"/>
    <mergeCell ref="AK59:AL59"/>
    <mergeCell ref="AM59:AN59"/>
    <mergeCell ref="AO59:BB59"/>
    <mergeCell ref="AK60:AL60"/>
    <mergeCell ref="AM60:AN60"/>
    <mergeCell ref="AO60:BB60"/>
    <mergeCell ref="AK62:AL62"/>
    <mergeCell ref="AM62:AN62"/>
    <mergeCell ref="AO62:BB62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K61:AL61"/>
    <mergeCell ref="AM61:AN61"/>
    <mergeCell ref="AO61:BB61"/>
    <mergeCell ref="AK63:AL63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E63:AF63"/>
    <mergeCell ref="AG63:AH63"/>
    <mergeCell ref="AI63:AJ6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2013-04-14T07:34:04Z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