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A18"/>
  <c r="A19"/>
  <c r="A20"/>
  <c r="A21"/>
  <c r="CW64"/>
  <c r="CS64"/>
  <c r="CJ64"/>
  <c r="CE64"/>
  <c r="CC64"/>
  <c r="BZ64"/>
  <c r="BY64"/>
  <c r="BT64"/>
  <c r="BN64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BT73"/>
  <c r="BY73"/>
  <c r="BZ73"/>
  <c r="CC73"/>
  <c r="CE73"/>
  <c r="CJ73"/>
  <c r="CS73"/>
  <c r="CW29"/>
  <c r="CS29"/>
  <c r="CJ29"/>
  <c r="CE29"/>
  <c r="CC29"/>
  <c r="BZ29"/>
  <c r="BY29"/>
  <c r="BT29"/>
  <c r="BN29"/>
  <c r="CW57"/>
  <c r="CJ57"/>
  <c r="CE57"/>
  <c r="CC57"/>
  <c r="BZ57"/>
  <c r="BY57"/>
  <c r="BT57"/>
  <c r="BN57"/>
  <c r="CW56"/>
  <c r="CJ56"/>
  <c r="CE56"/>
  <c r="CC56"/>
  <c r="BZ56"/>
  <c r="BY56"/>
  <c r="BT56"/>
  <c r="BN56"/>
  <c r="CW55"/>
  <c r="CJ55"/>
  <c r="CE55"/>
  <c r="CC55"/>
  <c r="BZ55"/>
  <c r="BY55"/>
  <c r="BT55"/>
  <c r="BN55"/>
  <c r="CW54"/>
  <c r="CJ54"/>
  <c r="CE54"/>
  <c r="CC54"/>
  <c r="BZ54"/>
  <c r="BY54"/>
  <c r="BT54"/>
  <c r="BN54"/>
  <c r="BS4"/>
  <c r="CW70"/>
  <c r="CS70"/>
  <c r="CJ70"/>
  <c r="CE70"/>
  <c r="CC70"/>
  <c r="BZ70"/>
  <c r="BY70"/>
  <c r="BT70"/>
  <c r="BN70"/>
  <c r="CW20"/>
  <c r="CS20"/>
  <c r="CJ20"/>
  <c r="CE20"/>
  <c r="CC20"/>
  <c r="BZ20"/>
  <c r="BY20"/>
  <c r="BT20"/>
  <c r="BN20"/>
  <c r="BN13"/>
  <c r="BN60"/>
  <c r="BT60"/>
  <c r="BY60"/>
  <c r="BZ60"/>
  <c r="CC60"/>
  <c r="CE60"/>
  <c r="CJ60"/>
  <c r="CS60"/>
  <c r="CW60"/>
  <c r="BN58"/>
  <c r="BT58"/>
  <c r="BY58"/>
  <c r="BZ58"/>
  <c r="CC58"/>
  <c r="CE58"/>
  <c r="CJ58"/>
  <c r="CS58"/>
  <c r="CW58"/>
  <c r="BN59"/>
  <c r="BT59"/>
  <c r="BY59"/>
  <c r="BZ59"/>
  <c r="CC59"/>
  <c r="CE59"/>
  <c r="CJ59"/>
  <c r="CS59"/>
  <c r="CW59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W72"/>
  <c r="CS72"/>
  <c r="CJ72"/>
  <c r="CE72"/>
  <c r="CC72"/>
  <c r="BZ72"/>
  <c r="BY72"/>
  <c r="BT72"/>
  <c r="CW71"/>
  <c r="CJ71"/>
  <c r="CE71"/>
  <c r="CC71"/>
  <c r="BZ71"/>
  <c r="BY71"/>
  <c r="BT71"/>
  <c r="BN71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53"/>
  <c r="CJ53"/>
  <c r="CE53"/>
  <c r="CC53"/>
  <c r="BZ53"/>
  <c r="BY53"/>
  <c r="BT53"/>
  <c r="BN53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CW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19"/>
  <c r="CS19"/>
  <c r="CJ19"/>
  <c r="CE19"/>
  <c r="CC19"/>
  <c r="BZ19"/>
  <c r="BY19"/>
  <c r="BT19"/>
  <c r="BN19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<sst xmlns="http://schemas.openxmlformats.org/spreadsheetml/2006/main" count="74" uniqueCount="60">
  <si>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</si>
  <si>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</si>
  <si>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</si>
  <si>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</si>
  <si>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</si>
  <si>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</si>
  <si>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</si>
  <si>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</si>
  <si>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</si>
  <si>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</si>
  <si>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</si>
  <si>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</si>
  <si>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</si>
  <si>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</si>
  <si>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</si>
  <si>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</si>
  <si>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</si>
  <si>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</si>
  <si>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</si>
  <si>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</si>
  <si>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</si>
  <si>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</si>
  <si>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</si>
  <si>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</si>
  <si>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</si>
  <si>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</si>
  <si>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</si>
  <si>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</si>
  <si>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</si>
  <si>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</si>
  <si>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</si>
  <si>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</si>
  <si>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</si>
  <si>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</si>
  <si>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</si>
  <si>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</si>
  <si>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</si>
  <si>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</si>
  <si>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</si>
  <si>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会议投票</t>
    <phoneticPr fontId="1" type="noConversion"/>
  </si>
  <si>
    <t>XM_MEETING_VOTE</t>
    <phoneticPr fontId="7" type="noConversion"/>
  </si>
  <si>
    <t>XMMV_GUID</t>
    <phoneticPr fontId="7" type="noConversion"/>
  </si>
  <si>
    <t>XMMI_GUID</t>
    <phoneticPr fontId="7" type="noConversion"/>
  </si>
  <si>
    <t>VARCHAR2(40)</t>
    <phoneticPr fontId="7" type="noConversion"/>
  </si>
  <si>
    <t>XMMV_TITLE</t>
    <phoneticPr fontId="7" type="noConversion"/>
  </si>
  <si>
    <t>VARCHAR2(40)</t>
    <phoneticPr fontId="7" type="noConversion"/>
  </si>
  <si>
    <t>XMMV_TYPE</t>
    <phoneticPr fontId="7" type="noConversion"/>
  </si>
  <si>
    <t>VARCHAR2(100)</t>
    <phoneticPr fontId="7" type="noConversion"/>
  </si>
  <si>
    <t>XMMV_ISANONYM</t>
    <phoneticPr fontId="7" type="noConversion"/>
  </si>
  <si>
    <t>VARCHAR2(2)</t>
    <phoneticPr fontId="7" type="noConversion"/>
  </si>
  <si>
    <t>XMMV_MAXCOUNT</t>
    <phoneticPr fontId="7" type="noConversion"/>
  </si>
  <si>
    <t>VARCHAR2(10)</t>
    <phoneticPr fontId="7" type="noConversion"/>
  </si>
  <si>
    <t>多选时最多选几条</t>
    <phoneticPr fontId="7" type="noConversion"/>
  </si>
  <si>
    <t>会议PID</t>
    <phoneticPr fontId="7" type="noConversion"/>
  </si>
  <si>
    <t>投票主题</t>
    <phoneticPr fontId="7" type="noConversion"/>
  </si>
  <si>
    <t>最多选几条</t>
    <phoneticPr fontId="7" type="noConversion"/>
  </si>
  <si>
    <t>题目类型</t>
    <phoneticPr fontId="7" type="noConversion"/>
  </si>
  <si>
    <t>1为单选，2为多选</t>
    <phoneticPr fontId="7" type="noConversion"/>
  </si>
  <si>
    <t>是否匿名</t>
    <phoneticPr fontId="7" type="noConversion"/>
  </si>
  <si>
    <t>1-是/0-否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</si>
</sst>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M954"/>
  <sheetViews>
    <sheetView tabSelected="1" workbookViewId="0">
      <selection activeCell="AO9" sqref="AO9:BB9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39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40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43" ht="12.75" thickTop="1">
      <c r="B3" s="2"/>
    </row>
    <row r="4" spans="1:14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XM_MEETING_VOTE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27">
        <f t="shared" ref="A5:A21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41</v>
      </c>
      <c r="M5" s="29"/>
      <c r="N5" s="29"/>
      <c r="O5" s="29"/>
      <c r="P5" s="29"/>
      <c r="Q5" s="29"/>
      <c r="R5" s="29"/>
      <c r="S5" s="29"/>
      <c r="T5" s="30"/>
      <c r="U5" s="25" t="s">
        <v>43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XMMV_GUID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XM_MEETING_VOTE.XMMV_GUID is 'PID';</v>
      </c>
    </row>
    <row r="6" spans="1:143" ht="14.25">
      <c r="A6" s="41">
        <f t="shared" si="0"/>
        <v>2</v>
      </c>
      <c r="B6" s="41"/>
      <c r="C6" s="42" t="s">
        <v>53</v>
      </c>
      <c r="D6" s="43"/>
      <c r="E6" s="43"/>
      <c r="F6" s="43"/>
      <c r="G6" s="43"/>
      <c r="H6" s="43"/>
      <c r="I6" s="43"/>
      <c r="J6" s="43"/>
      <c r="K6" s="44"/>
      <c r="L6" s="42" t="s">
        <v>42</v>
      </c>
      <c r="M6" s="43"/>
      <c r="N6" s="43"/>
      <c r="O6" s="43"/>
      <c r="P6" s="43"/>
      <c r="Q6" s="43"/>
      <c r="R6" s="43"/>
      <c r="S6" s="43"/>
      <c r="T6" s="44"/>
      <c r="U6" s="40" t="s">
        <v>45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32" si="1">IF(L6="",IF(AND(L7="",L5&lt;&gt;""),");",""),L6)</f>
        <v>XMMI_GUID</v>
      </c>
      <c r="BT6" s="8" t="str">
        <f t="shared" ref="BT6:BT71" si="2">IF(U6="","",U6)</f>
        <v>VARCHAR2(40)</v>
      </c>
      <c r="BY6" s="8" t="str">
        <f t="shared" ref="BY6:BY71" si="3">IF(Z6="","","(")</f>
        <v/>
      </c>
      <c r="BZ6" s="8" t="str">
        <f t="shared" ref="BZ6:BZ71" si="4">IF(Z6="","",IF(U6="","",IF(U6="CLOB","",IF(U6="BLOB","",IF(U6="DATE","",IF(U6="TIMESTAMP","",Z6))))))</f>
        <v/>
      </c>
      <c r="CC6" s="8" t="str">
        <f t="shared" ref="CC6:CC71" si="5">IF(Z6="","",")")</f>
        <v/>
      </c>
      <c r="CE6" s="8" t="str">
        <f t="shared" ref="CE6:CE71" si="6">IF(AI6="","","NOT NULL")</f>
        <v/>
      </c>
      <c r="CJ6" s="8" t="str">
        <f t="shared" ref="CJ6:CJ71" si="7">IF(AE6="○","primary key","")</f>
        <v/>
      </c>
      <c r="CS6" s="9" t="str">
        <f t="shared" ref="CS6:CS68" si="8">IF(L7="","",",")</f>
        <v>,</v>
      </c>
      <c r="CW6" s="7" t="str">
        <f t="shared" ref="CW6:CW71" si="9">IF(C6="","","comment on column " &amp; $O$2 &amp; "." &amp; L6 &amp; " is " &amp; "'" &amp; C6 &amp;"';")</f>
        <v>comment on column XM_MEETING_VOTE.XMMI_GUID is '会议PID';</v>
      </c>
    </row>
    <row r="7" spans="1:143" s="3" customFormat="1" ht="14.25">
      <c r="A7" s="23">
        <f t="shared" si="0"/>
        <v>3</v>
      </c>
      <c r="B7" s="23"/>
      <c r="C7" s="16" t="s">
        <v>54</v>
      </c>
      <c r="D7" s="17"/>
      <c r="E7" s="17"/>
      <c r="F7" s="17"/>
      <c r="G7" s="17"/>
      <c r="H7" s="17"/>
      <c r="I7" s="17"/>
      <c r="J7" s="17"/>
      <c r="K7" s="18"/>
      <c r="L7" s="16" t="s">
        <v>44</v>
      </c>
      <c r="M7" s="17"/>
      <c r="N7" s="17"/>
      <c r="O7" s="17"/>
      <c r="P7" s="17"/>
      <c r="Q7" s="17"/>
      <c r="R7" s="17"/>
      <c r="S7" s="17"/>
      <c r="T7" s="18"/>
      <c r="U7" s="21" t="s">
        <v>47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XMMV_TITLE</v>
      </c>
      <c r="BO7" s="11"/>
      <c r="BP7" s="11"/>
      <c r="BQ7" s="11"/>
      <c r="BR7" s="11"/>
      <c r="BS7" s="11"/>
      <c r="BT7" s="11" t="str">
        <f t="shared" si="2"/>
        <v>VARCHAR2(100)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XM_MEETING_VOTE.XMMV_TITLE is '投票主题';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31" t="s">
        <v>56</v>
      </c>
      <c r="D8" s="32"/>
      <c r="E8" s="32"/>
      <c r="F8" s="32"/>
      <c r="G8" s="32"/>
      <c r="H8" s="32"/>
      <c r="I8" s="32"/>
      <c r="J8" s="32"/>
      <c r="K8" s="33"/>
      <c r="L8" s="31" t="s">
        <v>46</v>
      </c>
      <c r="M8" s="32"/>
      <c r="N8" s="32"/>
      <c r="O8" s="32"/>
      <c r="P8" s="32"/>
      <c r="Q8" s="32"/>
      <c r="R8" s="32"/>
      <c r="S8" s="32"/>
      <c r="T8" s="33"/>
      <c r="U8" s="21" t="s">
        <v>49</v>
      </c>
      <c r="V8" s="21"/>
      <c r="W8" s="21"/>
      <c r="X8" s="21"/>
      <c r="Y8" s="21"/>
      <c r="Z8" s="35"/>
      <c r="AA8" s="35"/>
      <c r="AB8" s="35"/>
      <c r="AC8" s="35"/>
      <c r="AD8" s="35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 t="s">
        <v>57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N8" s="8" t="str">
        <f>IF(L8="",IF(AND(#REF!="",L7&lt;&gt;""),");",""),L8)</f>
        <v>XMMV_TYPE</v>
      </c>
      <c r="BT8" s="8" t="str">
        <f t="shared" si="2"/>
        <v>VARCHAR2(2)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XM_MEETING_VOTE.XMMV_TYPE is '题目类型';</v>
      </c>
    </row>
    <row r="9" spans="1:143" ht="14.25">
      <c r="A9" s="23">
        <f t="shared" si="0"/>
        <v>5</v>
      </c>
      <c r="B9" s="23"/>
      <c r="C9" s="31" t="s">
        <v>58</v>
      </c>
      <c r="D9" s="32"/>
      <c r="E9" s="32"/>
      <c r="F9" s="32"/>
      <c r="G9" s="32"/>
      <c r="H9" s="32"/>
      <c r="I9" s="32"/>
      <c r="J9" s="32"/>
      <c r="K9" s="33"/>
      <c r="L9" s="31" t="s">
        <v>48</v>
      </c>
      <c r="M9" s="32"/>
      <c r="N9" s="32"/>
      <c r="O9" s="32"/>
      <c r="P9" s="32"/>
      <c r="Q9" s="32"/>
      <c r="R9" s="32"/>
      <c r="S9" s="32"/>
      <c r="T9" s="33"/>
      <c r="U9" s="35" t="s">
        <v>49</v>
      </c>
      <c r="V9" s="35"/>
      <c r="W9" s="35"/>
      <c r="X9" s="35"/>
      <c r="Y9" s="35"/>
      <c r="Z9" s="35"/>
      <c r="AA9" s="35"/>
      <c r="AB9" s="35"/>
      <c r="AC9" s="35"/>
      <c r="AD9" s="35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5" t="s">
        <v>59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N9" s="8" t="str">
        <f>IF(L9="",IF(AND(#REF!="",#REF!&lt;&gt;""),");",""),L9)</f>
        <v>XMMV_ISANONYM</v>
      </c>
      <c r="BT9" s="8" t="str">
        <f t="shared" si="2"/>
        <v>VARCHAR2(2)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XM_MEETING_VOTE.XMMV_ISANONYM is '是否匿名';</v>
      </c>
    </row>
    <row r="10" spans="1:143" ht="14.25">
      <c r="A10" s="23">
        <f t="shared" si="0"/>
        <v>6</v>
      </c>
      <c r="B10" s="23"/>
      <c r="C10" s="31" t="s">
        <v>55</v>
      </c>
      <c r="D10" s="32"/>
      <c r="E10" s="32"/>
      <c r="F10" s="32"/>
      <c r="G10" s="32"/>
      <c r="H10" s="32"/>
      <c r="I10" s="32"/>
      <c r="J10" s="32"/>
      <c r="K10" s="33"/>
      <c r="L10" s="36" t="s">
        <v>50</v>
      </c>
      <c r="M10" s="37"/>
      <c r="N10" s="37"/>
      <c r="O10" s="37"/>
      <c r="P10" s="37"/>
      <c r="Q10" s="37"/>
      <c r="R10" s="37"/>
      <c r="S10" s="37"/>
      <c r="T10" s="38"/>
      <c r="U10" s="35" t="s">
        <v>51</v>
      </c>
      <c r="V10" s="35"/>
      <c r="W10" s="35"/>
      <c r="X10" s="35"/>
      <c r="Y10" s="35"/>
      <c r="Z10" s="35"/>
      <c r="AA10" s="35"/>
      <c r="AB10" s="35"/>
      <c r="AC10" s="35"/>
      <c r="AD10" s="35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5" t="s">
        <v>52</v>
      </c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N10" s="8" t="str">
        <f>IF(L10="",IF(AND(L11="",#REF!&lt;&gt;""),");",""),L10)</f>
        <v>XMMV_MAXCOUNT</v>
      </c>
      <c r="BT10" s="8" t="str">
        <f t="shared" si="2"/>
        <v>VARCHAR2(10)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>comment on column XM_MEETING_VOTE.XMMV_MAXCOUNT is '最多选几条';</v>
      </c>
    </row>
    <row r="11" spans="1:143" ht="14.25">
      <c r="A11" s="23">
        <f t="shared" si="0"/>
        <v>7</v>
      </c>
      <c r="B11" s="23"/>
      <c r="C11" s="31"/>
      <c r="D11" s="32"/>
      <c r="E11" s="32"/>
      <c r="F11" s="32"/>
      <c r="G11" s="32"/>
      <c r="H11" s="32"/>
      <c r="I11" s="32"/>
      <c r="J11" s="32"/>
      <c r="K11" s="33"/>
      <c r="L11" s="31"/>
      <c r="M11" s="32"/>
      <c r="N11" s="32"/>
      <c r="O11" s="32"/>
      <c r="P11" s="32"/>
      <c r="Q11" s="32"/>
      <c r="R11" s="32"/>
      <c r="S11" s="32"/>
      <c r="T11" s="33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N11" s="8" t="str">
        <f>IF(L11="",IF(AND(L58="",L10&lt;&gt;""),");",""),L11)</f>
        <v>);</v>
      </c>
      <c r="BT11" s="8" t="str">
        <f t="shared" ref="BT11:BT16" si="10">IF(U11="","",U11)</f>
        <v/>
      </c>
      <c r="BY11" s="8" t="str">
        <f t="shared" ref="BY11:BY16" si="11">IF(Z11="","","(")</f>
        <v/>
      </c>
      <c r="BZ11" s="8" t="str">
        <f t="shared" ref="BZ11:BZ16" si="12">IF(Z11="","",IF(U11="","",IF(U11="CLOB","",IF(U11="BLOB","",IF(U11="DATE","",IF(U11="TIMESTAMP","",Z11))))))</f>
        <v/>
      </c>
      <c r="CC11" s="8" t="str">
        <f t="shared" ref="CC11:CC16" si="13">IF(Z11="","",")")</f>
        <v/>
      </c>
      <c r="CE11" s="8" t="str">
        <f t="shared" ref="CE11:CE16" si="14">IF(AI11="","","NOT NULL")</f>
        <v/>
      </c>
      <c r="CJ11" s="8" t="str">
        <f t="shared" ref="CJ11:CJ16" si="15">IF(AE11="○","primary key","")</f>
        <v/>
      </c>
      <c r="CS11" s="9" t="str">
        <f>IF(L58="","",",")</f>
        <v/>
      </c>
      <c r="CW11" s="7" t="str">
        <f t="shared" ref="CW11:CW16" si="16">IF(C11="","","comment on column " &amp; $O$2 &amp; "." &amp; L11 &amp; " is " &amp; "'" &amp; C11 &amp;"';")</f>
        <v/>
      </c>
    </row>
    <row r="12" spans="1:14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43" ht="14.25">
      <c r="A13" s="23">
        <f t="shared" si="0"/>
        <v>9</v>
      </c>
      <c r="B13" s="23"/>
      <c r="C13" s="31"/>
      <c r="D13" s="32"/>
      <c r="E13" s="32"/>
      <c r="F13" s="32"/>
      <c r="G13" s="32"/>
      <c r="H13" s="32"/>
      <c r="I13" s="32"/>
      <c r="J13" s="32"/>
      <c r="K13" s="33"/>
      <c r="L13" s="31"/>
      <c r="M13" s="32"/>
      <c r="N13" s="32"/>
      <c r="O13" s="32"/>
      <c r="P13" s="32"/>
      <c r="Q13" s="32"/>
      <c r="R13" s="32"/>
      <c r="S13" s="32"/>
      <c r="T13" s="33"/>
      <c r="U13" s="21"/>
      <c r="V13" s="21"/>
      <c r="W13" s="21"/>
      <c r="X13" s="21"/>
      <c r="Y13" s="21"/>
      <c r="Z13" s="35"/>
      <c r="AA13" s="35"/>
      <c r="AB13" s="35"/>
      <c r="AC13" s="35"/>
      <c r="AD13" s="35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N13" s="8" t="e">
        <f>IF(L13="",IF(AND(L14="",#REF!&lt;&gt;""),");",""),""""&amp;L13&amp;"""")</f>
        <v>#REF!</v>
      </c>
      <c r="BT13" s="8" t="str">
        <f t="shared" si="10"/>
        <v/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str">
        <f>IF(L14="","",",")</f>
        <v/>
      </c>
      <c r="CW13" s="7" t="str">
        <f t="shared" si="16"/>
        <v/>
      </c>
    </row>
    <row r="14" spans="1:143" s="3" customFormat="1" ht="14.25">
      <c r="A14" s="23">
        <f t="shared" si="0"/>
        <v>10</v>
      </c>
      <c r="B14" s="23"/>
      <c r="C14" s="16"/>
      <c r="D14" s="17"/>
      <c r="E14" s="17"/>
      <c r="F14" s="17"/>
      <c r="G14" s="17"/>
      <c r="H14" s="17"/>
      <c r="I14" s="17"/>
      <c r="J14" s="17"/>
      <c r="K14" s="18"/>
      <c r="L14" s="16"/>
      <c r="M14" s="17"/>
      <c r="N14" s="17"/>
      <c r="O14" s="17"/>
      <c r="P14" s="17"/>
      <c r="Q14" s="17"/>
      <c r="R14" s="17"/>
      <c r="S14" s="17"/>
      <c r="T14" s="18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M14" s="7"/>
      <c r="BN14" s="8" t="str">
        <f>IF(L14="",IF(AND(L15="",L13&lt;&gt;""),");",""),""""&amp;L14&amp;"""")</f>
        <v/>
      </c>
      <c r="BO14" s="8"/>
      <c r="BP14" s="8"/>
      <c r="BQ14" s="8"/>
      <c r="BR14" s="8"/>
      <c r="BS14" s="8"/>
      <c r="BT14" s="8" t="str">
        <f t="shared" si="10"/>
        <v/>
      </c>
      <c r="BU14" s="8"/>
      <c r="BV14" s="8"/>
      <c r="BW14" s="8"/>
      <c r="BX14" s="8"/>
      <c r="BY14" s="8" t="str">
        <f t="shared" si="11"/>
        <v/>
      </c>
      <c r="BZ14" s="8" t="str">
        <f t="shared" si="12"/>
        <v/>
      </c>
      <c r="CA14" s="8"/>
      <c r="CB14" s="8"/>
      <c r="CC14" s="8" t="str">
        <f t="shared" si="13"/>
        <v/>
      </c>
      <c r="CD14" s="8"/>
      <c r="CE14" s="8" t="str">
        <f t="shared" si="14"/>
        <v/>
      </c>
      <c r="CF14" s="8"/>
      <c r="CG14" s="8"/>
      <c r="CH14" s="8"/>
      <c r="CI14" s="8"/>
      <c r="CJ14" s="8" t="str">
        <f t="shared" si="15"/>
        <v/>
      </c>
      <c r="CK14" s="8"/>
      <c r="CL14" s="8"/>
      <c r="CM14" s="8"/>
      <c r="CN14" s="8"/>
      <c r="CO14" s="8"/>
      <c r="CP14" s="8"/>
      <c r="CQ14" s="8"/>
      <c r="CR14" s="8"/>
      <c r="CS14" s="9" t="str">
        <f>IF(L15="","",",")</f>
        <v/>
      </c>
      <c r="CT14" s="8"/>
      <c r="CU14" s="8"/>
      <c r="CV14" s="8"/>
      <c r="CW14" s="7" t="str">
        <f t="shared" si="16"/>
        <v/>
      </c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</row>
    <row r="15" spans="1:143" ht="14.25">
      <c r="A15" s="23">
        <f t="shared" si="0"/>
        <v>11</v>
      </c>
      <c r="B15" s="23"/>
      <c r="C15" s="31"/>
      <c r="D15" s="32"/>
      <c r="E15" s="32"/>
      <c r="F15" s="32"/>
      <c r="G15" s="32"/>
      <c r="H15" s="32"/>
      <c r="I15" s="32"/>
      <c r="J15" s="32"/>
      <c r="K15" s="33"/>
      <c r="L15" s="31"/>
      <c r="M15" s="32"/>
      <c r="N15" s="32"/>
      <c r="O15" s="32"/>
      <c r="P15" s="32"/>
      <c r="Q15" s="32"/>
      <c r="R15" s="32"/>
      <c r="S15" s="32"/>
      <c r="T15" s="33"/>
      <c r="U15" s="21"/>
      <c r="V15" s="21"/>
      <c r="W15" s="21"/>
      <c r="X15" s="21"/>
      <c r="Y15" s="21"/>
      <c r="Z15" s="35"/>
      <c r="AA15" s="35"/>
      <c r="AB15" s="35"/>
      <c r="AC15" s="35"/>
      <c r="AD15" s="35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N15" s="8" t="str">
        <f>IF(L15="",IF(AND(L16="",L14&lt;&gt;""),");",""),""""&amp;L15&amp;"""")</f>
        <v/>
      </c>
      <c r="BT15" s="8" t="str">
        <f t="shared" si="10"/>
        <v/>
      </c>
      <c r="BY15" s="8" t="str">
        <f t="shared" si="11"/>
        <v/>
      </c>
      <c r="BZ15" s="8" t="str">
        <f t="shared" si="12"/>
        <v/>
      </c>
      <c r="CC15" s="8" t="str">
        <f t="shared" si="13"/>
        <v/>
      </c>
      <c r="CE15" s="8" t="str">
        <f t="shared" si="14"/>
        <v/>
      </c>
      <c r="CJ15" s="8" t="str">
        <f t="shared" si="15"/>
        <v/>
      </c>
      <c r="CS15" s="9" t="str">
        <f>IF(L16="","",",")</f>
        <v/>
      </c>
      <c r="CW15" s="7" t="str">
        <f t="shared" si="16"/>
        <v/>
      </c>
    </row>
    <row r="16" spans="1:143" ht="14.25">
      <c r="A16" s="23">
        <f t="shared" si="0"/>
        <v>12</v>
      </c>
      <c r="B16" s="23"/>
      <c r="C16" s="31"/>
      <c r="D16" s="32"/>
      <c r="E16" s="32"/>
      <c r="F16" s="32"/>
      <c r="G16" s="32"/>
      <c r="H16" s="32"/>
      <c r="I16" s="32"/>
      <c r="J16" s="32"/>
      <c r="K16" s="33"/>
      <c r="L16" s="31"/>
      <c r="M16" s="32"/>
      <c r="N16" s="32"/>
      <c r="O16" s="32"/>
      <c r="P16" s="32"/>
      <c r="Q16" s="32"/>
      <c r="R16" s="32"/>
      <c r="S16" s="32"/>
      <c r="T16" s="33"/>
      <c r="U16" s="21"/>
      <c r="V16" s="21"/>
      <c r="W16" s="21"/>
      <c r="X16" s="21"/>
      <c r="Y16" s="21"/>
      <c r="Z16" s="35"/>
      <c r="AA16" s="35"/>
      <c r="AB16" s="35"/>
      <c r="AC16" s="35"/>
      <c r="AD16" s="35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N16" s="8" t="e">
        <f>IF(L16="",IF(AND(#REF!="",L15&lt;&gt;""),");",""),""""&amp;L16&amp;"""")</f>
        <v>#REF!</v>
      </c>
      <c r="BT16" s="8" t="str">
        <f t="shared" si="10"/>
        <v/>
      </c>
      <c r="BY16" s="8" t="str">
        <f t="shared" si="11"/>
        <v/>
      </c>
      <c r="BZ16" s="8" t="str">
        <f t="shared" si="12"/>
        <v/>
      </c>
      <c r="CC16" s="8" t="str">
        <f t="shared" si="13"/>
        <v/>
      </c>
      <c r="CE16" s="8" t="str">
        <f t="shared" si="14"/>
        <v/>
      </c>
      <c r="CJ16" s="8" t="str">
        <f t="shared" si="15"/>
        <v/>
      </c>
      <c r="CS16" s="9" t="e">
        <f>IF(#REF!="","",",")</f>
        <v>#REF!</v>
      </c>
      <c r="CW16" s="7" t="str">
        <f t="shared" si="16"/>
        <v/>
      </c>
    </row>
    <row r="17" spans="1:123" s="3" customFormat="1" ht="14.25">
      <c r="A17" s="27">
        <f t="shared" si="0"/>
        <v>13</v>
      </c>
      <c r="B17" s="27"/>
      <c r="C17" s="28" t="s">
        <v>18</v>
      </c>
      <c r="D17" s="29"/>
      <c r="E17" s="29"/>
      <c r="F17" s="29"/>
      <c r="G17" s="29"/>
      <c r="H17" s="29"/>
      <c r="I17" s="29"/>
      <c r="J17" s="29"/>
      <c r="K17" s="30"/>
      <c r="L17" s="28" t="s">
        <v>23</v>
      </c>
      <c r="M17" s="29"/>
      <c r="N17" s="29"/>
      <c r="O17" s="29"/>
      <c r="P17" s="29"/>
      <c r="Q17" s="29"/>
      <c r="R17" s="29"/>
      <c r="S17" s="29"/>
      <c r="T17" s="30"/>
      <c r="U17" s="25" t="s">
        <v>22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19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IF(L17="",IF(AND(L18="",#REF!&lt;&gt;""),");",""),L17)</f>
        <v>CREATE_BY</v>
      </c>
      <c r="BO17" s="11"/>
      <c r="BP17" s="11"/>
      <c r="BQ17" s="11"/>
      <c r="BR17" s="11"/>
      <c r="BS17" s="11"/>
      <c r="BT17" s="11" t="str">
        <f t="shared" si="2"/>
        <v>VARCHAR2(40)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>,</v>
      </c>
      <c r="CT17" s="11"/>
      <c r="CU17" s="11"/>
      <c r="CV17" s="11"/>
      <c r="CW17" s="10" t="str">
        <f t="shared" si="9"/>
        <v>comment on column XM_MEETING_VOTE.CREATE_BY is '创建者';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7">
        <f t="shared" si="0"/>
        <v>14</v>
      </c>
      <c r="B18" s="27"/>
      <c r="C18" s="28" t="s">
        <v>29</v>
      </c>
      <c r="D18" s="29"/>
      <c r="E18" s="29"/>
      <c r="F18" s="29"/>
      <c r="G18" s="29"/>
      <c r="H18" s="29"/>
      <c r="I18" s="29"/>
      <c r="J18" s="29"/>
      <c r="K18" s="30"/>
      <c r="L18" s="28" t="s">
        <v>24</v>
      </c>
      <c r="M18" s="29"/>
      <c r="N18" s="29"/>
      <c r="O18" s="29"/>
      <c r="P18" s="29"/>
      <c r="Q18" s="29"/>
      <c r="R18" s="29"/>
      <c r="S18" s="29"/>
      <c r="T18" s="30"/>
      <c r="U18" s="25" t="s">
        <v>30</v>
      </c>
      <c r="V18" s="25"/>
      <c r="W18" s="25"/>
      <c r="X18" s="25"/>
      <c r="Y18" s="25"/>
      <c r="Z18" s="25"/>
      <c r="AA18" s="25"/>
      <c r="AB18" s="25"/>
      <c r="AC18" s="25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5" t="s">
        <v>20</v>
      </c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M18" s="10"/>
      <c r="BN18" s="11" t="str">
        <f>IF(L18="",IF(AND(#REF!="",L17&lt;&gt;""),");",""),L18)</f>
        <v>CREATE_DT</v>
      </c>
      <c r="BO18" s="11"/>
      <c r="BP18" s="11"/>
      <c r="BQ18" s="11"/>
      <c r="BR18" s="11"/>
      <c r="BS18" s="11"/>
      <c r="BT18" s="11" t="str">
        <f t="shared" si="2"/>
        <v>DATE</v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e">
        <f>IF(#REF!="","",",")</f>
        <v>#REF!</v>
      </c>
      <c r="CT18" s="11"/>
      <c r="CU18" s="11"/>
      <c r="CV18" s="11"/>
      <c r="CW18" s="10" t="str">
        <f t="shared" si="9"/>
        <v>comment on column XM_MEETING_VOTE.CREATE_DT is '创建时间';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7">
        <f t="shared" si="0"/>
        <v>15</v>
      </c>
      <c r="B19" s="27"/>
      <c r="C19" s="28" t="s">
        <v>28</v>
      </c>
      <c r="D19" s="29"/>
      <c r="E19" s="29"/>
      <c r="F19" s="29"/>
      <c r="G19" s="29"/>
      <c r="H19" s="29"/>
      <c r="I19" s="29"/>
      <c r="J19" s="29"/>
      <c r="K19" s="30"/>
      <c r="L19" s="28" t="s">
        <v>25</v>
      </c>
      <c r="M19" s="29"/>
      <c r="N19" s="29"/>
      <c r="O19" s="29"/>
      <c r="P19" s="29"/>
      <c r="Q19" s="29"/>
      <c r="R19" s="29"/>
      <c r="S19" s="29"/>
      <c r="T19" s="30"/>
      <c r="U19" s="25" t="s">
        <v>22</v>
      </c>
      <c r="V19" s="25"/>
      <c r="W19" s="2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5" t="s">
        <v>19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M19" s="10"/>
      <c r="BN19" s="11" t="str">
        <f>IF(L19="",IF(AND(L23="",L22&lt;&gt;""),");",""),L19)</f>
        <v>UPDATE_BY</v>
      </c>
      <c r="BO19" s="11"/>
      <c r="BP19" s="11"/>
      <c r="BQ19" s="11"/>
      <c r="BR19" s="11"/>
      <c r="BS19" s="11"/>
      <c r="BT19" s="11" t="str">
        <f>IF(U19="","",U19)</f>
        <v>VARCHAR2(40)</v>
      </c>
      <c r="BU19" s="11"/>
      <c r="BV19" s="11"/>
      <c r="BW19" s="11"/>
      <c r="BX19" s="11"/>
      <c r="BY19" s="11" t="str">
        <f>IF(Z19="","","(")</f>
        <v/>
      </c>
      <c r="BZ19" s="11" t="str">
        <f>IF(Z19="","",IF(U19="","",IF(U19="CLOB","",IF(U19="BLOB","",IF(U19="DATE","",IF(U19="TIMESTAMP","",Z19))))))</f>
        <v/>
      </c>
      <c r="CA19" s="11"/>
      <c r="CB19" s="11"/>
      <c r="CC19" s="11" t="str">
        <f>IF(Z19="","",")")</f>
        <v/>
      </c>
      <c r="CD19" s="11"/>
      <c r="CE19" s="11" t="str">
        <f>IF(AI19="","","NOT NULL")</f>
        <v/>
      </c>
      <c r="CF19" s="11"/>
      <c r="CG19" s="11"/>
      <c r="CH19" s="11"/>
      <c r="CI19" s="11"/>
      <c r="CJ19" s="11" t="str">
        <f>IF(AE19="○","primary key","")</f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IF(L23="","",",")</f>
        <v/>
      </c>
      <c r="CT19" s="11"/>
      <c r="CU19" s="11"/>
      <c r="CV19" s="11"/>
      <c r="CW19" s="10" t="str">
        <f>IF(C19="","","comment on column " &amp; $O$2 &amp; "." &amp; L19 &amp; " is " &amp; "'" &amp; C19 &amp;"';")</f>
        <v>comment on column XM_MEETING_VOTE.UPDATE_BY is '修改者';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7">
        <f t="shared" si="0"/>
        <v>16</v>
      </c>
      <c r="B20" s="27"/>
      <c r="C20" s="28" t="s">
        <v>27</v>
      </c>
      <c r="D20" s="29"/>
      <c r="E20" s="29"/>
      <c r="F20" s="29"/>
      <c r="G20" s="29"/>
      <c r="H20" s="29"/>
      <c r="I20" s="29"/>
      <c r="J20" s="29"/>
      <c r="K20" s="30"/>
      <c r="L20" s="28" t="s">
        <v>26</v>
      </c>
      <c r="M20" s="29"/>
      <c r="N20" s="29"/>
      <c r="O20" s="29"/>
      <c r="P20" s="29"/>
      <c r="Q20" s="29"/>
      <c r="R20" s="29"/>
      <c r="S20" s="29"/>
      <c r="T20" s="30"/>
      <c r="U20" s="25" t="s">
        <v>30</v>
      </c>
      <c r="V20" s="25"/>
      <c r="W20" s="25"/>
      <c r="X20" s="25"/>
      <c r="Y20" s="25"/>
      <c r="Z20" s="25"/>
      <c r="AA20" s="25"/>
      <c r="AB20" s="25"/>
      <c r="AC20" s="25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5" t="s">
        <v>20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M20" s="10"/>
      <c r="BN20" s="11" t="str">
        <f>IF(L20="",IF(AND(L24="",L23&lt;&gt;""),");",""),L20)</f>
        <v>UPDATE_DT</v>
      </c>
      <c r="BO20" s="11"/>
      <c r="BP20" s="11"/>
      <c r="BQ20" s="11"/>
      <c r="BR20" s="11"/>
      <c r="BS20" s="11"/>
      <c r="BT20" s="11" t="str">
        <f>IF(U20="","",U20)</f>
        <v>DATE</v>
      </c>
      <c r="BU20" s="11"/>
      <c r="BV20" s="11"/>
      <c r="BW20" s="11"/>
      <c r="BX20" s="11"/>
      <c r="BY20" s="11" t="str">
        <f>IF(Z20="","","(")</f>
        <v/>
      </c>
      <c r="BZ20" s="11" t="str">
        <f>IF(Z20="","",IF(U20="","",IF(U20="CLOB","",IF(U20="BLOB","",IF(U20="DATE","",IF(U20="TIMESTAMP","",Z20))))))</f>
        <v/>
      </c>
      <c r="CA20" s="11"/>
      <c r="CB20" s="11"/>
      <c r="CC20" s="11" t="str">
        <f>IF(Z20="","",")")</f>
        <v/>
      </c>
      <c r="CD20" s="11"/>
      <c r="CE20" s="11" t="str">
        <f>IF(AI20="","","NOT NULL")</f>
        <v/>
      </c>
      <c r="CF20" s="11"/>
      <c r="CG20" s="11"/>
      <c r="CH20" s="11"/>
      <c r="CI20" s="11"/>
      <c r="CJ20" s="11" t="str">
        <f>IF(AE20="○","primary key","")</f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>IF(L24="","",",")</f>
        <v/>
      </c>
      <c r="CT20" s="11"/>
      <c r="CU20" s="11"/>
      <c r="CV20" s="11"/>
      <c r="CW20" s="10" t="str">
        <f>IF(C20="","","comment on column " &amp; $O$2 &amp; "." &amp; L20 &amp; " is " &amp; "'" &amp; C20 &amp;"';")</f>
        <v>comment on column XM_MEETING_VOTE.UPDATE_DT is '修改时间';</v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7">
        <f t="shared" si="0"/>
        <v>17</v>
      </c>
      <c r="B21" s="27"/>
      <c r="C21" s="28" t="s">
        <v>33</v>
      </c>
      <c r="D21" s="29"/>
      <c r="E21" s="29"/>
      <c r="F21" s="29"/>
      <c r="G21" s="29"/>
      <c r="H21" s="29"/>
      <c r="I21" s="29"/>
      <c r="J21" s="29"/>
      <c r="K21" s="30"/>
      <c r="L21" s="28" t="s">
        <v>34</v>
      </c>
      <c r="M21" s="29"/>
      <c r="N21" s="29"/>
      <c r="O21" s="29"/>
      <c r="P21" s="29"/>
      <c r="Q21" s="29"/>
      <c r="R21" s="29"/>
      <c r="S21" s="29"/>
      <c r="T21" s="30"/>
      <c r="U21" s="25" t="s">
        <v>35</v>
      </c>
      <c r="V21" s="25"/>
      <c r="W21" s="25"/>
      <c r="X21" s="25"/>
      <c r="Y21" s="25"/>
      <c r="Z21" s="25"/>
      <c r="AA21" s="25"/>
      <c r="AB21" s="25"/>
      <c r="AC21" s="25"/>
      <c r="AD21" s="25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5" t="s">
        <v>36</v>
      </c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M21" s="10"/>
      <c r="BN21" s="11" t="str">
        <f>IF(L21="",IF(AND(L22="",#REF!&lt;&gt;""),");",""),L21)</f>
        <v>DEL_FLAG</v>
      </c>
      <c r="BO21" s="11"/>
      <c r="BP21" s="11"/>
      <c r="BQ21" s="11"/>
      <c r="BR21" s="11"/>
      <c r="BS21" s="11"/>
      <c r="BT21" s="11" t="str">
        <f t="shared" si="2"/>
        <v>INTEGER</v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>comment on column XM_MEETING_VOTE.DEL_FLAG is '删除标志';</v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>IF(L22="",IF(AND(L19="",L21&lt;&gt;""),");",""),L22)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IF(L19="","",",")</f>
        <v>,</v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IF(L23="",IF(AND(L24="",L19&lt;&gt;""),");",""),L23)</f>
        <v>);</v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>IF(L28="",IF(AND(L30="",L27&lt;&gt;""),");",""),L28)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>IF(L30="","",",")</f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>IF(L29="",IF(AND(L30="",L27&lt;&gt;""),");",""),L29)</f>
        <v/>
      </c>
      <c r="BO29" s="11"/>
      <c r="BP29" s="11"/>
      <c r="BQ29" s="11"/>
      <c r="BR29" s="11"/>
      <c r="BS29" s="11"/>
      <c r="BT29" s="11" t="str">
        <f t="shared" ref="BT29" si="17">IF(U29="","",U29)</f>
        <v/>
      </c>
      <c r="BU29" s="11"/>
      <c r="BV29" s="11"/>
      <c r="BW29" s="11"/>
      <c r="BX29" s="11"/>
      <c r="BY29" s="11" t="str">
        <f t="shared" ref="BY29" si="18">IF(Z29="","","(")</f>
        <v/>
      </c>
      <c r="BZ29" s="11" t="str">
        <f t="shared" ref="BZ29" si="19">IF(Z29="","",IF(U29="","",IF(U29="CLOB","",IF(U29="BLOB","",IF(U29="DATE","",IF(U29="TIMESTAMP","",Z29))))))</f>
        <v/>
      </c>
      <c r="CA29" s="11"/>
      <c r="CB29" s="11"/>
      <c r="CC29" s="11" t="str">
        <f t="shared" ref="CC29" si="20">IF(Z29="","",")")</f>
        <v/>
      </c>
      <c r="CD29" s="11"/>
      <c r="CE29" s="11" t="str">
        <f t="shared" ref="CE29" si="21">IF(AI29="","","NOT NULL")</f>
        <v/>
      </c>
      <c r="CF29" s="11"/>
      <c r="CG29" s="11"/>
      <c r="CH29" s="11"/>
      <c r="CI29" s="11"/>
      <c r="CJ29" s="11" t="str">
        <f t="shared" ref="CJ29" si="22">IF(AE29="○","primary key","")</f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ref="CS29" si="23">IF(L30="","",",")</f>
        <v/>
      </c>
      <c r="CT29" s="11"/>
      <c r="CU29" s="11"/>
      <c r="CV29" s="11"/>
      <c r="CW29" s="10" t="str">
        <f t="shared" ref="CW29" si="24">IF(C29="","","comment on column " &amp; $O$2 &amp; "." &amp; L29 &amp; " is " &amp; "'" &amp; C29 &amp;"';")</f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>IF(L30="",IF(AND(L31="",L28&lt;&gt;""),");",""),L30)</f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1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3"/>
      <c r="BN32" s="11" t="str">
        <f t="shared" si="1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ref="BN33:BN91" si="25">IF(L33="",IF(AND(L34="",L32&lt;&gt;""),");",""),""""&amp;L33&amp;"""")</f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str">
        <f t="shared" si="25"/>
        <v/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tr">
        <f t="shared" si="8"/>
        <v/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str">
        <f t="shared" si="25"/>
        <v/>
      </c>
      <c r="BO50" s="11"/>
      <c r="BP50" s="11"/>
      <c r="BQ50" s="11"/>
      <c r="BR50" s="11"/>
      <c r="BS50" s="11"/>
      <c r="BT50" s="11" t="str">
        <f t="shared" si="2"/>
        <v/>
      </c>
      <c r="BU50" s="11"/>
      <c r="BV50" s="11"/>
      <c r="BW50" s="11"/>
      <c r="BX50" s="11"/>
      <c r="BY50" s="11" t="str">
        <f t="shared" si="3"/>
        <v/>
      </c>
      <c r="BZ50" s="11" t="str">
        <f t="shared" si="4"/>
        <v/>
      </c>
      <c r="CA50" s="11"/>
      <c r="CB50" s="11"/>
      <c r="CC50" s="11" t="str">
        <f t="shared" si="5"/>
        <v/>
      </c>
      <c r="CD50" s="11"/>
      <c r="CE50" s="11" t="str">
        <f t="shared" si="6"/>
        <v/>
      </c>
      <c r="CF50" s="11"/>
      <c r="CG50" s="11"/>
      <c r="CH50" s="11"/>
      <c r="CI50" s="11"/>
      <c r="CJ50" s="11" t="str">
        <f t="shared" si="7"/>
        <v/>
      </c>
      <c r="CK50" s="11"/>
      <c r="CL50" s="11"/>
      <c r="CM50" s="11"/>
      <c r="CN50" s="11"/>
      <c r="CO50" s="11"/>
      <c r="CP50" s="11"/>
      <c r="CQ50" s="11"/>
      <c r="CR50" s="11"/>
      <c r="CS50" s="12" t="str">
        <f t="shared" si="8"/>
        <v/>
      </c>
      <c r="CT50" s="11"/>
      <c r="CU50" s="11"/>
      <c r="CV50" s="11"/>
      <c r="CW50" s="10" t="str">
        <f t="shared" si="9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str">
        <f t="shared" si="25"/>
        <v/>
      </c>
      <c r="BO51" s="11"/>
      <c r="BP51" s="11"/>
      <c r="BQ51" s="11"/>
      <c r="BR51" s="11"/>
      <c r="BS51" s="11"/>
      <c r="BT51" s="11" t="str">
        <f t="shared" si="2"/>
        <v/>
      </c>
      <c r="BU51" s="11"/>
      <c r="BV51" s="11"/>
      <c r="BW51" s="11"/>
      <c r="BX51" s="11"/>
      <c r="BY51" s="11" t="str">
        <f t="shared" si="3"/>
        <v/>
      </c>
      <c r="BZ51" s="11" t="str">
        <f t="shared" si="4"/>
        <v/>
      </c>
      <c r="CA51" s="11"/>
      <c r="CB51" s="11"/>
      <c r="CC51" s="11" t="str">
        <f t="shared" si="5"/>
        <v/>
      </c>
      <c r="CD51" s="11"/>
      <c r="CE51" s="11" t="str">
        <f t="shared" si="6"/>
        <v/>
      </c>
      <c r="CF51" s="11"/>
      <c r="CG51" s="11"/>
      <c r="CH51" s="11"/>
      <c r="CI51" s="11"/>
      <c r="CJ51" s="11" t="str">
        <f t="shared" si="7"/>
        <v/>
      </c>
      <c r="CK51" s="11"/>
      <c r="CL51" s="11"/>
      <c r="CM51" s="11"/>
      <c r="CN51" s="11"/>
      <c r="CO51" s="11"/>
      <c r="CP51" s="11"/>
      <c r="CQ51" s="11"/>
      <c r="CR51" s="11"/>
      <c r="CS51" s="12" t="str">
        <f t="shared" si="8"/>
        <v/>
      </c>
      <c r="CT51" s="11"/>
      <c r="CU51" s="11"/>
      <c r="CV51" s="11"/>
      <c r="CW51" s="10" t="str">
        <f t="shared" si="9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IF(L52="",IF(AND(#REF!="",L51&lt;&gt;""),");",""),""""&amp;L52&amp;"""")</f>
        <v>#REF!</v>
      </c>
      <c r="BO52" s="11"/>
      <c r="BP52" s="11"/>
      <c r="BQ52" s="11"/>
      <c r="BR52" s="11"/>
      <c r="BS52" s="11"/>
      <c r="BT52" s="11" t="str">
        <f t="shared" si="2"/>
        <v/>
      </c>
      <c r="BU52" s="11"/>
      <c r="BV52" s="11"/>
      <c r="BW52" s="11"/>
      <c r="BX52" s="11"/>
      <c r="BY52" s="11" t="str">
        <f t="shared" si="3"/>
        <v/>
      </c>
      <c r="BZ52" s="11" t="str">
        <f t="shared" si="4"/>
        <v/>
      </c>
      <c r="CA52" s="11"/>
      <c r="CB52" s="11"/>
      <c r="CC52" s="11" t="str">
        <f t="shared" si="5"/>
        <v/>
      </c>
      <c r="CD52" s="11"/>
      <c r="CE52" s="11" t="str">
        <f t="shared" si="6"/>
        <v/>
      </c>
      <c r="CF52" s="11"/>
      <c r="CG52" s="11"/>
      <c r="CH52" s="11"/>
      <c r="CI52" s="11"/>
      <c r="CJ52" s="11" t="str">
        <f t="shared" si="7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9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ref="BT53:BT66" si="26">IF(U53="","",U53)</f>
        <v/>
      </c>
      <c r="BU53" s="11"/>
      <c r="BV53" s="11"/>
      <c r="BW53" s="11"/>
      <c r="BX53" s="11"/>
      <c r="BY53" s="11" t="str">
        <f t="shared" ref="BY53:BY66" si="27">IF(Z53="","","(")</f>
        <v/>
      </c>
      <c r="BZ53" s="11" t="str">
        <f t="shared" ref="BZ53:BZ66" si="28">IF(Z53="","",IF(U53="","",IF(U53="CLOB","",IF(U53="BLOB","",IF(U53="DATE","",IF(U53="TIMESTAMP","",Z53))))))</f>
        <v/>
      </c>
      <c r="CA53" s="11"/>
      <c r="CB53" s="11"/>
      <c r="CC53" s="11" t="str">
        <f t="shared" ref="CC53:CC66" si="29">IF(Z53="","",")")</f>
        <v/>
      </c>
      <c r="CD53" s="11"/>
      <c r="CE53" s="11" t="str">
        <f t="shared" ref="CE53:CE66" si="30">IF(AI53="","","NOT NULL")</f>
        <v/>
      </c>
      <c r="CF53" s="11"/>
      <c r="CG53" s="11"/>
      <c r="CH53" s="11"/>
      <c r="CI53" s="11"/>
      <c r="CJ53" s="11" t="str">
        <f t="shared" ref="CJ53:CJ66" si="31">IF(AE53="○","primary key","")</f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ref="CW53:CW66" si="32">IF(C53="","","comment on column " &amp; $O$2 &amp; "." &amp; L53 &amp; " is " &amp; "'" &amp; C53 &amp;"';")</f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23"/>
      <c r="B55" s="23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M55" s="10"/>
      <c r="BN55" s="11" t="e">
        <f>IF(L55="",IF(AND(#REF!="",#REF!&lt;&gt;""),");",""),""""&amp;L55&amp;"""")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">
        <v>31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23"/>
      <c r="B56" s="23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M56" s="10"/>
      <c r="BN56" s="11" t="e">
        <f>IF(L56="",IF(AND(#REF!="",#REF!&lt;&gt;""),");",""),""""&amp;L56&amp;"""")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">
        <v>31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23"/>
      <c r="B57" s="23"/>
      <c r="C57" s="16"/>
      <c r="D57" s="17"/>
      <c r="E57" s="17"/>
      <c r="F57" s="17"/>
      <c r="G57" s="17"/>
      <c r="H57" s="17"/>
      <c r="I57" s="17"/>
      <c r="J57" s="17"/>
      <c r="K57" s="18"/>
      <c r="L57" s="24"/>
      <c r="M57" s="17"/>
      <c r="N57" s="17"/>
      <c r="O57" s="17"/>
      <c r="P57" s="17"/>
      <c r="Q57" s="17"/>
      <c r="R57" s="17"/>
      <c r="S57" s="17"/>
      <c r="T57" s="18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M57" s="10"/>
      <c r="BN57" s="11" t="e">
        <f>IF(L57="",IF(AND(#REF!="",#REF!&lt;&gt;""),");",""),""""&amp;L57&amp;"""")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">
        <v>31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str">
        <f>IF(L58="",IF(AND(L59="",L11&lt;&gt;""),");",""),L58)</f>
        <v/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IF(L59="","",",")</f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str">
        <f>IF(L59="",IF(AND(L60="",L58&lt;&gt;""),");",""),L59)</f>
        <v/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IF(L60="","",",")</f>
        <v/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IF(L60="",IF(AND(#REF!="",L59&lt;&gt;""),");",""),L60)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IF(L61="",IF(AND(#REF!="",L9&lt;&gt;""),");",""),L61)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 t="shared" ref="CS61:CS62" si="33">IF(L62="","",",")</f>
        <v/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IF(L62="",IF(AND(#REF!="",L10&lt;&gt;""),");",""),L62)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 t="shared" si="33"/>
        <v/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IF(L63="",IF(AND(#REF!="",#REF!&lt;&gt;""),");",""),L63)</f>
        <v>#REF!</v>
      </c>
      <c r="BO63" s="11"/>
      <c r="BP63" s="11"/>
      <c r="BQ63" s="11"/>
      <c r="BR63" s="11"/>
      <c r="BS63" s="11"/>
      <c r="BT63" s="11" t="str">
        <f t="shared" si="26"/>
        <v/>
      </c>
      <c r="BU63" s="11"/>
      <c r="BV63" s="11"/>
      <c r="BW63" s="11"/>
      <c r="BX63" s="11"/>
      <c r="BY63" s="11" t="str">
        <f t="shared" si="27"/>
        <v/>
      </c>
      <c r="BZ63" s="11" t="str">
        <f t="shared" si="28"/>
        <v/>
      </c>
      <c r="CA63" s="11"/>
      <c r="CB63" s="11"/>
      <c r="CC63" s="11" t="str">
        <f t="shared" si="29"/>
        <v/>
      </c>
      <c r="CD63" s="11"/>
      <c r="CE63" s="11" t="str">
        <f t="shared" si="30"/>
        <v/>
      </c>
      <c r="CF63" s="11"/>
      <c r="CG63" s="11"/>
      <c r="CH63" s="11"/>
      <c r="CI63" s="11"/>
      <c r="CJ63" s="11" t="str">
        <f t="shared" si="31"/>
        <v/>
      </c>
      <c r="CK63" s="11"/>
      <c r="CL63" s="11"/>
      <c r="CM63" s="11"/>
      <c r="CN63" s="11"/>
      <c r="CO63" s="11"/>
      <c r="CP63" s="11"/>
      <c r="CQ63" s="11"/>
      <c r="CR63" s="11"/>
      <c r="CS63" s="12" t="e">
        <f>IF(#REF!="","",",")</f>
        <v>#REF!</v>
      </c>
      <c r="CT63" s="11"/>
      <c r="CU63" s="11"/>
      <c r="CV63" s="11"/>
      <c r="CW63" s="10" t="str">
        <f t="shared" si="32"/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s="3" customFormat="1" ht="14.25">
      <c r="A64" s="19"/>
      <c r="B64" s="20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16"/>
      <c r="V64" s="17"/>
      <c r="W64" s="17"/>
      <c r="X64" s="17"/>
      <c r="Y64" s="18"/>
      <c r="Z64" s="16"/>
      <c r="AA64" s="18"/>
      <c r="AB64" s="16"/>
      <c r="AC64" s="17"/>
      <c r="AD64" s="18"/>
      <c r="AE64" s="14"/>
      <c r="AF64" s="15"/>
      <c r="AG64" s="14"/>
      <c r="AH64" s="15"/>
      <c r="AI64" s="14"/>
      <c r="AJ64" s="15"/>
      <c r="AK64" s="14"/>
      <c r="AL64" s="15"/>
      <c r="AM64" s="14"/>
      <c r="AN64" s="15"/>
      <c r="AO64" s="16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M64" s="10"/>
      <c r="BN64" s="11" t="e">
        <f>IF(L64="",IF(AND(#REF!="",#REF!&lt;&gt;""),");",""),L64)</f>
        <v>#REF!</v>
      </c>
      <c r="BO64" s="11"/>
      <c r="BP64" s="11"/>
      <c r="BQ64" s="11"/>
      <c r="BR64" s="11"/>
      <c r="BS64" s="11"/>
      <c r="BT64" s="11" t="str">
        <f t="shared" ref="BT64" si="34">IF(U64="","",U64)</f>
        <v/>
      </c>
      <c r="BU64" s="11"/>
      <c r="BV64" s="11"/>
      <c r="BW64" s="11"/>
      <c r="BX64" s="11"/>
      <c r="BY64" s="11" t="str">
        <f t="shared" ref="BY64" si="35">IF(Z64="","","(")</f>
        <v/>
      </c>
      <c r="BZ64" s="11" t="str">
        <f t="shared" ref="BZ64" si="36">IF(Z64="","",IF(U64="","",IF(U64="CLOB","",IF(U64="BLOB","",IF(U64="DATE","",IF(U64="TIMESTAMP","",Z64))))))</f>
        <v/>
      </c>
      <c r="CA64" s="11"/>
      <c r="CB64" s="11"/>
      <c r="CC64" s="11" t="str">
        <f t="shared" ref="CC64" si="37">IF(Z64="","",")")</f>
        <v/>
      </c>
      <c r="CD64" s="11"/>
      <c r="CE64" s="11" t="str">
        <f t="shared" ref="CE64" si="38">IF(AI64="","","NOT NULL")</f>
        <v/>
      </c>
      <c r="CF64" s="11"/>
      <c r="CG64" s="11"/>
      <c r="CH64" s="11"/>
      <c r="CI64" s="11"/>
      <c r="CJ64" s="11" t="str">
        <f t="shared" ref="CJ64" si="39">IF(AE64="○","primary key","")</f>
        <v/>
      </c>
      <c r="CK64" s="11"/>
      <c r="CL64" s="11"/>
      <c r="CM64" s="11"/>
      <c r="CN64" s="11"/>
      <c r="CO64" s="11"/>
      <c r="CP64" s="11"/>
      <c r="CQ64" s="11"/>
      <c r="CR64" s="11"/>
      <c r="CS64" s="12" t="e">
        <f>IF(#REF!="","",",")</f>
        <v>#REF!</v>
      </c>
      <c r="CT64" s="11"/>
      <c r="CU64" s="11"/>
      <c r="CV64" s="11"/>
      <c r="CW64" s="10" t="str">
        <f t="shared" ref="CW64" si="40">IF(C64="","","comment on column " &amp; $O$2 &amp; "." &amp; L64 &amp; " is " &amp; "'" &amp; C64 &amp;"';")</f>
        <v/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2"/>
    </row>
    <row r="65" spans="1:123" s="3" customFormat="1" ht="14.25">
      <c r="A65" s="19"/>
      <c r="B65" s="20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16"/>
      <c r="V65" s="17"/>
      <c r="W65" s="17"/>
      <c r="X65" s="17"/>
      <c r="Y65" s="18"/>
      <c r="Z65" s="16"/>
      <c r="AA65" s="18"/>
      <c r="AB65" s="16"/>
      <c r="AC65" s="17"/>
      <c r="AD65" s="18"/>
      <c r="AE65" s="14"/>
      <c r="AF65" s="15"/>
      <c r="AG65" s="14"/>
      <c r="AH65" s="15"/>
      <c r="AI65" s="14"/>
      <c r="AJ65" s="15"/>
      <c r="AK65" s="14"/>
      <c r="AL65" s="15"/>
      <c r="AM65" s="14"/>
      <c r="AN65" s="15"/>
      <c r="AO65" s="16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M65" s="10"/>
      <c r="BN65" s="11" t="e">
        <f>IF(L65="",IF(AND(L17="",#REF!&lt;&gt;""),");",""),L65)</f>
        <v>#REF!</v>
      </c>
      <c r="BO65" s="11"/>
      <c r="BP65" s="11"/>
      <c r="BQ65" s="11"/>
      <c r="BR65" s="11"/>
      <c r="BS65" s="11"/>
      <c r="BT65" s="11" t="str">
        <f t="shared" si="26"/>
        <v/>
      </c>
      <c r="BU65" s="11"/>
      <c r="BV65" s="11"/>
      <c r="BW65" s="11"/>
      <c r="BX65" s="11"/>
      <c r="BY65" s="11" t="str">
        <f t="shared" si="27"/>
        <v/>
      </c>
      <c r="BZ65" s="11" t="str">
        <f t="shared" si="28"/>
        <v/>
      </c>
      <c r="CA65" s="11"/>
      <c r="CB65" s="11"/>
      <c r="CC65" s="11" t="str">
        <f t="shared" si="29"/>
        <v/>
      </c>
      <c r="CD65" s="11"/>
      <c r="CE65" s="11" t="str">
        <f t="shared" si="30"/>
        <v/>
      </c>
      <c r="CF65" s="11"/>
      <c r="CG65" s="11"/>
      <c r="CH65" s="11"/>
      <c r="CI65" s="11"/>
      <c r="CJ65" s="11" t="str">
        <f t="shared" si="31"/>
        <v/>
      </c>
      <c r="CK65" s="11"/>
      <c r="CL65" s="11"/>
      <c r="CM65" s="11"/>
      <c r="CN65" s="11"/>
      <c r="CO65" s="11"/>
      <c r="CP65" s="11"/>
      <c r="CQ65" s="11"/>
      <c r="CR65" s="11"/>
      <c r="CS65" s="12" t="str">
        <f>IF(L17="","",",")</f>
        <v>,</v>
      </c>
      <c r="CT65" s="11"/>
      <c r="CU65" s="11"/>
      <c r="CV65" s="11"/>
      <c r="CW65" s="10" t="str">
        <f t="shared" si="32"/>
        <v/>
      </c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2"/>
    </row>
    <row r="66" spans="1:123" s="3" customFormat="1" ht="14.25">
      <c r="A66" s="19"/>
      <c r="B66" s="20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16"/>
      <c r="V66" s="17"/>
      <c r="W66" s="17"/>
      <c r="X66" s="17"/>
      <c r="Y66" s="18"/>
      <c r="Z66" s="16"/>
      <c r="AA66" s="18"/>
      <c r="AB66" s="16"/>
      <c r="AC66" s="17"/>
      <c r="AD66" s="18"/>
      <c r="AE66" s="14"/>
      <c r="AF66" s="15"/>
      <c r="AG66" s="14"/>
      <c r="AH66" s="15"/>
      <c r="AI66" s="14"/>
      <c r="AJ66" s="15"/>
      <c r="AK66" s="14"/>
      <c r="AL66" s="15"/>
      <c r="AM66" s="14"/>
      <c r="AN66" s="15"/>
      <c r="AO66" s="16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M66" s="10"/>
      <c r="BN66" s="11" t="e">
        <f>IF(L66="",IF(AND(L18="",#REF!&lt;&gt;""),");",""),L66)</f>
        <v>#REF!</v>
      </c>
      <c r="BO66" s="11"/>
      <c r="BP66" s="11"/>
      <c r="BQ66" s="11"/>
      <c r="BR66" s="11"/>
      <c r="BS66" s="11"/>
      <c r="BT66" s="11" t="str">
        <f t="shared" si="26"/>
        <v/>
      </c>
      <c r="BU66" s="11"/>
      <c r="BV66" s="11"/>
      <c r="BW66" s="11"/>
      <c r="BX66" s="11"/>
      <c r="BY66" s="11" t="str">
        <f t="shared" si="27"/>
        <v/>
      </c>
      <c r="BZ66" s="11" t="str">
        <f t="shared" si="28"/>
        <v/>
      </c>
      <c r="CA66" s="11"/>
      <c r="CB66" s="11"/>
      <c r="CC66" s="11" t="str">
        <f t="shared" si="29"/>
        <v/>
      </c>
      <c r="CD66" s="11"/>
      <c r="CE66" s="11" t="str">
        <f t="shared" si="30"/>
        <v/>
      </c>
      <c r="CF66" s="11"/>
      <c r="CG66" s="11"/>
      <c r="CH66" s="11"/>
      <c r="CI66" s="11"/>
      <c r="CJ66" s="11" t="str">
        <f t="shared" si="31"/>
        <v/>
      </c>
      <c r="CK66" s="11"/>
      <c r="CL66" s="11"/>
      <c r="CM66" s="11"/>
      <c r="CN66" s="11"/>
      <c r="CO66" s="11"/>
      <c r="CP66" s="11"/>
      <c r="CQ66" s="11"/>
      <c r="CR66" s="11"/>
      <c r="CS66" s="12" t="str">
        <f>IF(L18="","",",")</f>
        <v>,</v>
      </c>
      <c r="CT66" s="11"/>
      <c r="CU66" s="11"/>
      <c r="CV66" s="11"/>
      <c r="CW66" s="10" t="str">
        <f t="shared" si="32"/>
        <v/>
      </c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2"/>
    </row>
    <row r="67" spans="1:123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IF(L67="",IF(AND(L68="",#REF!&lt;&gt;""),");",""),""""&amp;L67&amp;"""")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 t="str">
        <f t="shared" si="8"/>
        <v/>
      </c>
      <c r="CW67" s="7" t="str">
        <f t="shared" si="9"/>
        <v/>
      </c>
    </row>
    <row r="68" spans="1:123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N68" s="8" t="str">
        <f t="shared" si="25"/>
        <v/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 t="str">
        <f t="shared" si="8"/>
        <v/>
      </c>
      <c r="CW68" s="7" t="str">
        <f t="shared" si="9"/>
        <v/>
      </c>
    </row>
    <row r="69" spans="1:123" ht="14.25">
      <c r="A69" s="23"/>
      <c r="B69" s="23"/>
      <c r="C69" s="16"/>
      <c r="D69" s="17"/>
      <c r="E69" s="17"/>
      <c r="F69" s="17"/>
      <c r="G69" s="17"/>
      <c r="H69" s="17"/>
      <c r="I69" s="17"/>
      <c r="J69" s="17"/>
      <c r="K69" s="18"/>
      <c r="L69" s="16"/>
      <c r="M69" s="17"/>
      <c r="N69" s="17"/>
      <c r="O69" s="17"/>
      <c r="P69" s="17"/>
      <c r="Q69" s="17"/>
      <c r="R69" s="17"/>
      <c r="S69" s="17"/>
      <c r="T69" s="18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N69" s="8" t="str">
        <f>IF(L69="",IF(AND(L71="",L68&lt;&gt;""),");",""),""""&amp;L69&amp;"""")</f>
        <v/>
      </c>
      <c r="BT69" s="8" t="str">
        <f t="shared" si="2"/>
        <v/>
      </c>
      <c r="BY69" s="8" t="str">
        <f t="shared" si="3"/>
        <v/>
      </c>
      <c r="BZ69" s="8" t="str">
        <f t="shared" si="4"/>
        <v/>
      </c>
      <c r="CC69" s="8" t="str">
        <f t="shared" si="5"/>
        <v/>
      </c>
      <c r="CE69" s="8" t="str">
        <f t="shared" si="6"/>
        <v/>
      </c>
      <c r="CJ69" s="8" t="str">
        <f t="shared" si="7"/>
        <v/>
      </c>
      <c r="CS69" s="9" t="str">
        <f>IF(L71="","",",")</f>
        <v/>
      </c>
      <c r="CW69" s="7" t="str">
        <f t="shared" si="9"/>
        <v/>
      </c>
    </row>
    <row r="70" spans="1:123" ht="14.25">
      <c r="A70" s="23"/>
      <c r="B70" s="23"/>
      <c r="C70" s="16"/>
      <c r="D70" s="17"/>
      <c r="E70" s="17"/>
      <c r="F70" s="17"/>
      <c r="G70" s="17"/>
      <c r="H70" s="17"/>
      <c r="I70" s="17"/>
      <c r="J70" s="17"/>
      <c r="K70" s="18"/>
      <c r="L70" s="16"/>
      <c r="M70" s="17"/>
      <c r="N70" s="17"/>
      <c r="O70" s="17"/>
      <c r="P70" s="17"/>
      <c r="Q70" s="17"/>
      <c r="R70" s="17"/>
      <c r="S70" s="17"/>
      <c r="T70" s="18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N70" s="8" t="str">
        <f>IF(L70="",IF(AND(L71="",L68&lt;&gt;""),");",""),""""&amp;L70&amp;"""")</f>
        <v/>
      </c>
      <c r="BT70" s="8" t="str">
        <f t="shared" ref="BT70" si="41">IF(U70="","",U70)</f>
        <v/>
      </c>
      <c r="BY70" s="8" t="str">
        <f t="shared" ref="BY70" si="42">IF(Z70="","","(")</f>
        <v/>
      </c>
      <c r="BZ70" s="8" t="str">
        <f t="shared" ref="BZ70" si="43">IF(Z70="","",IF(U70="","",IF(U70="CLOB","",IF(U70="BLOB","",IF(U70="DATE","",IF(U70="TIMESTAMP","",Z70))))))</f>
        <v/>
      </c>
      <c r="CC70" s="8" t="str">
        <f t="shared" ref="CC70" si="44">IF(Z70="","",")")</f>
        <v/>
      </c>
      <c r="CE70" s="8" t="str">
        <f t="shared" ref="CE70" si="45">IF(AI70="","","NOT NULL")</f>
        <v/>
      </c>
      <c r="CJ70" s="8" t="str">
        <f t="shared" ref="CJ70" si="46">IF(AE70="○","primary key","")</f>
        <v/>
      </c>
      <c r="CS70" s="9" t="str">
        <f t="shared" ref="CS70" si="47">IF(L71="","",",")</f>
        <v/>
      </c>
      <c r="CW70" s="7" t="str">
        <f t="shared" ref="CW70" si="48">IF(C70="","","comment on column " &amp; $O$2 &amp; "." &amp; L70 &amp; " is " &amp; "'" &amp; C70 &amp;"';")</f>
        <v/>
      </c>
    </row>
    <row r="71" spans="1:123" ht="14.25">
      <c r="A71" s="23"/>
      <c r="B71" s="23"/>
      <c r="C71" s="16"/>
      <c r="D71" s="17"/>
      <c r="E71" s="17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7"/>
      <c r="S71" s="17"/>
      <c r="T71" s="18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N71" s="8" t="e">
        <f>IF(L71="",IF(AND(#REF!="",L69&lt;&gt;""),");",""),""""&amp;L71&amp;"""")</f>
        <v>#REF!</v>
      </c>
      <c r="BT71" s="8" t="str">
        <f t="shared" si="2"/>
        <v/>
      </c>
      <c r="BY71" s="8" t="str">
        <f t="shared" si="3"/>
        <v/>
      </c>
      <c r="BZ71" s="8" t="str">
        <f t="shared" si="4"/>
        <v/>
      </c>
      <c r="CC71" s="8" t="str">
        <f t="shared" si="5"/>
        <v/>
      </c>
      <c r="CE71" s="8" t="str">
        <f t="shared" si="6"/>
        <v/>
      </c>
      <c r="CJ71" s="8" t="str">
        <f t="shared" si="7"/>
        <v/>
      </c>
      <c r="CS71" s="9"/>
      <c r="CW71" s="7" t="str">
        <f t="shared" si="9"/>
        <v/>
      </c>
    </row>
    <row r="72" spans="1:123">
      <c r="BT72" s="8" t="str">
        <f t="shared" ref="BT72:BT126" si="49">IF(U72="","",U72)</f>
        <v/>
      </c>
      <c r="BY72" s="8" t="str">
        <f t="shared" ref="BY72:BY126" si="50">IF(Z72="","","(")</f>
        <v/>
      </c>
      <c r="BZ72" s="8" t="str">
        <f t="shared" ref="BZ72:BZ126" si="51">IF(Z72="","",IF(U72="","",IF(U72="CLOB","",IF(U72="BLOB","",IF(U72="DATE","",IF(U72="TIMESTAMP","",Z72))))))</f>
        <v/>
      </c>
      <c r="CC72" s="8" t="str">
        <f t="shared" ref="CC72:CC126" si="52">IF(Z72="","",")")</f>
        <v/>
      </c>
      <c r="CE72" s="8" t="str">
        <f t="shared" ref="CE72:CE126" si="53">IF(AI72="","","NOT NULL")</f>
        <v/>
      </c>
      <c r="CJ72" s="8" t="str">
        <f t="shared" ref="CJ72:CJ126" si="54">IF(AE72="○","primary key","")</f>
        <v/>
      </c>
      <c r="CS72" s="9" t="str">
        <f t="shared" ref="CS72:CS126" si="55">IF(L73="","",",")</f>
        <v/>
      </c>
      <c r="CW72" s="7" t="str">
        <f t="shared" ref="CW72:CW126" si="56">IF(C72="","","comment on column " &amp; $O$2 &amp; "." &amp; L72 &amp; " is " &amp; "'" &amp; C72 &amp;"';")</f>
        <v/>
      </c>
    </row>
    <row r="73" spans="1:123">
      <c r="BN73" s="8" t="s">
        <v>38</v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23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23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23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23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23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23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23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25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25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25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ref="BN92:BN155" si="57">IF(L92="",IF(AND(L93="",L91&lt;&gt;""),");",""),""""&amp;L92&amp;"""")</f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si="49"/>
        <v/>
      </c>
      <c r="BY124" s="8" t="str">
        <f t="shared" si="50"/>
        <v/>
      </c>
      <c r="BZ124" s="8" t="str">
        <f t="shared" si="51"/>
        <v/>
      </c>
      <c r="CC124" s="8" t="str">
        <f t="shared" si="52"/>
        <v/>
      </c>
      <c r="CE124" s="8" t="str">
        <f t="shared" si="53"/>
        <v/>
      </c>
      <c r="CJ124" s="8" t="str">
        <f t="shared" si="54"/>
        <v/>
      </c>
      <c r="CS124" s="9" t="str">
        <f t="shared" si="55"/>
        <v/>
      </c>
      <c r="CW124" s="7" t="str">
        <f t="shared" si="56"/>
        <v/>
      </c>
    </row>
    <row r="125" spans="66:101">
      <c r="BN125" s="8" t="str">
        <f t="shared" si="57"/>
        <v/>
      </c>
      <c r="BT125" s="8" t="str">
        <f t="shared" si="49"/>
        <v/>
      </c>
      <c r="BY125" s="8" t="str">
        <f t="shared" si="50"/>
        <v/>
      </c>
      <c r="BZ125" s="8" t="str">
        <f t="shared" si="51"/>
        <v/>
      </c>
      <c r="CC125" s="8" t="str">
        <f t="shared" si="52"/>
        <v/>
      </c>
      <c r="CE125" s="8" t="str">
        <f t="shared" si="53"/>
        <v/>
      </c>
      <c r="CJ125" s="8" t="str">
        <f t="shared" si="54"/>
        <v/>
      </c>
      <c r="CS125" s="9" t="str">
        <f t="shared" si="55"/>
        <v/>
      </c>
      <c r="CW125" s="7" t="str">
        <f t="shared" si="56"/>
        <v/>
      </c>
    </row>
    <row r="126" spans="66:101">
      <c r="BN126" s="8" t="str">
        <f t="shared" si="57"/>
        <v/>
      </c>
      <c r="BT126" s="8" t="str">
        <f t="shared" si="49"/>
        <v/>
      </c>
      <c r="BY126" s="8" t="str">
        <f t="shared" si="50"/>
        <v/>
      </c>
      <c r="BZ126" s="8" t="str">
        <f t="shared" si="51"/>
        <v/>
      </c>
      <c r="CC126" s="8" t="str">
        <f t="shared" si="52"/>
        <v/>
      </c>
      <c r="CE126" s="8" t="str">
        <f t="shared" si="53"/>
        <v/>
      </c>
      <c r="CJ126" s="8" t="str">
        <f t="shared" si="54"/>
        <v/>
      </c>
      <c r="CS126" s="9" t="str">
        <f t="shared" si="55"/>
        <v/>
      </c>
      <c r="CW126" s="7" t="str">
        <f t="shared" si="56"/>
        <v/>
      </c>
    </row>
    <row r="127" spans="66:101">
      <c r="BN127" s="8" t="str">
        <f t="shared" si="57"/>
        <v/>
      </c>
      <c r="BT127" s="8" t="str">
        <f t="shared" ref="BT127:BT190" si="58">IF(U127="","",U127)</f>
        <v/>
      </c>
      <c r="BY127" s="8" t="str">
        <f t="shared" ref="BY127:BY190" si="59">IF(Z127="","","(")</f>
        <v/>
      </c>
      <c r="BZ127" s="8" t="str">
        <f t="shared" ref="BZ127:BZ190" si="60">IF(Z127="","",IF(U127="","",IF(U127="CLOB","",IF(U127="BLOB","",IF(U127="DATE","",IF(U127="TIMESTAMP","",Z127))))))</f>
        <v/>
      </c>
      <c r="CC127" s="8" t="str">
        <f t="shared" ref="CC127:CC190" si="61">IF(Z127="","",")")</f>
        <v/>
      </c>
      <c r="CE127" s="8" t="str">
        <f t="shared" ref="CE127:CE190" si="62">IF(AI127="","","NOT NULL")</f>
        <v/>
      </c>
      <c r="CJ127" s="8" t="str">
        <f t="shared" ref="CJ127:CJ190" si="63">IF(AE127="○","primary key","")</f>
        <v/>
      </c>
      <c r="CS127" s="9" t="str">
        <f t="shared" ref="CS127:CS190" si="64">IF(L128="","",",")</f>
        <v/>
      </c>
      <c r="CW127" s="7" t="str">
        <f t="shared" ref="CW127:CW190" si="65">IF(C127="","","comment on column " &amp; $O$2 &amp; "." &amp; L127 &amp; " is " &amp; "'" &amp; C127 &amp;"';")</f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57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57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57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ref="BN156:BN219" si="66">IF(L156="",IF(AND(L157="",L155&lt;&gt;""),");",""),""""&amp;L156&amp;"""")</f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si="58"/>
        <v/>
      </c>
      <c r="BY188" s="8" t="str">
        <f t="shared" si="59"/>
        <v/>
      </c>
      <c r="BZ188" s="8" t="str">
        <f t="shared" si="60"/>
        <v/>
      </c>
      <c r="CC188" s="8" t="str">
        <f t="shared" si="61"/>
        <v/>
      </c>
      <c r="CE188" s="8" t="str">
        <f t="shared" si="62"/>
        <v/>
      </c>
      <c r="CJ188" s="8" t="str">
        <f t="shared" si="63"/>
        <v/>
      </c>
      <c r="CS188" s="9" t="str">
        <f t="shared" si="64"/>
        <v/>
      </c>
      <c r="CW188" s="7" t="str">
        <f t="shared" si="65"/>
        <v/>
      </c>
    </row>
    <row r="189" spans="66:101">
      <c r="BN189" s="8" t="str">
        <f t="shared" si="66"/>
        <v/>
      </c>
      <c r="BT189" s="8" t="str">
        <f t="shared" si="58"/>
        <v/>
      </c>
      <c r="BY189" s="8" t="str">
        <f t="shared" si="59"/>
        <v/>
      </c>
      <c r="BZ189" s="8" t="str">
        <f t="shared" si="60"/>
        <v/>
      </c>
      <c r="CC189" s="8" t="str">
        <f t="shared" si="61"/>
        <v/>
      </c>
      <c r="CE189" s="8" t="str">
        <f t="shared" si="62"/>
        <v/>
      </c>
      <c r="CJ189" s="8" t="str">
        <f t="shared" si="63"/>
        <v/>
      </c>
      <c r="CS189" s="9" t="str">
        <f t="shared" si="64"/>
        <v/>
      </c>
      <c r="CW189" s="7" t="str">
        <f t="shared" si="65"/>
        <v/>
      </c>
    </row>
    <row r="190" spans="66:101">
      <c r="BN190" s="8" t="str">
        <f t="shared" si="66"/>
        <v/>
      </c>
      <c r="BT190" s="8" t="str">
        <f t="shared" si="58"/>
        <v/>
      </c>
      <c r="BY190" s="8" t="str">
        <f t="shared" si="59"/>
        <v/>
      </c>
      <c r="BZ190" s="8" t="str">
        <f t="shared" si="60"/>
        <v/>
      </c>
      <c r="CC190" s="8" t="str">
        <f t="shared" si="61"/>
        <v/>
      </c>
      <c r="CE190" s="8" t="str">
        <f t="shared" si="62"/>
        <v/>
      </c>
      <c r="CJ190" s="8" t="str">
        <f t="shared" si="63"/>
        <v/>
      </c>
      <c r="CS190" s="9" t="str">
        <f t="shared" si="64"/>
        <v/>
      </c>
      <c r="CW190" s="7" t="str">
        <f t="shared" si="65"/>
        <v/>
      </c>
    </row>
    <row r="191" spans="66:101">
      <c r="BN191" s="8" t="str">
        <f t="shared" si="66"/>
        <v/>
      </c>
      <c r="BT191" s="8" t="str">
        <f t="shared" ref="BT191:BT254" si="67">IF(U191="","",U191)</f>
        <v/>
      </c>
      <c r="BY191" s="8" t="str">
        <f t="shared" ref="BY191:BY254" si="68">IF(Z191="","","(")</f>
        <v/>
      </c>
      <c r="BZ191" s="8" t="str">
        <f t="shared" ref="BZ191:BZ254" si="69">IF(Z191="","",IF(U191="","",IF(U191="CLOB","",IF(U191="BLOB","",IF(U191="DATE","",IF(U191="TIMESTAMP","",Z191))))))</f>
        <v/>
      </c>
      <c r="CC191" s="8" t="str">
        <f t="shared" ref="CC191:CC254" si="70">IF(Z191="","",")")</f>
        <v/>
      </c>
      <c r="CE191" s="8" t="str">
        <f t="shared" ref="CE191:CE254" si="71">IF(AI191="","","NOT NULL")</f>
        <v/>
      </c>
      <c r="CJ191" s="8" t="str">
        <f t="shared" ref="CJ191:CJ254" si="72">IF(AE191="○","primary key","")</f>
        <v/>
      </c>
      <c r="CS191" s="9" t="str">
        <f t="shared" ref="CS191:CS254" si="73">IF(L192="","",",")</f>
        <v/>
      </c>
      <c r="CW191" s="7" t="str">
        <f t="shared" ref="CW191:CW254" si="74">IF(C191="","","comment on column " &amp; $O$2 &amp; "." &amp; L191 &amp; " is " &amp; "'" &amp; C191 &amp;"';")</f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66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66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66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ref="BN220:BN283" si="75">IF(L220="",IF(AND(L221="",L219&lt;&gt;""),");",""),""""&amp;L220&amp;"""")</f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si="67"/>
        <v/>
      </c>
      <c r="BY252" s="8" t="str">
        <f t="shared" si="68"/>
        <v/>
      </c>
      <c r="BZ252" s="8" t="str">
        <f t="shared" si="69"/>
        <v/>
      </c>
      <c r="CC252" s="8" t="str">
        <f t="shared" si="70"/>
        <v/>
      </c>
      <c r="CE252" s="8" t="str">
        <f t="shared" si="71"/>
        <v/>
      </c>
      <c r="CJ252" s="8" t="str">
        <f t="shared" si="72"/>
        <v/>
      </c>
      <c r="CS252" s="9" t="str">
        <f t="shared" si="73"/>
        <v/>
      </c>
      <c r="CW252" s="7" t="str">
        <f t="shared" si="74"/>
        <v/>
      </c>
    </row>
    <row r="253" spans="66:101">
      <c r="BN253" s="8" t="str">
        <f t="shared" si="75"/>
        <v/>
      </c>
      <c r="BT253" s="8" t="str">
        <f t="shared" si="67"/>
        <v/>
      </c>
      <c r="BY253" s="8" t="str">
        <f t="shared" si="68"/>
        <v/>
      </c>
      <c r="BZ253" s="8" t="str">
        <f t="shared" si="69"/>
        <v/>
      </c>
      <c r="CC253" s="8" t="str">
        <f t="shared" si="70"/>
        <v/>
      </c>
      <c r="CE253" s="8" t="str">
        <f t="shared" si="71"/>
        <v/>
      </c>
      <c r="CJ253" s="8" t="str">
        <f t="shared" si="72"/>
        <v/>
      </c>
      <c r="CS253" s="9" t="str">
        <f t="shared" si="73"/>
        <v/>
      </c>
      <c r="CW253" s="7" t="str">
        <f t="shared" si="74"/>
        <v/>
      </c>
    </row>
    <row r="254" spans="66:101">
      <c r="BN254" s="8" t="str">
        <f t="shared" si="75"/>
        <v/>
      </c>
      <c r="BT254" s="8" t="str">
        <f t="shared" si="67"/>
        <v/>
      </c>
      <c r="BY254" s="8" t="str">
        <f t="shared" si="68"/>
        <v/>
      </c>
      <c r="BZ254" s="8" t="str">
        <f t="shared" si="69"/>
        <v/>
      </c>
      <c r="CC254" s="8" t="str">
        <f t="shared" si="70"/>
        <v/>
      </c>
      <c r="CE254" s="8" t="str">
        <f t="shared" si="71"/>
        <v/>
      </c>
      <c r="CJ254" s="8" t="str">
        <f t="shared" si="72"/>
        <v/>
      </c>
      <c r="CS254" s="9" t="str">
        <f t="shared" si="73"/>
        <v/>
      </c>
      <c r="CW254" s="7" t="str">
        <f t="shared" si="74"/>
        <v/>
      </c>
    </row>
    <row r="255" spans="66:101">
      <c r="BN255" s="8" t="str">
        <f t="shared" si="75"/>
        <v/>
      </c>
      <c r="BT255" s="8" t="str">
        <f t="shared" ref="BT255:BT318" si="76">IF(U255="","",U255)</f>
        <v/>
      </c>
      <c r="BY255" s="8" t="str">
        <f t="shared" ref="BY255:BY318" si="77">IF(Z255="","","(")</f>
        <v/>
      </c>
      <c r="BZ255" s="8" t="str">
        <f t="shared" ref="BZ255:BZ318" si="78">IF(Z255="","",IF(U255="","",IF(U255="CLOB","",IF(U255="BLOB","",IF(U255="DATE","",IF(U255="TIMESTAMP","",Z255))))))</f>
        <v/>
      </c>
      <c r="CC255" s="8" t="str">
        <f t="shared" ref="CC255:CC318" si="79">IF(Z255="","",")")</f>
        <v/>
      </c>
      <c r="CE255" s="8" t="str">
        <f t="shared" ref="CE255:CE318" si="80">IF(AI255="","","NOT NULL")</f>
        <v/>
      </c>
      <c r="CJ255" s="8" t="str">
        <f t="shared" ref="CJ255:CJ318" si="81">IF(AE255="○","primary key","")</f>
        <v/>
      </c>
      <c r="CS255" s="9" t="str">
        <f t="shared" ref="CS255:CS318" si="82">IF(L256="","",",")</f>
        <v/>
      </c>
      <c r="CW255" s="7" t="str">
        <f t="shared" ref="CW255:CW318" si="83">IF(C255="","","comment on column " &amp; $O$2 &amp; "." &amp; L255 &amp; " is " &amp; "'" &amp; C255 &amp;"';")</f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75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75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75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ref="BN284:BN347" si="84">IF(L284="",IF(AND(L285="",L283&lt;&gt;""),");",""),""""&amp;L284&amp;"""")</f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si="76"/>
        <v/>
      </c>
      <c r="BY316" s="8" t="str">
        <f t="shared" si="77"/>
        <v/>
      </c>
      <c r="BZ316" s="8" t="str">
        <f t="shared" si="78"/>
        <v/>
      </c>
      <c r="CC316" s="8" t="str">
        <f t="shared" si="79"/>
        <v/>
      </c>
      <c r="CE316" s="8" t="str">
        <f t="shared" si="80"/>
        <v/>
      </c>
      <c r="CJ316" s="8" t="str">
        <f t="shared" si="81"/>
        <v/>
      </c>
      <c r="CS316" s="9" t="str">
        <f t="shared" si="82"/>
        <v/>
      </c>
      <c r="CW316" s="7" t="str">
        <f t="shared" si="83"/>
        <v/>
      </c>
    </row>
    <row r="317" spans="66:101">
      <c r="BN317" s="8" t="str">
        <f t="shared" si="84"/>
        <v/>
      </c>
      <c r="BT317" s="8" t="str">
        <f t="shared" si="76"/>
        <v/>
      </c>
      <c r="BY317" s="8" t="str">
        <f t="shared" si="77"/>
        <v/>
      </c>
      <c r="BZ317" s="8" t="str">
        <f t="shared" si="78"/>
        <v/>
      </c>
      <c r="CC317" s="8" t="str">
        <f t="shared" si="79"/>
        <v/>
      </c>
      <c r="CE317" s="8" t="str">
        <f t="shared" si="80"/>
        <v/>
      </c>
      <c r="CJ317" s="8" t="str">
        <f t="shared" si="81"/>
        <v/>
      </c>
      <c r="CS317" s="9" t="str">
        <f t="shared" si="82"/>
        <v/>
      </c>
      <c r="CW317" s="7" t="str">
        <f t="shared" si="83"/>
        <v/>
      </c>
    </row>
    <row r="318" spans="66:101">
      <c r="BN318" s="8" t="str">
        <f t="shared" si="84"/>
        <v/>
      </c>
      <c r="BT318" s="8" t="str">
        <f t="shared" si="76"/>
        <v/>
      </c>
      <c r="BY318" s="8" t="str">
        <f t="shared" si="77"/>
        <v/>
      </c>
      <c r="BZ318" s="8" t="str">
        <f t="shared" si="78"/>
        <v/>
      </c>
      <c r="CC318" s="8" t="str">
        <f t="shared" si="79"/>
        <v/>
      </c>
      <c r="CE318" s="8" t="str">
        <f t="shared" si="80"/>
        <v/>
      </c>
      <c r="CJ318" s="8" t="str">
        <f t="shared" si="81"/>
        <v/>
      </c>
      <c r="CS318" s="9" t="str">
        <f t="shared" si="82"/>
        <v/>
      </c>
      <c r="CW318" s="7" t="str">
        <f t="shared" si="83"/>
        <v/>
      </c>
    </row>
    <row r="319" spans="66:101">
      <c r="BN319" s="8" t="str">
        <f t="shared" si="84"/>
        <v/>
      </c>
      <c r="BT319" s="8" t="str">
        <f t="shared" ref="BT319:BT382" si="85">IF(U319="","",U319)</f>
        <v/>
      </c>
      <c r="BY319" s="8" t="str">
        <f t="shared" ref="BY319:BY382" si="86">IF(Z319="","","(")</f>
        <v/>
      </c>
      <c r="BZ319" s="8" t="str">
        <f t="shared" ref="BZ319:BZ382" si="87">IF(Z319="","",IF(U319="","",IF(U319="CLOB","",IF(U319="BLOB","",IF(U319="DATE","",IF(U319="TIMESTAMP","",Z319))))))</f>
        <v/>
      </c>
      <c r="CC319" s="8" t="str">
        <f t="shared" ref="CC319:CC382" si="88">IF(Z319="","",")")</f>
        <v/>
      </c>
      <c r="CE319" s="8" t="str">
        <f t="shared" ref="CE319:CE382" si="89">IF(AI319="","","NOT NULL")</f>
        <v/>
      </c>
      <c r="CJ319" s="8" t="str">
        <f t="shared" ref="CJ319:CJ382" si="90">IF(AE319="○","primary key","")</f>
        <v/>
      </c>
      <c r="CS319" s="9" t="str">
        <f t="shared" ref="CS319:CS382" si="91">IF(L320="","",",")</f>
        <v/>
      </c>
      <c r="CW319" s="7" t="str">
        <f t="shared" ref="CW319:CW382" si="92">IF(C319="","","comment on column " &amp; $O$2 &amp; "." &amp; L319 &amp; " is " &amp; "'" &amp; C319 &amp;"';")</f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84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84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84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ref="BN348:BN411" si="93">IF(L348="",IF(AND(L349="",L347&lt;&gt;""),");",""),""""&amp;L348&amp;"""")</f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si="85"/>
        <v/>
      </c>
      <c r="BY380" s="8" t="str">
        <f t="shared" si="86"/>
        <v/>
      </c>
      <c r="BZ380" s="8" t="str">
        <f t="shared" si="87"/>
        <v/>
      </c>
      <c r="CC380" s="8" t="str">
        <f t="shared" si="88"/>
        <v/>
      </c>
      <c r="CE380" s="8" t="str">
        <f t="shared" si="89"/>
        <v/>
      </c>
      <c r="CJ380" s="8" t="str">
        <f t="shared" si="90"/>
        <v/>
      </c>
      <c r="CS380" s="9" t="str">
        <f t="shared" si="91"/>
        <v/>
      </c>
      <c r="CW380" s="7" t="str">
        <f t="shared" si="92"/>
        <v/>
      </c>
    </row>
    <row r="381" spans="66:101">
      <c r="BN381" s="8" t="str">
        <f t="shared" si="93"/>
        <v/>
      </c>
      <c r="BT381" s="8" t="str">
        <f t="shared" si="85"/>
        <v/>
      </c>
      <c r="BY381" s="8" t="str">
        <f t="shared" si="86"/>
        <v/>
      </c>
      <c r="BZ381" s="8" t="str">
        <f t="shared" si="87"/>
        <v/>
      </c>
      <c r="CC381" s="8" t="str">
        <f t="shared" si="88"/>
        <v/>
      </c>
      <c r="CE381" s="8" t="str">
        <f t="shared" si="89"/>
        <v/>
      </c>
      <c r="CJ381" s="8" t="str">
        <f t="shared" si="90"/>
        <v/>
      </c>
      <c r="CS381" s="9" t="str">
        <f t="shared" si="91"/>
        <v/>
      </c>
      <c r="CW381" s="7" t="str">
        <f t="shared" si="92"/>
        <v/>
      </c>
    </row>
    <row r="382" spans="66:101">
      <c r="BN382" s="8" t="str">
        <f t="shared" si="93"/>
        <v/>
      </c>
      <c r="BT382" s="8" t="str">
        <f t="shared" si="85"/>
        <v/>
      </c>
      <c r="BY382" s="8" t="str">
        <f t="shared" si="86"/>
        <v/>
      </c>
      <c r="BZ382" s="8" t="str">
        <f t="shared" si="87"/>
        <v/>
      </c>
      <c r="CC382" s="8" t="str">
        <f t="shared" si="88"/>
        <v/>
      </c>
      <c r="CE382" s="8" t="str">
        <f t="shared" si="89"/>
        <v/>
      </c>
      <c r="CJ382" s="8" t="str">
        <f t="shared" si="90"/>
        <v/>
      </c>
      <c r="CS382" s="9" t="str">
        <f t="shared" si="91"/>
        <v/>
      </c>
      <c r="CW382" s="7" t="str">
        <f t="shared" si="92"/>
        <v/>
      </c>
    </row>
    <row r="383" spans="66:101">
      <c r="BN383" s="8" t="str">
        <f t="shared" si="93"/>
        <v/>
      </c>
      <c r="BT383" s="8" t="str">
        <f t="shared" ref="BT383:BT446" si="94">IF(U383="","",U383)</f>
        <v/>
      </c>
      <c r="BY383" s="8" t="str">
        <f t="shared" ref="BY383:BY446" si="95">IF(Z383="","","(")</f>
        <v/>
      </c>
      <c r="BZ383" s="8" t="str">
        <f t="shared" ref="BZ383:BZ446" si="96">IF(Z383="","",IF(U383="","",IF(U383="CLOB","",IF(U383="BLOB","",IF(U383="DATE","",IF(U383="TIMESTAMP","",Z383))))))</f>
        <v/>
      </c>
      <c r="CC383" s="8" t="str">
        <f t="shared" ref="CC383:CC446" si="97">IF(Z383="","",")")</f>
        <v/>
      </c>
      <c r="CE383" s="8" t="str">
        <f t="shared" ref="CE383:CE446" si="98">IF(AI383="","","NOT NULL")</f>
        <v/>
      </c>
      <c r="CJ383" s="8" t="str">
        <f t="shared" ref="CJ383:CJ446" si="99">IF(AE383="○","primary key","")</f>
        <v/>
      </c>
      <c r="CS383" s="9" t="str">
        <f t="shared" ref="CS383:CS446" si="100">IF(L384="","",",")</f>
        <v/>
      </c>
      <c r="CW383" s="7" t="str">
        <f t="shared" ref="CW383:CW446" si="101">IF(C383="","","comment on column " &amp; $O$2 &amp; "." &amp; L383 &amp; " is " &amp; "'" &amp; C383 &amp;"';")</f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93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93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93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ref="BN412:BN475" si="102">IF(L412="",IF(AND(L413="",L411&lt;&gt;""),");",""),""""&amp;L412&amp;"""")</f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si="94"/>
        <v/>
      </c>
      <c r="BY444" s="8" t="str">
        <f t="shared" si="95"/>
        <v/>
      </c>
      <c r="BZ444" s="8" t="str">
        <f t="shared" si="96"/>
        <v/>
      </c>
      <c r="CC444" s="8" t="str">
        <f t="shared" si="97"/>
        <v/>
      </c>
      <c r="CE444" s="8" t="str">
        <f t="shared" si="98"/>
        <v/>
      </c>
      <c r="CJ444" s="8" t="str">
        <f t="shared" si="99"/>
        <v/>
      </c>
      <c r="CS444" s="9" t="str">
        <f t="shared" si="100"/>
        <v/>
      </c>
      <c r="CW444" s="7" t="str">
        <f t="shared" si="101"/>
        <v/>
      </c>
    </row>
    <row r="445" spans="66:101">
      <c r="BN445" s="8" t="str">
        <f t="shared" si="102"/>
        <v/>
      </c>
      <c r="BT445" s="8" t="str">
        <f t="shared" si="94"/>
        <v/>
      </c>
      <c r="BY445" s="8" t="str">
        <f t="shared" si="95"/>
        <v/>
      </c>
      <c r="BZ445" s="8" t="str">
        <f t="shared" si="96"/>
        <v/>
      </c>
      <c r="CC445" s="8" t="str">
        <f t="shared" si="97"/>
        <v/>
      </c>
      <c r="CE445" s="8" t="str">
        <f t="shared" si="98"/>
        <v/>
      </c>
      <c r="CJ445" s="8" t="str">
        <f t="shared" si="99"/>
        <v/>
      </c>
      <c r="CS445" s="9" t="str">
        <f t="shared" si="100"/>
        <v/>
      </c>
      <c r="CW445" s="7" t="str">
        <f t="shared" si="101"/>
        <v/>
      </c>
    </row>
    <row r="446" spans="66:101">
      <c r="BN446" s="8" t="str">
        <f t="shared" si="102"/>
        <v/>
      </c>
      <c r="BT446" s="8" t="str">
        <f t="shared" si="94"/>
        <v/>
      </c>
      <c r="BY446" s="8" t="str">
        <f t="shared" si="95"/>
        <v/>
      </c>
      <c r="BZ446" s="8" t="str">
        <f t="shared" si="96"/>
        <v/>
      </c>
      <c r="CC446" s="8" t="str">
        <f t="shared" si="97"/>
        <v/>
      </c>
      <c r="CE446" s="8" t="str">
        <f t="shared" si="98"/>
        <v/>
      </c>
      <c r="CJ446" s="8" t="str">
        <f t="shared" si="99"/>
        <v/>
      </c>
      <c r="CS446" s="9" t="str">
        <f t="shared" si="100"/>
        <v/>
      </c>
      <c r="CW446" s="7" t="str">
        <f t="shared" si="101"/>
        <v/>
      </c>
    </row>
    <row r="447" spans="66:101">
      <c r="BN447" s="8" t="str">
        <f t="shared" si="102"/>
        <v/>
      </c>
      <c r="BT447" s="8" t="str">
        <f t="shared" ref="BT447:BT510" si="103">IF(U447="","",U447)</f>
        <v/>
      </c>
      <c r="BY447" s="8" t="str">
        <f t="shared" ref="BY447:BY510" si="104">IF(Z447="","","(")</f>
        <v/>
      </c>
      <c r="BZ447" s="8" t="str">
        <f t="shared" ref="BZ447:BZ510" si="105">IF(Z447="","",IF(U447="","",IF(U447="CLOB","",IF(U447="BLOB","",IF(U447="DATE","",IF(U447="TIMESTAMP","",Z447))))))</f>
        <v/>
      </c>
      <c r="CC447" s="8" t="str">
        <f t="shared" ref="CC447:CC510" si="106">IF(Z447="","",")")</f>
        <v/>
      </c>
      <c r="CE447" s="8" t="str">
        <f t="shared" ref="CE447:CE510" si="107">IF(AI447="","","NOT NULL")</f>
        <v/>
      </c>
      <c r="CJ447" s="8" t="str">
        <f t="shared" ref="CJ447:CJ510" si="108">IF(AE447="○","primary key","")</f>
        <v/>
      </c>
      <c r="CS447" s="9" t="str">
        <f t="shared" ref="CS447:CS510" si="109">IF(L448="","",",")</f>
        <v/>
      </c>
      <c r="CW447" s="7" t="str">
        <f t="shared" ref="CW447:CW510" si="110">IF(C447="","","comment on column " &amp; $O$2 &amp; "." &amp; L447 &amp; " is " &amp; "'" &amp; C447 &amp;"';")</f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02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02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02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ref="BN476:BN539" si="111">IF(L476="",IF(AND(L477="",L475&lt;&gt;""),");",""),""""&amp;L476&amp;"""")</f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si="103"/>
        <v/>
      </c>
      <c r="BY508" s="8" t="str">
        <f t="shared" si="104"/>
        <v/>
      </c>
      <c r="BZ508" s="8" t="str">
        <f t="shared" si="105"/>
        <v/>
      </c>
      <c r="CC508" s="8" t="str">
        <f t="shared" si="106"/>
        <v/>
      </c>
      <c r="CE508" s="8" t="str">
        <f t="shared" si="107"/>
        <v/>
      </c>
      <c r="CJ508" s="8" t="str">
        <f t="shared" si="108"/>
        <v/>
      </c>
      <c r="CS508" s="9" t="str">
        <f t="shared" si="109"/>
        <v/>
      </c>
      <c r="CW508" s="7" t="str">
        <f t="shared" si="110"/>
        <v/>
      </c>
    </row>
    <row r="509" spans="66:101">
      <c r="BN509" s="8" t="str">
        <f t="shared" si="111"/>
        <v/>
      </c>
      <c r="BT509" s="8" t="str">
        <f t="shared" si="103"/>
        <v/>
      </c>
      <c r="BY509" s="8" t="str">
        <f t="shared" si="104"/>
        <v/>
      </c>
      <c r="BZ509" s="8" t="str">
        <f t="shared" si="105"/>
        <v/>
      </c>
      <c r="CC509" s="8" t="str">
        <f t="shared" si="106"/>
        <v/>
      </c>
      <c r="CE509" s="8" t="str">
        <f t="shared" si="107"/>
        <v/>
      </c>
      <c r="CJ509" s="8" t="str">
        <f t="shared" si="108"/>
        <v/>
      </c>
      <c r="CS509" s="9" t="str">
        <f t="shared" si="109"/>
        <v/>
      </c>
      <c r="CW509" s="7" t="str">
        <f t="shared" si="110"/>
        <v/>
      </c>
    </row>
    <row r="510" spans="66:101">
      <c r="BN510" s="8" t="str">
        <f t="shared" si="111"/>
        <v/>
      </c>
      <c r="BT510" s="8" t="str">
        <f t="shared" si="103"/>
        <v/>
      </c>
      <c r="BY510" s="8" t="str">
        <f t="shared" si="104"/>
        <v/>
      </c>
      <c r="BZ510" s="8" t="str">
        <f t="shared" si="105"/>
        <v/>
      </c>
      <c r="CC510" s="8" t="str">
        <f t="shared" si="106"/>
        <v/>
      </c>
      <c r="CE510" s="8" t="str">
        <f t="shared" si="107"/>
        <v/>
      </c>
      <c r="CJ510" s="8" t="str">
        <f t="shared" si="108"/>
        <v/>
      </c>
      <c r="CS510" s="9" t="str">
        <f t="shared" si="109"/>
        <v/>
      </c>
      <c r="CW510" s="7" t="str">
        <f t="shared" si="110"/>
        <v/>
      </c>
    </row>
    <row r="511" spans="66:101">
      <c r="BN511" s="8" t="str">
        <f t="shared" si="111"/>
        <v/>
      </c>
      <c r="BT511" s="8" t="str">
        <f t="shared" ref="BT511:BT574" si="112">IF(U511="","",U511)</f>
        <v/>
      </c>
      <c r="BY511" s="8" t="str">
        <f t="shared" ref="BY511:BY574" si="113">IF(Z511="","","(")</f>
        <v/>
      </c>
      <c r="BZ511" s="8" t="str">
        <f t="shared" ref="BZ511:BZ574" si="114">IF(Z511="","",IF(U511="","",IF(U511="CLOB","",IF(U511="BLOB","",IF(U511="DATE","",IF(U511="TIMESTAMP","",Z511))))))</f>
        <v/>
      </c>
      <c r="CC511" s="8" t="str">
        <f t="shared" ref="CC511:CC574" si="115">IF(Z511="","",")")</f>
        <v/>
      </c>
      <c r="CE511" s="8" t="str">
        <f t="shared" ref="CE511:CE574" si="116">IF(AI511="","","NOT NULL")</f>
        <v/>
      </c>
      <c r="CJ511" s="8" t="str">
        <f t="shared" ref="CJ511:CJ574" si="117">IF(AE511="○","primary key","")</f>
        <v/>
      </c>
      <c r="CS511" s="9" t="str">
        <f t="shared" ref="CS511:CS574" si="118">IF(L512="","",",")</f>
        <v/>
      </c>
      <c r="CW511" s="7" t="str">
        <f t="shared" ref="CW511:CW574" si="119">IF(C511="","","comment on column " &amp; $O$2 &amp; "." &amp; L511 &amp; " is " &amp; "'" &amp; C511 &amp;"';")</f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11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11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11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ref="BN540:BN603" si="120">IF(L540="",IF(AND(L541="",L539&lt;&gt;""),");",""),""""&amp;L540&amp;"""")</f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si="112"/>
        <v/>
      </c>
      <c r="BY572" s="8" t="str">
        <f t="shared" si="113"/>
        <v/>
      </c>
      <c r="BZ572" s="8" t="str">
        <f t="shared" si="114"/>
        <v/>
      </c>
      <c r="CC572" s="8" t="str">
        <f t="shared" si="115"/>
        <v/>
      </c>
      <c r="CE572" s="8" t="str">
        <f t="shared" si="116"/>
        <v/>
      </c>
      <c r="CJ572" s="8" t="str">
        <f t="shared" si="117"/>
        <v/>
      </c>
      <c r="CS572" s="9" t="str">
        <f t="shared" si="118"/>
        <v/>
      </c>
      <c r="CW572" s="7" t="str">
        <f t="shared" si="119"/>
        <v/>
      </c>
    </row>
    <row r="573" spans="66:101">
      <c r="BN573" s="8" t="str">
        <f t="shared" si="120"/>
        <v/>
      </c>
      <c r="BT573" s="8" t="str">
        <f t="shared" si="112"/>
        <v/>
      </c>
      <c r="BY573" s="8" t="str">
        <f t="shared" si="113"/>
        <v/>
      </c>
      <c r="BZ573" s="8" t="str">
        <f t="shared" si="114"/>
        <v/>
      </c>
      <c r="CC573" s="8" t="str">
        <f t="shared" si="115"/>
        <v/>
      </c>
      <c r="CE573" s="8" t="str">
        <f t="shared" si="116"/>
        <v/>
      </c>
      <c r="CJ573" s="8" t="str">
        <f t="shared" si="117"/>
        <v/>
      </c>
      <c r="CS573" s="9" t="str">
        <f t="shared" si="118"/>
        <v/>
      </c>
      <c r="CW573" s="7" t="str">
        <f t="shared" si="119"/>
        <v/>
      </c>
    </row>
    <row r="574" spans="66:101">
      <c r="BN574" s="8" t="str">
        <f t="shared" si="120"/>
        <v/>
      </c>
      <c r="BT574" s="8" t="str">
        <f t="shared" si="112"/>
        <v/>
      </c>
      <c r="BY574" s="8" t="str">
        <f t="shared" si="113"/>
        <v/>
      </c>
      <c r="BZ574" s="8" t="str">
        <f t="shared" si="114"/>
        <v/>
      </c>
      <c r="CC574" s="8" t="str">
        <f t="shared" si="115"/>
        <v/>
      </c>
      <c r="CE574" s="8" t="str">
        <f t="shared" si="116"/>
        <v/>
      </c>
      <c r="CJ574" s="8" t="str">
        <f t="shared" si="117"/>
        <v/>
      </c>
      <c r="CS574" s="9" t="str">
        <f t="shared" si="118"/>
        <v/>
      </c>
      <c r="CW574" s="7" t="str">
        <f t="shared" si="119"/>
        <v/>
      </c>
    </row>
    <row r="575" spans="66:101">
      <c r="BN575" s="8" t="str">
        <f t="shared" si="120"/>
        <v/>
      </c>
      <c r="BT575" s="8" t="str">
        <f t="shared" ref="BT575:BT638" si="121">IF(U575="","",U575)</f>
        <v/>
      </c>
      <c r="BY575" s="8" t="str">
        <f t="shared" ref="BY575:BY638" si="122">IF(Z575="","","(")</f>
        <v/>
      </c>
      <c r="BZ575" s="8" t="str">
        <f t="shared" ref="BZ575:BZ638" si="123">IF(Z575="","",IF(U575="","",IF(U575="CLOB","",IF(U575="BLOB","",IF(U575="DATE","",IF(U575="TIMESTAMP","",Z575))))))</f>
        <v/>
      </c>
      <c r="CC575" s="8" t="str">
        <f t="shared" ref="CC575:CC638" si="124">IF(Z575="","",")")</f>
        <v/>
      </c>
      <c r="CE575" s="8" t="str">
        <f t="shared" ref="CE575:CE638" si="125">IF(AI575="","","NOT NULL")</f>
        <v/>
      </c>
      <c r="CJ575" s="8" t="str">
        <f t="shared" ref="CJ575:CJ638" si="126">IF(AE575="○","primary key","")</f>
        <v/>
      </c>
      <c r="CS575" s="9" t="str">
        <f t="shared" ref="CS575:CS638" si="127">IF(L576="","",",")</f>
        <v/>
      </c>
      <c r="CW575" s="7" t="str">
        <f t="shared" ref="CW575:CW638" si="128">IF(C575="","","comment on column " &amp; $O$2 &amp; "." &amp; L575 &amp; " is " &amp; "'" &amp; C575 &amp;"';")</f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0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0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0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ref="BN604:BN667" si="129">IF(L604="",IF(AND(L605="",L603&lt;&gt;""),");",""),""""&amp;L604&amp;"""")</f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si="121"/>
        <v/>
      </c>
      <c r="BY636" s="8" t="str">
        <f t="shared" si="122"/>
        <v/>
      </c>
      <c r="BZ636" s="8" t="str">
        <f t="shared" si="123"/>
        <v/>
      </c>
      <c r="CC636" s="8" t="str">
        <f t="shared" si="124"/>
        <v/>
      </c>
      <c r="CE636" s="8" t="str">
        <f t="shared" si="125"/>
        <v/>
      </c>
      <c r="CJ636" s="8" t="str">
        <f t="shared" si="126"/>
        <v/>
      </c>
      <c r="CS636" s="9" t="str">
        <f t="shared" si="127"/>
        <v/>
      </c>
      <c r="CW636" s="7" t="str">
        <f t="shared" si="128"/>
        <v/>
      </c>
    </row>
    <row r="637" spans="66:101">
      <c r="BN637" s="8" t="str">
        <f t="shared" si="129"/>
        <v/>
      </c>
      <c r="BT637" s="8" t="str">
        <f t="shared" si="121"/>
        <v/>
      </c>
      <c r="BY637" s="8" t="str">
        <f t="shared" si="122"/>
        <v/>
      </c>
      <c r="BZ637" s="8" t="str">
        <f t="shared" si="123"/>
        <v/>
      </c>
      <c r="CC637" s="8" t="str">
        <f t="shared" si="124"/>
        <v/>
      </c>
      <c r="CE637" s="8" t="str">
        <f t="shared" si="125"/>
        <v/>
      </c>
      <c r="CJ637" s="8" t="str">
        <f t="shared" si="126"/>
        <v/>
      </c>
      <c r="CS637" s="9" t="str">
        <f t="shared" si="127"/>
        <v/>
      </c>
      <c r="CW637" s="7" t="str">
        <f t="shared" si="128"/>
        <v/>
      </c>
    </row>
    <row r="638" spans="66:101">
      <c r="BN638" s="8" t="str">
        <f t="shared" si="129"/>
        <v/>
      </c>
      <c r="BT638" s="8" t="str">
        <f t="shared" si="121"/>
        <v/>
      </c>
      <c r="BY638" s="8" t="str">
        <f t="shared" si="122"/>
        <v/>
      </c>
      <c r="BZ638" s="8" t="str">
        <f t="shared" si="123"/>
        <v/>
      </c>
      <c r="CC638" s="8" t="str">
        <f t="shared" si="124"/>
        <v/>
      </c>
      <c r="CE638" s="8" t="str">
        <f t="shared" si="125"/>
        <v/>
      </c>
      <c r="CJ638" s="8" t="str">
        <f t="shared" si="126"/>
        <v/>
      </c>
      <c r="CS638" s="9" t="str">
        <f t="shared" si="127"/>
        <v/>
      </c>
      <c r="CW638" s="7" t="str">
        <f t="shared" si="128"/>
        <v/>
      </c>
    </row>
    <row r="639" spans="66:101">
      <c r="BN639" s="8" t="str">
        <f t="shared" si="129"/>
        <v/>
      </c>
      <c r="BT639" s="8" t="str">
        <f t="shared" ref="BT639:BT702" si="130">IF(U639="","",U639)</f>
        <v/>
      </c>
      <c r="BY639" s="8" t="str">
        <f t="shared" ref="BY639:BY702" si="131">IF(Z639="","","(")</f>
        <v/>
      </c>
      <c r="BZ639" s="8" t="str">
        <f t="shared" ref="BZ639:BZ702" si="132">IF(Z639="","",IF(U639="","",IF(U639="CLOB","",IF(U639="BLOB","",IF(U639="DATE","",IF(U639="TIMESTAMP","",Z639))))))</f>
        <v/>
      </c>
      <c r="CC639" s="8" t="str">
        <f t="shared" ref="CC639:CC702" si="133">IF(Z639="","",")")</f>
        <v/>
      </c>
      <c r="CE639" s="8" t="str">
        <f t="shared" ref="CE639:CE702" si="134">IF(AI639="","","NOT NULL")</f>
        <v/>
      </c>
      <c r="CJ639" s="8" t="str">
        <f t="shared" ref="CJ639:CJ702" si="135">IF(AE639="○","primary key","")</f>
        <v/>
      </c>
      <c r="CS639" s="9" t="str">
        <f t="shared" ref="CS639:CS702" si="136">IF(L640="","",",")</f>
        <v/>
      </c>
      <c r="CW639" s="7" t="str">
        <f t="shared" ref="CW639:CW702" si="137">IF(C639="","","comment on column " &amp; $O$2 &amp; "." &amp; L639 &amp; " is " &amp; "'" &amp; C639 &amp;"';")</f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29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29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29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ref="BN668:BN731" si="138">IF(L668="",IF(AND(L669="",L667&lt;&gt;""),");",""),""""&amp;L668&amp;"""")</f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si="130"/>
        <v/>
      </c>
      <c r="BY700" s="8" t="str">
        <f t="shared" si="131"/>
        <v/>
      </c>
      <c r="BZ700" s="8" t="str">
        <f t="shared" si="132"/>
        <v/>
      </c>
      <c r="CC700" s="8" t="str">
        <f t="shared" si="133"/>
        <v/>
      </c>
      <c r="CE700" s="8" t="str">
        <f t="shared" si="134"/>
        <v/>
      </c>
      <c r="CJ700" s="8" t="str">
        <f t="shared" si="135"/>
        <v/>
      </c>
      <c r="CS700" s="9" t="str">
        <f t="shared" si="136"/>
        <v/>
      </c>
      <c r="CW700" s="7" t="str">
        <f t="shared" si="137"/>
        <v/>
      </c>
    </row>
    <row r="701" spans="66:101">
      <c r="BN701" s="8" t="str">
        <f t="shared" si="138"/>
        <v/>
      </c>
      <c r="BT701" s="8" t="str">
        <f t="shared" si="130"/>
        <v/>
      </c>
      <c r="BY701" s="8" t="str">
        <f t="shared" si="131"/>
        <v/>
      </c>
      <c r="BZ701" s="8" t="str">
        <f t="shared" si="132"/>
        <v/>
      </c>
      <c r="CC701" s="8" t="str">
        <f t="shared" si="133"/>
        <v/>
      </c>
      <c r="CE701" s="8" t="str">
        <f t="shared" si="134"/>
        <v/>
      </c>
      <c r="CJ701" s="8" t="str">
        <f t="shared" si="135"/>
        <v/>
      </c>
      <c r="CS701" s="9" t="str">
        <f t="shared" si="136"/>
        <v/>
      </c>
      <c r="CW701" s="7" t="str">
        <f t="shared" si="137"/>
        <v/>
      </c>
    </row>
    <row r="702" spans="66:101">
      <c r="BN702" s="8" t="str">
        <f t="shared" si="138"/>
        <v/>
      </c>
      <c r="BT702" s="8" t="str">
        <f t="shared" si="130"/>
        <v/>
      </c>
      <c r="BY702" s="8" t="str">
        <f t="shared" si="131"/>
        <v/>
      </c>
      <c r="BZ702" s="8" t="str">
        <f t="shared" si="132"/>
        <v/>
      </c>
      <c r="CC702" s="8" t="str">
        <f t="shared" si="133"/>
        <v/>
      </c>
      <c r="CE702" s="8" t="str">
        <f t="shared" si="134"/>
        <v/>
      </c>
      <c r="CJ702" s="8" t="str">
        <f t="shared" si="135"/>
        <v/>
      </c>
      <c r="CS702" s="9" t="str">
        <f t="shared" si="136"/>
        <v/>
      </c>
      <c r="CW702" s="7" t="str">
        <f t="shared" si="137"/>
        <v/>
      </c>
    </row>
    <row r="703" spans="66:101">
      <c r="BN703" s="8" t="str">
        <f t="shared" si="138"/>
        <v/>
      </c>
      <c r="BT703" s="8" t="str">
        <f t="shared" ref="BT703:BT766" si="139">IF(U703="","",U703)</f>
        <v/>
      </c>
      <c r="BY703" s="8" t="str">
        <f t="shared" ref="BY703:BY766" si="140">IF(Z703="","","(")</f>
        <v/>
      </c>
      <c r="BZ703" s="8" t="str">
        <f t="shared" ref="BZ703:BZ766" si="141">IF(Z703="","",IF(U703="","",IF(U703="CLOB","",IF(U703="BLOB","",IF(U703="DATE","",IF(U703="TIMESTAMP","",Z703))))))</f>
        <v/>
      </c>
      <c r="CC703" s="8" t="str">
        <f t="shared" ref="CC703:CC766" si="142">IF(Z703="","",")")</f>
        <v/>
      </c>
      <c r="CE703" s="8" t="str">
        <f t="shared" ref="CE703:CE766" si="143">IF(AI703="","","NOT NULL")</f>
        <v/>
      </c>
      <c r="CJ703" s="8" t="str">
        <f t="shared" ref="CJ703:CJ766" si="144">IF(AE703="○","primary key","")</f>
        <v/>
      </c>
      <c r="CS703" s="9" t="str">
        <f t="shared" ref="CS703:CS766" si="145">IF(L704="","",",")</f>
        <v/>
      </c>
      <c r="CW703" s="7" t="str">
        <f t="shared" ref="CW703:CW766" si="146">IF(C703="","","comment on column " &amp; $O$2 &amp; "." &amp; L703 &amp; " is " &amp; "'" &amp; C703 &amp;"';")</f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38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38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38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ref="BN732:BN795" si="147">IF(L732="",IF(AND(L733="",L731&lt;&gt;""),");",""),""""&amp;L732&amp;"""")</f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si="139"/>
        <v/>
      </c>
      <c r="BY764" s="8" t="str">
        <f t="shared" si="140"/>
        <v/>
      </c>
      <c r="BZ764" s="8" t="str">
        <f t="shared" si="141"/>
        <v/>
      </c>
      <c r="CC764" s="8" t="str">
        <f t="shared" si="142"/>
        <v/>
      </c>
      <c r="CE764" s="8" t="str">
        <f t="shared" si="143"/>
        <v/>
      </c>
      <c r="CJ764" s="8" t="str">
        <f t="shared" si="144"/>
        <v/>
      </c>
      <c r="CS764" s="9" t="str">
        <f t="shared" si="145"/>
        <v/>
      </c>
      <c r="CW764" s="7" t="str">
        <f t="shared" si="146"/>
        <v/>
      </c>
    </row>
    <row r="765" spans="66:101">
      <c r="BN765" s="8" t="str">
        <f t="shared" si="147"/>
        <v/>
      </c>
      <c r="BT765" s="8" t="str">
        <f t="shared" si="139"/>
        <v/>
      </c>
      <c r="BY765" s="8" t="str">
        <f t="shared" si="140"/>
        <v/>
      </c>
      <c r="BZ765" s="8" t="str">
        <f t="shared" si="141"/>
        <v/>
      </c>
      <c r="CC765" s="8" t="str">
        <f t="shared" si="142"/>
        <v/>
      </c>
      <c r="CE765" s="8" t="str">
        <f t="shared" si="143"/>
        <v/>
      </c>
      <c r="CJ765" s="8" t="str">
        <f t="shared" si="144"/>
        <v/>
      </c>
      <c r="CS765" s="9" t="str">
        <f t="shared" si="145"/>
        <v/>
      </c>
      <c r="CW765" s="7" t="str">
        <f t="shared" si="146"/>
        <v/>
      </c>
    </row>
    <row r="766" spans="66:101">
      <c r="BN766" s="8" t="str">
        <f t="shared" si="147"/>
        <v/>
      </c>
      <c r="BT766" s="8" t="str">
        <f t="shared" si="139"/>
        <v/>
      </c>
      <c r="BY766" s="8" t="str">
        <f t="shared" si="140"/>
        <v/>
      </c>
      <c r="BZ766" s="8" t="str">
        <f t="shared" si="141"/>
        <v/>
      </c>
      <c r="CC766" s="8" t="str">
        <f t="shared" si="142"/>
        <v/>
      </c>
      <c r="CE766" s="8" t="str">
        <f t="shared" si="143"/>
        <v/>
      </c>
      <c r="CJ766" s="8" t="str">
        <f t="shared" si="144"/>
        <v/>
      </c>
      <c r="CS766" s="9" t="str">
        <f t="shared" si="145"/>
        <v/>
      </c>
      <c r="CW766" s="7" t="str">
        <f t="shared" si="146"/>
        <v/>
      </c>
    </row>
    <row r="767" spans="66:101">
      <c r="BN767" s="8" t="str">
        <f t="shared" si="147"/>
        <v/>
      </c>
      <c r="BT767" s="8" t="str">
        <f t="shared" ref="BT767:BT830" si="148">IF(U767="","",U767)</f>
        <v/>
      </c>
      <c r="BY767" s="8" t="str">
        <f t="shared" ref="BY767:BY830" si="149">IF(Z767="","","(")</f>
        <v/>
      </c>
      <c r="BZ767" s="8" t="str">
        <f t="shared" ref="BZ767:BZ830" si="150">IF(Z767="","",IF(U767="","",IF(U767="CLOB","",IF(U767="BLOB","",IF(U767="DATE","",IF(U767="TIMESTAMP","",Z767))))))</f>
        <v/>
      </c>
      <c r="CC767" s="8" t="str">
        <f t="shared" ref="CC767:CC830" si="151">IF(Z767="","",")")</f>
        <v/>
      </c>
      <c r="CE767" s="8" t="str">
        <f t="shared" ref="CE767:CE830" si="152">IF(AI767="","","NOT NULL")</f>
        <v/>
      </c>
      <c r="CJ767" s="8" t="str">
        <f t="shared" ref="CJ767:CJ830" si="153">IF(AE767="○","primary key","")</f>
        <v/>
      </c>
      <c r="CS767" s="9" t="str">
        <f t="shared" ref="CS767:CS830" si="154">IF(L768="","",",")</f>
        <v/>
      </c>
      <c r="CW767" s="7" t="str">
        <f t="shared" ref="CW767:CW830" si="155">IF(C767="","","comment on column " &amp; $O$2 &amp; "." &amp; L767 &amp; " is " &amp; "'" &amp; C767 &amp;"';")</f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47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47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47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ref="BN796:BN859" si="156">IF(L796="",IF(AND(L797="",L795&lt;&gt;""),");",""),""""&amp;L796&amp;"""")</f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si="148"/>
        <v/>
      </c>
      <c r="BY828" s="8" t="str">
        <f t="shared" si="149"/>
        <v/>
      </c>
      <c r="BZ828" s="8" t="str">
        <f t="shared" si="150"/>
        <v/>
      </c>
      <c r="CC828" s="8" t="str">
        <f t="shared" si="151"/>
        <v/>
      </c>
      <c r="CE828" s="8" t="str">
        <f t="shared" si="152"/>
        <v/>
      </c>
      <c r="CJ828" s="8" t="str">
        <f t="shared" si="153"/>
        <v/>
      </c>
      <c r="CS828" s="9" t="str">
        <f t="shared" si="154"/>
        <v/>
      </c>
      <c r="CW828" s="7" t="str">
        <f t="shared" si="155"/>
        <v/>
      </c>
    </row>
    <row r="829" spans="66:101">
      <c r="BN829" s="8" t="str">
        <f t="shared" si="156"/>
        <v/>
      </c>
      <c r="BT829" s="8" t="str">
        <f t="shared" si="148"/>
        <v/>
      </c>
      <c r="BY829" s="8" t="str">
        <f t="shared" si="149"/>
        <v/>
      </c>
      <c r="BZ829" s="8" t="str">
        <f t="shared" si="150"/>
        <v/>
      </c>
      <c r="CC829" s="8" t="str">
        <f t="shared" si="151"/>
        <v/>
      </c>
      <c r="CE829" s="8" t="str">
        <f t="shared" si="152"/>
        <v/>
      </c>
      <c r="CJ829" s="8" t="str">
        <f t="shared" si="153"/>
        <v/>
      </c>
      <c r="CS829" s="9" t="str">
        <f t="shared" si="154"/>
        <v/>
      </c>
      <c r="CW829" s="7" t="str">
        <f t="shared" si="155"/>
        <v/>
      </c>
    </row>
    <row r="830" spans="66:101">
      <c r="BN830" s="8" t="str">
        <f t="shared" si="156"/>
        <v/>
      </c>
      <c r="BT830" s="8" t="str">
        <f t="shared" si="148"/>
        <v/>
      </c>
      <c r="BY830" s="8" t="str">
        <f t="shared" si="149"/>
        <v/>
      </c>
      <c r="BZ830" s="8" t="str">
        <f t="shared" si="150"/>
        <v/>
      </c>
      <c r="CC830" s="8" t="str">
        <f t="shared" si="151"/>
        <v/>
      </c>
      <c r="CE830" s="8" t="str">
        <f t="shared" si="152"/>
        <v/>
      </c>
      <c r="CJ830" s="8" t="str">
        <f t="shared" si="153"/>
        <v/>
      </c>
      <c r="CS830" s="9" t="str">
        <f t="shared" si="154"/>
        <v/>
      </c>
      <c r="CW830" s="7" t="str">
        <f t="shared" si="155"/>
        <v/>
      </c>
    </row>
    <row r="831" spans="66:101">
      <c r="BN831" s="8" t="str">
        <f t="shared" si="156"/>
        <v/>
      </c>
      <c r="BT831" s="8" t="str">
        <f t="shared" ref="BT831:BT894" si="157">IF(U831="","",U831)</f>
        <v/>
      </c>
      <c r="BY831" s="8" t="str">
        <f t="shared" ref="BY831:BY894" si="158">IF(Z831="","","(")</f>
        <v/>
      </c>
      <c r="BZ831" s="8" t="str">
        <f t="shared" ref="BZ831:BZ894" si="159">IF(Z831="","",IF(U831="","",IF(U831="CLOB","",IF(U831="BLOB","",IF(U831="DATE","",IF(U831="TIMESTAMP","",Z831))))))</f>
        <v/>
      </c>
      <c r="CC831" s="8" t="str">
        <f t="shared" ref="CC831:CC894" si="160">IF(Z831="","",")")</f>
        <v/>
      </c>
      <c r="CE831" s="8" t="str">
        <f t="shared" ref="CE831:CE894" si="161">IF(AI831="","","NOT NULL")</f>
        <v/>
      </c>
      <c r="CJ831" s="8" t="str">
        <f t="shared" ref="CJ831:CJ894" si="162">IF(AE831="○","primary key","")</f>
        <v/>
      </c>
      <c r="CS831" s="9" t="str">
        <f t="shared" ref="CS831:CS894" si="163">IF(L832="","",",")</f>
        <v/>
      </c>
      <c r="CW831" s="7" t="str">
        <f t="shared" ref="CW831:CW894" si="164">IF(C831="","","comment on column " &amp; $O$2 &amp; "." &amp; L831 &amp; " is " &amp; "'" &amp; C831 &amp;"';")</f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56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56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56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ref="BN860:BN923" si="165">IF(L860="",IF(AND(L861="",L859&lt;&gt;""),");",""),""""&amp;L860&amp;"""")</f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si="157"/>
        <v/>
      </c>
      <c r="BY892" s="8" t="str">
        <f t="shared" si="158"/>
        <v/>
      </c>
      <c r="BZ892" s="8" t="str">
        <f t="shared" si="159"/>
        <v/>
      </c>
      <c r="CC892" s="8" t="str">
        <f t="shared" si="160"/>
        <v/>
      </c>
      <c r="CE892" s="8" t="str">
        <f t="shared" si="161"/>
        <v/>
      </c>
      <c r="CJ892" s="8" t="str">
        <f t="shared" si="162"/>
        <v/>
      </c>
      <c r="CS892" s="9" t="str">
        <f t="shared" si="163"/>
        <v/>
      </c>
      <c r="CW892" s="7" t="str">
        <f t="shared" si="164"/>
        <v/>
      </c>
    </row>
    <row r="893" spans="66:101">
      <c r="BN893" s="8" t="str">
        <f t="shared" si="165"/>
        <v/>
      </c>
      <c r="BT893" s="8" t="str">
        <f t="shared" si="157"/>
        <v/>
      </c>
      <c r="BY893" s="8" t="str">
        <f t="shared" si="158"/>
        <v/>
      </c>
      <c r="BZ893" s="8" t="str">
        <f t="shared" si="159"/>
        <v/>
      </c>
      <c r="CC893" s="8" t="str">
        <f t="shared" si="160"/>
        <v/>
      </c>
      <c r="CE893" s="8" t="str">
        <f t="shared" si="161"/>
        <v/>
      </c>
      <c r="CJ893" s="8" t="str">
        <f t="shared" si="162"/>
        <v/>
      </c>
      <c r="CS893" s="9" t="str">
        <f t="shared" si="163"/>
        <v/>
      </c>
      <c r="CW893" s="7" t="str">
        <f t="shared" si="164"/>
        <v/>
      </c>
    </row>
    <row r="894" spans="66:101">
      <c r="BN894" s="8" t="str">
        <f t="shared" si="165"/>
        <v/>
      </c>
      <c r="BT894" s="8" t="str">
        <f t="shared" si="157"/>
        <v/>
      </c>
      <c r="BY894" s="8" t="str">
        <f t="shared" si="158"/>
        <v/>
      </c>
      <c r="BZ894" s="8" t="str">
        <f t="shared" si="159"/>
        <v/>
      </c>
      <c r="CC894" s="8" t="str">
        <f t="shared" si="160"/>
        <v/>
      </c>
      <c r="CE894" s="8" t="str">
        <f t="shared" si="161"/>
        <v/>
      </c>
      <c r="CJ894" s="8" t="str">
        <f t="shared" si="162"/>
        <v/>
      </c>
      <c r="CS894" s="9" t="str">
        <f t="shared" si="163"/>
        <v/>
      </c>
      <c r="CW894" s="7" t="str">
        <f t="shared" si="164"/>
        <v/>
      </c>
    </row>
    <row r="895" spans="66:101">
      <c r="BN895" s="8" t="str">
        <f t="shared" si="165"/>
        <v/>
      </c>
      <c r="BT895" s="8" t="str">
        <f t="shared" ref="BT895:BT954" si="166">IF(U895="","",U895)</f>
        <v/>
      </c>
      <c r="BY895" s="8" t="str">
        <f t="shared" ref="BY895:BY954" si="167">IF(Z895="","","(")</f>
        <v/>
      </c>
      <c r="BZ895" s="8" t="str">
        <f t="shared" ref="BZ895:BZ954" si="168">IF(Z895="","",IF(U895="","",IF(U895="CLOB","",IF(U895="BLOB","",IF(U895="DATE","",IF(U895="TIMESTAMP","",Z895))))))</f>
        <v/>
      </c>
      <c r="CC895" s="8" t="str">
        <f t="shared" ref="CC895:CC954" si="169">IF(Z895="","",")")</f>
        <v/>
      </c>
      <c r="CE895" s="8" t="str">
        <f t="shared" ref="CE895:CE954" si="170">IF(AI895="","","NOT NULL")</f>
        <v/>
      </c>
      <c r="CJ895" s="8" t="str">
        <f t="shared" ref="CJ895:CJ954" si="171">IF(AE895="○","primary key","")</f>
        <v/>
      </c>
      <c r="CS895" s="9" t="str">
        <f t="shared" ref="CS895:CS954" si="172">IF(L896="","",",")</f>
        <v/>
      </c>
      <c r="CW895" s="7" t="str">
        <f t="shared" ref="CW895:CW954" si="173">IF(C895="","","comment on column " &amp; $O$2 &amp; "." &amp; L895 &amp; " is " &amp; "'" &amp; C895 &amp;"';")</f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65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65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65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ref="BN924:BN954" si="174">IF(L924="",IF(AND(L925="",L923&lt;&gt;""),");",""),""""&amp;L924&amp;"""")</f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  <row r="952" spans="66:101">
      <c r="BN952" s="8" t="str">
        <f t="shared" si="174"/>
        <v/>
      </c>
      <c r="BT952" s="8" t="str">
        <f t="shared" si="166"/>
        <v/>
      </c>
      <c r="BY952" s="8" t="str">
        <f t="shared" si="167"/>
        <v/>
      </c>
      <c r="BZ952" s="8" t="str">
        <f t="shared" si="168"/>
        <v/>
      </c>
      <c r="CC952" s="8" t="str">
        <f t="shared" si="169"/>
        <v/>
      </c>
      <c r="CE952" s="8" t="str">
        <f t="shared" si="170"/>
        <v/>
      </c>
      <c r="CJ952" s="8" t="str">
        <f t="shared" si="171"/>
        <v/>
      </c>
      <c r="CS952" s="9" t="str">
        <f t="shared" si="172"/>
        <v/>
      </c>
      <c r="CW952" s="7" t="str">
        <f t="shared" si="173"/>
        <v/>
      </c>
    </row>
    <row r="953" spans="66:101">
      <c r="BN953" s="8" t="str">
        <f t="shared" si="174"/>
        <v/>
      </c>
      <c r="BT953" s="8" t="str">
        <f t="shared" si="166"/>
        <v/>
      </c>
      <c r="BY953" s="8" t="str">
        <f t="shared" si="167"/>
        <v/>
      </c>
      <c r="BZ953" s="8" t="str">
        <f t="shared" si="168"/>
        <v/>
      </c>
      <c r="CC953" s="8" t="str">
        <f t="shared" si="169"/>
        <v/>
      </c>
      <c r="CE953" s="8" t="str">
        <f t="shared" si="170"/>
        <v/>
      </c>
      <c r="CJ953" s="8" t="str">
        <f t="shared" si="171"/>
        <v/>
      </c>
      <c r="CS953" s="9" t="str">
        <f t="shared" si="172"/>
        <v/>
      </c>
      <c r="CW953" s="7" t="str">
        <f t="shared" si="173"/>
        <v/>
      </c>
    </row>
    <row r="954" spans="66:101">
      <c r="BN954" s="8" t="str">
        <f t="shared" si="174"/>
        <v/>
      </c>
      <c r="BT954" s="8" t="str">
        <f t="shared" si="166"/>
        <v/>
      </c>
      <c r="BY954" s="8" t="str">
        <f t="shared" si="167"/>
        <v/>
      </c>
      <c r="BZ954" s="8" t="str">
        <f t="shared" si="168"/>
        <v/>
      </c>
      <c r="CC954" s="8" t="str">
        <f t="shared" si="169"/>
        <v/>
      </c>
      <c r="CE954" s="8" t="str">
        <f t="shared" si="170"/>
        <v/>
      </c>
      <c r="CJ954" s="8" t="str">
        <f t="shared" si="171"/>
        <v/>
      </c>
      <c r="CS954" s="9" t="str">
        <f t="shared" si="172"/>
        <v/>
      </c>
      <c r="CW954" s="7" t="str">
        <f t="shared" si="173"/>
        <v/>
      </c>
    </row>
  </sheetData>
  <mergeCells count="829"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E64:AF64"/>
    <mergeCell ref="AG64:AH64"/>
    <mergeCell ref="AI64:AJ6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8:AJ5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9:AJ59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5:AF25"/>
    <mergeCell ref="AG25:AH25"/>
    <mergeCell ref="AI25:AJ25"/>
    <mergeCell ref="AK25:AL25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K27:AL27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29:B29"/>
    <mergeCell ref="C29:K29"/>
    <mergeCell ref="L29:T29"/>
    <mergeCell ref="U29:Y29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M34:AN34"/>
    <mergeCell ref="AO34:BB34"/>
    <mergeCell ref="A34:B34"/>
    <mergeCell ref="C34:K34"/>
    <mergeCell ref="L34:T34"/>
    <mergeCell ref="U34:Y34"/>
    <mergeCell ref="Z34:AA34"/>
    <mergeCell ref="AB34:AD34"/>
    <mergeCell ref="AE33:AF33"/>
    <mergeCell ref="AG33:AH33"/>
    <mergeCell ref="AI33:AJ33"/>
    <mergeCell ref="AK33:AL33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4:AF34"/>
    <mergeCell ref="AG34:AH34"/>
    <mergeCell ref="AI34:AJ34"/>
    <mergeCell ref="AK34:AL34"/>
    <mergeCell ref="AM36:AN36"/>
    <mergeCell ref="AO36:BB36"/>
    <mergeCell ref="A36:B36"/>
    <mergeCell ref="C36:K36"/>
    <mergeCell ref="L36:T36"/>
    <mergeCell ref="U36:Y36"/>
    <mergeCell ref="Z36:AA36"/>
    <mergeCell ref="AB36:AD36"/>
    <mergeCell ref="AE35:AF35"/>
    <mergeCell ref="AG35:AH35"/>
    <mergeCell ref="AI35:AJ35"/>
    <mergeCell ref="AK35:AL35"/>
    <mergeCell ref="AM35:AN35"/>
    <mergeCell ref="AO35:BB35"/>
    <mergeCell ref="A35:B35"/>
    <mergeCell ref="C35:K35"/>
    <mergeCell ref="L35:T35"/>
    <mergeCell ref="U35:Y35"/>
    <mergeCell ref="Z35:AA35"/>
    <mergeCell ref="AB35:AD35"/>
    <mergeCell ref="AE36:AF36"/>
    <mergeCell ref="AG36:AH36"/>
    <mergeCell ref="AI36:AJ36"/>
    <mergeCell ref="AK36:AL3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M68:AN68"/>
    <mergeCell ref="AO68:BB68"/>
    <mergeCell ref="A68:B68"/>
    <mergeCell ref="C68:K68"/>
    <mergeCell ref="L68:T68"/>
    <mergeCell ref="U68:Y68"/>
    <mergeCell ref="Z68:AA68"/>
    <mergeCell ref="AB68:AD68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8:AJ68"/>
    <mergeCell ref="AK68:AL68"/>
    <mergeCell ref="U69:Y69"/>
    <mergeCell ref="Z69:AA69"/>
    <mergeCell ref="AB69:AD69"/>
    <mergeCell ref="A70:B70"/>
    <mergeCell ref="C70:K70"/>
    <mergeCell ref="L70:T70"/>
    <mergeCell ref="U70:Y70"/>
    <mergeCell ref="Z70:AA70"/>
    <mergeCell ref="AB70:AD70"/>
    <mergeCell ref="AI39:AJ39"/>
    <mergeCell ref="AK39:AL39"/>
    <mergeCell ref="AG42:AH42"/>
    <mergeCell ref="AI42:AJ42"/>
    <mergeCell ref="AK32:AL32"/>
    <mergeCell ref="AE30:AF30"/>
    <mergeCell ref="AG30:AH30"/>
    <mergeCell ref="AI30:AJ30"/>
    <mergeCell ref="AK30:AL30"/>
    <mergeCell ref="U39:Y39"/>
    <mergeCell ref="Z39:AA39"/>
    <mergeCell ref="AB39:AD39"/>
    <mergeCell ref="AE39:AF39"/>
    <mergeCell ref="AG39:AH39"/>
    <mergeCell ref="U46:Y46"/>
    <mergeCell ref="Z46:AA46"/>
    <mergeCell ref="AE71:AF71"/>
    <mergeCell ref="AG71:AH71"/>
    <mergeCell ref="AE69:AF69"/>
    <mergeCell ref="AG69:AH69"/>
    <mergeCell ref="AE68:AF68"/>
    <mergeCell ref="AG68:AH68"/>
    <mergeCell ref="AE67:AF67"/>
    <mergeCell ref="AG67:AH67"/>
    <mergeCell ref="AE59:AF59"/>
    <mergeCell ref="AG59:AH59"/>
    <mergeCell ref="U60:Y60"/>
    <mergeCell ref="AE70:AF70"/>
    <mergeCell ref="AG70:AH70"/>
    <mergeCell ref="Z61:AA61"/>
    <mergeCell ref="AB61:AD61"/>
    <mergeCell ref="AE61:AF61"/>
    <mergeCell ref="AG61:AH61"/>
    <mergeCell ref="AO37:BB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B37:AD37"/>
    <mergeCell ref="AE37:AF37"/>
    <mergeCell ref="AG37:AH37"/>
    <mergeCell ref="AI37:AJ37"/>
    <mergeCell ref="AK37:AL37"/>
    <mergeCell ref="AM37:AN37"/>
    <mergeCell ref="AK38:AL38"/>
    <mergeCell ref="AM38:AN38"/>
    <mergeCell ref="AO38:BB38"/>
    <mergeCell ref="A37:B37"/>
    <mergeCell ref="C37:K37"/>
    <mergeCell ref="L37:T37"/>
    <mergeCell ref="U37:Y37"/>
    <mergeCell ref="Z37:AA37"/>
    <mergeCell ref="AM39:AN39"/>
    <mergeCell ref="AO39:BB39"/>
    <mergeCell ref="A40:B40"/>
    <mergeCell ref="C40:K40"/>
    <mergeCell ref="L40:T40"/>
    <mergeCell ref="U40:Y40"/>
    <mergeCell ref="Z40:AA40"/>
    <mergeCell ref="AO40:BB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B40:AD40"/>
    <mergeCell ref="AE40:AF40"/>
    <mergeCell ref="AG40:AH40"/>
    <mergeCell ref="AI40:AJ40"/>
    <mergeCell ref="AK40:AL40"/>
    <mergeCell ref="AM40:AN40"/>
    <mergeCell ref="AK41:AL41"/>
    <mergeCell ref="AM41:AN41"/>
    <mergeCell ref="AO41:BB41"/>
    <mergeCell ref="AK42:AL42"/>
    <mergeCell ref="AM42:AN42"/>
    <mergeCell ref="AO42:BB42"/>
    <mergeCell ref="A43:B43"/>
    <mergeCell ref="C43:K43"/>
    <mergeCell ref="L43:T43"/>
    <mergeCell ref="U43:Y43"/>
    <mergeCell ref="Z43:AA43"/>
    <mergeCell ref="AO43:BB43"/>
    <mergeCell ref="AB43:AD43"/>
    <mergeCell ref="AE43:AF43"/>
    <mergeCell ref="AG43:AH43"/>
    <mergeCell ref="AI43:AJ43"/>
    <mergeCell ref="AK43:AL43"/>
    <mergeCell ref="AM43:AN43"/>
    <mergeCell ref="A42:B42"/>
    <mergeCell ref="C42:K42"/>
    <mergeCell ref="L42:T42"/>
    <mergeCell ref="U42:Y42"/>
    <mergeCell ref="Z42:AA42"/>
    <mergeCell ref="AB42:AD42"/>
    <mergeCell ref="AE42:AF42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O45:BB45"/>
    <mergeCell ref="AK52:AL52"/>
    <mergeCell ref="AM52:AN52"/>
    <mergeCell ref="AK50:AL50"/>
    <mergeCell ref="AM50:AN50"/>
    <mergeCell ref="AO50:BB50"/>
    <mergeCell ref="AB51:AD51"/>
    <mergeCell ref="AE51:AF51"/>
    <mergeCell ref="AO46:BB46"/>
    <mergeCell ref="AB46:AD46"/>
    <mergeCell ref="AE46:AF46"/>
    <mergeCell ref="AG46:AH46"/>
    <mergeCell ref="AI46:AJ46"/>
    <mergeCell ref="AK46:AL46"/>
    <mergeCell ref="AM46:AN46"/>
    <mergeCell ref="L48:T48"/>
    <mergeCell ref="U48:Y48"/>
    <mergeCell ref="Z48:AA48"/>
    <mergeCell ref="AG14:AH14"/>
    <mergeCell ref="AI14:AJ14"/>
    <mergeCell ref="AB13:AD13"/>
    <mergeCell ref="A52:B52"/>
    <mergeCell ref="C52:K52"/>
    <mergeCell ref="L52:T52"/>
    <mergeCell ref="U52:Y52"/>
    <mergeCell ref="Z52:AA52"/>
    <mergeCell ref="A51:B51"/>
    <mergeCell ref="C51:K51"/>
    <mergeCell ref="L51:T51"/>
    <mergeCell ref="U51:Y51"/>
    <mergeCell ref="Z51:AA51"/>
    <mergeCell ref="AE48:AF48"/>
    <mergeCell ref="AG48:AH48"/>
    <mergeCell ref="AI48:AJ48"/>
    <mergeCell ref="A46:B46"/>
    <mergeCell ref="C46:K46"/>
    <mergeCell ref="L46:T46"/>
    <mergeCell ref="AI52:AJ52"/>
    <mergeCell ref="A47:B47"/>
    <mergeCell ref="AK47:AL47"/>
    <mergeCell ref="AM47:AN47"/>
    <mergeCell ref="AO47:BB47"/>
    <mergeCell ref="AK44:AL44"/>
    <mergeCell ref="AM44:AN44"/>
    <mergeCell ref="AO44:BB44"/>
    <mergeCell ref="AK45:AL45"/>
    <mergeCell ref="AM45:AN45"/>
    <mergeCell ref="Z50:AA50"/>
    <mergeCell ref="AB50:AD50"/>
    <mergeCell ref="AE50:AF50"/>
    <mergeCell ref="Z49:AA49"/>
    <mergeCell ref="AB49:AD49"/>
    <mergeCell ref="AE49:AF49"/>
    <mergeCell ref="AO51:BB51"/>
    <mergeCell ref="AG50:AH50"/>
    <mergeCell ref="AI50:AJ50"/>
    <mergeCell ref="AK48:AL48"/>
    <mergeCell ref="AM48:AN48"/>
    <mergeCell ref="AO48:BB48"/>
    <mergeCell ref="AO49:BB49"/>
    <mergeCell ref="AG49:AH49"/>
    <mergeCell ref="AI49:AJ49"/>
    <mergeCell ref="AK49:AL49"/>
    <mergeCell ref="AM49:AN49"/>
    <mergeCell ref="A15:B15"/>
    <mergeCell ref="C15:K15"/>
    <mergeCell ref="AE13:AF13"/>
    <mergeCell ref="AG13:AH13"/>
    <mergeCell ref="AI13:AJ13"/>
    <mergeCell ref="AK13:AL13"/>
    <mergeCell ref="AM13:AN13"/>
    <mergeCell ref="L13:T13"/>
    <mergeCell ref="U13:Y13"/>
    <mergeCell ref="Z13:AA13"/>
    <mergeCell ref="L15:T15"/>
    <mergeCell ref="U15:Y15"/>
    <mergeCell ref="Z15:AA15"/>
    <mergeCell ref="AB15:AD15"/>
    <mergeCell ref="AE15:AF15"/>
    <mergeCell ref="A14:B14"/>
    <mergeCell ref="C14:K14"/>
    <mergeCell ref="L14:T14"/>
    <mergeCell ref="U14:Y14"/>
    <mergeCell ref="Z14:AA14"/>
    <mergeCell ref="AG15:AH15"/>
    <mergeCell ref="AM15:AN15"/>
    <mergeCell ref="AO12:BB12"/>
    <mergeCell ref="AO60:BB60"/>
    <mergeCell ref="AM60:AN60"/>
    <mergeCell ref="AK60:AL60"/>
    <mergeCell ref="AI60:AJ60"/>
    <mergeCell ref="AG60:AH60"/>
    <mergeCell ref="AE60:AF60"/>
    <mergeCell ref="AE12:AF12"/>
    <mergeCell ref="AM14:AN14"/>
    <mergeCell ref="AK14:AL14"/>
    <mergeCell ref="AI15:AJ15"/>
    <mergeCell ref="AK15:AL15"/>
    <mergeCell ref="AO19:BB19"/>
    <mergeCell ref="AE18:AF18"/>
    <mergeCell ref="AK56:AL56"/>
    <mergeCell ref="AM56:AN56"/>
    <mergeCell ref="AO56:BB56"/>
    <mergeCell ref="AO14:BB14"/>
    <mergeCell ref="AO13:BB13"/>
    <mergeCell ref="AO15:BB15"/>
    <mergeCell ref="AG51:AH51"/>
    <mergeCell ref="AI51:AJ51"/>
    <mergeCell ref="AK51:AL51"/>
    <mergeCell ref="AM51:AN51"/>
    <mergeCell ref="A13:B13"/>
    <mergeCell ref="C13:K13"/>
    <mergeCell ref="AB14:AD14"/>
    <mergeCell ref="AE14:AF14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A53:B53"/>
    <mergeCell ref="C53:K53"/>
    <mergeCell ref="L53:T53"/>
    <mergeCell ref="U53:Y53"/>
    <mergeCell ref="Z53:AA53"/>
    <mergeCell ref="A39:B39"/>
    <mergeCell ref="C39:K39"/>
    <mergeCell ref="L39:T39"/>
    <mergeCell ref="A20:B20"/>
    <mergeCell ref="C20:K20"/>
    <mergeCell ref="L20:T20"/>
    <mergeCell ref="U20:Y20"/>
    <mergeCell ref="Z20:AA20"/>
    <mergeCell ref="Z29:AA29"/>
    <mergeCell ref="L50:T50"/>
    <mergeCell ref="U50:Y50"/>
    <mergeCell ref="A50:B50"/>
    <mergeCell ref="C50:K50"/>
    <mergeCell ref="A49:B49"/>
    <mergeCell ref="C49:K49"/>
    <mergeCell ref="L49:T49"/>
    <mergeCell ref="U49:Y49"/>
    <mergeCell ref="A48:B48"/>
    <mergeCell ref="C48:K48"/>
    <mergeCell ref="A19:B19"/>
    <mergeCell ref="C19:K19"/>
    <mergeCell ref="L19:T19"/>
    <mergeCell ref="U19:Y19"/>
    <mergeCell ref="AE19:AF19"/>
    <mergeCell ref="AG19:AH19"/>
    <mergeCell ref="AI19:AJ19"/>
    <mergeCell ref="AK19:AL19"/>
    <mergeCell ref="AM19:AN19"/>
    <mergeCell ref="Z19:AA19"/>
    <mergeCell ref="AB19:AD19"/>
    <mergeCell ref="AB20:AD20"/>
    <mergeCell ref="AE20:AF20"/>
    <mergeCell ref="AG20:AH20"/>
    <mergeCell ref="AI20:AJ20"/>
    <mergeCell ref="AK20:AL20"/>
    <mergeCell ref="AM20:AN20"/>
    <mergeCell ref="AO20:BB20"/>
    <mergeCell ref="AB60:AD60"/>
    <mergeCell ref="Z60:AA60"/>
    <mergeCell ref="AO53:BB53"/>
    <mergeCell ref="AB53:AD53"/>
    <mergeCell ref="AE53:AF53"/>
    <mergeCell ref="AG53:AH53"/>
    <mergeCell ref="AI53:AJ53"/>
    <mergeCell ref="AK53:AL53"/>
    <mergeCell ref="AM53:AN53"/>
    <mergeCell ref="AB48:AD48"/>
    <mergeCell ref="AK55:AL55"/>
    <mergeCell ref="AM55:AN55"/>
    <mergeCell ref="AO52:BB52"/>
    <mergeCell ref="AB52:AD52"/>
    <mergeCell ref="AE52:AF52"/>
    <mergeCell ref="AG52:AH52"/>
    <mergeCell ref="AO55:BB55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I70:AJ70"/>
    <mergeCell ref="AK70:AL70"/>
    <mergeCell ref="AM70:AN70"/>
    <mergeCell ref="AO70:BB70"/>
    <mergeCell ref="L60:T60"/>
    <mergeCell ref="C60:K60"/>
    <mergeCell ref="A60:B60"/>
    <mergeCell ref="AI71:AJ71"/>
    <mergeCell ref="AK71:AL71"/>
    <mergeCell ref="AM71:AN71"/>
    <mergeCell ref="AO71:BB71"/>
    <mergeCell ref="A71:B71"/>
    <mergeCell ref="C71:K71"/>
    <mergeCell ref="L71:T71"/>
    <mergeCell ref="U71:Y71"/>
    <mergeCell ref="Z71:AA71"/>
    <mergeCell ref="AB71:AD71"/>
    <mergeCell ref="AI69:AJ69"/>
    <mergeCell ref="AK69:AL69"/>
    <mergeCell ref="AM69:AN69"/>
    <mergeCell ref="AO69:BB69"/>
    <mergeCell ref="A69:B69"/>
    <mergeCell ref="C69:K69"/>
    <mergeCell ref="L69:T69"/>
    <mergeCell ref="AB29:AD29"/>
    <mergeCell ref="AE29:AF29"/>
    <mergeCell ref="AG29:AH29"/>
    <mergeCell ref="AI29:AJ29"/>
    <mergeCell ref="AK29:AL29"/>
    <mergeCell ref="AM29:AN29"/>
    <mergeCell ref="AO29:BB29"/>
    <mergeCell ref="A61:B61"/>
    <mergeCell ref="C61:K61"/>
    <mergeCell ref="L61:T61"/>
    <mergeCell ref="U61:Y61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I61:AJ61"/>
    <mergeCell ref="AK61:AL61"/>
    <mergeCell ref="AM61:AN61"/>
    <mergeCell ref="AO61:BB61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2:AL62"/>
    <mergeCell ref="AM62:AN62"/>
    <mergeCell ref="AO62:BB62"/>
    <mergeCell ref="AK63:AL63"/>
    <mergeCell ref="AM63:AN63"/>
    <mergeCell ref="AO63:BB63"/>
    <mergeCell ref="A65:B65"/>
    <mergeCell ref="C65:K65"/>
    <mergeCell ref="L65:T65"/>
    <mergeCell ref="U65:Y65"/>
    <mergeCell ref="Z65:AA65"/>
    <mergeCell ref="AB65:AD65"/>
    <mergeCell ref="AE65:AF65"/>
    <mergeCell ref="AG65:AH65"/>
    <mergeCell ref="AI65:AJ65"/>
    <mergeCell ref="AK65:AL65"/>
    <mergeCell ref="AM65:AN65"/>
    <mergeCell ref="AO65:BB65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E66:AF66"/>
    <mergeCell ref="AG66:AH66"/>
    <mergeCell ref="AI66:AJ6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2013-04-19T07:42:29Z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