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CW60"/>
  <c r="CS60"/>
  <c r="CJ60"/>
  <c r="CE60"/>
  <c r="CC60"/>
  <c r="BZ60"/>
  <c r="BY60"/>
  <c r="BT60"/>
  <c r="BN60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BT69"/>
  <c r="BY69"/>
  <c r="BZ69"/>
  <c r="CC69"/>
  <c r="CE69"/>
  <c r="CJ69"/>
  <c r="CS69"/>
  <c r="CW25"/>
  <c r="CS25"/>
  <c r="CJ25"/>
  <c r="CE25"/>
  <c r="CC25"/>
  <c r="BZ25"/>
  <c r="BY25"/>
  <c r="BT25"/>
  <c r="BN25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BS4"/>
  <c r="CW66"/>
  <c r="CS66"/>
  <c r="CJ66"/>
  <c r="CE66"/>
  <c r="CC66"/>
  <c r="BZ66"/>
  <c r="BY66"/>
  <c r="BT66"/>
  <c r="BN66"/>
  <c r="CW16"/>
  <c r="CS16"/>
  <c r="CJ16"/>
  <c r="CE16"/>
  <c r="CC16"/>
  <c r="BZ16"/>
  <c r="BY16"/>
  <c r="BT16"/>
  <c r="BN16"/>
  <c r="BN56"/>
  <c r="BT56"/>
  <c r="BY56"/>
  <c r="BZ56"/>
  <c r="CC56"/>
  <c r="CE56"/>
  <c r="CJ56"/>
  <c r="CS56"/>
  <c r="CW56"/>
  <c r="BN54"/>
  <c r="BT54"/>
  <c r="BY54"/>
  <c r="BZ54"/>
  <c r="CC54"/>
  <c r="CE54"/>
  <c r="CJ54"/>
  <c r="CS54"/>
  <c r="CW54"/>
  <c r="BN55"/>
  <c r="BT55"/>
  <c r="BY55"/>
  <c r="BZ55"/>
  <c r="CC55"/>
  <c r="CE55"/>
  <c r="CJ55"/>
  <c r="CS55"/>
  <c r="CW55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W68"/>
  <c r="CS68"/>
  <c r="CJ68"/>
  <c r="CE68"/>
  <c r="CC68"/>
  <c r="BZ68"/>
  <c r="BY68"/>
  <c r="BT68"/>
  <c r="CW67"/>
  <c r="CJ67"/>
  <c r="CE67"/>
  <c r="CC67"/>
  <c r="BZ67"/>
  <c r="BY67"/>
  <c r="BT67"/>
  <c r="BN67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49"/>
  <c r="CJ49"/>
  <c r="CE49"/>
  <c r="CC49"/>
  <c r="BZ49"/>
  <c r="BY49"/>
  <c r="BT49"/>
  <c r="BN49"/>
  <c r="CW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5"/>
  <c r="CS15"/>
  <c r="CJ15"/>
  <c r="CE15"/>
  <c r="CC15"/>
  <c r="BZ15"/>
  <c r="BY15"/>
  <c r="BT15"/>
  <c r="BN15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BN13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<sst xmlns="http://schemas.openxmlformats.org/spreadsheetml/2006/main" count="68" uniqueCount="55">
  <si>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</si>
  <si>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</si>
  <si>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</si>
  <si>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</si>
  <si>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</si>
  <si>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</si>
  <si>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</si>
  <si>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</si>
  <si>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</si>
  <si>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</si>
  <si>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</si>
  <si>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</si>
  <si>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</si>
  <si>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</si>
  <si>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</si>
  <si>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</si>
  <si>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</si>
  <si>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</si>
  <si>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</si>
  <si>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</si>
  <si>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</si>
  <si>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</si>
  <si>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</si>
  <si>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</si>
  <si>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</si>
  <si>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</si>
  <si>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</si>
  <si>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</si>
  <si>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</si>
  <si>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</si>
  <si>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</si>
  <si>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</si>
  <si>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</si>
  <si>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</si>
  <si>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</si>
  <si>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</si>
  <si>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</si>
  <si>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</si>
  <si>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</si>
  <si>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</si>
  <si>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</si>
  <si>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会议投票明细</t>
    <phoneticPr fontId="1" type="noConversion"/>
  </si>
  <si>
    <t>XM_MEETING_VOTE_DETAIL</t>
    <phoneticPr fontId="7" type="noConversion"/>
  </si>
  <si>
    <t>XMMVD_GUID</t>
    <phoneticPr fontId="7" type="noConversion"/>
  </si>
  <si>
    <t>VARCHAR2(100)</t>
    <phoneticPr fontId="7" type="noConversion"/>
  </si>
  <si>
    <t>XMMVD_ANSWER</t>
    <phoneticPr fontId="7" type="noConversion"/>
  </si>
  <si>
    <t>XMMVD_SORTNO</t>
    <phoneticPr fontId="7" type="noConversion"/>
  </si>
  <si>
    <t>XMMVD_COUNT</t>
    <phoneticPr fontId="7" type="noConversion"/>
  </si>
  <si>
    <t>INTEGER</t>
    <phoneticPr fontId="7" type="noConversion"/>
  </si>
  <si>
    <t>INTEGER</t>
    <phoneticPr fontId="7" type="noConversion"/>
  </si>
  <si>
    <t>投票答案</t>
    <phoneticPr fontId="7" type="noConversion"/>
  </si>
  <si>
    <t>投票答案顺序</t>
    <phoneticPr fontId="7" type="noConversion"/>
  </si>
  <si>
    <t>投票选择数量</t>
    <phoneticPr fontId="7" type="noConversion"/>
  </si>
  <si>
    <t>XMMV_GUID</t>
    <phoneticPr fontId="7" type="noConversion"/>
  </si>
  <si>
    <t>会议投票PID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</si>
</sst>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50"/>
  <sheetViews>
    <sheetView tabSelected="1" workbookViewId="0">
      <selection activeCell="C9" sqref="C9:K9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61" t="s">
        <v>8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5</v>
      </c>
      <c r="L1" s="68"/>
      <c r="M1" s="68"/>
      <c r="N1" s="69"/>
      <c r="O1" s="70" t="s">
        <v>41</v>
      </c>
      <c r="P1" s="71"/>
      <c r="Q1" s="71"/>
      <c r="R1" s="71"/>
      <c r="S1" s="71"/>
      <c r="T1" s="71"/>
      <c r="U1" s="71"/>
      <c r="V1" s="71"/>
      <c r="W1" s="71"/>
      <c r="X1" s="72"/>
      <c r="Y1" s="73" t="s">
        <v>0</v>
      </c>
      <c r="Z1" s="73"/>
      <c r="AA1" s="73"/>
      <c r="AB1" s="73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3" t="s">
        <v>2</v>
      </c>
      <c r="AN1" s="73"/>
      <c r="AO1" s="73"/>
      <c r="AP1" s="73"/>
      <c r="AQ1" s="49"/>
      <c r="AR1" s="49"/>
      <c r="AS1" s="49"/>
      <c r="AT1" s="49"/>
      <c r="AU1" s="49"/>
      <c r="AV1" s="49"/>
      <c r="AW1" s="49"/>
      <c r="AX1" s="49"/>
      <c r="AY1" s="49"/>
      <c r="AZ1" s="50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1" t="s">
        <v>6</v>
      </c>
      <c r="L2" s="52"/>
      <c r="M2" s="52"/>
      <c r="N2" s="53"/>
      <c r="O2" s="54" t="s">
        <v>42</v>
      </c>
      <c r="P2" s="55"/>
      <c r="Q2" s="55"/>
      <c r="R2" s="55"/>
      <c r="S2" s="55"/>
      <c r="T2" s="55"/>
      <c r="U2" s="55"/>
      <c r="V2" s="55"/>
      <c r="W2" s="55"/>
      <c r="X2" s="56"/>
      <c r="Y2" s="57" t="s">
        <v>1</v>
      </c>
      <c r="Z2" s="57"/>
      <c r="AA2" s="57"/>
      <c r="AB2" s="57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7" t="s">
        <v>3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123" ht="12.75" thickTop="1">
      <c r="B3" s="2"/>
    </row>
    <row r="4" spans="1:123" ht="14.25">
      <c r="A4" s="45" t="s">
        <v>4</v>
      </c>
      <c r="B4" s="45"/>
      <c r="C4" s="45" t="s">
        <v>5</v>
      </c>
      <c r="D4" s="45"/>
      <c r="E4" s="45"/>
      <c r="F4" s="45"/>
      <c r="G4" s="45"/>
      <c r="H4" s="45"/>
      <c r="I4" s="45"/>
      <c r="J4" s="45"/>
      <c r="K4" s="45"/>
      <c r="L4" s="46" t="s">
        <v>6</v>
      </c>
      <c r="M4" s="47"/>
      <c r="N4" s="47"/>
      <c r="O4" s="47"/>
      <c r="P4" s="47"/>
      <c r="Q4" s="47"/>
      <c r="R4" s="47"/>
      <c r="S4" s="47"/>
      <c r="T4" s="48"/>
      <c r="U4" s="45" t="s">
        <v>9</v>
      </c>
      <c r="V4" s="45"/>
      <c r="W4" s="45"/>
      <c r="X4" s="45"/>
      <c r="Y4" s="45"/>
      <c r="Z4" s="45" t="s">
        <v>10</v>
      </c>
      <c r="AA4" s="45"/>
      <c r="AB4" s="45" t="s">
        <v>11</v>
      </c>
      <c r="AC4" s="45"/>
      <c r="AD4" s="45"/>
      <c r="AE4" s="45" t="s">
        <v>12</v>
      </c>
      <c r="AF4" s="45"/>
      <c r="AG4" s="45" t="s">
        <v>13</v>
      </c>
      <c r="AH4" s="45"/>
      <c r="AI4" s="45" t="s">
        <v>14</v>
      </c>
      <c r="AJ4" s="45"/>
      <c r="AK4" s="45" t="s">
        <v>15</v>
      </c>
      <c r="AL4" s="45"/>
      <c r="AM4" s="45" t="s">
        <v>16</v>
      </c>
      <c r="AN4" s="45"/>
      <c r="AO4" s="45" t="s">
        <v>7</v>
      </c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M4" s="4" t="s">
        <v>32</v>
      </c>
      <c r="BN4" s="5"/>
      <c r="BO4" s="5"/>
      <c r="BP4" s="5"/>
      <c r="BQ4" s="5"/>
      <c r="BR4" s="5"/>
      <c r="BS4" s="5" t="str">
        <f>O2</f>
        <v>XM_MEETING_VOTE_DETAIL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7">
        <f t="shared" ref="A5:A17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43</v>
      </c>
      <c r="M5" s="29"/>
      <c r="N5" s="29"/>
      <c r="O5" s="29"/>
      <c r="P5" s="29"/>
      <c r="Q5" s="29"/>
      <c r="R5" s="29"/>
      <c r="S5" s="29"/>
      <c r="T5" s="30"/>
      <c r="U5" s="25" t="s">
        <v>39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XMMVD_GUID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XM_MEETING_VOTE_DETAIL.XMMVD_GUID is 'PID';</v>
      </c>
    </row>
    <row r="6" spans="1:123" ht="14.25">
      <c r="A6" s="41">
        <f t="shared" si="0"/>
        <v>2</v>
      </c>
      <c r="B6" s="41"/>
      <c r="C6" s="42" t="s">
        <v>54</v>
      </c>
      <c r="D6" s="43"/>
      <c r="E6" s="43"/>
      <c r="F6" s="43"/>
      <c r="G6" s="43"/>
      <c r="H6" s="43"/>
      <c r="I6" s="43"/>
      <c r="J6" s="43"/>
      <c r="K6" s="44"/>
      <c r="L6" s="42" t="s">
        <v>53</v>
      </c>
      <c r="M6" s="43"/>
      <c r="N6" s="43"/>
      <c r="O6" s="43"/>
      <c r="P6" s="43"/>
      <c r="Q6" s="43"/>
      <c r="R6" s="43"/>
      <c r="S6" s="43"/>
      <c r="T6" s="44"/>
      <c r="U6" s="40" t="s">
        <v>40</v>
      </c>
      <c r="V6" s="40"/>
      <c r="W6" s="40"/>
      <c r="X6" s="40"/>
      <c r="Y6" s="40"/>
      <c r="Z6" s="40"/>
      <c r="AA6" s="40"/>
      <c r="AB6" s="40"/>
      <c r="AC6" s="40"/>
      <c r="AD6" s="40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N6" s="8" t="str">
        <f t="shared" ref="BN6:BN28" si="1">IF(L6="",IF(AND(L7="",L5&lt;&gt;""),");",""),L6)</f>
        <v>XMMV_GUID</v>
      </c>
      <c r="BT6" s="8" t="str">
        <f t="shared" ref="BT6:BT67" si="2">IF(U6="","",U6)</f>
        <v>VARCHAR2(40)</v>
      </c>
      <c r="BY6" s="8" t="str">
        <f t="shared" ref="BY6:BY67" si="3">IF(Z6="","","(")</f>
        <v/>
      </c>
      <c r="BZ6" s="8" t="str">
        <f t="shared" ref="BZ6:BZ67" si="4">IF(Z6="","",IF(U6="","",IF(U6="CLOB","",IF(U6="BLOB","",IF(U6="DATE","",IF(U6="TIMESTAMP","",Z6))))))</f>
        <v/>
      </c>
      <c r="CC6" s="8" t="str">
        <f t="shared" ref="CC6:CC67" si="5">IF(Z6="","",")")</f>
        <v/>
      </c>
      <c r="CE6" s="8" t="str">
        <f t="shared" ref="CE6:CE67" si="6">IF(AI6="","","NOT NULL")</f>
        <v/>
      </c>
      <c r="CJ6" s="8" t="str">
        <f t="shared" ref="CJ6:CJ67" si="7">IF(AE6="○","primary key","")</f>
        <v/>
      </c>
      <c r="CS6" s="9" t="str">
        <f t="shared" ref="CS6:CS64" si="8">IF(L7="","",",")</f>
        <v>,</v>
      </c>
      <c r="CW6" s="7" t="str">
        <f t="shared" ref="CW6:CW67" si="9">IF(C6="","","comment on column " &amp; $O$2 &amp; "." &amp; L6 &amp; " is " &amp; "'" &amp; C6 &amp;"';")</f>
        <v>comment on column XM_MEETING_VOTE_DETAIL.XMMV_GUID is '会议投票PID';</v>
      </c>
    </row>
    <row r="7" spans="1:123" s="3" customFormat="1" ht="14.25">
      <c r="A7" s="23">
        <f t="shared" si="0"/>
        <v>3</v>
      </c>
      <c r="B7" s="23"/>
      <c r="C7" s="16" t="s">
        <v>50</v>
      </c>
      <c r="D7" s="17"/>
      <c r="E7" s="17"/>
      <c r="F7" s="17"/>
      <c r="G7" s="17"/>
      <c r="H7" s="17"/>
      <c r="I7" s="17"/>
      <c r="J7" s="17"/>
      <c r="K7" s="18"/>
      <c r="L7" s="16" t="s">
        <v>45</v>
      </c>
      <c r="M7" s="17"/>
      <c r="N7" s="17"/>
      <c r="O7" s="17"/>
      <c r="P7" s="17"/>
      <c r="Q7" s="17"/>
      <c r="R7" s="17"/>
      <c r="S7" s="17"/>
      <c r="T7" s="18"/>
      <c r="U7" s="21" t="s">
        <v>44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XMMVD_ANSWER</v>
      </c>
      <c r="BO7" s="11"/>
      <c r="BP7" s="11"/>
      <c r="BQ7" s="11"/>
      <c r="BR7" s="11"/>
      <c r="BS7" s="11"/>
      <c r="BT7" s="11" t="str">
        <f t="shared" si="2"/>
        <v>VARCHAR2(100)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XM_MEETING_VOTE_DETAIL.XMMVD_ANSWER is '投票答案';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33" t="s">
        <v>51</v>
      </c>
      <c r="D8" s="34"/>
      <c r="E8" s="34"/>
      <c r="F8" s="34"/>
      <c r="G8" s="34"/>
      <c r="H8" s="34"/>
      <c r="I8" s="34"/>
      <c r="J8" s="34"/>
      <c r="K8" s="35"/>
      <c r="L8" s="33" t="s">
        <v>46</v>
      </c>
      <c r="M8" s="34"/>
      <c r="N8" s="34"/>
      <c r="O8" s="34"/>
      <c r="P8" s="34"/>
      <c r="Q8" s="34"/>
      <c r="R8" s="34"/>
      <c r="S8" s="34"/>
      <c r="T8" s="35"/>
      <c r="U8" s="21" t="s">
        <v>48</v>
      </c>
      <c r="V8" s="21"/>
      <c r="W8" s="21"/>
      <c r="X8" s="21"/>
      <c r="Y8" s="21"/>
      <c r="Z8" s="32"/>
      <c r="AA8" s="32"/>
      <c r="AB8" s="32"/>
      <c r="AC8" s="32"/>
      <c r="AD8" s="32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N8" s="8" t="str">
        <f>IF(L8="",IF(AND(#REF!="",L7&lt;&gt;""),");",""),L8)</f>
        <v>XMMVD_SORTNO</v>
      </c>
      <c r="BT8" s="8" t="str">
        <f t="shared" si="2"/>
        <v>INTEGER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XM_MEETING_VOTE_DETAIL.XMMVD_SORTNO is '投票答案顺序';</v>
      </c>
    </row>
    <row r="9" spans="1:123" ht="14.25">
      <c r="A9" s="23">
        <f t="shared" si="0"/>
        <v>5</v>
      </c>
      <c r="B9" s="23"/>
      <c r="C9" s="33" t="s">
        <v>52</v>
      </c>
      <c r="D9" s="34"/>
      <c r="E9" s="34"/>
      <c r="F9" s="34"/>
      <c r="G9" s="34"/>
      <c r="H9" s="34"/>
      <c r="I9" s="34"/>
      <c r="J9" s="34"/>
      <c r="K9" s="35"/>
      <c r="L9" s="33" t="s">
        <v>47</v>
      </c>
      <c r="M9" s="34"/>
      <c r="N9" s="34"/>
      <c r="O9" s="34"/>
      <c r="P9" s="34"/>
      <c r="Q9" s="34"/>
      <c r="R9" s="34"/>
      <c r="S9" s="34"/>
      <c r="T9" s="35"/>
      <c r="U9" s="32" t="s">
        <v>49</v>
      </c>
      <c r="V9" s="32"/>
      <c r="W9" s="32"/>
      <c r="X9" s="32"/>
      <c r="Y9" s="32"/>
      <c r="Z9" s="32"/>
      <c r="AA9" s="32"/>
      <c r="AB9" s="32"/>
      <c r="AC9" s="32"/>
      <c r="AD9" s="32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N9" s="8" t="str">
        <f>IF(L9="",IF(AND(#REF!="",#REF!&lt;&gt;""),");",""),L9)</f>
        <v>XMMVD_COUNT</v>
      </c>
      <c r="BT9" s="8" t="str">
        <f t="shared" si="2"/>
        <v>INTEGER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XM_MEETING_VOTE_DETAIL.XMMVD_COUNT is '投票选择数量';</v>
      </c>
    </row>
    <row r="10" spans="1:123" ht="14.25">
      <c r="A10" s="23">
        <f t="shared" si="0"/>
        <v>6</v>
      </c>
      <c r="B10" s="23"/>
      <c r="C10" s="33"/>
      <c r="D10" s="34"/>
      <c r="E10" s="34"/>
      <c r="F10" s="34"/>
      <c r="G10" s="34"/>
      <c r="H10" s="34"/>
      <c r="I10" s="34"/>
      <c r="J10" s="34"/>
      <c r="K10" s="35"/>
      <c r="L10" s="36"/>
      <c r="M10" s="37"/>
      <c r="N10" s="37"/>
      <c r="O10" s="37"/>
      <c r="P10" s="37"/>
      <c r="Q10" s="37"/>
      <c r="R10" s="37"/>
      <c r="S10" s="37"/>
      <c r="T10" s="38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N10" s="8" t="e">
        <f>IF(L10="",IF(AND(L11="",#REF!&lt;&gt;""),");",""),L10)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/>
      </c>
    </row>
    <row r="11" spans="1:123" ht="14.25">
      <c r="A11" s="23">
        <f t="shared" si="0"/>
        <v>7</v>
      </c>
      <c r="B11" s="23"/>
      <c r="C11" s="33"/>
      <c r="D11" s="34"/>
      <c r="E11" s="34"/>
      <c r="F11" s="34"/>
      <c r="G11" s="34"/>
      <c r="H11" s="34"/>
      <c r="I11" s="34"/>
      <c r="J11" s="34"/>
      <c r="K11" s="35"/>
      <c r="L11" s="33"/>
      <c r="M11" s="34"/>
      <c r="N11" s="34"/>
      <c r="O11" s="34"/>
      <c r="P11" s="34"/>
      <c r="Q11" s="34"/>
      <c r="R11" s="34"/>
      <c r="S11" s="34"/>
      <c r="T11" s="3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N11" s="8" t="str">
        <f>IF(L11="",IF(AND(L54="",L10&lt;&gt;""),");",""),L11)</f>
        <v/>
      </c>
      <c r="BT11" s="8" t="str">
        <f t="shared" ref="BT11" si="10">IF(U11="","",U11)</f>
        <v/>
      </c>
      <c r="BY11" s="8" t="str">
        <f t="shared" ref="BY11" si="11">IF(Z11="","","(")</f>
        <v/>
      </c>
      <c r="BZ11" s="8" t="str">
        <f t="shared" ref="BZ11" si="12">IF(Z11="","",IF(U11="","",IF(U11="CLOB","",IF(U11="BLOB","",IF(U11="DATE","",IF(U11="TIMESTAMP","",Z11))))))</f>
        <v/>
      </c>
      <c r="CC11" s="8" t="str">
        <f t="shared" ref="CC11" si="13">IF(Z11="","",")")</f>
        <v/>
      </c>
      <c r="CE11" s="8" t="str">
        <f t="shared" ref="CE11" si="14">IF(AI11="","","NOT NULL")</f>
        <v/>
      </c>
      <c r="CJ11" s="8" t="str">
        <f t="shared" ref="CJ11" si="15">IF(AE11="○","primary key","")</f>
        <v/>
      </c>
      <c r="CS11" s="9" t="str">
        <f>IF(L54="","",",")</f>
        <v/>
      </c>
      <c r="CW11" s="7" t="str">
        <f t="shared" ref="CW11" si="16">IF(C11="","","comment on column " &amp; $O$2 &amp; "." &amp; L11 &amp; " is " &amp; "'" &amp; C11 &amp;"';")</f>
        <v/>
      </c>
    </row>
    <row r="12" spans="1:123" s="3" customFormat="1" ht="14.25">
      <c r="A12" s="23">
        <f t="shared" si="0"/>
        <v>8</v>
      </c>
      <c r="B12" s="23"/>
      <c r="C12" s="16"/>
      <c r="D12" s="17"/>
      <c r="E12" s="17"/>
      <c r="F12" s="17"/>
      <c r="G12" s="17"/>
      <c r="H12" s="17"/>
      <c r="I12" s="17"/>
      <c r="J12" s="17"/>
      <c r="K12" s="18"/>
      <c r="L12" s="16"/>
      <c r="M12" s="17"/>
      <c r="N12" s="17"/>
      <c r="O12" s="17"/>
      <c r="P12" s="17"/>
      <c r="Q12" s="17"/>
      <c r="R12" s="17"/>
      <c r="S12" s="17"/>
      <c r="T12" s="18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M12" s="10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2"/>
      <c r="CT12" s="11"/>
      <c r="CU12" s="11"/>
      <c r="CV12" s="11"/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27">
        <f t="shared" si="0"/>
        <v>9</v>
      </c>
      <c r="B13" s="27"/>
      <c r="C13" s="28" t="s">
        <v>18</v>
      </c>
      <c r="D13" s="29"/>
      <c r="E13" s="29"/>
      <c r="F13" s="29"/>
      <c r="G13" s="29"/>
      <c r="H13" s="29"/>
      <c r="I13" s="29"/>
      <c r="J13" s="29"/>
      <c r="K13" s="30"/>
      <c r="L13" s="28" t="s">
        <v>23</v>
      </c>
      <c r="M13" s="29"/>
      <c r="N13" s="29"/>
      <c r="O13" s="29"/>
      <c r="P13" s="29"/>
      <c r="Q13" s="29"/>
      <c r="R13" s="29"/>
      <c r="S13" s="29"/>
      <c r="T13" s="30"/>
      <c r="U13" s="25" t="s">
        <v>22</v>
      </c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5" t="s">
        <v>19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M13" s="10"/>
      <c r="BN13" s="11" t="str">
        <f>IF(L13="",IF(AND(L14="",#REF!&lt;&gt;""),");",""),L13)</f>
        <v>CREATE_BY</v>
      </c>
      <c r="BO13" s="11"/>
      <c r="BP13" s="11"/>
      <c r="BQ13" s="11"/>
      <c r="BR13" s="11"/>
      <c r="BS13" s="11"/>
      <c r="BT13" s="11" t="str">
        <f t="shared" si="2"/>
        <v>VARCHAR2(40)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 t="shared" si="8"/>
        <v>,</v>
      </c>
      <c r="CT13" s="11"/>
      <c r="CU13" s="11"/>
      <c r="CV13" s="11"/>
      <c r="CW13" s="10" t="str">
        <f t="shared" si="9"/>
        <v>comment on column XM_MEETING_VOTE_DETAIL.CREATE_BY is '创建者';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27">
        <f t="shared" si="0"/>
        <v>10</v>
      </c>
      <c r="B14" s="27"/>
      <c r="C14" s="28" t="s">
        <v>29</v>
      </c>
      <c r="D14" s="29"/>
      <c r="E14" s="29"/>
      <c r="F14" s="29"/>
      <c r="G14" s="29"/>
      <c r="H14" s="29"/>
      <c r="I14" s="29"/>
      <c r="J14" s="29"/>
      <c r="K14" s="30"/>
      <c r="L14" s="28" t="s">
        <v>24</v>
      </c>
      <c r="M14" s="29"/>
      <c r="N14" s="29"/>
      <c r="O14" s="29"/>
      <c r="P14" s="29"/>
      <c r="Q14" s="29"/>
      <c r="R14" s="29"/>
      <c r="S14" s="29"/>
      <c r="T14" s="30"/>
      <c r="U14" s="25" t="s">
        <v>30</v>
      </c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5" t="s">
        <v>20</v>
      </c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M14" s="10"/>
      <c r="BN14" s="11" t="str">
        <f>IF(L14="",IF(AND(#REF!="",L13&lt;&gt;""),");",""),L14)</f>
        <v>CREATE_DT</v>
      </c>
      <c r="BO14" s="11"/>
      <c r="BP14" s="11"/>
      <c r="BQ14" s="11"/>
      <c r="BR14" s="11"/>
      <c r="BS14" s="11"/>
      <c r="BT14" s="11" t="str">
        <f t="shared" si="2"/>
        <v>DATE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e">
        <f>IF(#REF!="","",",")</f>
        <v>#REF!</v>
      </c>
      <c r="CT14" s="11"/>
      <c r="CU14" s="11"/>
      <c r="CV14" s="11"/>
      <c r="CW14" s="10" t="str">
        <f t="shared" si="9"/>
        <v>comment on column XM_MEETING_VOTE_DETAIL.CREATE_DT is '创建时间';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7">
        <f t="shared" si="0"/>
        <v>11</v>
      </c>
      <c r="B15" s="27"/>
      <c r="C15" s="28" t="s">
        <v>28</v>
      </c>
      <c r="D15" s="29"/>
      <c r="E15" s="29"/>
      <c r="F15" s="29"/>
      <c r="G15" s="29"/>
      <c r="H15" s="29"/>
      <c r="I15" s="29"/>
      <c r="J15" s="29"/>
      <c r="K15" s="30"/>
      <c r="L15" s="28" t="s">
        <v>25</v>
      </c>
      <c r="M15" s="29"/>
      <c r="N15" s="29"/>
      <c r="O15" s="29"/>
      <c r="P15" s="29"/>
      <c r="Q15" s="29"/>
      <c r="R15" s="29"/>
      <c r="S15" s="29"/>
      <c r="T15" s="30"/>
      <c r="U15" s="25" t="s">
        <v>22</v>
      </c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5" t="s">
        <v>19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M15" s="10"/>
      <c r="BN15" s="11" t="str">
        <f>IF(L15="",IF(AND(L19="",L18&lt;&gt;""),");",""),L15)</f>
        <v>UPDATE_BY</v>
      </c>
      <c r="BO15" s="11"/>
      <c r="BP15" s="11"/>
      <c r="BQ15" s="11"/>
      <c r="BR15" s="11"/>
      <c r="BS15" s="11"/>
      <c r="BT15" s="11" t="str">
        <f>IF(U15="","",U15)</f>
        <v>VARCHAR2(40)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XM_MEETING_VOTE_DETAIL.UPDATE_BY is '修改者';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7">
        <f t="shared" si="0"/>
        <v>12</v>
      </c>
      <c r="B16" s="27"/>
      <c r="C16" s="28" t="s">
        <v>27</v>
      </c>
      <c r="D16" s="29"/>
      <c r="E16" s="29"/>
      <c r="F16" s="29"/>
      <c r="G16" s="29"/>
      <c r="H16" s="29"/>
      <c r="I16" s="29"/>
      <c r="J16" s="29"/>
      <c r="K16" s="30"/>
      <c r="L16" s="28" t="s">
        <v>26</v>
      </c>
      <c r="M16" s="29"/>
      <c r="N16" s="29"/>
      <c r="O16" s="29"/>
      <c r="P16" s="29"/>
      <c r="Q16" s="29"/>
      <c r="R16" s="29"/>
      <c r="S16" s="29"/>
      <c r="T16" s="30"/>
      <c r="U16" s="25" t="s">
        <v>30</v>
      </c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5" t="s">
        <v>20</v>
      </c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M16" s="10"/>
      <c r="BN16" s="11" t="str">
        <f>IF(L16="",IF(AND(L20="",L19&lt;&gt;""),");",""),L16)</f>
        <v>UPDATE_DT</v>
      </c>
      <c r="BO16" s="11"/>
      <c r="BP16" s="11"/>
      <c r="BQ16" s="11"/>
      <c r="BR16" s="11"/>
      <c r="BS16" s="11"/>
      <c r="BT16" s="11" t="str">
        <f>IF(U16="","",U16)</f>
        <v>DATE</v>
      </c>
      <c r="BU16" s="11"/>
      <c r="BV16" s="11"/>
      <c r="BW16" s="11"/>
      <c r="BX16" s="11"/>
      <c r="BY16" s="11" t="str">
        <f>IF(Z16="","","(")</f>
        <v/>
      </c>
      <c r="BZ16" s="11" t="str">
        <f>IF(Z16="","",IF(U16="","",IF(U16="CLOB","",IF(U16="BLOB","",IF(U16="DATE","",IF(U16="TIMESTAMP","",Z16))))))</f>
        <v/>
      </c>
      <c r="CA16" s="11"/>
      <c r="CB16" s="11"/>
      <c r="CC16" s="11" t="str">
        <f>IF(Z16="","",")")</f>
        <v/>
      </c>
      <c r="CD16" s="11"/>
      <c r="CE16" s="11" t="str">
        <f>IF(AI16="","","NOT NULL")</f>
        <v/>
      </c>
      <c r="CF16" s="11"/>
      <c r="CG16" s="11"/>
      <c r="CH16" s="11"/>
      <c r="CI16" s="11"/>
      <c r="CJ16" s="11" t="str">
        <f>IF(AE16="○","primary key","")</f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IF(L20="","",",")</f>
        <v/>
      </c>
      <c r="CT16" s="11"/>
      <c r="CU16" s="11"/>
      <c r="CV16" s="11"/>
      <c r="CW16" s="10" t="str">
        <f>IF(C16="","","comment on column " &amp; $O$2 &amp; "." &amp; L16 &amp; " is " &amp; "'" &amp; C16 &amp;"';")</f>
        <v>comment on column XM_MEETING_VOTE_DETAIL.UPDATE_DT is '修改时间';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7">
        <f t="shared" si="0"/>
        <v>13</v>
      </c>
      <c r="B17" s="27"/>
      <c r="C17" s="28" t="s">
        <v>33</v>
      </c>
      <c r="D17" s="29"/>
      <c r="E17" s="29"/>
      <c r="F17" s="29"/>
      <c r="G17" s="29"/>
      <c r="H17" s="29"/>
      <c r="I17" s="29"/>
      <c r="J17" s="29"/>
      <c r="K17" s="30"/>
      <c r="L17" s="28" t="s">
        <v>34</v>
      </c>
      <c r="M17" s="29"/>
      <c r="N17" s="29"/>
      <c r="O17" s="29"/>
      <c r="P17" s="29"/>
      <c r="Q17" s="29"/>
      <c r="R17" s="29"/>
      <c r="S17" s="29"/>
      <c r="T17" s="30"/>
      <c r="U17" s="25" t="s">
        <v>35</v>
      </c>
      <c r="V17" s="25"/>
      <c r="W17" s="25"/>
      <c r="X17" s="25"/>
      <c r="Y17" s="25"/>
      <c r="Z17" s="25"/>
      <c r="AA17" s="25"/>
      <c r="AB17" s="25"/>
      <c r="AC17" s="25"/>
      <c r="AD17" s="25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5" t="s">
        <v>36</v>
      </c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M17" s="10"/>
      <c r="BN17" s="11" t="str">
        <f>IF(L17="",IF(AND(L18="",#REF!&lt;&gt;""),");",""),L17)</f>
        <v>DEL_FLAG</v>
      </c>
      <c r="BO17" s="11"/>
      <c r="BP17" s="11"/>
      <c r="BQ17" s="11"/>
      <c r="BR17" s="11"/>
      <c r="BS17" s="11"/>
      <c r="BT17" s="11" t="str">
        <f t="shared" si="2"/>
        <v>INTEGER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>comment on column XM_MEETING_VOTE_DETAIL.DEL_FLAG is '删除标志';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>IF(L18="",IF(AND(L15="",L17&lt;&gt;""),");",""),L18)</f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IF(L15="","",",")</f>
        <v>,</v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>IF(L19="",IF(AND(L20="",L15&lt;&gt;""),");",""),L19)</f>
        <v>);</v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>IF(L24="",IF(AND(L26="",L23&lt;&gt;""),");",""),L24)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>IF(L26="","",",")</f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ref="BT25" si="17">IF(U25="","",U25)</f>
        <v/>
      </c>
      <c r="BU25" s="11"/>
      <c r="BV25" s="11"/>
      <c r="BW25" s="11"/>
      <c r="BX25" s="11"/>
      <c r="BY25" s="11" t="str">
        <f t="shared" ref="BY25" si="18">IF(Z25="","","(")</f>
        <v/>
      </c>
      <c r="BZ25" s="11" t="str">
        <f t="shared" ref="BZ25" si="19">IF(Z25="","",IF(U25="","",IF(U25="CLOB","",IF(U25="BLOB","",IF(U25="DATE","",IF(U25="TIMESTAMP","",Z25))))))</f>
        <v/>
      </c>
      <c r="CA25" s="11"/>
      <c r="CB25" s="11"/>
      <c r="CC25" s="11" t="str">
        <f t="shared" ref="CC25" si="20">IF(Z25="","",")")</f>
        <v/>
      </c>
      <c r="CD25" s="11"/>
      <c r="CE25" s="11" t="str">
        <f t="shared" ref="CE25" si="21">IF(AI25="","","NOT NULL")</f>
        <v/>
      </c>
      <c r="CF25" s="11"/>
      <c r="CG25" s="11"/>
      <c r="CH25" s="11"/>
      <c r="CI25" s="11"/>
      <c r="CJ25" s="11" t="str">
        <f t="shared" ref="CJ25" si="22">IF(AE25="○","primary key","")</f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ref="CS25" si="23">IF(L26="","",",")</f>
        <v/>
      </c>
      <c r="CT25" s="11"/>
      <c r="CU25" s="11"/>
      <c r="CV25" s="11"/>
      <c r="CW25" s="10" t="str">
        <f t="shared" ref="CW25" si="24">IF(C25="","","comment on column " &amp; $O$2 &amp; "." &amp; L25 &amp; " is " &amp; "'" &amp; C25 &amp;"';")</f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>IF(L26="",IF(AND(L27="",L24&lt;&gt;""),");",""),L26)</f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3"/>
      <c r="BN28" s="11" t="str">
        <f t="shared" si="1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ref="BN29:BN87" si="25">IF(L29="",IF(AND(L30="",L28&lt;&gt;""),");",""),""""&amp;L29&amp;"""")</f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IF(L48="",IF(AND(#REF!="",L47&lt;&gt;""),");",""),""""&amp;L48&amp;"""")</f>
        <v>#REF!</v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ref="BT49:BT62" si="26">IF(U49="","",U49)</f>
        <v/>
      </c>
      <c r="BU49" s="11"/>
      <c r="BV49" s="11"/>
      <c r="BW49" s="11"/>
      <c r="BX49" s="11"/>
      <c r="BY49" s="11" t="str">
        <f t="shared" ref="BY49:BY62" si="27">IF(Z49="","","(")</f>
        <v/>
      </c>
      <c r="BZ49" s="11" t="str">
        <f t="shared" ref="BZ49:BZ62" si="28">IF(Z49="","",IF(U49="","",IF(U49="CLOB","",IF(U49="BLOB","",IF(U49="DATE","",IF(U49="TIMESTAMP","",Z49))))))</f>
        <v/>
      </c>
      <c r="CA49" s="11"/>
      <c r="CB49" s="11"/>
      <c r="CC49" s="11" t="str">
        <f t="shared" ref="CC49:CC62" si="29">IF(Z49="","",")")</f>
        <v/>
      </c>
      <c r="CD49" s="11"/>
      <c r="CE49" s="11" t="str">
        <f t="shared" ref="CE49:CE62" si="30">IF(AI49="","","NOT NULL")</f>
        <v/>
      </c>
      <c r="CF49" s="11"/>
      <c r="CG49" s="11"/>
      <c r="CH49" s="11"/>
      <c r="CI49" s="11"/>
      <c r="CJ49" s="11" t="str">
        <f t="shared" ref="CJ49:CJ62" si="31">IF(AE49="○","primary key","")</f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ref="CW49:CW62" si="32">IF(C49="","","comment on column " &amp; $O$2 &amp; "." &amp; L49 &amp; " is " &amp; "'" &amp; C49 &amp;"';")</f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24"/>
      <c r="M53" s="17"/>
      <c r="N53" s="17"/>
      <c r="O53" s="17"/>
      <c r="P53" s="17"/>
      <c r="Q53" s="17"/>
      <c r="R53" s="17"/>
      <c r="S53" s="17"/>
      <c r="T53" s="18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str">
        <f>IF(L54="",IF(AND(L55="",L11&lt;&gt;""),");",""),L54)</f>
        <v/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str">
        <f>IF(L55="",IF(AND(L56="",L54&lt;&gt;""),");",""),L55)</f>
        <v/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IF(L56="",IF(AND(#REF!="",L55&lt;&gt;""),");",""),L56)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e">
        <f>IF(#REF!="","",",")</f>
        <v>#REF!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IF(L57="",IF(AND(#REF!="",L9&lt;&gt;""),");",""),L57)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ref="CS57:CS58" si="33"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IF(L58="",IF(AND(#REF!="",L10&lt;&gt;""),");",""),L58)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 t="shared" si="33"/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IF(L60="",IF(AND(#REF!="",#REF!&lt;&gt;""),");",""),L60)</f>
        <v>#REF!</v>
      </c>
      <c r="BO60" s="11"/>
      <c r="BP60" s="11"/>
      <c r="BQ60" s="11"/>
      <c r="BR60" s="11"/>
      <c r="BS60" s="11"/>
      <c r="BT60" s="11" t="str">
        <f t="shared" ref="BT60" si="34">IF(U60="","",U60)</f>
        <v/>
      </c>
      <c r="BU60" s="11"/>
      <c r="BV60" s="11"/>
      <c r="BW60" s="11"/>
      <c r="BX60" s="11"/>
      <c r="BY60" s="11" t="str">
        <f t="shared" ref="BY60" si="35">IF(Z60="","","(")</f>
        <v/>
      </c>
      <c r="BZ60" s="11" t="str">
        <f t="shared" ref="BZ60" si="36">IF(Z60="","",IF(U60="","",IF(U60="CLOB","",IF(U60="BLOB","",IF(U60="DATE","",IF(U60="TIMESTAMP","",Z60))))))</f>
        <v/>
      </c>
      <c r="CA60" s="11"/>
      <c r="CB60" s="11"/>
      <c r="CC60" s="11" t="str">
        <f t="shared" ref="CC60" si="37">IF(Z60="","",")")</f>
        <v/>
      </c>
      <c r="CD60" s="11"/>
      <c r="CE60" s="11" t="str">
        <f t="shared" ref="CE60" si="38">IF(AI60="","","NOT NULL")</f>
        <v/>
      </c>
      <c r="CF60" s="11"/>
      <c r="CG60" s="11"/>
      <c r="CH60" s="11"/>
      <c r="CI60" s="11"/>
      <c r="CJ60" s="11" t="str">
        <f t="shared" ref="CJ60" si="39">IF(AE60="○","primary key","")</f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ref="CW60" si="40">IF(C60="","","comment on column " &amp; $O$2 &amp; "." &amp; L60 &amp; " is " &amp; "'" &amp; C60 &amp;"';")</f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IF(L62="",IF(AND(L14="",#REF!&lt;&gt;""),");",""),L62)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>IF(L14="","",",")</f>
        <v>,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e">
        <f>IF(L63="",IF(AND(L64="",#REF!&lt;&gt;""),");",""),""""&amp;L63&amp;"""")</f>
        <v>#REF!</v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str">
        <f t="shared" si="25"/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>IF(L65="",IF(AND(L67="",L64&lt;&gt;""),");",""),""""&amp;L65&amp;"""")</f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>IF(L67="","",",")</f>
        <v/>
      </c>
      <c r="CW65" s="7" t="str">
        <f t="shared" si="9"/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str">
        <f>IF(L66="",IF(AND(L67="",L64&lt;&gt;""),");",""),""""&amp;L66&amp;"""")</f>
        <v/>
      </c>
      <c r="BT66" s="8" t="str">
        <f t="shared" ref="BT66" si="41">IF(U66="","",U66)</f>
        <v/>
      </c>
      <c r="BY66" s="8" t="str">
        <f t="shared" ref="BY66" si="42">IF(Z66="","","(")</f>
        <v/>
      </c>
      <c r="BZ66" s="8" t="str">
        <f t="shared" ref="BZ66" si="43">IF(Z66="","",IF(U66="","",IF(U66="CLOB","",IF(U66="BLOB","",IF(U66="DATE","",IF(U66="TIMESTAMP","",Z66))))))</f>
        <v/>
      </c>
      <c r="CC66" s="8" t="str">
        <f t="shared" ref="CC66" si="44">IF(Z66="","",")")</f>
        <v/>
      </c>
      <c r="CE66" s="8" t="str">
        <f t="shared" ref="CE66" si="45">IF(AI66="","","NOT NULL")</f>
        <v/>
      </c>
      <c r="CJ66" s="8" t="str">
        <f t="shared" ref="CJ66" si="46">IF(AE66="○","primary key","")</f>
        <v/>
      </c>
      <c r="CS66" s="9" t="str">
        <f t="shared" ref="CS66" si="47">IF(L67="","",",")</f>
        <v/>
      </c>
      <c r="CW66" s="7" t="str">
        <f t="shared" ref="CW66" si="48">IF(C66="","","comment on column " &amp; $O$2 &amp; "." &amp; L66 &amp; " is " &amp; "'" &amp; C66 &amp;"';")</f>
        <v/>
      </c>
    </row>
    <row r="67" spans="1:101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N67" s="8" t="e">
        <f>IF(L67="",IF(AND(#REF!="",L65&lt;&gt;""),");",""),""""&amp;L67&amp;"""")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/>
      <c r="CW67" s="7" t="str">
        <f t="shared" si="9"/>
        <v/>
      </c>
    </row>
    <row r="68" spans="1:101">
      <c r="BT68" s="8" t="str">
        <f t="shared" ref="BT68:BT122" si="49">IF(U68="","",U68)</f>
        <v/>
      </c>
      <c r="BY68" s="8" t="str">
        <f t="shared" ref="BY68:BY122" si="50">IF(Z68="","","(")</f>
        <v/>
      </c>
      <c r="BZ68" s="8" t="str">
        <f t="shared" ref="BZ68:BZ122" si="51">IF(Z68="","",IF(U68="","",IF(U68="CLOB","",IF(U68="BLOB","",IF(U68="DATE","",IF(U68="TIMESTAMP","",Z68))))))</f>
        <v/>
      </c>
      <c r="CC68" s="8" t="str">
        <f t="shared" ref="CC68:CC122" si="52">IF(Z68="","",")")</f>
        <v/>
      </c>
      <c r="CE68" s="8" t="str">
        <f t="shared" ref="CE68:CE122" si="53">IF(AI68="","","NOT NULL")</f>
        <v/>
      </c>
      <c r="CJ68" s="8" t="str">
        <f t="shared" ref="CJ68:CJ122" si="54">IF(AE68="○","primary key","")</f>
        <v/>
      </c>
      <c r="CS68" s="9" t="str">
        <f t="shared" ref="CS68:CS122" si="55">IF(L69="","",",")</f>
        <v/>
      </c>
      <c r="CW68" s="7" t="str">
        <f t="shared" ref="CW68:CW122" si="56">IF(C68="","","comment on column " &amp; $O$2 &amp; "." &amp; L68 &amp; " is " &amp; "'" &amp; C68 &amp;"';")</f>
        <v/>
      </c>
    </row>
    <row r="69" spans="1:101">
      <c r="BN69" s="8" t="s">
        <v>38</v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ref="BN88:BN151" si="57">IF(L88="",IF(AND(L89="",L87&lt;&gt;""),");",""),""""&amp;L88&amp;"""")</f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ref="BT123:BT186" si="58">IF(U123="","",U123)</f>
        <v/>
      </c>
      <c r="BY123" s="8" t="str">
        <f t="shared" ref="BY123:BY186" si="59">IF(Z123="","","(")</f>
        <v/>
      </c>
      <c r="BZ123" s="8" t="str">
        <f t="shared" ref="BZ123:BZ186" si="60">IF(Z123="","",IF(U123="","",IF(U123="CLOB","",IF(U123="BLOB","",IF(U123="DATE","",IF(U123="TIMESTAMP","",Z123))))))</f>
        <v/>
      </c>
      <c r="CC123" s="8" t="str">
        <f t="shared" ref="CC123:CC186" si="61">IF(Z123="","",")")</f>
        <v/>
      </c>
      <c r="CE123" s="8" t="str">
        <f t="shared" ref="CE123:CE186" si="62">IF(AI123="","","NOT NULL")</f>
        <v/>
      </c>
      <c r="CJ123" s="8" t="str">
        <f t="shared" ref="CJ123:CJ186" si="63">IF(AE123="○","primary key","")</f>
        <v/>
      </c>
      <c r="CS123" s="9" t="str">
        <f t="shared" ref="CS123:CS186" si="64">IF(L124="","",",")</f>
        <v/>
      </c>
      <c r="CW123" s="7" t="str">
        <f t="shared" ref="CW123:CW186" si="65">IF(C123="","","comment on column " &amp; $O$2 &amp; "." &amp; L123 &amp; " is " &amp; "'" &amp; C123 &amp;"';")</f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ref="BN152:BN215" si="66">IF(L152="",IF(AND(L153="",L151&lt;&gt;""),");",""),""""&amp;L152&amp;"""")</f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ref="BT187:BT250" si="67">IF(U187="","",U187)</f>
        <v/>
      </c>
      <c r="BY187" s="8" t="str">
        <f t="shared" ref="BY187:BY250" si="68">IF(Z187="","","(")</f>
        <v/>
      </c>
      <c r="BZ187" s="8" t="str">
        <f t="shared" ref="BZ187:BZ250" si="69">IF(Z187="","",IF(U187="","",IF(U187="CLOB","",IF(U187="BLOB","",IF(U187="DATE","",IF(U187="TIMESTAMP","",Z187))))))</f>
        <v/>
      </c>
      <c r="CC187" s="8" t="str">
        <f t="shared" ref="CC187:CC250" si="70">IF(Z187="","",")")</f>
        <v/>
      </c>
      <c r="CE187" s="8" t="str">
        <f t="shared" ref="CE187:CE250" si="71">IF(AI187="","","NOT NULL")</f>
        <v/>
      </c>
      <c r="CJ187" s="8" t="str">
        <f t="shared" ref="CJ187:CJ250" si="72">IF(AE187="○","primary key","")</f>
        <v/>
      </c>
      <c r="CS187" s="9" t="str">
        <f t="shared" ref="CS187:CS250" si="73">IF(L188="","",",")</f>
        <v/>
      </c>
      <c r="CW187" s="7" t="str">
        <f t="shared" ref="CW187:CW250" si="74">IF(C187="","","comment on column " &amp; $O$2 &amp; "." &amp; L187 &amp; " is " &amp; "'" &amp; C187 &amp;"';")</f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ref="BN216:BN279" si="75">IF(L216="",IF(AND(L217="",L215&lt;&gt;""),");",""),""""&amp;L216&amp;"""")</f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ref="BT251:BT314" si="76">IF(U251="","",U251)</f>
        <v/>
      </c>
      <c r="BY251" s="8" t="str">
        <f t="shared" ref="BY251:BY314" si="77">IF(Z251="","","(")</f>
        <v/>
      </c>
      <c r="BZ251" s="8" t="str">
        <f t="shared" ref="BZ251:BZ314" si="78">IF(Z251="","",IF(U251="","",IF(U251="CLOB","",IF(U251="BLOB","",IF(U251="DATE","",IF(U251="TIMESTAMP","",Z251))))))</f>
        <v/>
      </c>
      <c r="CC251" s="8" t="str">
        <f t="shared" ref="CC251:CC314" si="79">IF(Z251="","",")")</f>
        <v/>
      </c>
      <c r="CE251" s="8" t="str">
        <f t="shared" ref="CE251:CE314" si="80">IF(AI251="","","NOT NULL")</f>
        <v/>
      </c>
      <c r="CJ251" s="8" t="str">
        <f t="shared" ref="CJ251:CJ314" si="81">IF(AE251="○","primary key","")</f>
        <v/>
      </c>
      <c r="CS251" s="9" t="str">
        <f t="shared" ref="CS251:CS314" si="82">IF(L252="","",",")</f>
        <v/>
      </c>
      <c r="CW251" s="7" t="str">
        <f t="shared" ref="CW251:CW314" si="83">IF(C251="","","comment on column " &amp; $O$2 &amp; "." &amp; L251 &amp; " is " &amp; "'" &amp; C251 &amp;"';")</f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ref="BN280:BN343" si="84">IF(L280="",IF(AND(L281="",L279&lt;&gt;""),");",""),""""&amp;L280&amp;"""")</f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ref="BT315:BT378" si="85">IF(U315="","",U315)</f>
        <v/>
      </c>
      <c r="BY315" s="8" t="str">
        <f t="shared" ref="BY315:BY378" si="86">IF(Z315="","","(")</f>
        <v/>
      </c>
      <c r="BZ315" s="8" t="str">
        <f t="shared" ref="BZ315:BZ378" si="87">IF(Z315="","",IF(U315="","",IF(U315="CLOB","",IF(U315="BLOB","",IF(U315="DATE","",IF(U315="TIMESTAMP","",Z315))))))</f>
        <v/>
      </c>
      <c r="CC315" s="8" t="str">
        <f t="shared" ref="CC315:CC378" si="88">IF(Z315="","",")")</f>
        <v/>
      </c>
      <c r="CE315" s="8" t="str">
        <f t="shared" ref="CE315:CE378" si="89">IF(AI315="","","NOT NULL")</f>
        <v/>
      </c>
      <c r="CJ315" s="8" t="str">
        <f t="shared" ref="CJ315:CJ378" si="90">IF(AE315="○","primary key","")</f>
        <v/>
      </c>
      <c r="CS315" s="9" t="str">
        <f t="shared" ref="CS315:CS378" si="91">IF(L316="","",",")</f>
        <v/>
      </c>
      <c r="CW315" s="7" t="str">
        <f t="shared" ref="CW315:CW378" si="92">IF(C315="","","comment on column " &amp; $O$2 &amp; "." &amp; L315 &amp; " is " &amp; "'" &amp; C315 &amp;"';")</f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ref="BN344:BN407" si="93">IF(L344="",IF(AND(L345="",L343&lt;&gt;""),");",""),""""&amp;L344&amp;"""")</f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ref="BT379:BT442" si="94">IF(U379="","",U379)</f>
        <v/>
      </c>
      <c r="BY379" s="8" t="str">
        <f t="shared" ref="BY379:BY442" si="95">IF(Z379="","","(")</f>
        <v/>
      </c>
      <c r="BZ379" s="8" t="str">
        <f t="shared" ref="BZ379:BZ442" si="96">IF(Z379="","",IF(U379="","",IF(U379="CLOB","",IF(U379="BLOB","",IF(U379="DATE","",IF(U379="TIMESTAMP","",Z379))))))</f>
        <v/>
      </c>
      <c r="CC379" s="8" t="str">
        <f t="shared" ref="CC379:CC442" si="97">IF(Z379="","",")")</f>
        <v/>
      </c>
      <c r="CE379" s="8" t="str">
        <f t="shared" ref="CE379:CE442" si="98">IF(AI379="","","NOT NULL")</f>
        <v/>
      </c>
      <c r="CJ379" s="8" t="str">
        <f t="shared" ref="CJ379:CJ442" si="99">IF(AE379="○","primary key","")</f>
        <v/>
      </c>
      <c r="CS379" s="9" t="str">
        <f t="shared" ref="CS379:CS442" si="100">IF(L380="","",",")</f>
        <v/>
      </c>
      <c r="CW379" s="7" t="str">
        <f t="shared" ref="CW379:CW442" si="101">IF(C379="","","comment on column " &amp; $O$2 &amp; "." &amp; L379 &amp; " is " &amp; "'" &amp; C379 &amp;"';")</f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ref="BN408:BN471" si="102">IF(L408="",IF(AND(L409="",L407&lt;&gt;""),");",""),""""&amp;L408&amp;"""")</f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ref="BT443:BT506" si="103">IF(U443="","",U443)</f>
        <v/>
      </c>
      <c r="BY443" s="8" t="str">
        <f t="shared" ref="BY443:BY506" si="104">IF(Z443="","","(")</f>
        <v/>
      </c>
      <c r="BZ443" s="8" t="str">
        <f t="shared" ref="BZ443:BZ506" si="105">IF(Z443="","",IF(U443="","",IF(U443="CLOB","",IF(U443="BLOB","",IF(U443="DATE","",IF(U443="TIMESTAMP","",Z443))))))</f>
        <v/>
      </c>
      <c r="CC443" s="8" t="str">
        <f t="shared" ref="CC443:CC506" si="106">IF(Z443="","",")")</f>
        <v/>
      </c>
      <c r="CE443" s="8" t="str">
        <f t="shared" ref="CE443:CE506" si="107">IF(AI443="","","NOT NULL")</f>
        <v/>
      </c>
      <c r="CJ443" s="8" t="str">
        <f t="shared" ref="CJ443:CJ506" si="108">IF(AE443="○","primary key","")</f>
        <v/>
      </c>
      <c r="CS443" s="9" t="str">
        <f t="shared" ref="CS443:CS506" si="109">IF(L444="","",",")</f>
        <v/>
      </c>
      <c r="CW443" s="7" t="str">
        <f t="shared" ref="CW443:CW506" si="110">IF(C443="","","comment on column " &amp; $O$2 &amp; "." &amp; L443 &amp; " is " &amp; "'" &amp; C443 &amp;"';")</f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ref="BN472:BN535" si="111">IF(L472="",IF(AND(L473="",L471&lt;&gt;""),");",""),""""&amp;L472&amp;"""")</f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ref="BT507:BT570" si="112">IF(U507="","",U507)</f>
        <v/>
      </c>
      <c r="BY507" s="8" t="str">
        <f t="shared" ref="BY507:BY570" si="113">IF(Z507="","","(")</f>
        <v/>
      </c>
      <c r="BZ507" s="8" t="str">
        <f t="shared" ref="BZ507:BZ570" si="114">IF(Z507="","",IF(U507="","",IF(U507="CLOB","",IF(U507="BLOB","",IF(U507="DATE","",IF(U507="TIMESTAMP","",Z507))))))</f>
        <v/>
      </c>
      <c r="CC507" s="8" t="str">
        <f t="shared" ref="CC507:CC570" si="115">IF(Z507="","",")")</f>
        <v/>
      </c>
      <c r="CE507" s="8" t="str">
        <f t="shared" ref="CE507:CE570" si="116">IF(AI507="","","NOT NULL")</f>
        <v/>
      </c>
      <c r="CJ507" s="8" t="str">
        <f t="shared" ref="CJ507:CJ570" si="117">IF(AE507="○","primary key","")</f>
        <v/>
      </c>
      <c r="CS507" s="9" t="str">
        <f t="shared" ref="CS507:CS570" si="118">IF(L508="","",",")</f>
        <v/>
      </c>
      <c r="CW507" s="7" t="str">
        <f t="shared" ref="CW507:CW570" si="119">IF(C507="","","comment on column " &amp; $O$2 &amp; "." &amp; L507 &amp; " is " &amp; "'" &amp; C507 &amp;"';")</f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ref="BN536:BN599" si="120">IF(L536="",IF(AND(L537="",L535&lt;&gt;""),");",""),""""&amp;L536&amp;"""")</f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ref="BT571:BT634" si="121">IF(U571="","",U571)</f>
        <v/>
      </c>
      <c r="BY571" s="8" t="str">
        <f t="shared" ref="BY571:BY634" si="122">IF(Z571="","","(")</f>
        <v/>
      </c>
      <c r="BZ571" s="8" t="str">
        <f t="shared" ref="BZ571:BZ634" si="123">IF(Z571="","",IF(U571="","",IF(U571="CLOB","",IF(U571="BLOB","",IF(U571="DATE","",IF(U571="TIMESTAMP","",Z571))))))</f>
        <v/>
      </c>
      <c r="CC571" s="8" t="str">
        <f t="shared" ref="CC571:CC634" si="124">IF(Z571="","",")")</f>
        <v/>
      </c>
      <c r="CE571" s="8" t="str">
        <f t="shared" ref="CE571:CE634" si="125">IF(AI571="","","NOT NULL")</f>
        <v/>
      </c>
      <c r="CJ571" s="8" t="str">
        <f t="shared" ref="CJ571:CJ634" si="126">IF(AE571="○","primary key","")</f>
        <v/>
      </c>
      <c r="CS571" s="9" t="str">
        <f t="shared" ref="CS571:CS634" si="127">IF(L572="","",",")</f>
        <v/>
      </c>
      <c r="CW571" s="7" t="str">
        <f t="shared" ref="CW571:CW634" si="128">IF(C571="","","comment on column " &amp; $O$2 &amp; "." &amp; L571 &amp; " is " &amp; "'" &amp; C571 &amp;"';")</f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ref="BN600:BN663" si="129">IF(L600="",IF(AND(L601="",L599&lt;&gt;""),");",""),""""&amp;L600&amp;"""")</f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ref="BT635:BT698" si="130">IF(U635="","",U635)</f>
        <v/>
      </c>
      <c r="BY635" s="8" t="str">
        <f t="shared" ref="BY635:BY698" si="131">IF(Z635="","","(")</f>
        <v/>
      </c>
      <c r="BZ635" s="8" t="str">
        <f t="shared" ref="BZ635:BZ698" si="132">IF(Z635="","",IF(U635="","",IF(U635="CLOB","",IF(U635="BLOB","",IF(U635="DATE","",IF(U635="TIMESTAMP","",Z635))))))</f>
        <v/>
      </c>
      <c r="CC635" s="8" t="str">
        <f t="shared" ref="CC635:CC698" si="133">IF(Z635="","",")")</f>
        <v/>
      </c>
      <c r="CE635" s="8" t="str">
        <f t="shared" ref="CE635:CE698" si="134">IF(AI635="","","NOT NULL")</f>
        <v/>
      </c>
      <c r="CJ635" s="8" t="str">
        <f t="shared" ref="CJ635:CJ698" si="135">IF(AE635="○","primary key","")</f>
        <v/>
      </c>
      <c r="CS635" s="9" t="str">
        <f t="shared" ref="CS635:CS698" si="136">IF(L636="","",",")</f>
        <v/>
      </c>
      <c r="CW635" s="7" t="str">
        <f t="shared" ref="CW635:CW698" si="137">IF(C635="","","comment on column " &amp; $O$2 &amp; "." &amp; L635 &amp; " is " &amp; "'" &amp; C635 &amp;"';")</f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ref="BN664:BN727" si="138">IF(L664="",IF(AND(L665="",L663&lt;&gt;""),");",""),""""&amp;L664&amp;"""")</f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ref="BT699:BT762" si="139">IF(U699="","",U699)</f>
        <v/>
      </c>
      <c r="BY699" s="8" t="str">
        <f t="shared" ref="BY699:BY762" si="140">IF(Z699="","","(")</f>
        <v/>
      </c>
      <c r="BZ699" s="8" t="str">
        <f t="shared" ref="BZ699:BZ762" si="141">IF(Z699="","",IF(U699="","",IF(U699="CLOB","",IF(U699="BLOB","",IF(U699="DATE","",IF(U699="TIMESTAMP","",Z699))))))</f>
        <v/>
      </c>
      <c r="CC699" s="8" t="str">
        <f t="shared" ref="CC699:CC762" si="142">IF(Z699="","",")")</f>
        <v/>
      </c>
      <c r="CE699" s="8" t="str">
        <f t="shared" ref="CE699:CE762" si="143">IF(AI699="","","NOT NULL")</f>
        <v/>
      </c>
      <c r="CJ699" s="8" t="str">
        <f t="shared" ref="CJ699:CJ762" si="144">IF(AE699="○","primary key","")</f>
        <v/>
      </c>
      <c r="CS699" s="9" t="str">
        <f t="shared" ref="CS699:CS762" si="145">IF(L700="","",",")</f>
        <v/>
      </c>
      <c r="CW699" s="7" t="str">
        <f t="shared" ref="CW699:CW762" si="146">IF(C699="","","comment on column " &amp; $O$2 &amp; "." &amp; L699 &amp; " is " &amp; "'" &amp; C699 &amp;"';")</f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ref="BN728:BN791" si="147">IF(L728="",IF(AND(L729="",L727&lt;&gt;""),");",""),""""&amp;L728&amp;"""")</f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ref="BT763:BT826" si="148">IF(U763="","",U763)</f>
        <v/>
      </c>
      <c r="BY763" s="8" t="str">
        <f t="shared" ref="BY763:BY826" si="149">IF(Z763="","","(")</f>
        <v/>
      </c>
      <c r="BZ763" s="8" t="str">
        <f t="shared" ref="BZ763:BZ826" si="150">IF(Z763="","",IF(U763="","",IF(U763="CLOB","",IF(U763="BLOB","",IF(U763="DATE","",IF(U763="TIMESTAMP","",Z763))))))</f>
        <v/>
      </c>
      <c r="CC763" s="8" t="str">
        <f t="shared" ref="CC763:CC826" si="151">IF(Z763="","",")")</f>
        <v/>
      </c>
      <c r="CE763" s="8" t="str">
        <f t="shared" ref="CE763:CE826" si="152">IF(AI763="","","NOT NULL")</f>
        <v/>
      </c>
      <c r="CJ763" s="8" t="str">
        <f t="shared" ref="CJ763:CJ826" si="153">IF(AE763="○","primary key","")</f>
        <v/>
      </c>
      <c r="CS763" s="9" t="str">
        <f t="shared" ref="CS763:CS826" si="154">IF(L764="","",",")</f>
        <v/>
      </c>
      <c r="CW763" s="7" t="str">
        <f t="shared" ref="CW763:CW826" si="155">IF(C763="","","comment on column " &amp; $O$2 &amp; "." &amp; L763 &amp; " is " &amp; "'" &amp; C763 &amp;"';")</f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ref="BN792:BN855" si="156">IF(L792="",IF(AND(L793="",L791&lt;&gt;""),");",""),""""&amp;L792&amp;"""")</f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ref="BT827:BT890" si="157">IF(U827="","",U827)</f>
        <v/>
      </c>
      <c r="BY827" s="8" t="str">
        <f t="shared" ref="BY827:BY890" si="158">IF(Z827="","","(")</f>
        <v/>
      </c>
      <c r="BZ827" s="8" t="str">
        <f t="shared" ref="BZ827:BZ890" si="159">IF(Z827="","",IF(U827="","",IF(U827="CLOB","",IF(U827="BLOB","",IF(U827="DATE","",IF(U827="TIMESTAMP","",Z827))))))</f>
        <v/>
      </c>
      <c r="CC827" s="8" t="str">
        <f t="shared" ref="CC827:CC890" si="160">IF(Z827="","",")")</f>
        <v/>
      </c>
      <c r="CE827" s="8" t="str">
        <f t="shared" ref="CE827:CE890" si="161">IF(AI827="","","NOT NULL")</f>
        <v/>
      </c>
      <c r="CJ827" s="8" t="str">
        <f t="shared" ref="CJ827:CJ890" si="162">IF(AE827="○","primary key","")</f>
        <v/>
      </c>
      <c r="CS827" s="9" t="str">
        <f t="shared" ref="CS827:CS890" si="163">IF(L828="","",",")</f>
        <v/>
      </c>
      <c r="CW827" s="7" t="str">
        <f t="shared" ref="CW827:CW890" si="164">IF(C827="","","comment on column " &amp; $O$2 &amp; "." &amp; L827 &amp; " is " &amp; "'" &amp; C827 &amp;"';")</f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ref="BN856:BN919" si="165">IF(L856="",IF(AND(L857="",L855&lt;&gt;""),");",""),""""&amp;L856&amp;"""")</f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ref="BT891:BT950" si="166">IF(U891="","",U891)</f>
        <v/>
      </c>
      <c r="BY891" s="8" t="str">
        <f t="shared" ref="BY891:BY950" si="167">IF(Z891="","","(")</f>
        <v/>
      </c>
      <c r="BZ891" s="8" t="str">
        <f t="shared" ref="BZ891:BZ950" si="168">IF(Z891="","",IF(U891="","",IF(U891="CLOB","",IF(U891="BLOB","",IF(U891="DATE","",IF(U891="TIMESTAMP","",Z891))))))</f>
        <v/>
      </c>
      <c r="CC891" s="8" t="str">
        <f t="shared" ref="CC891:CC950" si="169">IF(Z891="","",")")</f>
        <v/>
      </c>
      <c r="CE891" s="8" t="str">
        <f t="shared" ref="CE891:CE950" si="170">IF(AI891="","","NOT NULL")</f>
        <v/>
      </c>
      <c r="CJ891" s="8" t="str">
        <f t="shared" ref="CJ891:CJ950" si="171">IF(AE891="○","primary key","")</f>
        <v/>
      </c>
      <c r="CS891" s="9" t="str">
        <f t="shared" ref="CS891:CS950" si="172">IF(L892="","",",")</f>
        <v/>
      </c>
      <c r="CW891" s="7" t="str">
        <f t="shared" ref="CW891:CW950" si="173">IF(C891="","","comment on column " &amp; $O$2 &amp; "." &amp; L891 &amp; " is " &amp; "'" &amp; C891 &amp;"';")</f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ref="BN920:BN950" si="174">IF(L920="",IF(AND(L921="",L919&lt;&gt;""),");",""),""""&amp;L920&amp;"""")</f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</sheetData>
  <mergeCells count="781">
    <mergeCell ref="AK60:AL60"/>
    <mergeCell ref="AM60:AN60"/>
    <mergeCell ref="AO60:BB60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50:AL50"/>
    <mergeCell ref="AM50:AN50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5:AJ55"/>
    <mergeCell ref="AK55:AL55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25:B25"/>
    <mergeCell ref="C25:K25"/>
    <mergeCell ref="L25:T25"/>
    <mergeCell ref="U25:Y25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I63:AJ63"/>
    <mergeCell ref="AK63:AL63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66:B66"/>
    <mergeCell ref="C66:K66"/>
    <mergeCell ref="L66:T66"/>
    <mergeCell ref="U66:Y66"/>
    <mergeCell ref="Z66:AA66"/>
    <mergeCell ref="AB66:AD66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4:AJ64"/>
    <mergeCell ref="AK64:AL64"/>
    <mergeCell ref="AE23:AF23"/>
    <mergeCell ref="AG23:AH23"/>
    <mergeCell ref="AI23:AJ23"/>
    <mergeCell ref="AK23:AL23"/>
    <mergeCell ref="AE21:AF21"/>
    <mergeCell ref="AG21:AH21"/>
    <mergeCell ref="AI21:AJ21"/>
    <mergeCell ref="AK21:AL21"/>
    <mergeCell ref="AE19:AF19"/>
    <mergeCell ref="AG19:AH19"/>
    <mergeCell ref="AI19:AJ19"/>
    <mergeCell ref="AK19:AL19"/>
    <mergeCell ref="AK28:AL28"/>
    <mergeCell ref="AE26:AF26"/>
    <mergeCell ref="AG26:AH26"/>
    <mergeCell ref="AI26:AJ26"/>
    <mergeCell ref="AK26:AL26"/>
    <mergeCell ref="AE32:AF32"/>
    <mergeCell ref="AG32:AH32"/>
    <mergeCell ref="AI32:AJ32"/>
    <mergeCell ref="AK32:AL32"/>
    <mergeCell ref="AE30:AF30"/>
    <mergeCell ref="AG30:AH30"/>
    <mergeCell ref="AI30:AJ30"/>
    <mergeCell ref="AK30:AL30"/>
    <mergeCell ref="AE28:AF28"/>
    <mergeCell ref="AG28:AH28"/>
    <mergeCell ref="AI28:AJ28"/>
    <mergeCell ref="U42:Y42"/>
    <mergeCell ref="Z42:AA42"/>
    <mergeCell ref="AE67:AF67"/>
    <mergeCell ref="AG67:AH67"/>
    <mergeCell ref="AE65:AF65"/>
    <mergeCell ref="AG65:AH65"/>
    <mergeCell ref="AE64:AF64"/>
    <mergeCell ref="AG64:AH64"/>
    <mergeCell ref="AE63:AF63"/>
    <mergeCell ref="AG63:AH63"/>
    <mergeCell ref="AE55:AF55"/>
    <mergeCell ref="AG55:AH55"/>
    <mergeCell ref="U56:Y56"/>
    <mergeCell ref="AE66:AF66"/>
    <mergeCell ref="AG66:AH66"/>
    <mergeCell ref="Z57:AA57"/>
    <mergeCell ref="AB57:AD57"/>
    <mergeCell ref="AE57:AF57"/>
    <mergeCell ref="AG57:AH57"/>
    <mergeCell ref="U65:Y65"/>
    <mergeCell ref="Z65:AA65"/>
    <mergeCell ref="AB65:AD65"/>
    <mergeCell ref="AM34:AN34"/>
    <mergeCell ref="AO34:BB34"/>
    <mergeCell ref="A33:B33"/>
    <mergeCell ref="C33:K33"/>
    <mergeCell ref="L33:T33"/>
    <mergeCell ref="U33:Y33"/>
    <mergeCell ref="Z33:AA33"/>
    <mergeCell ref="U35:Y35"/>
    <mergeCell ref="Z35:AA35"/>
    <mergeCell ref="AB35:AD35"/>
    <mergeCell ref="AE35:AF35"/>
    <mergeCell ref="AG35:AH35"/>
    <mergeCell ref="AI35:AJ35"/>
    <mergeCell ref="AK35:AL35"/>
    <mergeCell ref="AB36:AD36"/>
    <mergeCell ref="AE36:AF36"/>
    <mergeCell ref="AG36:AH36"/>
    <mergeCell ref="AI36:AJ36"/>
    <mergeCell ref="AK36:AL36"/>
    <mergeCell ref="AM36:AN36"/>
    <mergeCell ref="AK37:AL37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38:B38"/>
    <mergeCell ref="C38:K38"/>
    <mergeCell ref="L38:T38"/>
    <mergeCell ref="U38:Y38"/>
    <mergeCell ref="Z38:AA38"/>
    <mergeCell ref="AB38:AD38"/>
    <mergeCell ref="AE38:AF38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39:B39"/>
    <mergeCell ref="C39:K39"/>
    <mergeCell ref="L39:T39"/>
    <mergeCell ref="U39:Y39"/>
    <mergeCell ref="Z39:AA39"/>
    <mergeCell ref="AO39:BB39"/>
    <mergeCell ref="AB39:AD39"/>
    <mergeCell ref="AE39:AF39"/>
    <mergeCell ref="AG39:AH39"/>
    <mergeCell ref="AI39:AJ39"/>
    <mergeCell ref="AK39:AL39"/>
    <mergeCell ref="AM39:AN39"/>
    <mergeCell ref="U41:Y41"/>
    <mergeCell ref="Z41:AA41"/>
    <mergeCell ref="AB41:AD41"/>
    <mergeCell ref="AE41:AF41"/>
    <mergeCell ref="AG41:AH41"/>
    <mergeCell ref="AI41:AJ41"/>
    <mergeCell ref="AM37:AN37"/>
    <mergeCell ref="AO37:BB37"/>
    <mergeCell ref="AK38:AL38"/>
    <mergeCell ref="AM38:AN38"/>
    <mergeCell ref="AO38:BB38"/>
    <mergeCell ref="AG38:AH38"/>
    <mergeCell ref="AI38:AJ38"/>
    <mergeCell ref="AK48:AL48"/>
    <mergeCell ref="AM48:AN48"/>
    <mergeCell ref="AK46:AL46"/>
    <mergeCell ref="AM46:AN46"/>
    <mergeCell ref="AO46:BB46"/>
    <mergeCell ref="AB47:AD47"/>
    <mergeCell ref="AE47:AF47"/>
    <mergeCell ref="AO42:BB42"/>
    <mergeCell ref="AB42:AD42"/>
    <mergeCell ref="AE42:AF42"/>
    <mergeCell ref="AG42:AH42"/>
    <mergeCell ref="AI42:AJ42"/>
    <mergeCell ref="AK42:AL42"/>
    <mergeCell ref="AM42:AN42"/>
    <mergeCell ref="AB43:AD43"/>
    <mergeCell ref="AE43:AF43"/>
    <mergeCell ref="AG43:AH43"/>
    <mergeCell ref="AI43:AJ43"/>
    <mergeCell ref="Z48:AA48"/>
    <mergeCell ref="A47:B47"/>
    <mergeCell ref="C47:K47"/>
    <mergeCell ref="L47:T47"/>
    <mergeCell ref="U47:Y47"/>
    <mergeCell ref="Z47:AA47"/>
    <mergeCell ref="AE44:AF44"/>
    <mergeCell ref="AG44:AH44"/>
    <mergeCell ref="AI44:AJ44"/>
    <mergeCell ref="AI48:AJ48"/>
    <mergeCell ref="AM43:AN43"/>
    <mergeCell ref="AO43:BB43"/>
    <mergeCell ref="AK40:AL40"/>
    <mergeCell ref="AM40:AN40"/>
    <mergeCell ref="AO40:BB40"/>
    <mergeCell ref="AK41:AL41"/>
    <mergeCell ref="AM41:AN41"/>
    <mergeCell ref="Z46:AA46"/>
    <mergeCell ref="AB46:AD46"/>
    <mergeCell ref="AE46:AF46"/>
    <mergeCell ref="Z45:AA45"/>
    <mergeCell ref="AB45:AD45"/>
    <mergeCell ref="AE45:AF45"/>
    <mergeCell ref="Z44:AA44"/>
    <mergeCell ref="Z43:AA43"/>
    <mergeCell ref="AO41:BB41"/>
    <mergeCell ref="Z40:AA40"/>
    <mergeCell ref="AB40:AD40"/>
    <mergeCell ref="AE40:AF40"/>
    <mergeCell ref="AG40:AH40"/>
    <mergeCell ref="AI40:AJ40"/>
    <mergeCell ref="AO12:BB12"/>
    <mergeCell ref="AO56:BB56"/>
    <mergeCell ref="AM56:AN56"/>
    <mergeCell ref="AK56:AL56"/>
    <mergeCell ref="AI56:AJ56"/>
    <mergeCell ref="AG56:AH56"/>
    <mergeCell ref="AE56:AF56"/>
    <mergeCell ref="AE12:AF12"/>
    <mergeCell ref="AG47:AH47"/>
    <mergeCell ref="AI47:AJ47"/>
    <mergeCell ref="AK47:AL47"/>
    <mergeCell ref="AM47:AN47"/>
    <mergeCell ref="AO47:BB47"/>
    <mergeCell ref="AG46:AH46"/>
    <mergeCell ref="AI46:AJ46"/>
    <mergeCell ref="AK44:AL44"/>
    <mergeCell ref="AM44:AN44"/>
    <mergeCell ref="AO44:BB44"/>
    <mergeCell ref="AO45:BB45"/>
    <mergeCell ref="AG45:AH45"/>
    <mergeCell ref="AI45:AJ45"/>
    <mergeCell ref="AK45:AL45"/>
    <mergeCell ref="AM45:AN45"/>
    <mergeCell ref="AK43:AL43"/>
    <mergeCell ref="AM12:AN12"/>
    <mergeCell ref="AK12:AL12"/>
    <mergeCell ref="A12:B12"/>
    <mergeCell ref="C12:K12"/>
    <mergeCell ref="L12:T12"/>
    <mergeCell ref="U12:Y12"/>
    <mergeCell ref="Z12:AA12"/>
    <mergeCell ref="AB12:AD12"/>
    <mergeCell ref="AG12:AH12"/>
    <mergeCell ref="AI12:AJ12"/>
    <mergeCell ref="Z49:AA49"/>
    <mergeCell ref="A35:B35"/>
    <mergeCell ref="C35:K35"/>
    <mergeCell ref="L35:T35"/>
    <mergeCell ref="A16:B16"/>
    <mergeCell ref="C16:K16"/>
    <mergeCell ref="L16:T16"/>
    <mergeCell ref="U16:Y16"/>
    <mergeCell ref="Z16:AA16"/>
    <mergeCell ref="Z25:AA25"/>
    <mergeCell ref="L46:T46"/>
    <mergeCell ref="U46:Y46"/>
    <mergeCell ref="A45:B45"/>
    <mergeCell ref="C45:K45"/>
    <mergeCell ref="L45:T45"/>
    <mergeCell ref="U45:Y45"/>
    <mergeCell ref="A44:B44"/>
    <mergeCell ref="C44:K44"/>
    <mergeCell ref="L44:T44"/>
    <mergeCell ref="U44:Y44"/>
    <mergeCell ref="A48:B48"/>
    <mergeCell ref="C48:K48"/>
    <mergeCell ref="L48:T48"/>
    <mergeCell ref="U48:Y48"/>
    <mergeCell ref="A15:B15"/>
    <mergeCell ref="C15:K15"/>
    <mergeCell ref="L15:T15"/>
    <mergeCell ref="U15:Y15"/>
    <mergeCell ref="A46:B46"/>
    <mergeCell ref="C46:K46"/>
    <mergeCell ref="A49:B49"/>
    <mergeCell ref="C49:K49"/>
    <mergeCell ref="L49:T49"/>
    <mergeCell ref="U49:Y49"/>
    <mergeCell ref="A42:B42"/>
    <mergeCell ref="C42:K42"/>
    <mergeCell ref="L42:T42"/>
    <mergeCell ref="A43:B43"/>
    <mergeCell ref="C43:K43"/>
    <mergeCell ref="L43:T43"/>
    <mergeCell ref="U43:Y43"/>
    <mergeCell ref="A40:B40"/>
    <mergeCell ref="C40:K40"/>
    <mergeCell ref="L40:T40"/>
    <mergeCell ref="U40:Y40"/>
    <mergeCell ref="A41:B41"/>
    <mergeCell ref="C41:K41"/>
    <mergeCell ref="L41:T41"/>
    <mergeCell ref="AE15:AF15"/>
    <mergeCell ref="AG15:AH15"/>
    <mergeCell ref="AI15:AJ15"/>
    <mergeCell ref="AK15:AL15"/>
    <mergeCell ref="AM15:AN15"/>
    <mergeCell ref="AO15:BB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B16:AD16"/>
    <mergeCell ref="AE16:AF16"/>
    <mergeCell ref="AG16:AH16"/>
    <mergeCell ref="AI16:AJ16"/>
    <mergeCell ref="AK16:AL16"/>
    <mergeCell ref="AM16:AN16"/>
    <mergeCell ref="AO16:BB16"/>
    <mergeCell ref="AB56:AD56"/>
    <mergeCell ref="Z56:AA56"/>
    <mergeCell ref="AO49:BB49"/>
    <mergeCell ref="AB49:AD49"/>
    <mergeCell ref="AE49:AF49"/>
    <mergeCell ref="AG49:AH49"/>
    <mergeCell ref="AI49:AJ49"/>
    <mergeCell ref="AK49:AL49"/>
    <mergeCell ref="AM49:AN49"/>
    <mergeCell ref="AB44:AD44"/>
    <mergeCell ref="AK51:AL51"/>
    <mergeCell ref="AM51:AN51"/>
    <mergeCell ref="AO48:BB48"/>
    <mergeCell ref="AB48:AD48"/>
    <mergeCell ref="AE48:AF48"/>
    <mergeCell ref="AG48:AH48"/>
    <mergeCell ref="AO51:BB51"/>
    <mergeCell ref="AK52:AL52"/>
    <mergeCell ref="AM52:AN52"/>
    <mergeCell ref="AO52:BB52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66:AJ66"/>
    <mergeCell ref="AK66:AL66"/>
    <mergeCell ref="AM66:AN66"/>
    <mergeCell ref="AO66:BB66"/>
    <mergeCell ref="L56:T56"/>
    <mergeCell ref="C56:K56"/>
    <mergeCell ref="A56:B56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I65:AJ65"/>
    <mergeCell ref="AK65:AL65"/>
    <mergeCell ref="AM65:AN65"/>
    <mergeCell ref="AO65:BB65"/>
    <mergeCell ref="A65:B65"/>
    <mergeCell ref="C65:K65"/>
    <mergeCell ref="L65:T65"/>
    <mergeCell ref="AB25:AD25"/>
    <mergeCell ref="AE25:AF25"/>
    <mergeCell ref="AG25:AH25"/>
    <mergeCell ref="AI25:AJ25"/>
    <mergeCell ref="AK25:AL25"/>
    <mergeCell ref="AM25:AN25"/>
    <mergeCell ref="AO25:BB25"/>
    <mergeCell ref="A57:B57"/>
    <mergeCell ref="C57:K57"/>
    <mergeCell ref="L57:T57"/>
    <mergeCell ref="U57:Y57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57:AJ57"/>
    <mergeCell ref="AK57:AL57"/>
    <mergeCell ref="AM57:AN57"/>
    <mergeCell ref="AO57:BB57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58:AL58"/>
    <mergeCell ref="AM58:AN58"/>
    <mergeCell ref="AO58:BB58"/>
    <mergeCell ref="AK59:AL59"/>
    <mergeCell ref="AM59:AN59"/>
    <mergeCell ref="AO59:BB59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K61:AL61"/>
    <mergeCell ref="AM61:AN61"/>
    <mergeCell ref="AO61:BB61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2013-04-18T05:46:08Z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