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BT12" i="8"/>
  <c r="BZ12"/>
  <c r="CW12"/>
  <c r="A6"/>
  <c r="A7"/>
  <c r="A8"/>
  <c r="A9"/>
  <c r="A10"/>
  <c r="A11"/>
  <c r="A12"/>
  <c r="A13"/>
  <c r="A14"/>
  <c r="A15"/>
  <c r="A16"/>
  <c r="A17"/>
  <c r="A18"/>
  <c r="A19"/>
  <c r="A20"/>
  <c r="CW63"/>
  <c r="CS63"/>
  <c r="CJ63"/>
  <c r="CE63"/>
  <c r="CC63"/>
  <c r="BZ63"/>
  <c r="BY63"/>
  <c r="BT63"/>
  <c r="BN63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BT72"/>
  <c r="BY72"/>
  <c r="BZ72"/>
  <c r="CC72"/>
  <c r="CE72"/>
  <c r="CJ72"/>
  <c r="CS72"/>
  <c r="CW28"/>
  <c r="CS28"/>
  <c r="CJ28"/>
  <c r="CE28"/>
  <c r="CC28"/>
  <c r="BZ28"/>
  <c r="BY28"/>
  <c r="BT28"/>
  <c r="BN28"/>
  <c r="CW56"/>
  <c r="CJ56"/>
  <c r="CE56"/>
  <c r="CC56"/>
  <c r="BZ56"/>
  <c r="BY56"/>
  <c r="BT56"/>
  <c r="BN56"/>
  <c r="CW55"/>
  <c r="CJ55"/>
  <c r="CE55"/>
  <c r="CC55"/>
  <c r="BZ55"/>
  <c r="BY55"/>
  <c r="BT55"/>
  <c r="BN55"/>
  <c r="CW54"/>
  <c r="CJ54"/>
  <c r="CE54"/>
  <c r="CC54"/>
  <c r="BZ54"/>
  <c r="BY54"/>
  <c r="BT54"/>
  <c r="BN54"/>
  <c r="CW53"/>
  <c r="CJ53"/>
  <c r="CE53"/>
  <c r="CC53"/>
  <c r="BZ53"/>
  <c r="BY53"/>
  <c r="BT53"/>
  <c r="BN53"/>
  <c r="BS4"/>
  <c r="CW69"/>
  <c r="CS69"/>
  <c r="CJ69"/>
  <c r="CE69"/>
  <c r="CC69"/>
  <c r="BZ69"/>
  <c r="BY69"/>
  <c r="BT69"/>
  <c r="BN69"/>
  <c r="CW19"/>
  <c r="CS19"/>
  <c r="CJ19"/>
  <c r="CE19"/>
  <c r="CC19"/>
  <c r="BZ19"/>
  <c r="BY19"/>
  <c r="BT19"/>
  <c r="BN19"/>
  <c r="BN13"/>
  <c r="BN59"/>
  <c r="BT59"/>
  <c r="BY59"/>
  <c r="BZ59"/>
  <c r="CC59"/>
  <c r="CE59"/>
  <c r="CJ59"/>
  <c r="CS59"/>
  <c r="CW59"/>
  <c r="BN57"/>
  <c r="BT57"/>
  <c r="BY57"/>
  <c r="BZ57"/>
  <c r="CC57"/>
  <c r="CE57"/>
  <c r="CJ57"/>
  <c r="CS57"/>
  <c r="CW57"/>
  <c r="BN58"/>
  <c r="BT58"/>
  <c r="BY58"/>
  <c r="BZ58"/>
  <c r="CC58"/>
  <c r="CE58"/>
  <c r="CJ58"/>
  <c r="CS58"/>
  <c r="CW58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W71"/>
  <c r="CS71"/>
  <c r="CJ71"/>
  <c r="CE71"/>
  <c r="CC71"/>
  <c r="BZ71"/>
  <c r="BY71"/>
  <c r="BT71"/>
  <c r="CW70"/>
  <c r="CJ70"/>
  <c r="CE70"/>
  <c r="CC70"/>
  <c r="BZ70"/>
  <c r="BY70"/>
  <c r="BT70"/>
  <c r="BN70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52"/>
  <c r="CJ52"/>
  <c r="CE52"/>
  <c r="CC52"/>
  <c r="BZ52"/>
  <c r="BY52"/>
  <c r="BT52"/>
  <c r="BN52"/>
  <c r="CW15"/>
  <c r="CS15"/>
  <c r="CJ15"/>
  <c r="CE15"/>
  <c r="CC15"/>
  <c r="BZ15"/>
  <c r="BY15"/>
  <c r="BT15"/>
  <c r="BN15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CW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18"/>
  <c r="CS18"/>
  <c r="CJ18"/>
  <c r="CE18"/>
  <c r="CC18"/>
  <c r="BZ18"/>
  <c r="BY18"/>
  <c r="BT18"/>
  <c r="BN18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<sst xmlns="http://schemas.openxmlformats.org/spreadsheetml/2006/main" count="85" uniqueCount="70">
  <si>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</si>
  <si>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</si>
  <si>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</si>
  <si>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</si>
  <si>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</si>
  <si>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</si>
  <si>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</si>
  <si>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</si>
  <si>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</si>
  <si>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</si>
  <si>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</si>
  <si>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</si>
  <si>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</si>
  <si>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</si>
  <si>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</si>
  <si>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</si>
  <si>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</si>
  <si>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</si>
  <si>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</si>
  <si>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</si>
  <si>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</si>
  <si>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</si>
  <si>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</si>
  <si>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</si>
  <si>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</si>
  <si>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</si>
  <si>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</si>
  <si>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</si>
  <si>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</si>
  <si>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</si>
  <si>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</si>
  <si>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</si>
  <si>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</si>
  <si>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</si>
  <si>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</si>
  <si>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</si>
  <si>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</si>
  <si>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</si>
  <si>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</si>
  <si>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设备信息</t>
    <phoneticPr fontId="1" type="noConversion"/>
  </si>
  <si>
    <t>XMPD_CODE</t>
    <phoneticPr fontId="7" type="noConversion"/>
  </si>
  <si>
    <t>VARCHAR2(40)</t>
    <phoneticPr fontId="7" type="noConversion"/>
  </si>
  <si>
    <t>VARCHAR2(40)</t>
    <phoneticPr fontId="7" type="noConversion"/>
  </si>
  <si>
    <t>XMPD_DEVICE_SPEC</t>
    <phoneticPr fontId="7" type="noConversion"/>
  </si>
  <si>
    <t>XMPD_HARDWARE_VERSION</t>
    <phoneticPr fontId="7" type="noConversion"/>
  </si>
  <si>
    <t>VARCHAR2(40)</t>
    <phoneticPr fontId="7" type="noConversion"/>
  </si>
  <si>
    <t>XMPD_SOFTWARE_VERSION</t>
    <phoneticPr fontId="7" type="noConversion"/>
  </si>
  <si>
    <t>资产编号</t>
    <phoneticPr fontId="7" type="noConversion"/>
  </si>
  <si>
    <t>设备规格</t>
    <phoneticPr fontId="7" type="noConversion"/>
  </si>
  <si>
    <t>硬件版本</t>
    <phoneticPr fontId="7" type="noConversion"/>
  </si>
  <si>
    <t>软件版本</t>
    <phoneticPr fontId="7" type="noConversion"/>
  </si>
  <si>
    <t>设备类型</t>
    <phoneticPr fontId="7" type="noConversion"/>
  </si>
  <si>
    <t>设备编号</t>
    <phoneticPr fontId="7" type="noConversion"/>
  </si>
  <si>
    <t>子机设备编号</t>
    <phoneticPr fontId="7" type="noConversion"/>
  </si>
  <si>
    <t>XMPD_DEVICE_ID</t>
    <phoneticPr fontId="7" type="noConversion"/>
  </si>
  <si>
    <t>XMPD_SUB_DEVICE_ID</t>
    <phoneticPr fontId="7" type="noConversion"/>
  </si>
  <si>
    <t>XMPD_TYPE</t>
    <phoneticPr fontId="7" type="noConversion"/>
  </si>
  <si>
    <t>VARCHAR2(2)</t>
    <phoneticPr fontId="7" type="noConversion"/>
  </si>
  <si>
    <t>VARCHAR2(2)</t>
    <phoneticPr fontId="7" type="noConversion"/>
  </si>
  <si>
    <t>VARCHAR2(40)</t>
    <phoneticPr fontId="7" type="noConversion"/>
  </si>
  <si>
    <t>1-入库/2-可用/3-损坏/4-在修</t>
    <phoneticPr fontId="7" type="noConversion"/>
  </si>
  <si>
    <t>1-一般设备</t>
    <phoneticPr fontId="7" type="noConversion"/>
  </si>
  <si>
    <t>设备状态</t>
    <phoneticPr fontId="7" type="noConversion"/>
  </si>
  <si>
    <t>XMPD_STATUS</t>
    <phoneticPr fontId="7" type="noConversion"/>
  </si>
  <si>
    <t>XMPD_COMMENT</t>
    <phoneticPr fontId="7" type="noConversion"/>
  </si>
  <si>
    <t>VARCHAR2(40)</t>
    <phoneticPr fontId="7" type="noConversion"/>
  </si>
  <si>
    <t>VARCHAR2(1000)</t>
    <phoneticPr fontId="7" type="noConversion"/>
  </si>
  <si>
    <t>XM_PAD_DEVICE</t>
    <phoneticPr fontId="7" type="noConversion"/>
  </si>
  <si>
    <t>设备备注</t>
    <phoneticPr fontId="7" type="noConversion"/>
  </si>
  <si>
    <t>XMPD_GUID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</si>
</sst>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69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953"/>
  <sheetViews>
    <sheetView tabSelected="1" workbookViewId="0">
      <selection activeCell="L5" sqref="L5:T5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55" t="s">
        <v>8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5</v>
      </c>
      <c r="L1" s="62"/>
      <c r="M1" s="62"/>
      <c r="N1" s="63"/>
      <c r="O1" s="64" t="s">
        <v>39</v>
      </c>
      <c r="P1" s="65"/>
      <c r="Q1" s="65"/>
      <c r="R1" s="65"/>
      <c r="S1" s="65"/>
      <c r="T1" s="65"/>
      <c r="U1" s="65"/>
      <c r="V1" s="65"/>
      <c r="W1" s="65"/>
      <c r="X1" s="66"/>
      <c r="Y1" s="67" t="s">
        <v>0</v>
      </c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7" t="s">
        <v>2</v>
      </c>
      <c r="AN1" s="67"/>
      <c r="AO1" s="67"/>
      <c r="AP1" s="67"/>
      <c r="AQ1" s="43"/>
      <c r="AR1" s="43"/>
      <c r="AS1" s="43"/>
      <c r="AT1" s="43"/>
      <c r="AU1" s="43"/>
      <c r="AV1" s="43"/>
      <c r="AW1" s="43"/>
      <c r="AX1" s="43"/>
      <c r="AY1" s="43"/>
      <c r="AZ1" s="44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58"/>
      <c r="B2" s="59"/>
      <c r="C2" s="59"/>
      <c r="D2" s="59"/>
      <c r="E2" s="59"/>
      <c r="F2" s="59"/>
      <c r="G2" s="59"/>
      <c r="H2" s="59"/>
      <c r="I2" s="59"/>
      <c r="J2" s="60"/>
      <c r="K2" s="45" t="s">
        <v>6</v>
      </c>
      <c r="L2" s="46"/>
      <c r="M2" s="46"/>
      <c r="N2" s="47"/>
      <c r="O2" s="48" t="s">
        <v>67</v>
      </c>
      <c r="P2" s="49"/>
      <c r="Q2" s="49"/>
      <c r="R2" s="49"/>
      <c r="S2" s="49"/>
      <c r="T2" s="49"/>
      <c r="U2" s="49"/>
      <c r="V2" s="49"/>
      <c r="W2" s="49"/>
      <c r="X2" s="50"/>
      <c r="Y2" s="51" t="s">
        <v>1</v>
      </c>
      <c r="Z2" s="51"/>
      <c r="AA2" s="51"/>
      <c r="AB2" s="51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1" t="s">
        <v>3</v>
      </c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1:143" ht="12.75" thickTop="1">
      <c r="B3" s="2"/>
    </row>
    <row r="4" spans="1:143" ht="14.25">
      <c r="A4" s="39" t="s">
        <v>4</v>
      </c>
      <c r="B4" s="39"/>
      <c r="C4" s="39" t="s">
        <v>5</v>
      </c>
      <c r="D4" s="39"/>
      <c r="E4" s="39"/>
      <c r="F4" s="39"/>
      <c r="G4" s="39"/>
      <c r="H4" s="39"/>
      <c r="I4" s="39"/>
      <c r="J4" s="39"/>
      <c r="K4" s="39"/>
      <c r="L4" s="40" t="s">
        <v>6</v>
      </c>
      <c r="M4" s="41"/>
      <c r="N4" s="41"/>
      <c r="O4" s="41"/>
      <c r="P4" s="41"/>
      <c r="Q4" s="41"/>
      <c r="R4" s="41"/>
      <c r="S4" s="41"/>
      <c r="T4" s="42"/>
      <c r="U4" s="39" t="s">
        <v>9</v>
      </c>
      <c r="V4" s="39"/>
      <c r="W4" s="39"/>
      <c r="X4" s="39"/>
      <c r="Y4" s="39"/>
      <c r="Z4" s="39" t="s">
        <v>10</v>
      </c>
      <c r="AA4" s="39"/>
      <c r="AB4" s="39" t="s">
        <v>11</v>
      </c>
      <c r="AC4" s="39"/>
      <c r="AD4" s="39"/>
      <c r="AE4" s="39" t="s">
        <v>12</v>
      </c>
      <c r="AF4" s="39"/>
      <c r="AG4" s="39" t="s">
        <v>13</v>
      </c>
      <c r="AH4" s="39"/>
      <c r="AI4" s="39" t="s">
        <v>14</v>
      </c>
      <c r="AJ4" s="39"/>
      <c r="AK4" s="39" t="s">
        <v>15</v>
      </c>
      <c r="AL4" s="39"/>
      <c r="AM4" s="39" t="s">
        <v>16</v>
      </c>
      <c r="AN4" s="39"/>
      <c r="AO4" s="39" t="s">
        <v>7</v>
      </c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M4" s="4" t="s">
        <v>32</v>
      </c>
      <c r="BN4" s="5"/>
      <c r="BO4" s="5"/>
      <c r="BP4" s="5"/>
      <c r="BQ4" s="5"/>
      <c r="BR4" s="5"/>
      <c r="BS4" s="5" t="str">
        <f>O2</f>
        <v>XM_PAD_DEVICE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27">
        <f t="shared" ref="A5:A20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69</v>
      </c>
      <c r="M5" s="29"/>
      <c r="N5" s="29"/>
      <c r="O5" s="29"/>
      <c r="P5" s="29"/>
      <c r="Q5" s="29"/>
      <c r="R5" s="29"/>
      <c r="S5" s="29"/>
      <c r="T5" s="30"/>
      <c r="U5" s="25" t="s">
        <v>41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XMPD_GUID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XM_PAD_DEVICE.XMPD_GUID is 'PID';</v>
      </c>
    </row>
    <row r="6" spans="1:143" ht="14.25">
      <c r="A6" s="23">
        <f t="shared" si="0"/>
        <v>2</v>
      </c>
      <c r="B6" s="23"/>
      <c r="C6" s="33" t="s">
        <v>47</v>
      </c>
      <c r="D6" s="34"/>
      <c r="E6" s="34"/>
      <c r="F6" s="34"/>
      <c r="G6" s="34"/>
      <c r="H6" s="34"/>
      <c r="I6" s="34"/>
      <c r="J6" s="34"/>
      <c r="K6" s="35"/>
      <c r="L6" s="33" t="s">
        <v>40</v>
      </c>
      <c r="M6" s="34"/>
      <c r="N6" s="34"/>
      <c r="O6" s="34"/>
      <c r="P6" s="34"/>
      <c r="Q6" s="34"/>
      <c r="R6" s="34"/>
      <c r="S6" s="34"/>
      <c r="T6" s="35"/>
      <c r="U6" s="21" t="s">
        <v>42</v>
      </c>
      <c r="V6" s="21"/>
      <c r="W6" s="21"/>
      <c r="X6" s="21"/>
      <c r="Y6" s="21"/>
      <c r="Z6" s="32"/>
      <c r="AA6" s="32"/>
      <c r="AB6" s="32"/>
      <c r="AC6" s="32"/>
      <c r="AD6" s="32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N6" s="8" t="str">
        <f t="shared" ref="BN6:BN31" si="1">IF(L6="",IF(AND(L7="",L5&lt;&gt;""),");",""),L6)</f>
        <v>XMPD_CODE</v>
      </c>
      <c r="BT6" s="8" t="str">
        <f t="shared" ref="BT6:BT70" si="2">IF(U6="","",U6)</f>
        <v>VARCHAR2(40)</v>
      </c>
      <c r="BY6" s="8" t="str">
        <f t="shared" ref="BY6:BY70" si="3">IF(Z6="","","(")</f>
        <v/>
      </c>
      <c r="BZ6" s="8" t="str">
        <f t="shared" ref="BZ6:BZ70" si="4">IF(Z6="","",IF(U6="","",IF(U6="CLOB","",IF(U6="BLOB","",IF(U6="DATE","",IF(U6="TIMESTAMP","",Z6))))))</f>
        <v/>
      </c>
      <c r="CC6" s="8" t="str">
        <f t="shared" ref="CC6:CC70" si="5">IF(Z6="","",")")</f>
        <v/>
      </c>
      <c r="CE6" s="8" t="str">
        <f t="shared" ref="CE6:CE70" si="6">IF(AI6="","","NOT NULL")</f>
        <v/>
      </c>
      <c r="CJ6" s="8" t="str">
        <f t="shared" ref="CJ6:CJ70" si="7">IF(AE6="○","primary key","")</f>
        <v/>
      </c>
      <c r="CS6" s="9" t="str">
        <f t="shared" ref="CS6:CS67" si="8">IF(L7="","",",")</f>
        <v>,</v>
      </c>
      <c r="CW6" s="7" t="str">
        <f t="shared" ref="CW6:CW70" si="9">IF(C6="","","comment on column " &amp; $O$2 &amp; "." &amp; L6 &amp; " is " &amp; "'" &amp; C6 &amp;"';")</f>
        <v>comment on column XM_PAD_DEVICE.XMPD_CODE is '资产编号';</v>
      </c>
    </row>
    <row r="7" spans="1:143" s="3" customFormat="1" ht="14.25">
      <c r="A7" s="23">
        <f t="shared" si="0"/>
        <v>3</v>
      </c>
      <c r="B7" s="23"/>
      <c r="C7" s="16" t="s">
        <v>52</v>
      </c>
      <c r="D7" s="17"/>
      <c r="E7" s="17"/>
      <c r="F7" s="17"/>
      <c r="G7" s="17"/>
      <c r="H7" s="17"/>
      <c r="I7" s="17"/>
      <c r="J7" s="17"/>
      <c r="K7" s="18"/>
      <c r="L7" s="16" t="s">
        <v>54</v>
      </c>
      <c r="M7" s="17"/>
      <c r="N7" s="17"/>
      <c r="O7" s="17"/>
      <c r="P7" s="17"/>
      <c r="Q7" s="17"/>
      <c r="R7" s="17"/>
      <c r="S7" s="17"/>
      <c r="T7" s="18"/>
      <c r="U7" s="21" t="s">
        <v>59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XMPD_DEVICE_ID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XM_PAD_DEVICE.XMPD_DEVICE_ID is '设备编号';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23">
        <f t="shared" si="0"/>
        <v>4</v>
      </c>
      <c r="B8" s="23"/>
      <c r="C8" s="33" t="s">
        <v>48</v>
      </c>
      <c r="D8" s="34"/>
      <c r="E8" s="34"/>
      <c r="F8" s="34"/>
      <c r="G8" s="34"/>
      <c r="H8" s="34"/>
      <c r="I8" s="34"/>
      <c r="J8" s="34"/>
      <c r="K8" s="35"/>
      <c r="L8" s="33" t="s">
        <v>43</v>
      </c>
      <c r="M8" s="34"/>
      <c r="N8" s="34"/>
      <c r="O8" s="34"/>
      <c r="P8" s="34"/>
      <c r="Q8" s="34"/>
      <c r="R8" s="34"/>
      <c r="S8" s="34"/>
      <c r="T8" s="35"/>
      <c r="U8" s="21" t="s">
        <v>59</v>
      </c>
      <c r="V8" s="21"/>
      <c r="W8" s="21"/>
      <c r="X8" s="21"/>
      <c r="Y8" s="21"/>
      <c r="Z8" s="32"/>
      <c r="AA8" s="32"/>
      <c r="AB8" s="32"/>
      <c r="AC8" s="32"/>
      <c r="AD8" s="32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N8" s="8" t="str">
        <f>IF(L8="",IF(AND(#REF!="",L7&lt;&gt;""),");",""),L8)</f>
        <v>XMPD_DEVICE_SPEC</v>
      </c>
      <c r="BT8" s="8" t="str">
        <f t="shared" si="2"/>
        <v>VARCHAR2(40)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XM_PAD_DEVICE.XMPD_DEVICE_SPEC is '设备规格';</v>
      </c>
    </row>
    <row r="9" spans="1:143" ht="14.25">
      <c r="A9" s="23">
        <f t="shared" si="0"/>
        <v>5</v>
      </c>
      <c r="B9" s="23"/>
      <c r="C9" s="33" t="s">
        <v>49</v>
      </c>
      <c r="D9" s="34"/>
      <c r="E9" s="34"/>
      <c r="F9" s="34"/>
      <c r="G9" s="34"/>
      <c r="H9" s="34"/>
      <c r="I9" s="34"/>
      <c r="J9" s="34"/>
      <c r="K9" s="35"/>
      <c r="L9" s="33" t="s">
        <v>44</v>
      </c>
      <c r="M9" s="34"/>
      <c r="N9" s="34"/>
      <c r="O9" s="34"/>
      <c r="P9" s="34"/>
      <c r="Q9" s="34"/>
      <c r="R9" s="34"/>
      <c r="S9" s="34"/>
      <c r="T9" s="35"/>
      <c r="U9" s="32" t="s">
        <v>45</v>
      </c>
      <c r="V9" s="32"/>
      <c r="W9" s="32"/>
      <c r="X9" s="32"/>
      <c r="Y9" s="32"/>
      <c r="Z9" s="32"/>
      <c r="AA9" s="32"/>
      <c r="AB9" s="32"/>
      <c r="AC9" s="32"/>
      <c r="AD9" s="32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N9" s="8" t="str">
        <f>IF(L9="",IF(AND(#REF!="",#REF!&lt;&gt;""),");",""),L9)</f>
        <v>XMPD_HARDWARE_VERSION</v>
      </c>
      <c r="BT9" s="8" t="str">
        <f t="shared" si="2"/>
        <v>VARCHAR2(40)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XM_PAD_DEVICE.XMPD_HARDWARE_VERSION is '硬件版本';</v>
      </c>
    </row>
    <row r="10" spans="1:143" ht="14.25">
      <c r="A10" s="23">
        <f t="shared" si="0"/>
        <v>6</v>
      </c>
      <c r="B10" s="23"/>
      <c r="C10" s="33" t="s">
        <v>50</v>
      </c>
      <c r="D10" s="34"/>
      <c r="E10" s="34"/>
      <c r="F10" s="34"/>
      <c r="G10" s="34"/>
      <c r="H10" s="34"/>
      <c r="I10" s="34"/>
      <c r="J10" s="34"/>
      <c r="K10" s="35"/>
      <c r="L10" s="36" t="s">
        <v>46</v>
      </c>
      <c r="M10" s="37"/>
      <c r="N10" s="37"/>
      <c r="O10" s="37"/>
      <c r="P10" s="37"/>
      <c r="Q10" s="37"/>
      <c r="R10" s="37"/>
      <c r="S10" s="37"/>
      <c r="T10" s="38"/>
      <c r="U10" s="32" t="s">
        <v>45</v>
      </c>
      <c r="V10" s="32"/>
      <c r="W10" s="32"/>
      <c r="X10" s="32"/>
      <c r="Y10" s="32"/>
      <c r="Z10" s="32"/>
      <c r="AA10" s="32"/>
      <c r="AB10" s="32"/>
      <c r="AC10" s="32"/>
      <c r="AD10" s="32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N10" s="8" t="str">
        <f>IF(L10="",IF(AND(L11="",#REF!&lt;&gt;""),");",""),L10)</f>
        <v>XMPD_SOFTWARE_VERSION</v>
      </c>
      <c r="BT10" s="8" t="str">
        <f t="shared" si="2"/>
        <v>VARCHAR2(40)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>,</v>
      </c>
      <c r="CW10" s="7" t="str">
        <f t="shared" si="9"/>
        <v>comment on column XM_PAD_DEVICE.XMPD_SOFTWARE_VERSION is '软件版本';</v>
      </c>
    </row>
    <row r="11" spans="1:143" ht="14.25">
      <c r="A11" s="23">
        <f t="shared" si="0"/>
        <v>7</v>
      </c>
      <c r="B11" s="23"/>
      <c r="C11" s="33" t="s">
        <v>51</v>
      </c>
      <c r="D11" s="34"/>
      <c r="E11" s="34"/>
      <c r="F11" s="34"/>
      <c r="G11" s="34"/>
      <c r="H11" s="34"/>
      <c r="I11" s="34"/>
      <c r="J11" s="34"/>
      <c r="K11" s="35"/>
      <c r="L11" s="33" t="s">
        <v>56</v>
      </c>
      <c r="M11" s="34"/>
      <c r="N11" s="34"/>
      <c r="O11" s="34"/>
      <c r="P11" s="34"/>
      <c r="Q11" s="34"/>
      <c r="R11" s="34"/>
      <c r="S11" s="34"/>
      <c r="T11" s="35"/>
      <c r="U11" s="32" t="s">
        <v>57</v>
      </c>
      <c r="V11" s="32"/>
      <c r="W11" s="32"/>
      <c r="X11" s="32"/>
      <c r="Y11" s="32"/>
      <c r="Z11" s="32"/>
      <c r="AA11" s="32"/>
      <c r="AB11" s="32"/>
      <c r="AC11" s="32"/>
      <c r="AD11" s="32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2" t="s">
        <v>61</v>
      </c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N11" s="8" t="str">
        <f>IF(L11="",IF(AND(L57="",L10&lt;&gt;""),");",""),L11)</f>
        <v>XMPD_TYPE</v>
      </c>
      <c r="BT11" s="8" t="str">
        <f t="shared" ref="BT11:BT15" si="10">IF(U11="","",U11)</f>
        <v>VARCHAR2(2)</v>
      </c>
      <c r="BY11" s="8" t="str">
        <f t="shared" ref="BY11:BY15" si="11">IF(Z11="","","(")</f>
        <v/>
      </c>
      <c r="BZ11" s="8" t="str">
        <f t="shared" ref="BZ11:BZ15" si="12">IF(Z11="","",IF(U11="","",IF(U11="CLOB","",IF(U11="BLOB","",IF(U11="DATE","",IF(U11="TIMESTAMP","",Z11))))))</f>
        <v/>
      </c>
      <c r="CC11" s="8" t="str">
        <f t="shared" ref="CC11:CC15" si="13">IF(Z11="","",")")</f>
        <v/>
      </c>
      <c r="CE11" s="8" t="str">
        <f t="shared" ref="CE11:CE15" si="14">IF(AI11="","","NOT NULL")</f>
        <v/>
      </c>
      <c r="CJ11" s="8" t="str">
        <f t="shared" ref="CJ11:CJ15" si="15">IF(AE11="○","primary key","")</f>
        <v/>
      </c>
      <c r="CS11" s="9" t="str">
        <f>IF(L57="","",",")</f>
        <v/>
      </c>
      <c r="CW11" s="7" t="str">
        <f t="shared" ref="CW11:CW15" si="16">IF(C11="","","comment on column " &amp; $O$2 &amp; "." &amp; L11 &amp; " is " &amp; "'" &amp; C11 &amp;"';")</f>
        <v>comment on column XM_PAD_DEVICE.XMPD_TYPE is '设备类型';</v>
      </c>
    </row>
    <row r="12" spans="1:143" s="3" customFormat="1" ht="14.25">
      <c r="A12" s="23">
        <f t="shared" si="0"/>
        <v>8</v>
      </c>
      <c r="B12" s="23"/>
      <c r="C12" s="16" t="s">
        <v>53</v>
      </c>
      <c r="D12" s="17"/>
      <c r="E12" s="17"/>
      <c r="F12" s="17"/>
      <c r="G12" s="17"/>
      <c r="H12" s="17"/>
      <c r="I12" s="17"/>
      <c r="J12" s="17"/>
      <c r="K12" s="18"/>
      <c r="L12" s="16" t="s">
        <v>55</v>
      </c>
      <c r="M12" s="17"/>
      <c r="N12" s="17"/>
      <c r="O12" s="17"/>
      <c r="P12" s="17"/>
      <c r="Q12" s="17"/>
      <c r="R12" s="17"/>
      <c r="S12" s="17"/>
      <c r="T12" s="18"/>
      <c r="U12" s="21" t="s">
        <v>65</v>
      </c>
      <c r="V12" s="21"/>
      <c r="W12" s="21"/>
      <c r="X12" s="21"/>
      <c r="Y12" s="21"/>
      <c r="Z12" s="21"/>
      <c r="AA12" s="21"/>
      <c r="AB12" s="21"/>
      <c r="AC12" s="21"/>
      <c r="AD12" s="21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M12" s="10"/>
      <c r="BN12" s="11"/>
      <c r="BO12" s="11"/>
      <c r="BP12" s="11"/>
      <c r="BQ12" s="11"/>
      <c r="BR12" s="11"/>
      <c r="BS12" s="11"/>
      <c r="BT12" s="11" t="str">
        <f t="shared" si="10"/>
        <v>VARCHAR2(40)</v>
      </c>
      <c r="BU12" s="11"/>
      <c r="BV12" s="11"/>
      <c r="BW12" s="11"/>
      <c r="BX12" s="11"/>
      <c r="BY12" s="11"/>
      <c r="BZ12" s="11" t="str">
        <f t="shared" si="12"/>
        <v/>
      </c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2"/>
      <c r="CT12" s="11"/>
      <c r="CU12" s="11"/>
      <c r="CV12" s="11"/>
      <c r="CW12" s="10" t="str">
        <f t="shared" si="16"/>
        <v>comment on column XM_PAD_DEVICE.XMPD_SUB_DEVICE_ID is '子机设备编号';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43" ht="14.25">
      <c r="A13" s="23">
        <f t="shared" si="0"/>
        <v>9</v>
      </c>
      <c r="B13" s="23"/>
      <c r="C13" s="33" t="s">
        <v>62</v>
      </c>
      <c r="D13" s="34"/>
      <c r="E13" s="34"/>
      <c r="F13" s="34"/>
      <c r="G13" s="34"/>
      <c r="H13" s="34"/>
      <c r="I13" s="34"/>
      <c r="J13" s="34"/>
      <c r="K13" s="35"/>
      <c r="L13" s="33" t="s">
        <v>63</v>
      </c>
      <c r="M13" s="34"/>
      <c r="N13" s="34"/>
      <c r="O13" s="34"/>
      <c r="P13" s="34"/>
      <c r="Q13" s="34"/>
      <c r="R13" s="34"/>
      <c r="S13" s="34"/>
      <c r="T13" s="35"/>
      <c r="U13" s="21" t="s">
        <v>58</v>
      </c>
      <c r="V13" s="21"/>
      <c r="W13" s="21"/>
      <c r="X13" s="21"/>
      <c r="Y13" s="21"/>
      <c r="Z13" s="32"/>
      <c r="AA13" s="32"/>
      <c r="AB13" s="32"/>
      <c r="AC13" s="32"/>
      <c r="AD13" s="32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2" t="s">
        <v>60</v>
      </c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N13" s="8" t="str">
        <f>IF(L13="",IF(AND(L14="",#REF!&lt;&gt;""),");",""),""""&amp;L13&amp;"""")</f>
        <v>"XMPD_STATUS"</v>
      </c>
      <c r="BT13" s="8" t="str">
        <f t="shared" si="10"/>
        <v>VARCHAR2(2)</v>
      </c>
      <c r="BY13" s="8" t="str">
        <f t="shared" si="11"/>
        <v/>
      </c>
      <c r="BZ13" s="8" t="str">
        <f t="shared" si="12"/>
        <v/>
      </c>
      <c r="CC13" s="8" t="str">
        <f t="shared" si="13"/>
        <v/>
      </c>
      <c r="CE13" s="8" t="str">
        <f t="shared" si="14"/>
        <v/>
      </c>
      <c r="CJ13" s="8" t="str">
        <f t="shared" si="15"/>
        <v/>
      </c>
      <c r="CS13" s="9" t="str">
        <f>IF(L14="","",",")</f>
        <v>,</v>
      </c>
      <c r="CW13" s="7" t="str">
        <f t="shared" si="16"/>
        <v>comment on column XM_PAD_DEVICE.XMPD_STATUS is '设备状态';</v>
      </c>
    </row>
    <row r="14" spans="1:143" s="3" customFormat="1" ht="14.25">
      <c r="A14" s="23">
        <f t="shared" si="0"/>
        <v>10</v>
      </c>
      <c r="B14" s="23"/>
      <c r="C14" s="16" t="s">
        <v>68</v>
      </c>
      <c r="D14" s="17"/>
      <c r="E14" s="17"/>
      <c r="F14" s="17"/>
      <c r="G14" s="17"/>
      <c r="H14" s="17"/>
      <c r="I14" s="17"/>
      <c r="J14" s="17"/>
      <c r="K14" s="18"/>
      <c r="L14" s="16" t="s">
        <v>64</v>
      </c>
      <c r="M14" s="17"/>
      <c r="N14" s="17"/>
      <c r="O14" s="17"/>
      <c r="P14" s="17"/>
      <c r="Q14" s="17"/>
      <c r="R14" s="17"/>
      <c r="S14" s="17"/>
      <c r="T14" s="18"/>
      <c r="U14" s="21" t="s">
        <v>66</v>
      </c>
      <c r="V14" s="21"/>
      <c r="W14" s="21"/>
      <c r="X14" s="21"/>
      <c r="Y14" s="21"/>
      <c r="Z14" s="21"/>
      <c r="AA14" s="21"/>
      <c r="AB14" s="21"/>
      <c r="AC14" s="21"/>
      <c r="AD14" s="21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M14" s="7"/>
      <c r="BN14" s="8" t="str">
        <f>IF(L14="",IF(AND(L15="",L13&lt;&gt;""),");",""),""""&amp;L14&amp;"""")</f>
        <v>"XMPD_COMMENT"</v>
      </c>
      <c r="BO14" s="8"/>
      <c r="BP14" s="8"/>
      <c r="BQ14" s="8"/>
      <c r="BR14" s="8"/>
      <c r="BS14" s="8"/>
      <c r="BT14" s="8" t="str">
        <f t="shared" si="10"/>
        <v>VARCHAR2(1000)</v>
      </c>
      <c r="BU14" s="8"/>
      <c r="BV14" s="8"/>
      <c r="BW14" s="8"/>
      <c r="BX14" s="8"/>
      <c r="BY14" s="8" t="str">
        <f t="shared" si="11"/>
        <v/>
      </c>
      <c r="BZ14" s="8" t="str">
        <f t="shared" si="12"/>
        <v/>
      </c>
      <c r="CA14" s="8"/>
      <c r="CB14" s="8"/>
      <c r="CC14" s="8" t="str">
        <f t="shared" si="13"/>
        <v/>
      </c>
      <c r="CD14" s="8"/>
      <c r="CE14" s="8" t="str">
        <f t="shared" si="14"/>
        <v/>
      </c>
      <c r="CF14" s="8"/>
      <c r="CG14" s="8"/>
      <c r="CH14" s="8"/>
      <c r="CI14" s="8"/>
      <c r="CJ14" s="8" t="str">
        <f t="shared" si="15"/>
        <v/>
      </c>
      <c r="CK14" s="8"/>
      <c r="CL14" s="8"/>
      <c r="CM14" s="8"/>
      <c r="CN14" s="8"/>
      <c r="CO14" s="8"/>
      <c r="CP14" s="8"/>
      <c r="CQ14" s="8"/>
      <c r="CR14" s="8"/>
      <c r="CS14" s="9" t="str">
        <f>IF(L15="","",",")</f>
        <v/>
      </c>
      <c r="CT14" s="8"/>
      <c r="CU14" s="8"/>
      <c r="CV14" s="8"/>
      <c r="CW14" s="7" t="str">
        <f t="shared" si="16"/>
        <v>comment on column XM_PAD_DEVICE.XMPD_COMMENT is '设备备注';</v>
      </c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9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</row>
    <row r="15" spans="1:143" ht="14.25">
      <c r="A15" s="23">
        <f t="shared" si="0"/>
        <v>11</v>
      </c>
      <c r="B15" s="23"/>
      <c r="C15" s="33"/>
      <c r="D15" s="34"/>
      <c r="E15" s="34"/>
      <c r="F15" s="34"/>
      <c r="G15" s="34"/>
      <c r="H15" s="34"/>
      <c r="I15" s="34"/>
      <c r="J15" s="34"/>
      <c r="K15" s="35"/>
      <c r="L15" s="33"/>
      <c r="M15" s="34"/>
      <c r="N15" s="34"/>
      <c r="O15" s="34"/>
      <c r="P15" s="34"/>
      <c r="Q15" s="34"/>
      <c r="R15" s="34"/>
      <c r="S15" s="34"/>
      <c r="T15" s="35"/>
      <c r="U15" s="21"/>
      <c r="V15" s="21"/>
      <c r="W15" s="21"/>
      <c r="X15" s="21"/>
      <c r="Y15" s="21"/>
      <c r="Z15" s="32"/>
      <c r="AA15" s="32"/>
      <c r="AB15" s="32"/>
      <c r="AC15" s="32"/>
      <c r="AD15" s="32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N15" s="8" t="e">
        <f>IF(L15="",IF(AND(#REF!="",L14&lt;&gt;""),");",""),""""&amp;L15&amp;"""")</f>
        <v>#REF!</v>
      </c>
      <c r="BT15" s="8" t="str">
        <f t="shared" si="10"/>
        <v/>
      </c>
      <c r="BY15" s="8" t="str">
        <f t="shared" si="11"/>
        <v/>
      </c>
      <c r="BZ15" s="8" t="str">
        <f t="shared" si="12"/>
        <v/>
      </c>
      <c r="CC15" s="8" t="str">
        <f t="shared" si="13"/>
        <v/>
      </c>
      <c r="CE15" s="8" t="str">
        <f t="shared" si="14"/>
        <v/>
      </c>
      <c r="CJ15" s="8" t="str">
        <f t="shared" si="15"/>
        <v/>
      </c>
      <c r="CS15" s="9" t="e">
        <f>IF(#REF!="","",",")</f>
        <v>#REF!</v>
      </c>
      <c r="CW15" s="7" t="str">
        <f t="shared" si="16"/>
        <v/>
      </c>
    </row>
    <row r="16" spans="1:143" s="3" customFormat="1" ht="14.25">
      <c r="A16" s="27">
        <f t="shared" si="0"/>
        <v>12</v>
      </c>
      <c r="B16" s="27"/>
      <c r="C16" s="28" t="s">
        <v>18</v>
      </c>
      <c r="D16" s="29"/>
      <c r="E16" s="29"/>
      <c r="F16" s="29"/>
      <c r="G16" s="29"/>
      <c r="H16" s="29"/>
      <c r="I16" s="29"/>
      <c r="J16" s="29"/>
      <c r="K16" s="30"/>
      <c r="L16" s="28" t="s">
        <v>23</v>
      </c>
      <c r="M16" s="29"/>
      <c r="N16" s="29"/>
      <c r="O16" s="29"/>
      <c r="P16" s="29"/>
      <c r="Q16" s="29"/>
      <c r="R16" s="29"/>
      <c r="S16" s="29"/>
      <c r="T16" s="30"/>
      <c r="U16" s="25" t="s">
        <v>22</v>
      </c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5" t="s">
        <v>19</v>
      </c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M16" s="10"/>
      <c r="BN16" s="11" t="str">
        <f>IF(L16="",IF(AND(L17="",#REF!&lt;&gt;""),");",""),L16)</f>
        <v>CREATE_BY</v>
      </c>
      <c r="BO16" s="11"/>
      <c r="BP16" s="11"/>
      <c r="BQ16" s="11"/>
      <c r="BR16" s="11"/>
      <c r="BS16" s="11"/>
      <c r="BT16" s="11" t="str">
        <f t="shared" si="2"/>
        <v>VARCHAR2(40)</v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8"/>
        <v>,</v>
      </c>
      <c r="CT16" s="11"/>
      <c r="CU16" s="11"/>
      <c r="CV16" s="11"/>
      <c r="CW16" s="10" t="str">
        <f t="shared" si="9"/>
        <v>comment on column XM_PAD_DEVICE.CREATE_BY is '创建者';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7">
        <f t="shared" si="0"/>
        <v>13</v>
      </c>
      <c r="B17" s="27"/>
      <c r="C17" s="28" t="s">
        <v>29</v>
      </c>
      <c r="D17" s="29"/>
      <c r="E17" s="29"/>
      <c r="F17" s="29"/>
      <c r="G17" s="29"/>
      <c r="H17" s="29"/>
      <c r="I17" s="29"/>
      <c r="J17" s="29"/>
      <c r="K17" s="30"/>
      <c r="L17" s="28" t="s">
        <v>24</v>
      </c>
      <c r="M17" s="29"/>
      <c r="N17" s="29"/>
      <c r="O17" s="29"/>
      <c r="P17" s="29"/>
      <c r="Q17" s="29"/>
      <c r="R17" s="29"/>
      <c r="S17" s="29"/>
      <c r="T17" s="30"/>
      <c r="U17" s="25" t="s">
        <v>30</v>
      </c>
      <c r="V17" s="25"/>
      <c r="W17" s="25"/>
      <c r="X17" s="25"/>
      <c r="Y17" s="25"/>
      <c r="Z17" s="25"/>
      <c r="AA17" s="25"/>
      <c r="AB17" s="25"/>
      <c r="AC17" s="25"/>
      <c r="AD17" s="25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5" t="s">
        <v>20</v>
      </c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M17" s="10"/>
      <c r="BN17" s="11" t="str">
        <f>IF(L17="",IF(AND(#REF!="",L16&lt;&gt;""),");",""),L17)</f>
        <v>CREATE_DT</v>
      </c>
      <c r="BO17" s="11"/>
      <c r="BP17" s="11"/>
      <c r="BQ17" s="11"/>
      <c r="BR17" s="11"/>
      <c r="BS17" s="11"/>
      <c r="BT17" s="11" t="str">
        <f t="shared" si="2"/>
        <v>DATE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e">
        <f>IF(#REF!="","",",")</f>
        <v>#REF!</v>
      </c>
      <c r="CT17" s="11"/>
      <c r="CU17" s="11"/>
      <c r="CV17" s="11"/>
      <c r="CW17" s="10" t="str">
        <f t="shared" si="9"/>
        <v>comment on column XM_PAD_DEVICE.CREATE_DT is '创建时间';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7">
        <f t="shared" si="0"/>
        <v>14</v>
      </c>
      <c r="B18" s="27"/>
      <c r="C18" s="28" t="s">
        <v>28</v>
      </c>
      <c r="D18" s="29"/>
      <c r="E18" s="29"/>
      <c r="F18" s="29"/>
      <c r="G18" s="29"/>
      <c r="H18" s="29"/>
      <c r="I18" s="29"/>
      <c r="J18" s="29"/>
      <c r="K18" s="30"/>
      <c r="L18" s="28" t="s">
        <v>25</v>
      </c>
      <c r="M18" s="29"/>
      <c r="N18" s="29"/>
      <c r="O18" s="29"/>
      <c r="P18" s="29"/>
      <c r="Q18" s="29"/>
      <c r="R18" s="29"/>
      <c r="S18" s="29"/>
      <c r="T18" s="30"/>
      <c r="U18" s="25" t="s">
        <v>22</v>
      </c>
      <c r="V18" s="25"/>
      <c r="W18" s="25"/>
      <c r="X18" s="25"/>
      <c r="Y18" s="25"/>
      <c r="Z18" s="25"/>
      <c r="AA18" s="25"/>
      <c r="AB18" s="25"/>
      <c r="AC18" s="25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5" t="s">
        <v>19</v>
      </c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M18" s="10"/>
      <c r="BN18" s="11" t="str">
        <f>IF(L18="",IF(AND(L22="",L21&lt;&gt;""),");",""),L18)</f>
        <v>UPDATE_BY</v>
      </c>
      <c r="BO18" s="11"/>
      <c r="BP18" s="11"/>
      <c r="BQ18" s="11"/>
      <c r="BR18" s="11"/>
      <c r="BS18" s="11"/>
      <c r="BT18" s="11" t="str">
        <f>IF(U18="","",U18)</f>
        <v>VARCHAR2(40)</v>
      </c>
      <c r="BU18" s="11"/>
      <c r="BV18" s="11"/>
      <c r="BW18" s="11"/>
      <c r="BX18" s="11"/>
      <c r="BY18" s="11" t="str">
        <f>IF(Z18="","","(")</f>
        <v/>
      </c>
      <c r="BZ18" s="11" t="str">
        <f>IF(Z18="","",IF(U18="","",IF(U18="CLOB","",IF(U18="BLOB","",IF(U18="DATE","",IF(U18="TIMESTAMP","",Z18))))))</f>
        <v/>
      </c>
      <c r="CA18" s="11"/>
      <c r="CB18" s="11"/>
      <c r="CC18" s="11" t="str">
        <f>IF(Z18="","",")")</f>
        <v/>
      </c>
      <c r="CD18" s="11"/>
      <c r="CE18" s="11" t="str">
        <f>IF(AI18="","","NOT NULL")</f>
        <v/>
      </c>
      <c r="CF18" s="11"/>
      <c r="CG18" s="11"/>
      <c r="CH18" s="11"/>
      <c r="CI18" s="11"/>
      <c r="CJ18" s="11" t="str">
        <f>IF(AE18="○","primary key","")</f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IF(L22="","",",")</f>
        <v/>
      </c>
      <c r="CT18" s="11"/>
      <c r="CU18" s="11"/>
      <c r="CV18" s="11"/>
      <c r="CW18" s="10" t="str">
        <f>IF(C18="","","comment on column " &amp; $O$2 &amp; "." &amp; L18 &amp; " is " &amp; "'" &amp; C18 &amp;"';")</f>
        <v>comment on column XM_PAD_DEVICE.UPDATE_BY is '修改者';</v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7">
        <f t="shared" si="0"/>
        <v>15</v>
      </c>
      <c r="B19" s="27"/>
      <c r="C19" s="28" t="s">
        <v>27</v>
      </c>
      <c r="D19" s="29"/>
      <c r="E19" s="29"/>
      <c r="F19" s="29"/>
      <c r="G19" s="29"/>
      <c r="H19" s="29"/>
      <c r="I19" s="29"/>
      <c r="J19" s="29"/>
      <c r="K19" s="30"/>
      <c r="L19" s="28" t="s">
        <v>26</v>
      </c>
      <c r="M19" s="29"/>
      <c r="N19" s="29"/>
      <c r="O19" s="29"/>
      <c r="P19" s="29"/>
      <c r="Q19" s="29"/>
      <c r="R19" s="29"/>
      <c r="S19" s="29"/>
      <c r="T19" s="30"/>
      <c r="U19" s="25" t="s">
        <v>30</v>
      </c>
      <c r="V19" s="25"/>
      <c r="W19" s="25"/>
      <c r="X19" s="25"/>
      <c r="Y19" s="25"/>
      <c r="Z19" s="25"/>
      <c r="AA19" s="25"/>
      <c r="AB19" s="25"/>
      <c r="AC19" s="25"/>
      <c r="AD19" s="25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5" t="s">
        <v>20</v>
      </c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M19" s="10"/>
      <c r="BN19" s="11" t="str">
        <f>IF(L19="",IF(AND(L23="",L22&lt;&gt;""),");",""),L19)</f>
        <v>UPDATE_DT</v>
      </c>
      <c r="BO19" s="11"/>
      <c r="BP19" s="11"/>
      <c r="BQ19" s="11"/>
      <c r="BR19" s="11"/>
      <c r="BS19" s="11"/>
      <c r="BT19" s="11" t="str">
        <f>IF(U19="","",U19)</f>
        <v>DATE</v>
      </c>
      <c r="BU19" s="11"/>
      <c r="BV19" s="11"/>
      <c r="BW19" s="11"/>
      <c r="BX19" s="11"/>
      <c r="BY19" s="11" t="str">
        <f>IF(Z19="","","(")</f>
        <v/>
      </c>
      <c r="BZ19" s="11" t="str">
        <f>IF(Z19="","",IF(U19="","",IF(U19="CLOB","",IF(U19="BLOB","",IF(U19="DATE","",IF(U19="TIMESTAMP","",Z19))))))</f>
        <v/>
      </c>
      <c r="CA19" s="11"/>
      <c r="CB19" s="11"/>
      <c r="CC19" s="11" t="str">
        <f>IF(Z19="","",")")</f>
        <v/>
      </c>
      <c r="CD19" s="11"/>
      <c r="CE19" s="11" t="str">
        <f>IF(AI19="","","NOT NULL")</f>
        <v/>
      </c>
      <c r="CF19" s="11"/>
      <c r="CG19" s="11"/>
      <c r="CH19" s="11"/>
      <c r="CI19" s="11"/>
      <c r="CJ19" s="11" t="str">
        <f>IF(AE19="○","primary key","")</f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>IF(L23="","",",")</f>
        <v/>
      </c>
      <c r="CT19" s="11"/>
      <c r="CU19" s="11"/>
      <c r="CV19" s="11"/>
      <c r="CW19" s="10" t="str">
        <f>IF(C19="","","comment on column " &amp; $O$2 &amp; "." &amp; L19 &amp; " is " &amp; "'" &amp; C19 &amp;"';")</f>
        <v>comment on column XM_PAD_DEVICE.UPDATE_DT is '修改时间';</v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7">
        <f t="shared" si="0"/>
        <v>16</v>
      </c>
      <c r="B20" s="27"/>
      <c r="C20" s="28" t="s">
        <v>33</v>
      </c>
      <c r="D20" s="29"/>
      <c r="E20" s="29"/>
      <c r="F20" s="29"/>
      <c r="G20" s="29"/>
      <c r="H20" s="29"/>
      <c r="I20" s="29"/>
      <c r="J20" s="29"/>
      <c r="K20" s="30"/>
      <c r="L20" s="28" t="s">
        <v>34</v>
      </c>
      <c r="M20" s="29"/>
      <c r="N20" s="29"/>
      <c r="O20" s="29"/>
      <c r="P20" s="29"/>
      <c r="Q20" s="29"/>
      <c r="R20" s="29"/>
      <c r="S20" s="29"/>
      <c r="T20" s="30"/>
      <c r="U20" s="25" t="s">
        <v>35</v>
      </c>
      <c r="V20" s="25"/>
      <c r="W20" s="25"/>
      <c r="X20" s="25"/>
      <c r="Y20" s="25"/>
      <c r="Z20" s="25"/>
      <c r="AA20" s="25"/>
      <c r="AB20" s="25"/>
      <c r="AC20" s="25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5" t="s">
        <v>36</v>
      </c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M20" s="10"/>
      <c r="BN20" s="11" t="str">
        <f>IF(L20="",IF(AND(L21="",#REF!&lt;&gt;""),");",""),L20)</f>
        <v>DEL_FLAG</v>
      </c>
      <c r="BO20" s="11"/>
      <c r="BP20" s="11"/>
      <c r="BQ20" s="11"/>
      <c r="BR20" s="11"/>
      <c r="BS20" s="11"/>
      <c r="BT20" s="11" t="str">
        <f t="shared" si="2"/>
        <v>INTEGER</v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>comment on column XM_PAD_DEVICE.DEL_FLAG is '删除标志';</v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>IF(L21="",IF(AND(L18="",L20&lt;&gt;""),");",""),L21)</f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>IF(L18="","",",")</f>
        <v>,</v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>IF(L22="",IF(AND(L23="",L18&lt;&gt;""),");",""),L22)</f>
        <v>);</v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 t="shared" si="1"/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>IF(L27="",IF(AND(L29="",L26&lt;&gt;""),");",""),L27)</f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>IF(L29="","",",")</f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>IF(L28="",IF(AND(L29="",L26&lt;&gt;""),");",""),L28)</f>
        <v/>
      </c>
      <c r="BO28" s="11"/>
      <c r="BP28" s="11"/>
      <c r="BQ28" s="11"/>
      <c r="BR28" s="11"/>
      <c r="BS28" s="11"/>
      <c r="BT28" s="11" t="str">
        <f t="shared" ref="BT28" si="17">IF(U28="","",U28)</f>
        <v/>
      </c>
      <c r="BU28" s="11"/>
      <c r="BV28" s="11"/>
      <c r="BW28" s="11"/>
      <c r="BX28" s="11"/>
      <c r="BY28" s="11" t="str">
        <f t="shared" ref="BY28" si="18">IF(Z28="","","(")</f>
        <v/>
      </c>
      <c r="BZ28" s="11" t="str">
        <f t="shared" ref="BZ28" si="19">IF(Z28="","",IF(U28="","",IF(U28="CLOB","",IF(U28="BLOB","",IF(U28="DATE","",IF(U28="TIMESTAMP","",Z28))))))</f>
        <v/>
      </c>
      <c r="CA28" s="11"/>
      <c r="CB28" s="11"/>
      <c r="CC28" s="11" t="str">
        <f t="shared" ref="CC28" si="20">IF(Z28="","",")")</f>
        <v/>
      </c>
      <c r="CD28" s="11"/>
      <c r="CE28" s="11" t="str">
        <f t="shared" ref="CE28" si="21">IF(AI28="","","NOT NULL")</f>
        <v/>
      </c>
      <c r="CF28" s="11"/>
      <c r="CG28" s="11"/>
      <c r="CH28" s="11"/>
      <c r="CI28" s="11"/>
      <c r="CJ28" s="11" t="str">
        <f t="shared" ref="CJ28" si="22">IF(AE28="○","primary key","")</f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ref="CS28" si="23">IF(L29="","",",")</f>
        <v/>
      </c>
      <c r="CT28" s="11"/>
      <c r="CU28" s="11"/>
      <c r="CV28" s="11"/>
      <c r="CW28" s="10" t="str">
        <f t="shared" ref="CW28" si="24">IF(C28="","","comment on column " &amp; $O$2 &amp; "." &amp; L28 &amp; " is " &amp; "'" &amp; C28 &amp;"';")</f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>IF(L29="",IF(AND(L30="",L27&lt;&gt;""),");",""),L29)</f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1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3"/>
      <c r="BN31" s="11" t="str">
        <f t="shared" si="1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ref="BN32:BN90" si="25">IF(L32="",IF(AND(L33="",L31&lt;&gt;""),");",""),""""&amp;L32&amp;"""")</f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str">
        <f t="shared" si="25"/>
        <v/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tr">
        <f t="shared" si="8"/>
        <v/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str">
        <f t="shared" si="25"/>
        <v/>
      </c>
      <c r="BO49" s="11"/>
      <c r="BP49" s="11"/>
      <c r="BQ49" s="11"/>
      <c r="BR49" s="11"/>
      <c r="BS49" s="11"/>
      <c r="BT49" s="11" t="str">
        <f t="shared" si="2"/>
        <v/>
      </c>
      <c r="BU49" s="11"/>
      <c r="BV49" s="11"/>
      <c r="BW49" s="11"/>
      <c r="BX49" s="11"/>
      <c r="BY49" s="11" t="str">
        <f t="shared" si="3"/>
        <v/>
      </c>
      <c r="BZ49" s="11" t="str">
        <f t="shared" si="4"/>
        <v/>
      </c>
      <c r="CA49" s="11"/>
      <c r="CB49" s="11"/>
      <c r="CC49" s="11" t="str">
        <f t="shared" si="5"/>
        <v/>
      </c>
      <c r="CD49" s="11"/>
      <c r="CE49" s="11" t="str">
        <f t="shared" si="6"/>
        <v/>
      </c>
      <c r="CF49" s="11"/>
      <c r="CG49" s="11"/>
      <c r="CH49" s="11"/>
      <c r="CI49" s="11"/>
      <c r="CJ49" s="11" t="str">
        <f t="shared" si="7"/>
        <v/>
      </c>
      <c r="CK49" s="11"/>
      <c r="CL49" s="11"/>
      <c r="CM49" s="11"/>
      <c r="CN49" s="11"/>
      <c r="CO49" s="11"/>
      <c r="CP49" s="11"/>
      <c r="CQ49" s="11"/>
      <c r="CR49" s="11"/>
      <c r="CS49" s="12" t="str">
        <f t="shared" si="8"/>
        <v/>
      </c>
      <c r="CT49" s="11"/>
      <c r="CU49" s="11"/>
      <c r="CV49" s="11"/>
      <c r="CW49" s="10" t="str">
        <f t="shared" si="9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str">
        <f t="shared" si="25"/>
        <v/>
      </c>
      <c r="BO50" s="11"/>
      <c r="BP50" s="11"/>
      <c r="BQ50" s="11"/>
      <c r="BR50" s="11"/>
      <c r="BS50" s="11"/>
      <c r="BT50" s="11" t="str">
        <f t="shared" si="2"/>
        <v/>
      </c>
      <c r="BU50" s="11"/>
      <c r="BV50" s="11"/>
      <c r="BW50" s="11"/>
      <c r="BX50" s="11"/>
      <c r="BY50" s="11" t="str">
        <f t="shared" si="3"/>
        <v/>
      </c>
      <c r="BZ50" s="11" t="str">
        <f t="shared" si="4"/>
        <v/>
      </c>
      <c r="CA50" s="11"/>
      <c r="CB50" s="11"/>
      <c r="CC50" s="11" t="str">
        <f t="shared" si="5"/>
        <v/>
      </c>
      <c r="CD50" s="11"/>
      <c r="CE50" s="11" t="str">
        <f t="shared" si="6"/>
        <v/>
      </c>
      <c r="CF50" s="11"/>
      <c r="CG50" s="11"/>
      <c r="CH50" s="11"/>
      <c r="CI50" s="11"/>
      <c r="CJ50" s="11" t="str">
        <f t="shared" si="7"/>
        <v/>
      </c>
      <c r="CK50" s="11"/>
      <c r="CL50" s="11"/>
      <c r="CM50" s="11"/>
      <c r="CN50" s="11"/>
      <c r="CO50" s="11"/>
      <c r="CP50" s="11"/>
      <c r="CQ50" s="11"/>
      <c r="CR50" s="11"/>
      <c r="CS50" s="12" t="str">
        <f t="shared" si="8"/>
        <v/>
      </c>
      <c r="CT50" s="11"/>
      <c r="CU50" s="11"/>
      <c r="CV50" s="11"/>
      <c r="CW50" s="10" t="str">
        <f t="shared" si="9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IF(L51="",IF(AND(#REF!="",L50&lt;&gt;""),");",""),""""&amp;L51&amp;"""")</f>
        <v>#REF!</v>
      </c>
      <c r="BO51" s="11"/>
      <c r="BP51" s="11"/>
      <c r="BQ51" s="11"/>
      <c r="BR51" s="11"/>
      <c r="BS51" s="11"/>
      <c r="BT51" s="11" t="str">
        <f t="shared" si="2"/>
        <v/>
      </c>
      <c r="BU51" s="11"/>
      <c r="BV51" s="11"/>
      <c r="BW51" s="11"/>
      <c r="BX51" s="11"/>
      <c r="BY51" s="11" t="str">
        <f t="shared" si="3"/>
        <v/>
      </c>
      <c r="BZ51" s="11" t="str">
        <f t="shared" si="4"/>
        <v/>
      </c>
      <c r="CA51" s="11"/>
      <c r="CB51" s="11"/>
      <c r="CC51" s="11" t="str">
        <f t="shared" si="5"/>
        <v/>
      </c>
      <c r="CD51" s="11"/>
      <c r="CE51" s="11" t="str">
        <f t="shared" si="6"/>
        <v/>
      </c>
      <c r="CF51" s="11"/>
      <c r="CG51" s="11"/>
      <c r="CH51" s="11"/>
      <c r="CI51" s="11"/>
      <c r="CJ51" s="11" t="str">
        <f t="shared" si="7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9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ref="BT52:BT65" si="26">IF(U52="","",U52)</f>
        <v/>
      </c>
      <c r="BU52" s="11"/>
      <c r="BV52" s="11"/>
      <c r="BW52" s="11"/>
      <c r="BX52" s="11"/>
      <c r="BY52" s="11" t="str">
        <f t="shared" ref="BY52:BY65" si="27">IF(Z52="","","(")</f>
        <v/>
      </c>
      <c r="BZ52" s="11" t="str">
        <f t="shared" ref="BZ52:BZ65" si="28">IF(Z52="","",IF(U52="","",IF(U52="CLOB","",IF(U52="BLOB","",IF(U52="DATE","",IF(U52="TIMESTAMP","",Z52))))))</f>
        <v/>
      </c>
      <c r="CA52" s="11"/>
      <c r="CB52" s="11"/>
      <c r="CC52" s="11" t="str">
        <f t="shared" ref="CC52:CC65" si="29">IF(Z52="","",")")</f>
        <v/>
      </c>
      <c r="CD52" s="11"/>
      <c r="CE52" s="11" t="str">
        <f t="shared" ref="CE52:CE65" si="30">IF(AI52="","","NOT NULL")</f>
        <v/>
      </c>
      <c r="CF52" s="11"/>
      <c r="CG52" s="11"/>
      <c r="CH52" s="11"/>
      <c r="CI52" s="11"/>
      <c r="CJ52" s="11" t="str">
        <f t="shared" ref="CJ52:CJ65" si="31">IF(AE52="○","primary key","")</f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ref="CW52:CW65" si="32">IF(C52="","","comment on column " &amp; $O$2 &amp; "." &amp; L52 &amp; " is " &amp; "'" &amp; C52 &amp;"';")</f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23"/>
      <c r="B54" s="23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M54" s="10"/>
      <c r="BN54" s="11" t="e">
        <f>IF(L54="",IF(AND(#REF!="",#REF!&lt;&gt;""),");",""),""""&amp;L54&amp;"""")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">
        <v>31</v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23"/>
      <c r="B55" s="23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M55" s="10"/>
      <c r="BN55" s="11" t="e">
        <f>IF(L55="",IF(AND(#REF!="",#REF!&lt;&gt;""),");",""),""""&amp;L55&amp;"""")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">
        <v>31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23"/>
      <c r="B56" s="23"/>
      <c r="C56" s="16"/>
      <c r="D56" s="17"/>
      <c r="E56" s="17"/>
      <c r="F56" s="17"/>
      <c r="G56" s="17"/>
      <c r="H56" s="17"/>
      <c r="I56" s="17"/>
      <c r="J56" s="17"/>
      <c r="K56" s="18"/>
      <c r="L56" s="24"/>
      <c r="M56" s="17"/>
      <c r="N56" s="17"/>
      <c r="O56" s="17"/>
      <c r="P56" s="17"/>
      <c r="Q56" s="17"/>
      <c r="R56" s="17"/>
      <c r="S56" s="17"/>
      <c r="T56" s="18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M56" s="10"/>
      <c r="BN56" s="11" t="e">
        <f>IF(L56="",IF(AND(#REF!="",#REF!&lt;&gt;""),");",""),""""&amp;L56&amp;"""")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">
        <v>31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str">
        <f>IF(L57="",IF(AND(L58="",L11&lt;&gt;""),");",""),L57)</f>
        <v>);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str">
        <f>IF(L58="",IF(AND(L59="",L57&lt;&gt;""),");",""),L58)</f>
        <v/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>IF(L59="","",",")</f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IF(L59="",IF(AND(#REF!="",L58&lt;&gt;""),");",""),L59)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IF(L60="",IF(AND(#REF!="",L9&lt;&gt;""),");",""),L60)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 t="shared" ref="CS60:CS61" si="33">IF(L61="","",",")</f>
        <v/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IF(L61="",IF(AND(#REF!="",L10&lt;&gt;""),");",""),L61)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 t="shared" si="33"/>
        <v/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IF(L62="",IF(AND(#REF!="",#REF!&lt;&gt;""),");",""),L62)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e">
        <f>IF(#REF!="","",",")</f>
        <v>#REF!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s="3" customFormat="1" ht="14.25">
      <c r="A63" s="19"/>
      <c r="B63" s="20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16"/>
      <c r="V63" s="17"/>
      <c r="W63" s="17"/>
      <c r="X63" s="17"/>
      <c r="Y63" s="18"/>
      <c r="Z63" s="16"/>
      <c r="AA63" s="18"/>
      <c r="AB63" s="16"/>
      <c r="AC63" s="17"/>
      <c r="AD63" s="18"/>
      <c r="AE63" s="14"/>
      <c r="AF63" s="15"/>
      <c r="AG63" s="14"/>
      <c r="AH63" s="15"/>
      <c r="AI63" s="14"/>
      <c r="AJ63" s="15"/>
      <c r="AK63" s="14"/>
      <c r="AL63" s="15"/>
      <c r="AM63" s="14"/>
      <c r="AN63" s="15"/>
      <c r="AO63" s="16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M63" s="10"/>
      <c r="BN63" s="11" t="e">
        <f>IF(L63="",IF(AND(#REF!="",#REF!&lt;&gt;""),");",""),L63)</f>
        <v>#REF!</v>
      </c>
      <c r="BO63" s="11"/>
      <c r="BP63" s="11"/>
      <c r="BQ63" s="11"/>
      <c r="BR63" s="11"/>
      <c r="BS63" s="11"/>
      <c r="BT63" s="11" t="str">
        <f t="shared" ref="BT63" si="34">IF(U63="","",U63)</f>
        <v/>
      </c>
      <c r="BU63" s="11"/>
      <c r="BV63" s="11"/>
      <c r="BW63" s="11"/>
      <c r="BX63" s="11"/>
      <c r="BY63" s="11" t="str">
        <f t="shared" ref="BY63" si="35">IF(Z63="","","(")</f>
        <v/>
      </c>
      <c r="BZ63" s="11" t="str">
        <f t="shared" ref="BZ63" si="36">IF(Z63="","",IF(U63="","",IF(U63="CLOB","",IF(U63="BLOB","",IF(U63="DATE","",IF(U63="TIMESTAMP","",Z63))))))</f>
        <v/>
      </c>
      <c r="CA63" s="11"/>
      <c r="CB63" s="11"/>
      <c r="CC63" s="11" t="str">
        <f t="shared" ref="CC63" si="37">IF(Z63="","",")")</f>
        <v/>
      </c>
      <c r="CD63" s="11"/>
      <c r="CE63" s="11" t="str">
        <f t="shared" ref="CE63" si="38">IF(AI63="","","NOT NULL")</f>
        <v/>
      </c>
      <c r="CF63" s="11"/>
      <c r="CG63" s="11"/>
      <c r="CH63" s="11"/>
      <c r="CI63" s="11"/>
      <c r="CJ63" s="11" t="str">
        <f t="shared" ref="CJ63" si="39">IF(AE63="○","primary key","")</f>
        <v/>
      </c>
      <c r="CK63" s="11"/>
      <c r="CL63" s="11"/>
      <c r="CM63" s="11"/>
      <c r="CN63" s="11"/>
      <c r="CO63" s="11"/>
      <c r="CP63" s="11"/>
      <c r="CQ63" s="11"/>
      <c r="CR63" s="11"/>
      <c r="CS63" s="12" t="e">
        <f>IF(#REF!="","",",")</f>
        <v>#REF!</v>
      </c>
      <c r="CT63" s="11"/>
      <c r="CU63" s="11"/>
      <c r="CV63" s="11"/>
      <c r="CW63" s="10" t="str">
        <f t="shared" ref="CW63" si="40">IF(C63="","","comment on column " &amp; $O$2 &amp; "." &amp; L63 &amp; " is " &amp; "'" &amp; C63 &amp;"';")</f>
        <v/>
      </c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2"/>
    </row>
    <row r="64" spans="1:123" s="3" customFormat="1" ht="14.25">
      <c r="A64" s="19"/>
      <c r="B64" s="20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16"/>
      <c r="V64" s="17"/>
      <c r="W64" s="17"/>
      <c r="X64" s="17"/>
      <c r="Y64" s="18"/>
      <c r="Z64" s="16"/>
      <c r="AA64" s="18"/>
      <c r="AB64" s="16"/>
      <c r="AC64" s="17"/>
      <c r="AD64" s="18"/>
      <c r="AE64" s="14"/>
      <c r="AF64" s="15"/>
      <c r="AG64" s="14"/>
      <c r="AH64" s="15"/>
      <c r="AI64" s="14"/>
      <c r="AJ64" s="15"/>
      <c r="AK64" s="14"/>
      <c r="AL64" s="15"/>
      <c r="AM64" s="14"/>
      <c r="AN64" s="15"/>
      <c r="AO64" s="16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M64" s="10"/>
      <c r="BN64" s="11" t="e">
        <f>IF(L64="",IF(AND(L16="",#REF!&lt;&gt;""),");",""),L64)</f>
        <v>#REF!</v>
      </c>
      <c r="BO64" s="11"/>
      <c r="BP64" s="11"/>
      <c r="BQ64" s="11"/>
      <c r="BR64" s="11"/>
      <c r="BS64" s="11"/>
      <c r="BT64" s="11" t="str">
        <f t="shared" si="26"/>
        <v/>
      </c>
      <c r="BU64" s="11"/>
      <c r="BV64" s="11"/>
      <c r="BW64" s="11"/>
      <c r="BX64" s="11"/>
      <c r="BY64" s="11" t="str">
        <f t="shared" si="27"/>
        <v/>
      </c>
      <c r="BZ64" s="11" t="str">
        <f t="shared" si="28"/>
        <v/>
      </c>
      <c r="CA64" s="11"/>
      <c r="CB64" s="11"/>
      <c r="CC64" s="11" t="str">
        <f t="shared" si="29"/>
        <v/>
      </c>
      <c r="CD64" s="11"/>
      <c r="CE64" s="11" t="str">
        <f t="shared" si="30"/>
        <v/>
      </c>
      <c r="CF64" s="11"/>
      <c r="CG64" s="11"/>
      <c r="CH64" s="11"/>
      <c r="CI64" s="11"/>
      <c r="CJ64" s="11" t="str">
        <f t="shared" si="31"/>
        <v/>
      </c>
      <c r="CK64" s="11"/>
      <c r="CL64" s="11"/>
      <c r="CM64" s="11"/>
      <c r="CN64" s="11"/>
      <c r="CO64" s="11"/>
      <c r="CP64" s="11"/>
      <c r="CQ64" s="11"/>
      <c r="CR64" s="11"/>
      <c r="CS64" s="12" t="str">
        <f>IF(L16="","",",")</f>
        <v>,</v>
      </c>
      <c r="CT64" s="11"/>
      <c r="CU64" s="11"/>
      <c r="CV64" s="11"/>
      <c r="CW64" s="10" t="str">
        <f t="shared" si="32"/>
        <v/>
      </c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2"/>
    </row>
    <row r="65" spans="1:123" s="3" customFormat="1" ht="14.25">
      <c r="A65" s="19"/>
      <c r="B65" s="20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16"/>
      <c r="V65" s="17"/>
      <c r="W65" s="17"/>
      <c r="X65" s="17"/>
      <c r="Y65" s="18"/>
      <c r="Z65" s="16"/>
      <c r="AA65" s="18"/>
      <c r="AB65" s="16"/>
      <c r="AC65" s="17"/>
      <c r="AD65" s="18"/>
      <c r="AE65" s="14"/>
      <c r="AF65" s="15"/>
      <c r="AG65" s="14"/>
      <c r="AH65" s="15"/>
      <c r="AI65" s="14"/>
      <c r="AJ65" s="15"/>
      <c r="AK65" s="14"/>
      <c r="AL65" s="15"/>
      <c r="AM65" s="14"/>
      <c r="AN65" s="15"/>
      <c r="AO65" s="16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M65" s="10"/>
      <c r="BN65" s="11" t="e">
        <f>IF(L65="",IF(AND(L17="",#REF!&lt;&gt;""),");",""),L65)</f>
        <v>#REF!</v>
      </c>
      <c r="BO65" s="11"/>
      <c r="BP65" s="11"/>
      <c r="BQ65" s="11"/>
      <c r="BR65" s="11"/>
      <c r="BS65" s="11"/>
      <c r="BT65" s="11" t="str">
        <f t="shared" si="26"/>
        <v/>
      </c>
      <c r="BU65" s="11"/>
      <c r="BV65" s="11"/>
      <c r="BW65" s="11"/>
      <c r="BX65" s="11"/>
      <c r="BY65" s="11" t="str">
        <f t="shared" si="27"/>
        <v/>
      </c>
      <c r="BZ65" s="11" t="str">
        <f t="shared" si="28"/>
        <v/>
      </c>
      <c r="CA65" s="11"/>
      <c r="CB65" s="11"/>
      <c r="CC65" s="11" t="str">
        <f t="shared" si="29"/>
        <v/>
      </c>
      <c r="CD65" s="11"/>
      <c r="CE65" s="11" t="str">
        <f t="shared" si="30"/>
        <v/>
      </c>
      <c r="CF65" s="11"/>
      <c r="CG65" s="11"/>
      <c r="CH65" s="11"/>
      <c r="CI65" s="11"/>
      <c r="CJ65" s="11" t="str">
        <f t="shared" si="31"/>
        <v/>
      </c>
      <c r="CK65" s="11"/>
      <c r="CL65" s="11"/>
      <c r="CM65" s="11"/>
      <c r="CN65" s="11"/>
      <c r="CO65" s="11"/>
      <c r="CP65" s="11"/>
      <c r="CQ65" s="11"/>
      <c r="CR65" s="11"/>
      <c r="CS65" s="12" t="str">
        <f>IF(L17="","",",")</f>
        <v>,</v>
      </c>
      <c r="CT65" s="11"/>
      <c r="CU65" s="11"/>
      <c r="CV65" s="11"/>
      <c r="CW65" s="10" t="str">
        <f t="shared" si="32"/>
        <v/>
      </c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2"/>
    </row>
    <row r="66" spans="1:123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e">
        <f>IF(L66="",IF(AND(L67="",#REF!&lt;&gt;""),");",""),""""&amp;L66&amp;"""")</f>
        <v>#REF!</v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 t="str">
        <f t="shared" si="8"/>
        <v/>
      </c>
      <c r="CW66" s="7" t="str">
        <f t="shared" si="9"/>
        <v/>
      </c>
    </row>
    <row r="67" spans="1:123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N67" s="8" t="str">
        <f t="shared" si="25"/>
        <v/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 t="str">
        <f t="shared" si="8"/>
        <v/>
      </c>
      <c r="CW67" s="7" t="str">
        <f t="shared" si="9"/>
        <v/>
      </c>
    </row>
    <row r="68" spans="1:123" ht="14.25">
      <c r="A68" s="23"/>
      <c r="B68" s="23"/>
      <c r="C68" s="16"/>
      <c r="D68" s="17"/>
      <c r="E68" s="17"/>
      <c r="F68" s="17"/>
      <c r="G68" s="17"/>
      <c r="H68" s="17"/>
      <c r="I68" s="17"/>
      <c r="J68" s="17"/>
      <c r="K68" s="18"/>
      <c r="L68" s="16"/>
      <c r="M68" s="17"/>
      <c r="N68" s="17"/>
      <c r="O68" s="17"/>
      <c r="P68" s="17"/>
      <c r="Q68" s="17"/>
      <c r="R68" s="17"/>
      <c r="S68" s="17"/>
      <c r="T68" s="18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N68" s="8" t="str">
        <f>IF(L68="",IF(AND(L70="",L67&lt;&gt;""),");",""),""""&amp;L68&amp;"""")</f>
        <v/>
      </c>
      <c r="BT68" s="8" t="str">
        <f t="shared" si="2"/>
        <v/>
      </c>
      <c r="BY68" s="8" t="str">
        <f t="shared" si="3"/>
        <v/>
      </c>
      <c r="BZ68" s="8" t="str">
        <f t="shared" si="4"/>
        <v/>
      </c>
      <c r="CC68" s="8" t="str">
        <f t="shared" si="5"/>
        <v/>
      </c>
      <c r="CE68" s="8" t="str">
        <f t="shared" si="6"/>
        <v/>
      </c>
      <c r="CJ68" s="8" t="str">
        <f t="shared" si="7"/>
        <v/>
      </c>
      <c r="CS68" s="9" t="str">
        <f>IF(L70="","",",")</f>
        <v/>
      </c>
      <c r="CW68" s="7" t="str">
        <f t="shared" si="9"/>
        <v/>
      </c>
    </row>
    <row r="69" spans="1:123" ht="14.25">
      <c r="A69" s="23"/>
      <c r="B69" s="23"/>
      <c r="C69" s="16"/>
      <c r="D69" s="17"/>
      <c r="E69" s="17"/>
      <c r="F69" s="17"/>
      <c r="G69" s="17"/>
      <c r="H69" s="17"/>
      <c r="I69" s="17"/>
      <c r="J69" s="17"/>
      <c r="K69" s="18"/>
      <c r="L69" s="16"/>
      <c r="M69" s="17"/>
      <c r="N69" s="17"/>
      <c r="O69" s="17"/>
      <c r="P69" s="17"/>
      <c r="Q69" s="17"/>
      <c r="R69" s="17"/>
      <c r="S69" s="17"/>
      <c r="T69" s="18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N69" s="8" t="str">
        <f>IF(L69="",IF(AND(L70="",L67&lt;&gt;""),");",""),""""&amp;L69&amp;"""")</f>
        <v/>
      </c>
      <c r="BT69" s="8" t="str">
        <f t="shared" ref="BT69" si="41">IF(U69="","",U69)</f>
        <v/>
      </c>
      <c r="BY69" s="8" t="str">
        <f t="shared" ref="BY69" si="42">IF(Z69="","","(")</f>
        <v/>
      </c>
      <c r="BZ69" s="8" t="str">
        <f t="shared" ref="BZ69" si="43">IF(Z69="","",IF(U69="","",IF(U69="CLOB","",IF(U69="BLOB","",IF(U69="DATE","",IF(U69="TIMESTAMP","",Z69))))))</f>
        <v/>
      </c>
      <c r="CC69" s="8" t="str">
        <f t="shared" ref="CC69" si="44">IF(Z69="","",")")</f>
        <v/>
      </c>
      <c r="CE69" s="8" t="str">
        <f t="shared" ref="CE69" si="45">IF(AI69="","","NOT NULL")</f>
        <v/>
      </c>
      <c r="CJ69" s="8" t="str">
        <f t="shared" ref="CJ69" si="46">IF(AE69="○","primary key","")</f>
        <v/>
      </c>
      <c r="CS69" s="9" t="str">
        <f t="shared" ref="CS69" si="47">IF(L70="","",",")</f>
        <v/>
      </c>
      <c r="CW69" s="7" t="str">
        <f t="shared" ref="CW69" si="48">IF(C69="","","comment on column " &amp; $O$2 &amp; "." &amp; L69 &amp; " is " &amp; "'" &amp; C69 &amp;"';")</f>
        <v/>
      </c>
    </row>
    <row r="70" spans="1:123" ht="14.25">
      <c r="A70" s="23"/>
      <c r="B70" s="23"/>
      <c r="C70" s="16"/>
      <c r="D70" s="17"/>
      <c r="E70" s="17"/>
      <c r="F70" s="17"/>
      <c r="G70" s="17"/>
      <c r="H70" s="17"/>
      <c r="I70" s="17"/>
      <c r="J70" s="17"/>
      <c r="K70" s="18"/>
      <c r="L70" s="16"/>
      <c r="M70" s="17"/>
      <c r="N70" s="17"/>
      <c r="O70" s="17"/>
      <c r="P70" s="17"/>
      <c r="Q70" s="17"/>
      <c r="R70" s="17"/>
      <c r="S70" s="17"/>
      <c r="T70" s="18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N70" s="8" t="e">
        <f>IF(L70="",IF(AND(#REF!="",L68&lt;&gt;""),");",""),""""&amp;L70&amp;"""")</f>
        <v>#REF!</v>
      </c>
      <c r="BT70" s="8" t="str">
        <f t="shared" si="2"/>
        <v/>
      </c>
      <c r="BY70" s="8" t="str">
        <f t="shared" si="3"/>
        <v/>
      </c>
      <c r="BZ70" s="8" t="str">
        <f t="shared" si="4"/>
        <v/>
      </c>
      <c r="CC70" s="8" t="str">
        <f t="shared" si="5"/>
        <v/>
      </c>
      <c r="CE70" s="8" t="str">
        <f t="shared" si="6"/>
        <v/>
      </c>
      <c r="CJ70" s="8" t="str">
        <f t="shared" si="7"/>
        <v/>
      </c>
      <c r="CS70" s="9"/>
      <c r="CW70" s="7" t="str">
        <f t="shared" si="9"/>
        <v/>
      </c>
    </row>
    <row r="71" spans="1:123">
      <c r="BT71" s="8" t="str">
        <f t="shared" ref="BT71:BT125" si="49">IF(U71="","",U71)</f>
        <v/>
      </c>
      <c r="BY71" s="8" t="str">
        <f t="shared" ref="BY71:BY125" si="50">IF(Z71="","","(")</f>
        <v/>
      </c>
      <c r="BZ71" s="8" t="str">
        <f t="shared" ref="BZ71:BZ125" si="51">IF(Z71="","",IF(U71="","",IF(U71="CLOB","",IF(U71="BLOB","",IF(U71="DATE","",IF(U71="TIMESTAMP","",Z71))))))</f>
        <v/>
      </c>
      <c r="CC71" s="8" t="str">
        <f t="shared" ref="CC71:CC125" si="52">IF(Z71="","",")")</f>
        <v/>
      </c>
      <c r="CE71" s="8" t="str">
        <f t="shared" ref="CE71:CE125" si="53">IF(AI71="","","NOT NULL")</f>
        <v/>
      </c>
      <c r="CJ71" s="8" t="str">
        <f t="shared" ref="CJ71:CJ125" si="54">IF(AE71="○","primary key","")</f>
        <v/>
      </c>
      <c r="CS71" s="9" t="str">
        <f t="shared" ref="CS71:CS125" si="55">IF(L72="","",",")</f>
        <v/>
      </c>
      <c r="CW71" s="7" t="str">
        <f t="shared" ref="CW71:CW125" si="56">IF(C71="","","comment on column " &amp; $O$2 &amp; "." &amp; L71 &amp; " is " &amp; "'" &amp; C71 &amp;"';")</f>
        <v/>
      </c>
    </row>
    <row r="72" spans="1:123">
      <c r="BN72" s="8" t="s">
        <v>38</v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23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23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23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23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23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23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23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23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25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25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25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ref="BN91:BN154" si="57">IF(L91="",IF(AND(L92="",L90&lt;&gt;""),");",""),""""&amp;L91&amp;"""")</f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si="49"/>
        <v/>
      </c>
      <c r="BY123" s="8" t="str">
        <f t="shared" si="50"/>
        <v/>
      </c>
      <c r="BZ123" s="8" t="str">
        <f t="shared" si="51"/>
        <v/>
      </c>
      <c r="CC123" s="8" t="str">
        <f t="shared" si="52"/>
        <v/>
      </c>
      <c r="CE123" s="8" t="str">
        <f t="shared" si="53"/>
        <v/>
      </c>
      <c r="CJ123" s="8" t="str">
        <f t="shared" si="54"/>
        <v/>
      </c>
      <c r="CS123" s="9" t="str">
        <f t="shared" si="55"/>
        <v/>
      </c>
      <c r="CW123" s="7" t="str">
        <f t="shared" si="56"/>
        <v/>
      </c>
    </row>
    <row r="124" spans="66:101">
      <c r="BN124" s="8" t="str">
        <f t="shared" si="57"/>
        <v/>
      </c>
      <c r="BT124" s="8" t="str">
        <f t="shared" si="49"/>
        <v/>
      </c>
      <c r="BY124" s="8" t="str">
        <f t="shared" si="50"/>
        <v/>
      </c>
      <c r="BZ124" s="8" t="str">
        <f t="shared" si="51"/>
        <v/>
      </c>
      <c r="CC124" s="8" t="str">
        <f t="shared" si="52"/>
        <v/>
      </c>
      <c r="CE124" s="8" t="str">
        <f t="shared" si="53"/>
        <v/>
      </c>
      <c r="CJ124" s="8" t="str">
        <f t="shared" si="54"/>
        <v/>
      </c>
      <c r="CS124" s="9" t="str">
        <f t="shared" si="55"/>
        <v/>
      </c>
      <c r="CW124" s="7" t="str">
        <f t="shared" si="56"/>
        <v/>
      </c>
    </row>
    <row r="125" spans="66:101">
      <c r="BN125" s="8" t="str">
        <f t="shared" si="57"/>
        <v/>
      </c>
      <c r="BT125" s="8" t="str">
        <f t="shared" si="49"/>
        <v/>
      </c>
      <c r="BY125" s="8" t="str">
        <f t="shared" si="50"/>
        <v/>
      </c>
      <c r="BZ125" s="8" t="str">
        <f t="shared" si="51"/>
        <v/>
      </c>
      <c r="CC125" s="8" t="str">
        <f t="shared" si="52"/>
        <v/>
      </c>
      <c r="CE125" s="8" t="str">
        <f t="shared" si="53"/>
        <v/>
      </c>
      <c r="CJ125" s="8" t="str">
        <f t="shared" si="54"/>
        <v/>
      </c>
      <c r="CS125" s="9" t="str">
        <f t="shared" si="55"/>
        <v/>
      </c>
      <c r="CW125" s="7" t="str">
        <f t="shared" si="56"/>
        <v/>
      </c>
    </row>
    <row r="126" spans="66:101">
      <c r="BN126" s="8" t="str">
        <f t="shared" si="57"/>
        <v/>
      </c>
      <c r="BT126" s="8" t="str">
        <f t="shared" ref="BT126:BT189" si="58">IF(U126="","",U126)</f>
        <v/>
      </c>
      <c r="BY126" s="8" t="str">
        <f t="shared" ref="BY126:BY189" si="59">IF(Z126="","","(")</f>
        <v/>
      </c>
      <c r="BZ126" s="8" t="str">
        <f t="shared" ref="BZ126:BZ189" si="60">IF(Z126="","",IF(U126="","",IF(U126="CLOB","",IF(U126="BLOB","",IF(U126="DATE","",IF(U126="TIMESTAMP","",Z126))))))</f>
        <v/>
      </c>
      <c r="CC126" s="8" t="str">
        <f t="shared" ref="CC126:CC189" si="61">IF(Z126="","",")")</f>
        <v/>
      </c>
      <c r="CE126" s="8" t="str">
        <f t="shared" ref="CE126:CE189" si="62">IF(AI126="","","NOT NULL")</f>
        <v/>
      </c>
      <c r="CJ126" s="8" t="str">
        <f t="shared" ref="CJ126:CJ189" si="63">IF(AE126="○","primary key","")</f>
        <v/>
      </c>
      <c r="CS126" s="9" t="str">
        <f t="shared" ref="CS126:CS189" si="64">IF(L127="","",",")</f>
        <v/>
      </c>
      <c r="CW126" s="7" t="str">
        <f t="shared" ref="CW126:CW189" si="65">IF(C126="","","comment on column " &amp; $O$2 &amp; "." &amp; L126 &amp; " is " &amp; "'" &amp; C126 &amp;"';")</f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57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57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57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ref="BN155:BN218" si="66">IF(L155="",IF(AND(L156="",L154&lt;&gt;""),");",""),""""&amp;L155&amp;"""")</f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si="58"/>
        <v/>
      </c>
      <c r="BY187" s="8" t="str">
        <f t="shared" si="59"/>
        <v/>
      </c>
      <c r="BZ187" s="8" t="str">
        <f t="shared" si="60"/>
        <v/>
      </c>
      <c r="CC187" s="8" t="str">
        <f t="shared" si="61"/>
        <v/>
      </c>
      <c r="CE187" s="8" t="str">
        <f t="shared" si="62"/>
        <v/>
      </c>
      <c r="CJ187" s="8" t="str">
        <f t="shared" si="63"/>
        <v/>
      </c>
      <c r="CS187" s="9" t="str">
        <f t="shared" si="64"/>
        <v/>
      </c>
      <c r="CW187" s="7" t="str">
        <f t="shared" si="65"/>
        <v/>
      </c>
    </row>
    <row r="188" spans="66:101">
      <c r="BN188" s="8" t="str">
        <f t="shared" si="66"/>
        <v/>
      </c>
      <c r="BT188" s="8" t="str">
        <f t="shared" si="58"/>
        <v/>
      </c>
      <c r="BY188" s="8" t="str">
        <f t="shared" si="59"/>
        <v/>
      </c>
      <c r="BZ188" s="8" t="str">
        <f t="shared" si="60"/>
        <v/>
      </c>
      <c r="CC188" s="8" t="str">
        <f t="shared" si="61"/>
        <v/>
      </c>
      <c r="CE188" s="8" t="str">
        <f t="shared" si="62"/>
        <v/>
      </c>
      <c r="CJ188" s="8" t="str">
        <f t="shared" si="63"/>
        <v/>
      </c>
      <c r="CS188" s="9" t="str">
        <f t="shared" si="64"/>
        <v/>
      </c>
      <c r="CW188" s="7" t="str">
        <f t="shared" si="65"/>
        <v/>
      </c>
    </row>
    <row r="189" spans="66:101">
      <c r="BN189" s="8" t="str">
        <f t="shared" si="66"/>
        <v/>
      </c>
      <c r="BT189" s="8" t="str">
        <f t="shared" si="58"/>
        <v/>
      </c>
      <c r="BY189" s="8" t="str">
        <f t="shared" si="59"/>
        <v/>
      </c>
      <c r="BZ189" s="8" t="str">
        <f t="shared" si="60"/>
        <v/>
      </c>
      <c r="CC189" s="8" t="str">
        <f t="shared" si="61"/>
        <v/>
      </c>
      <c r="CE189" s="8" t="str">
        <f t="shared" si="62"/>
        <v/>
      </c>
      <c r="CJ189" s="8" t="str">
        <f t="shared" si="63"/>
        <v/>
      </c>
      <c r="CS189" s="9" t="str">
        <f t="shared" si="64"/>
        <v/>
      </c>
      <c r="CW189" s="7" t="str">
        <f t="shared" si="65"/>
        <v/>
      </c>
    </row>
    <row r="190" spans="66:101">
      <c r="BN190" s="8" t="str">
        <f t="shared" si="66"/>
        <v/>
      </c>
      <c r="BT190" s="8" t="str">
        <f t="shared" ref="BT190:BT253" si="67">IF(U190="","",U190)</f>
        <v/>
      </c>
      <c r="BY190" s="8" t="str">
        <f t="shared" ref="BY190:BY253" si="68">IF(Z190="","","(")</f>
        <v/>
      </c>
      <c r="BZ190" s="8" t="str">
        <f t="shared" ref="BZ190:BZ253" si="69">IF(Z190="","",IF(U190="","",IF(U190="CLOB","",IF(U190="BLOB","",IF(U190="DATE","",IF(U190="TIMESTAMP","",Z190))))))</f>
        <v/>
      </c>
      <c r="CC190" s="8" t="str">
        <f t="shared" ref="CC190:CC253" si="70">IF(Z190="","",")")</f>
        <v/>
      </c>
      <c r="CE190" s="8" t="str">
        <f t="shared" ref="CE190:CE253" si="71">IF(AI190="","","NOT NULL")</f>
        <v/>
      </c>
      <c r="CJ190" s="8" t="str">
        <f t="shared" ref="CJ190:CJ253" si="72">IF(AE190="○","primary key","")</f>
        <v/>
      </c>
      <c r="CS190" s="9" t="str">
        <f t="shared" ref="CS190:CS253" si="73">IF(L191="","",",")</f>
        <v/>
      </c>
      <c r="CW190" s="7" t="str">
        <f t="shared" ref="CW190:CW253" si="74">IF(C190="","","comment on column " &amp; $O$2 &amp; "." &amp; L190 &amp; " is " &amp; "'" &amp; C190 &amp;"';")</f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66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66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66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ref="BN219:BN282" si="75">IF(L219="",IF(AND(L220="",L218&lt;&gt;""),");",""),""""&amp;L219&amp;"""")</f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si="67"/>
        <v/>
      </c>
      <c r="BY251" s="8" t="str">
        <f t="shared" si="68"/>
        <v/>
      </c>
      <c r="BZ251" s="8" t="str">
        <f t="shared" si="69"/>
        <v/>
      </c>
      <c r="CC251" s="8" t="str">
        <f t="shared" si="70"/>
        <v/>
      </c>
      <c r="CE251" s="8" t="str">
        <f t="shared" si="71"/>
        <v/>
      </c>
      <c r="CJ251" s="8" t="str">
        <f t="shared" si="72"/>
        <v/>
      </c>
      <c r="CS251" s="9" t="str">
        <f t="shared" si="73"/>
        <v/>
      </c>
      <c r="CW251" s="7" t="str">
        <f t="shared" si="74"/>
        <v/>
      </c>
    </row>
    <row r="252" spans="66:101">
      <c r="BN252" s="8" t="str">
        <f t="shared" si="75"/>
        <v/>
      </c>
      <c r="BT252" s="8" t="str">
        <f t="shared" si="67"/>
        <v/>
      </c>
      <c r="BY252" s="8" t="str">
        <f t="shared" si="68"/>
        <v/>
      </c>
      <c r="BZ252" s="8" t="str">
        <f t="shared" si="69"/>
        <v/>
      </c>
      <c r="CC252" s="8" t="str">
        <f t="shared" si="70"/>
        <v/>
      </c>
      <c r="CE252" s="8" t="str">
        <f t="shared" si="71"/>
        <v/>
      </c>
      <c r="CJ252" s="8" t="str">
        <f t="shared" si="72"/>
        <v/>
      </c>
      <c r="CS252" s="9" t="str">
        <f t="shared" si="73"/>
        <v/>
      </c>
      <c r="CW252" s="7" t="str">
        <f t="shared" si="74"/>
        <v/>
      </c>
    </row>
    <row r="253" spans="66:101">
      <c r="BN253" s="8" t="str">
        <f t="shared" si="75"/>
        <v/>
      </c>
      <c r="BT253" s="8" t="str">
        <f t="shared" si="67"/>
        <v/>
      </c>
      <c r="BY253" s="8" t="str">
        <f t="shared" si="68"/>
        <v/>
      </c>
      <c r="BZ253" s="8" t="str">
        <f t="shared" si="69"/>
        <v/>
      </c>
      <c r="CC253" s="8" t="str">
        <f t="shared" si="70"/>
        <v/>
      </c>
      <c r="CE253" s="8" t="str">
        <f t="shared" si="71"/>
        <v/>
      </c>
      <c r="CJ253" s="8" t="str">
        <f t="shared" si="72"/>
        <v/>
      </c>
      <c r="CS253" s="9" t="str">
        <f t="shared" si="73"/>
        <v/>
      </c>
      <c r="CW253" s="7" t="str">
        <f t="shared" si="74"/>
        <v/>
      </c>
    </row>
    <row r="254" spans="66:101">
      <c r="BN254" s="8" t="str">
        <f t="shared" si="75"/>
        <v/>
      </c>
      <c r="BT254" s="8" t="str">
        <f t="shared" ref="BT254:BT317" si="76">IF(U254="","",U254)</f>
        <v/>
      </c>
      <c r="BY254" s="8" t="str">
        <f t="shared" ref="BY254:BY317" si="77">IF(Z254="","","(")</f>
        <v/>
      </c>
      <c r="BZ254" s="8" t="str">
        <f t="shared" ref="BZ254:BZ317" si="78">IF(Z254="","",IF(U254="","",IF(U254="CLOB","",IF(U254="BLOB","",IF(U254="DATE","",IF(U254="TIMESTAMP","",Z254))))))</f>
        <v/>
      </c>
      <c r="CC254" s="8" t="str">
        <f t="shared" ref="CC254:CC317" si="79">IF(Z254="","",")")</f>
        <v/>
      </c>
      <c r="CE254" s="8" t="str">
        <f t="shared" ref="CE254:CE317" si="80">IF(AI254="","","NOT NULL")</f>
        <v/>
      </c>
      <c r="CJ254" s="8" t="str">
        <f t="shared" ref="CJ254:CJ317" si="81">IF(AE254="○","primary key","")</f>
        <v/>
      </c>
      <c r="CS254" s="9" t="str">
        <f t="shared" ref="CS254:CS317" si="82">IF(L255="","",",")</f>
        <v/>
      </c>
      <c r="CW254" s="7" t="str">
        <f t="shared" ref="CW254:CW317" si="83">IF(C254="","","comment on column " &amp; $O$2 &amp; "." &amp; L254 &amp; " is " &amp; "'" &amp; C254 &amp;"';")</f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75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75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75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ref="BN283:BN346" si="84">IF(L283="",IF(AND(L284="",L282&lt;&gt;""),");",""),""""&amp;L283&amp;"""")</f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si="76"/>
        <v/>
      </c>
      <c r="BY315" s="8" t="str">
        <f t="shared" si="77"/>
        <v/>
      </c>
      <c r="BZ315" s="8" t="str">
        <f t="shared" si="78"/>
        <v/>
      </c>
      <c r="CC315" s="8" t="str">
        <f t="shared" si="79"/>
        <v/>
      </c>
      <c r="CE315" s="8" t="str">
        <f t="shared" si="80"/>
        <v/>
      </c>
      <c r="CJ315" s="8" t="str">
        <f t="shared" si="81"/>
        <v/>
      </c>
      <c r="CS315" s="9" t="str">
        <f t="shared" si="82"/>
        <v/>
      </c>
      <c r="CW315" s="7" t="str">
        <f t="shared" si="83"/>
        <v/>
      </c>
    </row>
    <row r="316" spans="66:101">
      <c r="BN316" s="8" t="str">
        <f t="shared" si="84"/>
        <v/>
      </c>
      <c r="BT316" s="8" t="str">
        <f t="shared" si="76"/>
        <v/>
      </c>
      <c r="BY316" s="8" t="str">
        <f t="shared" si="77"/>
        <v/>
      </c>
      <c r="BZ316" s="8" t="str">
        <f t="shared" si="78"/>
        <v/>
      </c>
      <c r="CC316" s="8" t="str">
        <f t="shared" si="79"/>
        <v/>
      </c>
      <c r="CE316" s="8" t="str">
        <f t="shared" si="80"/>
        <v/>
      </c>
      <c r="CJ316" s="8" t="str">
        <f t="shared" si="81"/>
        <v/>
      </c>
      <c r="CS316" s="9" t="str">
        <f t="shared" si="82"/>
        <v/>
      </c>
      <c r="CW316" s="7" t="str">
        <f t="shared" si="83"/>
        <v/>
      </c>
    </row>
    <row r="317" spans="66:101">
      <c r="BN317" s="8" t="str">
        <f t="shared" si="84"/>
        <v/>
      </c>
      <c r="BT317" s="8" t="str">
        <f t="shared" si="76"/>
        <v/>
      </c>
      <c r="BY317" s="8" t="str">
        <f t="shared" si="77"/>
        <v/>
      </c>
      <c r="BZ317" s="8" t="str">
        <f t="shared" si="78"/>
        <v/>
      </c>
      <c r="CC317" s="8" t="str">
        <f t="shared" si="79"/>
        <v/>
      </c>
      <c r="CE317" s="8" t="str">
        <f t="shared" si="80"/>
        <v/>
      </c>
      <c r="CJ317" s="8" t="str">
        <f t="shared" si="81"/>
        <v/>
      </c>
      <c r="CS317" s="9" t="str">
        <f t="shared" si="82"/>
        <v/>
      </c>
      <c r="CW317" s="7" t="str">
        <f t="shared" si="83"/>
        <v/>
      </c>
    </row>
    <row r="318" spans="66:101">
      <c r="BN318" s="8" t="str">
        <f t="shared" si="84"/>
        <v/>
      </c>
      <c r="BT318" s="8" t="str">
        <f t="shared" ref="BT318:BT381" si="85">IF(U318="","",U318)</f>
        <v/>
      </c>
      <c r="BY318" s="8" t="str">
        <f t="shared" ref="BY318:BY381" si="86">IF(Z318="","","(")</f>
        <v/>
      </c>
      <c r="BZ318" s="8" t="str">
        <f t="shared" ref="BZ318:BZ381" si="87">IF(Z318="","",IF(U318="","",IF(U318="CLOB","",IF(U318="BLOB","",IF(U318="DATE","",IF(U318="TIMESTAMP","",Z318))))))</f>
        <v/>
      </c>
      <c r="CC318" s="8" t="str">
        <f t="shared" ref="CC318:CC381" si="88">IF(Z318="","",")")</f>
        <v/>
      </c>
      <c r="CE318" s="8" t="str">
        <f t="shared" ref="CE318:CE381" si="89">IF(AI318="","","NOT NULL")</f>
        <v/>
      </c>
      <c r="CJ318" s="8" t="str">
        <f t="shared" ref="CJ318:CJ381" si="90">IF(AE318="○","primary key","")</f>
        <v/>
      </c>
      <c r="CS318" s="9" t="str">
        <f t="shared" ref="CS318:CS381" si="91">IF(L319="","",",")</f>
        <v/>
      </c>
      <c r="CW318" s="7" t="str">
        <f t="shared" ref="CW318:CW381" si="92">IF(C318="","","comment on column " &amp; $O$2 &amp; "." &amp; L318 &amp; " is " &amp; "'" &amp; C318 &amp;"';")</f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84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84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84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ref="BN347:BN410" si="93">IF(L347="",IF(AND(L348="",L346&lt;&gt;""),");",""),""""&amp;L347&amp;"""")</f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si="85"/>
        <v/>
      </c>
      <c r="BY379" s="8" t="str">
        <f t="shared" si="86"/>
        <v/>
      </c>
      <c r="BZ379" s="8" t="str">
        <f t="shared" si="87"/>
        <v/>
      </c>
      <c r="CC379" s="8" t="str">
        <f t="shared" si="88"/>
        <v/>
      </c>
      <c r="CE379" s="8" t="str">
        <f t="shared" si="89"/>
        <v/>
      </c>
      <c r="CJ379" s="8" t="str">
        <f t="shared" si="90"/>
        <v/>
      </c>
      <c r="CS379" s="9" t="str">
        <f t="shared" si="91"/>
        <v/>
      </c>
      <c r="CW379" s="7" t="str">
        <f t="shared" si="92"/>
        <v/>
      </c>
    </row>
    <row r="380" spans="66:101">
      <c r="BN380" s="8" t="str">
        <f t="shared" si="93"/>
        <v/>
      </c>
      <c r="BT380" s="8" t="str">
        <f t="shared" si="85"/>
        <v/>
      </c>
      <c r="BY380" s="8" t="str">
        <f t="shared" si="86"/>
        <v/>
      </c>
      <c r="BZ380" s="8" t="str">
        <f t="shared" si="87"/>
        <v/>
      </c>
      <c r="CC380" s="8" t="str">
        <f t="shared" si="88"/>
        <v/>
      </c>
      <c r="CE380" s="8" t="str">
        <f t="shared" si="89"/>
        <v/>
      </c>
      <c r="CJ380" s="8" t="str">
        <f t="shared" si="90"/>
        <v/>
      </c>
      <c r="CS380" s="9" t="str">
        <f t="shared" si="91"/>
        <v/>
      </c>
      <c r="CW380" s="7" t="str">
        <f t="shared" si="92"/>
        <v/>
      </c>
    </row>
    <row r="381" spans="66:101">
      <c r="BN381" s="8" t="str">
        <f t="shared" si="93"/>
        <v/>
      </c>
      <c r="BT381" s="8" t="str">
        <f t="shared" si="85"/>
        <v/>
      </c>
      <c r="BY381" s="8" t="str">
        <f t="shared" si="86"/>
        <v/>
      </c>
      <c r="BZ381" s="8" t="str">
        <f t="shared" si="87"/>
        <v/>
      </c>
      <c r="CC381" s="8" t="str">
        <f t="shared" si="88"/>
        <v/>
      </c>
      <c r="CE381" s="8" t="str">
        <f t="shared" si="89"/>
        <v/>
      </c>
      <c r="CJ381" s="8" t="str">
        <f t="shared" si="90"/>
        <v/>
      </c>
      <c r="CS381" s="9" t="str">
        <f t="shared" si="91"/>
        <v/>
      </c>
      <c r="CW381" s="7" t="str">
        <f t="shared" si="92"/>
        <v/>
      </c>
    </row>
    <row r="382" spans="66:101">
      <c r="BN382" s="8" t="str">
        <f t="shared" si="93"/>
        <v/>
      </c>
      <c r="BT382" s="8" t="str">
        <f t="shared" ref="BT382:BT445" si="94">IF(U382="","",U382)</f>
        <v/>
      </c>
      <c r="BY382" s="8" t="str">
        <f t="shared" ref="BY382:BY445" si="95">IF(Z382="","","(")</f>
        <v/>
      </c>
      <c r="BZ382" s="8" t="str">
        <f t="shared" ref="BZ382:BZ445" si="96">IF(Z382="","",IF(U382="","",IF(U382="CLOB","",IF(U382="BLOB","",IF(U382="DATE","",IF(U382="TIMESTAMP","",Z382))))))</f>
        <v/>
      </c>
      <c r="CC382" s="8" t="str">
        <f t="shared" ref="CC382:CC445" si="97">IF(Z382="","",")")</f>
        <v/>
      </c>
      <c r="CE382" s="8" t="str">
        <f t="shared" ref="CE382:CE445" si="98">IF(AI382="","","NOT NULL")</f>
        <v/>
      </c>
      <c r="CJ382" s="8" t="str">
        <f t="shared" ref="CJ382:CJ445" si="99">IF(AE382="○","primary key","")</f>
        <v/>
      </c>
      <c r="CS382" s="9" t="str">
        <f t="shared" ref="CS382:CS445" si="100">IF(L383="","",",")</f>
        <v/>
      </c>
      <c r="CW382" s="7" t="str">
        <f t="shared" ref="CW382:CW445" si="101">IF(C382="","","comment on column " &amp; $O$2 &amp; "." &amp; L382 &amp; " is " &amp; "'" &amp; C382 &amp;"';")</f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93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93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93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ref="BN411:BN474" si="102">IF(L411="",IF(AND(L412="",L410&lt;&gt;""),");",""),""""&amp;L411&amp;"""")</f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si="94"/>
        <v/>
      </c>
      <c r="BY443" s="8" t="str">
        <f t="shared" si="95"/>
        <v/>
      </c>
      <c r="BZ443" s="8" t="str">
        <f t="shared" si="96"/>
        <v/>
      </c>
      <c r="CC443" s="8" t="str">
        <f t="shared" si="97"/>
        <v/>
      </c>
      <c r="CE443" s="8" t="str">
        <f t="shared" si="98"/>
        <v/>
      </c>
      <c r="CJ443" s="8" t="str">
        <f t="shared" si="99"/>
        <v/>
      </c>
      <c r="CS443" s="9" t="str">
        <f t="shared" si="100"/>
        <v/>
      </c>
      <c r="CW443" s="7" t="str">
        <f t="shared" si="101"/>
        <v/>
      </c>
    </row>
    <row r="444" spans="66:101">
      <c r="BN444" s="8" t="str">
        <f t="shared" si="102"/>
        <v/>
      </c>
      <c r="BT444" s="8" t="str">
        <f t="shared" si="94"/>
        <v/>
      </c>
      <c r="BY444" s="8" t="str">
        <f t="shared" si="95"/>
        <v/>
      </c>
      <c r="BZ444" s="8" t="str">
        <f t="shared" si="96"/>
        <v/>
      </c>
      <c r="CC444" s="8" t="str">
        <f t="shared" si="97"/>
        <v/>
      </c>
      <c r="CE444" s="8" t="str">
        <f t="shared" si="98"/>
        <v/>
      </c>
      <c r="CJ444" s="8" t="str">
        <f t="shared" si="99"/>
        <v/>
      </c>
      <c r="CS444" s="9" t="str">
        <f t="shared" si="100"/>
        <v/>
      </c>
      <c r="CW444" s="7" t="str">
        <f t="shared" si="101"/>
        <v/>
      </c>
    </row>
    <row r="445" spans="66:101">
      <c r="BN445" s="8" t="str">
        <f t="shared" si="102"/>
        <v/>
      </c>
      <c r="BT445" s="8" t="str">
        <f t="shared" si="94"/>
        <v/>
      </c>
      <c r="BY445" s="8" t="str">
        <f t="shared" si="95"/>
        <v/>
      </c>
      <c r="BZ445" s="8" t="str">
        <f t="shared" si="96"/>
        <v/>
      </c>
      <c r="CC445" s="8" t="str">
        <f t="shared" si="97"/>
        <v/>
      </c>
      <c r="CE445" s="8" t="str">
        <f t="shared" si="98"/>
        <v/>
      </c>
      <c r="CJ445" s="8" t="str">
        <f t="shared" si="99"/>
        <v/>
      </c>
      <c r="CS445" s="9" t="str">
        <f t="shared" si="100"/>
        <v/>
      </c>
      <c r="CW445" s="7" t="str">
        <f t="shared" si="101"/>
        <v/>
      </c>
    </row>
    <row r="446" spans="66:101">
      <c r="BN446" s="8" t="str">
        <f t="shared" si="102"/>
        <v/>
      </c>
      <c r="BT446" s="8" t="str">
        <f t="shared" ref="BT446:BT509" si="103">IF(U446="","",U446)</f>
        <v/>
      </c>
      <c r="BY446" s="8" t="str">
        <f t="shared" ref="BY446:BY509" si="104">IF(Z446="","","(")</f>
        <v/>
      </c>
      <c r="BZ446" s="8" t="str">
        <f t="shared" ref="BZ446:BZ509" si="105">IF(Z446="","",IF(U446="","",IF(U446="CLOB","",IF(U446="BLOB","",IF(U446="DATE","",IF(U446="TIMESTAMP","",Z446))))))</f>
        <v/>
      </c>
      <c r="CC446" s="8" t="str">
        <f t="shared" ref="CC446:CC509" si="106">IF(Z446="","",")")</f>
        <v/>
      </c>
      <c r="CE446" s="8" t="str">
        <f t="shared" ref="CE446:CE509" si="107">IF(AI446="","","NOT NULL")</f>
        <v/>
      </c>
      <c r="CJ446" s="8" t="str">
        <f t="shared" ref="CJ446:CJ509" si="108">IF(AE446="○","primary key","")</f>
        <v/>
      </c>
      <c r="CS446" s="9" t="str">
        <f t="shared" ref="CS446:CS509" si="109">IF(L447="","",",")</f>
        <v/>
      </c>
      <c r="CW446" s="7" t="str">
        <f t="shared" ref="CW446:CW509" si="110">IF(C446="","","comment on column " &amp; $O$2 &amp; "." &amp; L446 &amp; " is " &amp; "'" &amp; C446 &amp;"';")</f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02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02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02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ref="BN475:BN538" si="111">IF(L475="",IF(AND(L476="",L474&lt;&gt;""),");",""),""""&amp;L475&amp;"""")</f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si="103"/>
        <v/>
      </c>
      <c r="BY507" s="8" t="str">
        <f t="shared" si="104"/>
        <v/>
      </c>
      <c r="BZ507" s="8" t="str">
        <f t="shared" si="105"/>
        <v/>
      </c>
      <c r="CC507" s="8" t="str">
        <f t="shared" si="106"/>
        <v/>
      </c>
      <c r="CE507" s="8" t="str">
        <f t="shared" si="107"/>
        <v/>
      </c>
      <c r="CJ507" s="8" t="str">
        <f t="shared" si="108"/>
        <v/>
      </c>
      <c r="CS507" s="9" t="str">
        <f t="shared" si="109"/>
        <v/>
      </c>
      <c r="CW507" s="7" t="str">
        <f t="shared" si="110"/>
        <v/>
      </c>
    </row>
    <row r="508" spans="66:101">
      <c r="BN508" s="8" t="str">
        <f t="shared" si="111"/>
        <v/>
      </c>
      <c r="BT508" s="8" t="str">
        <f t="shared" si="103"/>
        <v/>
      </c>
      <c r="BY508" s="8" t="str">
        <f t="shared" si="104"/>
        <v/>
      </c>
      <c r="BZ508" s="8" t="str">
        <f t="shared" si="105"/>
        <v/>
      </c>
      <c r="CC508" s="8" t="str">
        <f t="shared" si="106"/>
        <v/>
      </c>
      <c r="CE508" s="8" t="str">
        <f t="shared" si="107"/>
        <v/>
      </c>
      <c r="CJ508" s="8" t="str">
        <f t="shared" si="108"/>
        <v/>
      </c>
      <c r="CS508" s="9" t="str">
        <f t="shared" si="109"/>
        <v/>
      </c>
      <c r="CW508" s="7" t="str">
        <f t="shared" si="110"/>
        <v/>
      </c>
    </row>
    <row r="509" spans="66:101">
      <c r="BN509" s="8" t="str">
        <f t="shared" si="111"/>
        <v/>
      </c>
      <c r="BT509" s="8" t="str">
        <f t="shared" si="103"/>
        <v/>
      </c>
      <c r="BY509" s="8" t="str">
        <f t="shared" si="104"/>
        <v/>
      </c>
      <c r="BZ509" s="8" t="str">
        <f t="shared" si="105"/>
        <v/>
      </c>
      <c r="CC509" s="8" t="str">
        <f t="shared" si="106"/>
        <v/>
      </c>
      <c r="CE509" s="8" t="str">
        <f t="shared" si="107"/>
        <v/>
      </c>
      <c r="CJ509" s="8" t="str">
        <f t="shared" si="108"/>
        <v/>
      </c>
      <c r="CS509" s="9" t="str">
        <f t="shared" si="109"/>
        <v/>
      </c>
      <c r="CW509" s="7" t="str">
        <f t="shared" si="110"/>
        <v/>
      </c>
    </row>
    <row r="510" spans="66:101">
      <c r="BN510" s="8" t="str">
        <f t="shared" si="111"/>
        <v/>
      </c>
      <c r="BT510" s="8" t="str">
        <f t="shared" ref="BT510:BT573" si="112">IF(U510="","",U510)</f>
        <v/>
      </c>
      <c r="BY510" s="8" t="str">
        <f t="shared" ref="BY510:BY573" si="113">IF(Z510="","","(")</f>
        <v/>
      </c>
      <c r="BZ510" s="8" t="str">
        <f t="shared" ref="BZ510:BZ573" si="114">IF(Z510="","",IF(U510="","",IF(U510="CLOB","",IF(U510="BLOB","",IF(U510="DATE","",IF(U510="TIMESTAMP","",Z510))))))</f>
        <v/>
      </c>
      <c r="CC510" s="8" t="str">
        <f t="shared" ref="CC510:CC573" si="115">IF(Z510="","",")")</f>
        <v/>
      </c>
      <c r="CE510" s="8" t="str">
        <f t="shared" ref="CE510:CE573" si="116">IF(AI510="","","NOT NULL")</f>
        <v/>
      </c>
      <c r="CJ510" s="8" t="str">
        <f t="shared" ref="CJ510:CJ573" si="117">IF(AE510="○","primary key","")</f>
        <v/>
      </c>
      <c r="CS510" s="9" t="str">
        <f t="shared" ref="CS510:CS573" si="118">IF(L511="","",",")</f>
        <v/>
      </c>
      <c r="CW510" s="7" t="str">
        <f t="shared" ref="CW510:CW573" si="119">IF(C510="","","comment on column " &amp; $O$2 &amp; "." &amp; L510 &amp; " is " &amp; "'" &amp; C510 &amp;"';")</f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11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11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11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ref="BN539:BN602" si="120">IF(L539="",IF(AND(L540="",L538&lt;&gt;""),");",""),""""&amp;L539&amp;"""")</f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si="112"/>
        <v/>
      </c>
      <c r="BY571" s="8" t="str">
        <f t="shared" si="113"/>
        <v/>
      </c>
      <c r="BZ571" s="8" t="str">
        <f t="shared" si="114"/>
        <v/>
      </c>
      <c r="CC571" s="8" t="str">
        <f t="shared" si="115"/>
        <v/>
      </c>
      <c r="CE571" s="8" t="str">
        <f t="shared" si="116"/>
        <v/>
      </c>
      <c r="CJ571" s="8" t="str">
        <f t="shared" si="117"/>
        <v/>
      </c>
      <c r="CS571" s="9" t="str">
        <f t="shared" si="118"/>
        <v/>
      </c>
      <c r="CW571" s="7" t="str">
        <f t="shared" si="119"/>
        <v/>
      </c>
    </row>
    <row r="572" spans="66:101">
      <c r="BN572" s="8" t="str">
        <f t="shared" si="120"/>
        <v/>
      </c>
      <c r="BT572" s="8" t="str">
        <f t="shared" si="112"/>
        <v/>
      </c>
      <c r="BY572" s="8" t="str">
        <f t="shared" si="113"/>
        <v/>
      </c>
      <c r="BZ572" s="8" t="str">
        <f t="shared" si="114"/>
        <v/>
      </c>
      <c r="CC572" s="8" t="str">
        <f t="shared" si="115"/>
        <v/>
      </c>
      <c r="CE572" s="8" t="str">
        <f t="shared" si="116"/>
        <v/>
      </c>
      <c r="CJ572" s="8" t="str">
        <f t="shared" si="117"/>
        <v/>
      </c>
      <c r="CS572" s="9" t="str">
        <f t="shared" si="118"/>
        <v/>
      </c>
      <c r="CW572" s="7" t="str">
        <f t="shared" si="119"/>
        <v/>
      </c>
    </row>
    <row r="573" spans="66:101">
      <c r="BN573" s="8" t="str">
        <f t="shared" si="120"/>
        <v/>
      </c>
      <c r="BT573" s="8" t="str">
        <f t="shared" si="112"/>
        <v/>
      </c>
      <c r="BY573" s="8" t="str">
        <f t="shared" si="113"/>
        <v/>
      </c>
      <c r="BZ573" s="8" t="str">
        <f t="shared" si="114"/>
        <v/>
      </c>
      <c r="CC573" s="8" t="str">
        <f t="shared" si="115"/>
        <v/>
      </c>
      <c r="CE573" s="8" t="str">
        <f t="shared" si="116"/>
        <v/>
      </c>
      <c r="CJ573" s="8" t="str">
        <f t="shared" si="117"/>
        <v/>
      </c>
      <c r="CS573" s="9" t="str">
        <f t="shared" si="118"/>
        <v/>
      </c>
      <c r="CW573" s="7" t="str">
        <f t="shared" si="119"/>
        <v/>
      </c>
    </row>
    <row r="574" spans="66:101">
      <c r="BN574" s="8" t="str">
        <f t="shared" si="120"/>
        <v/>
      </c>
      <c r="BT574" s="8" t="str">
        <f t="shared" ref="BT574:BT637" si="121">IF(U574="","",U574)</f>
        <v/>
      </c>
      <c r="BY574" s="8" t="str">
        <f t="shared" ref="BY574:BY637" si="122">IF(Z574="","","(")</f>
        <v/>
      </c>
      <c r="BZ574" s="8" t="str">
        <f t="shared" ref="BZ574:BZ637" si="123">IF(Z574="","",IF(U574="","",IF(U574="CLOB","",IF(U574="BLOB","",IF(U574="DATE","",IF(U574="TIMESTAMP","",Z574))))))</f>
        <v/>
      </c>
      <c r="CC574" s="8" t="str">
        <f t="shared" ref="CC574:CC637" si="124">IF(Z574="","",")")</f>
        <v/>
      </c>
      <c r="CE574" s="8" t="str">
        <f t="shared" ref="CE574:CE637" si="125">IF(AI574="","","NOT NULL")</f>
        <v/>
      </c>
      <c r="CJ574" s="8" t="str">
        <f t="shared" ref="CJ574:CJ637" si="126">IF(AE574="○","primary key","")</f>
        <v/>
      </c>
      <c r="CS574" s="9" t="str">
        <f t="shared" ref="CS574:CS637" si="127">IF(L575="","",",")</f>
        <v/>
      </c>
      <c r="CW574" s="7" t="str">
        <f t="shared" ref="CW574:CW637" si="128">IF(C574="","","comment on column " &amp; $O$2 &amp; "." &amp; L574 &amp; " is " &amp; "'" &amp; C574 &amp;"';")</f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0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0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0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ref="BN603:BN666" si="129">IF(L603="",IF(AND(L604="",L602&lt;&gt;""),");",""),""""&amp;L603&amp;"""")</f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si="121"/>
        <v/>
      </c>
      <c r="BY635" s="8" t="str">
        <f t="shared" si="122"/>
        <v/>
      </c>
      <c r="BZ635" s="8" t="str">
        <f t="shared" si="123"/>
        <v/>
      </c>
      <c r="CC635" s="8" t="str">
        <f t="shared" si="124"/>
        <v/>
      </c>
      <c r="CE635" s="8" t="str">
        <f t="shared" si="125"/>
        <v/>
      </c>
      <c r="CJ635" s="8" t="str">
        <f t="shared" si="126"/>
        <v/>
      </c>
      <c r="CS635" s="9" t="str">
        <f t="shared" si="127"/>
        <v/>
      </c>
      <c r="CW635" s="7" t="str">
        <f t="shared" si="128"/>
        <v/>
      </c>
    </row>
    <row r="636" spans="66:101">
      <c r="BN636" s="8" t="str">
        <f t="shared" si="129"/>
        <v/>
      </c>
      <c r="BT636" s="8" t="str">
        <f t="shared" si="121"/>
        <v/>
      </c>
      <c r="BY636" s="8" t="str">
        <f t="shared" si="122"/>
        <v/>
      </c>
      <c r="BZ636" s="8" t="str">
        <f t="shared" si="123"/>
        <v/>
      </c>
      <c r="CC636" s="8" t="str">
        <f t="shared" si="124"/>
        <v/>
      </c>
      <c r="CE636" s="8" t="str">
        <f t="shared" si="125"/>
        <v/>
      </c>
      <c r="CJ636" s="8" t="str">
        <f t="shared" si="126"/>
        <v/>
      </c>
      <c r="CS636" s="9" t="str">
        <f t="shared" si="127"/>
        <v/>
      </c>
      <c r="CW636" s="7" t="str">
        <f t="shared" si="128"/>
        <v/>
      </c>
    </row>
    <row r="637" spans="66:101">
      <c r="BN637" s="8" t="str">
        <f t="shared" si="129"/>
        <v/>
      </c>
      <c r="BT637" s="8" t="str">
        <f t="shared" si="121"/>
        <v/>
      </c>
      <c r="BY637" s="8" t="str">
        <f t="shared" si="122"/>
        <v/>
      </c>
      <c r="BZ637" s="8" t="str">
        <f t="shared" si="123"/>
        <v/>
      </c>
      <c r="CC637" s="8" t="str">
        <f t="shared" si="124"/>
        <v/>
      </c>
      <c r="CE637" s="8" t="str">
        <f t="shared" si="125"/>
        <v/>
      </c>
      <c r="CJ637" s="8" t="str">
        <f t="shared" si="126"/>
        <v/>
      </c>
      <c r="CS637" s="9" t="str">
        <f t="shared" si="127"/>
        <v/>
      </c>
      <c r="CW637" s="7" t="str">
        <f t="shared" si="128"/>
        <v/>
      </c>
    </row>
    <row r="638" spans="66:101">
      <c r="BN638" s="8" t="str">
        <f t="shared" si="129"/>
        <v/>
      </c>
      <c r="BT638" s="8" t="str">
        <f t="shared" ref="BT638:BT701" si="130">IF(U638="","",U638)</f>
        <v/>
      </c>
      <c r="BY638" s="8" t="str">
        <f t="shared" ref="BY638:BY701" si="131">IF(Z638="","","(")</f>
        <v/>
      </c>
      <c r="BZ638" s="8" t="str">
        <f t="shared" ref="BZ638:BZ701" si="132">IF(Z638="","",IF(U638="","",IF(U638="CLOB","",IF(U638="BLOB","",IF(U638="DATE","",IF(U638="TIMESTAMP","",Z638))))))</f>
        <v/>
      </c>
      <c r="CC638" s="8" t="str">
        <f t="shared" ref="CC638:CC701" si="133">IF(Z638="","",")")</f>
        <v/>
      </c>
      <c r="CE638" s="8" t="str">
        <f t="shared" ref="CE638:CE701" si="134">IF(AI638="","","NOT NULL")</f>
        <v/>
      </c>
      <c r="CJ638" s="8" t="str">
        <f t="shared" ref="CJ638:CJ701" si="135">IF(AE638="○","primary key","")</f>
        <v/>
      </c>
      <c r="CS638" s="9" t="str">
        <f t="shared" ref="CS638:CS701" si="136">IF(L639="","",",")</f>
        <v/>
      </c>
      <c r="CW638" s="7" t="str">
        <f t="shared" ref="CW638:CW701" si="137">IF(C638="","","comment on column " &amp; $O$2 &amp; "." &amp; L638 &amp; " is " &amp; "'" &amp; C638 &amp;"';")</f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29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29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29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ref="BN667:BN730" si="138">IF(L667="",IF(AND(L668="",L666&lt;&gt;""),");",""),""""&amp;L667&amp;"""")</f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si="130"/>
        <v/>
      </c>
      <c r="BY699" s="8" t="str">
        <f t="shared" si="131"/>
        <v/>
      </c>
      <c r="BZ699" s="8" t="str">
        <f t="shared" si="132"/>
        <v/>
      </c>
      <c r="CC699" s="8" t="str">
        <f t="shared" si="133"/>
        <v/>
      </c>
      <c r="CE699" s="8" t="str">
        <f t="shared" si="134"/>
        <v/>
      </c>
      <c r="CJ699" s="8" t="str">
        <f t="shared" si="135"/>
        <v/>
      </c>
      <c r="CS699" s="9" t="str">
        <f t="shared" si="136"/>
        <v/>
      </c>
      <c r="CW699" s="7" t="str">
        <f t="shared" si="137"/>
        <v/>
      </c>
    </row>
    <row r="700" spans="66:101">
      <c r="BN700" s="8" t="str">
        <f t="shared" si="138"/>
        <v/>
      </c>
      <c r="BT700" s="8" t="str">
        <f t="shared" si="130"/>
        <v/>
      </c>
      <c r="BY700" s="8" t="str">
        <f t="shared" si="131"/>
        <v/>
      </c>
      <c r="BZ700" s="8" t="str">
        <f t="shared" si="132"/>
        <v/>
      </c>
      <c r="CC700" s="8" t="str">
        <f t="shared" si="133"/>
        <v/>
      </c>
      <c r="CE700" s="8" t="str">
        <f t="shared" si="134"/>
        <v/>
      </c>
      <c r="CJ700" s="8" t="str">
        <f t="shared" si="135"/>
        <v/>
      </c>
      <c r="CS700" s="9" t="str">
        <f t="shared" si="136"/>
        <v/>
      </c>
      <c r="CW700" s="7" t="str">
        <f t="shared" si="137"/>
        <v/>
      </c>
    </row>
    <row r="701" spans="66:101">
      <c r="BN701" s="8" t="str">
        <f t="shared" si="138"/>
        <v/>
      </c>
      <c r="BT701" s="8" t="str">
        <f t="shared" si="130"/>
        <v/>
      </c>
      <c r="BY701" s="8" t="str">
        <f t="shared" si="131"/>
        <v/>
      </c>
      <c r="BZ701" s="8" t="str">
        <f t="shared" si="132"/>
        <v/>
      </c>
      <c r="CC701" s="8" t="str">
        <f t="shared" si="133"/>
        <v/>
      </c>
      <c r="CE701" s="8" t="str">
        <f t="shared" si="134"/>
        <v/>
      </c>
      <c r="CJ701" s="8" t="str">
        <f t="shared" si="135"/>
        <v/>
      </c>
      <c r="CS701" s="9" t="str">
        <f t="shared" si="136"/>
        <v/>
      </c>
      <c r="CW701" s="7" t="str">
        <f t="shared" si="137"/>
        <v/>
      </c>
    </row>
    <row r="702" spans="66:101">
      <c r="BN702" s="8" t="str">
        <f t="shared" si="138"/>
        <v/>
      </c>
      <c r="BT702" s="8" t="str">
        <f t="shared" ref="BT702:BT765" si="139">IF(U702="","",U702)</f>
        <v/>
      </c>
      <c r="BY702" s="8" t="str">
        <f t="shared" ref="BY702:BY765" si="140">IF(Z702="","","(")</f>
        <v/>
      </c>
      <c r="BZ702" s="8" t="str">
        <f t="shared" ref="BZ702:BZ765" si="141">IF(Z702="","",IF(U702="","",IF(U702="CLOB","",IF(U702="BLOB","",IF(U702="DATE","",IF(U702="TIMESTAMP","",Z702))))))</f>
        <v/>
      </c>
      <c r="CC702" s="8" t="str">
        <f t="shared" ref="CC702:CC765" si="142">IF(Z702="","",")")</f>
        <v/>
      </c>
      <c r="CE702" s="8" t="str">
        <f t="shared" ref="CE702:CE765" si="143">IF(AI702="","","NOT NULL")</f>
        <v/>
      </c>
      <c r="CJ702" s="8" t="str">
        <f t="shared" ref="CJ702:CJ765" si="144">IF(AE702="○","primary key","")</f>
        <v/>
      </c>
      <c r="CS702" s="9" t="str">
        <f t="shared" ref="CS702:CS765" si="145">IF(L703="","",",")</f>
        <v/>
      </c>
      <c r="CW702" s="7" t="str">
        <f t="shared" ref="CW702:CW765" si="146">IF(C702="","","comment on column " &amp; $O$2 &amp; "." &amp; L702 &amp; " is " &amp; "'" &amp; C702 &amp;"';")</f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38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38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38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ref="BN731:BN794" si="147">IF(L731="",IF(AND(L732="",L730&lt;&gt;""),");",""),""""&amp;L731&amp;"""")</f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si="139"/>
        <v/>
      </c>
      <c r="BY763" s="8" t="str">
        <f t="shared" si="140"/>
        <v/>
      </c>
      <c r="BZ763" s="8" t="str">
        <f t="shared" si="141"/>
        <v/>
      </c>
      <c r="CC763" s="8" t="str">
        <f t="shared" si="142"/>
        <v/>
      </c>
      <c r="CE763" s="8" t="str">
        <f t="shared" si="143"/>
        <v/>
      </c>
      <c r="CJ763" s="8" t="str">
        <f t="shared" si="144"/>
        <v/>
      </c>
      <c r="CS763" s="9" t="str">
        <f t="shared" si="145"/>
        <v/>
      </c>
      <c r="CW763" s="7" t="str">
        <f t="shared" si="146"/>
        <v/>
      </c>
    </row>
    <row r="764" spans="66:101">
      <c r="BN764" s="8" t="str">
        <f t="shared" si="147"/>
        <v/>
      </c>
      <c r="BT764" s="8" t="str">
        <f t="shared" si="139"/>
        <v/>
      </c>
      <c r="BY764" s="8" t="str">
        <f t="shared" si="140"/>
        <v/>
      </c>
      <c r="BZ764" s="8" t="str">
        <f t="shared" si="141"/>
        <v/>
      </c>
      <c r="CC764" s="8" t="str">
        <f t="shared" si="142"/>
        <v/>
      </c>
      <c r="CE764" s="8" t="str">
        <f t="shared" si="143"/>
        <v/>
      </c>
      <c r="CJ764" s="8" t="str">
        <f t="shared" si="144"/>
        <v/>
      </c>
      <c r="CS764" s="9" t="str">
        <f t="shared" si="145"/>
        <v/>
      </c>
      <c r="CW764" s="7" t="str">
        <f t="shared" si="146"/>
        <v/>
      </c>
    </row>
    <row r="765" spans="66:101">
      <c r="BN765" s="8" t="str">
        <f t="shared" si="147"/>
        <v/>
      </c>
      <c r="BT765" s="8" t="str">
        <f t="shared" si="139"/>
        <v/>
      </c>
      <c r="BY765" s="8" t="str">
        <f t="shared" si="140"/>
        <v/>
      </c>
      <c r="BZ765" s="8" t="str">
        <f t="shared" si="141"/>
        <v/>
      </c>
      <c r="CC765" s="8" t="str">
        <f t="shared" si="142"/>
        <v/>
      </c>
      <c r="CE765" s="8" t="str">
        <f t="shared" si="143"/>
        <v/>
      </c>
      <c r="CJ765" s="8" t="str">
        <f t="shared" si="144"/>
        <v/>
      </c>
      <c r="CS765" s="9" t="str">
        <f t="shared" si="145"/>
        <v/>
      </c>
      <c r="CW765" s="7" t="str">
        <f t="shared" si="146"/>
        <v/>
      </c>
    </row>
    <row r="766" spans="66:101">
      <c r="BN766" s="8" t="str">
        <f t="shared" si="147"/>
        <v/>
      </c>
      <c r="BT766" s="8" t="str">
        <f t="shared" ref="BT766:BT829" si="148">IF(U766="","",U766)</f>
        <v/>
      </c>
      <c r="BY766" s="8" t="str">
        <f t="shared" ref="BY766:BY829" si="149">IF(Z766="","","(")</f>
        <v/>
      </c>
      <c r="BZ766" s="8" t="str">
        <f t="shared" ref="BZ766:BZ829" si="150">IF(Z766="","",IF(U766="","",IF(U766="CLOB","",IF(U766="BLOB","",IF(U766="DATE","",IF(U766="TIMESTAMP","",Z766))))))</f>
        <v/>
      </c>
      <c r="CC766" s="8" t="str">
        <f t="shared" ref="CC766:CC829" si="151">IF(Z766="","",")")</f>
        <v/>
      </c>
      <c r="CE766" s="8" t="str">
        <f t="shared" ref="CE766:CE829" si="152">IF(AI766="","","NOT NULL")</f>
        <v/>
      </c>
      <c r="CJ766" s="8" t="str">
        <f t="shared" ref="CJ766:CJ829" si="153">IF(AE766="○","primary key","")</f>
        <v/>
      </c>
      <c r="CS766" s="9" t="str">
        <f t="shared" ref="CS766:CS829" si="154">IF(L767="","",",")</f>
        <v/>
      </c>
      <c r="CW766" s="7" t="str">
        <f t="shared" ref="CW766:CW829" si="155">IF(C766="","","comment on column " &amp; $O$2 &amp; "." &amp; L766 &amp; " is " &amp; "'" &amp; C766 &amp;"';")</f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47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47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47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ref="BN795:BN858" si="156">IF(L795="",IF(AND(L796="",L794&lt;&gt;""),");",""),""""&amp;L795&amp;"""")</f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si="148"/>
        <v/>
      </c>
      <c r="BY827" s="8" t="str">
        <f t="shared" si="149"/>
        <v/>
      </c>
      <c r="BZ827" s="8" t="str">
        <f t="shared" si="150"/>
        <v/>
      </c>
      <c r="CC827" s="8" t="str">
        <f t="shared" si="151"/>
        <v/>
      </c>
      <c r="CE827" s="8" t="str">
        <f t="shared" si="152"/>
        <v/>
      </c>
      <c r="CJ827" s="8" t="str">
        <f t="shared" si="153"/>
        <v/>
      </c>
      <c r="CS827" s="9" t="str">
        <f t="shared" si="154"/>
        <v/>
      </c>
      <c r="CW827" s="7" t="str">
        <f t="shared" si="155"/>
        <v/>
      </c>
    </row>
    <row r="828" spans="66:101">
      <c r="BN828" s="8" t="str">
        <f t="shared" si="156"/>
        <v/>
      </c>
      <c r="BT828" s="8" t="str">
        <f t="shared" si="148"/>
        <v/>
      </c>
      <c r="BY828" s="8" t="str">
        <f t="shared" si="149"/>
        <v/>
      </c>
      <c r="BZ828" s="8" t="str">
        <f t="shared" si="150"/>
        <v/>
      </c>
      <c r="CC828" s="8" t="str">
        <f t="shared" si="151"/>
        <v/>
      </c>
      <c r="CE828" s="8" t="str">
        <f t="shared" si="152"/>
        <v/>
      </c>
      <c r="CJ828" s="8" t="str">
        <f t="shared" si="153"/>
        <v/>
      </c>
      <c r="CS828" s="9" t="str">
        <f t="shared" si="154"/>
        <v/>
      </c>
      <c r="CW828" s="7" t="str">
        <f t="shared" si="155"/>
        <v/>
      </c>
    </row>
    <row r="829" spans="66:101">
      <c r="BN829" s="8" t="str">
        <f t="shared" si="156"/>
        <v/>
      </c>
      <c r="BT829" s="8" t="str">
        <f t="shared" si="148"/>
        <v/>
      </c>
      <c r="BY829" s="8" t="str">
        <f t="shared" si="149"/>
        <v/>
      </c>
      <c r="BZ829" s="8" t="str">
        <f t="shared" si="150"/>
        <v/>
      </c>
      <c r="CC829" s="8" t="str">
        <f t="shared" si="151"/>
        <v/>
      </c>
      <c r="CE829" s="8" t="str">
        <f t="shared" si="152"/>
        <v/>
      </c>
      <c r="CJ829" s="8" t="str">
        <f t="shared" si="153"/>
        <v/>
      </c>
      <c r="CS829" s="9" t="str">
        <f t="shared" si="154"/>
        <v/>
      </c>
      <c r="CW829" s="7" t="str">
        <f t="shared" si="155"/>
        <v/>
      </c>
    </row>
    <row r="830" spans="66:101">
      <c r="BN830" s="8" t="str">
        <f t="shared" si="156"/>
        <v/>
      </c>
      <c r="BT830" s="8" t="str">
        <f t="shared" ref="BT830:BT893" si="157">IF(U830="","",U830)</f>
        <v/>
      </c>
      <c r="BY830" s="8" t="str">
        <f t="shared" ref="BY830:BY893" si="158">IF(Z830="","","(")</f>
        <v/>
      </c>
      <c r="BZ830" s="8" t="str">
        <f t="shared" ref="BZ830:BZ893" si="159">IF(Z830="","",IF(U830="","",IF(U830="CLOB","",IF(U830="BLOB","",IF(U830="DATE","",IF(U830="TIMESTAMP","",Z830))))))</f>
        <v/>
      </c>
      <c r="CC830" s="8" t="str">
        <f t="shared" ref="CC830:CC893" si="160">IF(Z830="","",")")</f>
        <v/>
      </c>
      <c r="CE830" s="8" t="str">
        <f t="shared" ref="CE830:CE893" si="161">IF(AI830="","","NOT NULL")</f>
        <v/>
      </c>
      <c r="CJ830" s="8" t="str">
        <f t="shared" ref="CJ830:CJ893" si="162">IF(AE830="○","primary key","")</f>
        <v/>
      </c>
      <c r="CS830" s="9" t="str">
        <f t="shared" ref="CS830:CS893" si="163">IF(L831="","",",")</f>
        <v/>
      </c>
      <c r="CW830" s="7" t="str">
        <f t="shared" ref="CW830:CW893" si="164">IF(C830="","","comment on column " &amp; $O$2 &amp; "." &amp; L830 &amp; " is " &amp; "'" &amp; C830 &amp;"';")</f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56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56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56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ref="BN859:BN922" si="165">IF(L859="",IF(AND(L860="",L858&lt;&gt;""),");",""),""""&amp;L859&amp;"""")</f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si="157"/>
        <v/>
      </c>
      <c r="BY891" s="8" t="str">
        <f t="shared" si="158"/>
        <v/>
      </c>
      <c r="BZ891" s="8" t="str">
        <f t="shared" si="159"/>
        <v/>
      </c>
      <c r="CC891" s="8" t="str">
        <f t="shared" si="160"/>
        <v/>
      </c>
      <c r="CE891" s="8" t="str">
        <f t="shared" si="161"/>
        <v/>
      </c>
      <c r="CJ891" s="8" t="str">
        <f t="shared" si="162"/>
        <v/>
      </c>
      <c r="CS891" s="9" t="str">
        <f t="shared" si="163"/>
        <v/>
      </c>
      <c r="CW891" s="7" t="str">
        <f t="shared" si="164"/>
        <v/>
      </c>
    </row>
    <row r="892" spans="66:101">
      <c r="BN892" s="8" t="str">
        <f t="shared" si="165"/>
        <v/>
      </c>
      <c r="BT892" s="8" t="str">
        <f t="shared" si="157"/>
        <v/>
      </c>
      <c r="BY892" s="8" t="str">
        <f t="shared" si="158"/>
        <v/>
      </c>
      <c r="BZ892" s="8" t="str">
        <f t="shared" si="159"/>
        <v/>
      </c>
      <c r="CC892" s="8" t="str">
        <f t="shared" si="160"/>
        <v/>
      </c>
      <c r="CE892" s="8" t="str">
        <f t="shared" si="161"/>
        <v/>
      </c>
      <c r="CJ892" s="8" t="str">
        <f t="shared" si="162"/>
        <v/>
      </c>
      <c r="CS892" s="9" t="str">
        <f t="shared" si="163"/>
        <v/>
      </c>
      <c r="CW892" s="7" t="str">
        <f t="shared" si="164"/>
        <v/>
      </c>
    </row>
    <row r="893" spans="66:101">
      <c r="BN893" s="8" t="str">
        <f t="shared" si="165"/>
        <v/>
      </c>
      <c r="BT893" s="8" t="str">
        <f t="shared" si="157"/>
        <v/>
      </c>
      <c r="BY893" s="8" t="str">
        <f t="shared" si="158"/>
        <v/>
      </c>
      <c r="BZ893" s="8" t="str">
        <f t="shared" si="159"/>
        <v/>
      </c>
      <c r="CC893" s="8" t="str">
        <f t="shared" si="160"/>
        <v/>
      </c>
      <c r="CE893" s="8" t="str">
        <f t="shared" si="161"/>
        <v/>
      </c>
      <c r="CJ893" s="8" t="str">
        <f t="shared" si="162"/>
        <v/>
      </c>
      <c r="CS893" s="9" t="str">
        <f t="shared" si="163"/>
        <v/>
      </c>
      <c r="CW893" s="7" t="str">
        <f t="shared" si="164"/>
        <v/>
      </c>
    </row>
    <row r="894" spans="66:101">
      <c r="BN894" s="8" t="str">
        <f t="shared" si="165"/>
        <v/>
      </c>
      <c r="BT894" s="8" t="str">
        <f t="shared" ref="BT894:BT953" si="166">IF(U894="","",U894)</f>
        <v/>
      </c>
      <c r="BY894" s="8" t="str">
        <f t="shared" ref="BY894:BY953" si="167">IF(Z894="","","(")</f>
        <v/>
      </c>
      <c r="BZ894" s="8" t="str">
        <f t="shared" ref="BZ894:BZ953" si="168">IF(Z894="","",IF(U894="","",IF(U894="CLOB","",IF(U894="BLOB","",IF(U894="DATE","",IF(U894="TIMESTAMP","",Z894))))))</f>
        <v/>
      </c>
      <c r="CC894" s="8" t="str">
        <f t="shared" ref="CC894:CC953" si="169">IF(Z894="","",")")</f>
        <v/>
      </c>
      <c r="CE894" s="8" t="str">
        <f t="shared" ref="CE894:CE953" si="170">IF(AI894="","","NOT NULL")</f>
        <v/>
      </c>
      <c r="CJ894" s="8" t="str">
        <f t="shared" ref="CJ894:CJ953" si="171">IF(AE894="○","primary key","")</f>
        <v/>
      </c>
      <c r="CS894" s="9" t="str">
        <f t="shared" ref="CS894:CS953" si="172">IF(L895="","",",")</f>
        <v/>
      </c>
      <c r="CW894" s="7" t="str">
        <f t="shared" ref="CW894:CW953" si="173">IF(C894="","","comment on column " &amp; $O$2 &amp; "." &amp; L894 &amp; " is " &amp; "'" &amp; C894 &amp;"';")</f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65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65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65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ref="BN923:BN953" si="174">IF(L923="",IF(AND(L924="",L922&lt;&gt;""),");",""),""""&amp;L923&amp;"""")</f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  <row r="951" spans="66:101">
      <c r="BN951" s="8" t="str">
        <f t="shared" si="174"/>
        <v/>
      </c>
      <c r="BT951" s="8" t="str">
        <f t="shared" si="166"/>
        <v/>
      </c>
      <c r="BY951" s="8" t="str">
        <f t="shared" si="167"/>
        <v/>
      </c>
      <c r="BZ951" s="8" t="str">
        <f t="shared" si="168"/>
        <v/>
      </c>
      <c r="CC951" s="8" t="str">
        <f t="shared" si="169"/>
        <v/>
      </c>
      <c r="CE951" s="8" t="str">
        <f t="shared" si="170"/>
        <v/>
      </c>
      <c r="CJ951" s="8" t="str">
        <f t="shared" si="171"/>
        <v/>
      </c>
      <c r="CS951" s="9" t="str">
        <f t="shared" si="172"/>
        <v/>
      </c>
      <c r="CW951" s="7" t="str">
        <f t="shared" si="173"/>
        <v/>
      </c>
    </row>
    <row r="952" spans="66:101">
      <c r="BN952" s="8" t="str">
        <f t="shared" si="174"/>
        <v/>
      </c>
      <c r="BT952" s="8" t="str">
        <f t="shared" si="166"/>
        <v/>
      </c>
      <c r="BY952" s="8" t="str">
        <f t="shared" si="167"/>
        <v/>
      </c>
      <c r="BZ952" s="8" t="str">
        <f t="shared" si="168"/>
        <v/>
      </c>
      <c r="CC952" s="8" t="str">
        <f t="shared" si="169"/>
        <v/>
      </c>
      <c r="CE952" s="8" t="str">
        <f t="shared" si="170"/>
        <v/>
      </c>
      <c r="CJ952" s="8" t="str">
        <f t="shared" si="171"/>
        <v/>
      </c>
      <c r="CS952" s="9" t="str">
        <f t="shared" si="172"/>
        <v/>
      </c>
      <c r="CW952" s="7" t="str">
        <f t="shared" si="173"/>
        <v/>
      </c>
    </row>
    <row r="953" spans="66:101">
      <c r="BN953" s="8" t="str">
        <f t="shared" si="174"/>
        <v/>
      </c>
      <c r="BT953" s="8" t="str">
        <f t="shared" si="166"/>
        <v/>
      </c>
      <c r="BY953" s="8" t="str">
        <f t="shared" si="167"/>
        <v/>
      </c>
      <c r="BZ953" s="8" t="str">
        <f t="shared" si="168"/>
        <v/>
      </c>
      <c r="CC953" s="8" t="str">
        <f t="shared" si="169"/>
        <v/>
      </c>
      <c r="CE953" s="8" t="str">
        <f t="shared" si="170"/>
        <v/>
      </c>
      <c r="CJ953" s="8" t="str">
        <f t="shared" si="171"/>
        <v/>
      </c>
      <c r="CS953" s="9" t="str">
        <f t="shared" si="172"/>
        <v/>
      </c>
      <c r="CW953" s="7" t="str">
        <f t="shared" si="173"/>
        <v/>
      </c>
    </row>
  </sheetData>
  <mergeCells count="817">
    <mergeCell ref="AK63:AL63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E63:AF63"/>
    <mergeCell ref="AG63:AH63"/>
    <mergeCell ref="AI63:AJ63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7:AJ57"/>
    <mergeCell ref="AK57:AL57"/>
    <mergeCell ref="AM57:AN57"/>
    <mergeCell ref="AO57:BB57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8:AJ58"/>
    <mergeCell ref="AK58:AL58"/>
    <mergeCell ref="AM58:AN58"/>
    <mergeCell ref="AO58:BB58"/>
    <mergeCell ref="A58:B58"/>
    <mergeCell ref="C58:K58"/>
    <mergeCell ref="L58:T58"/>
    <mergeCell ref="U58:Y58"/>
    <mergeCell ref="Z58:AA58"/>
    <mergeCell ref="AB58:AD58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4:AF24"/>
    <mergeCell ref="AG24:AH24"/>
    <mergeCell ref="AI24:AJ24"/>
    <mergeCell ref="AK24:AL24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5:AF25"/>
    <mergeCell ref="AG25:AH25"/>
    <mergeCell ref="AI25:AJ25"/>
    <mergeCell ref="AK25:AL25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6:AF26"/>
    <mergeCell ref="AG26:AH26"/>
    <mergeCell ref="AI26:AJ26"/>
    <mergeCell ref="AK26:AL26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28:B28"/>
    <mergeCell ref="C28:K28"/>
    <mergeCell ref="L28:T28"/>
    <mergeCell ref="U28:Y28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31:AF31"/>
    <mergeCell ref="AG31:AH31"/>
    <mergeCell ref="AI31:AJ31"/>
    <mergeCell ref="AM33:AN33"/>
    <mergeCell ref="AO33:BB33"/>
    <mergeCell ref="A33:B33"/>
    <mergeCell ref="C33:K33"/>
    <mergeCell ref="L33:T33"/>
    <mergeCell ref="U33:Y33"/>
    <mergeCell ref="Z33:AA33"/>
    <mergeCell ref="AB33:AD33"/>
    <mergeCell ref="AE32:AF32"/>
    <mergeCell ref="AG32:AH32"/>
    <mergeCell ref="AI32:AJ32"/>
    <mergeCell ref="AK32:AL32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3:AF33"/>
    <mergeCell ref="AG33:AH33"/>
    <mergeCell ref="AI33:AJ33"/>
    <mergeCell ref="AK33:AL33"/>
    <mergeCell ref="AM35:AN35"/>
    <mergeCell ref="AO35:BB35"/>
    <mergeCell ref="A35:B35"/>
    <mergeCell ref="C35:K35"/>
    <mergeCell ref="L35:T35"/>
    <mergeCell ref="U35:Y35"/>
    <mergeCell ref="Z35:AA35"/>
    <mergeCell ref="AB35:AD35"/>
    <mergeCell ref="AE34:AF34"/>
    <mergeCell ref="AG34:AH34"/>
    <mergeCell ref="AI34:AJ34"/>
    <mergeCell ref="AK34:AL34"/>
    <mergeCell ref="AM34:AN34"/>
    <mergeCell ref="AO34:BB34"/>
    <mergeCell ref="A34:B34"/>
    <mergeCell ref="C34:K34"/>
    <mergeCell ref="L34:T34"/>
    <mergeCell ref="U34:Y34"/>
    <mergeCell ref="Z34:AA34"/>
    <mergeCell ref="AB34:AD34"/>
    <mergeCell ref="AE35:AF35"/>
    <mergeCell ref="AG35:AH35"/>
    <mergeCell ref="AI35:AJ35"/>
    <mergeCell ref="AK35:AL35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I66:AJ66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I67:AJ67"/>
    <mergeCell ref="AK67:AL67"/>
    <mergeCell ref="U68:Y68"/>
    <mergeCell ref="Z68:AA68"/>
    <mergeCell ref="AB68:AD68"/>
    <mergeCell ref="A69:B69"/>
    <mergeCell ref="C69:K69"/>
    <mergeCell ref="L69:T69"/>
    <mergeCell ref="U69:Y69"/>
    <mergeCell ref="Z69:AA69"/>
    <mergeCell ref="AB69:AD69"/>
    <mergeCell ref="AI38:AJ38"/>
    <mergeCell ref="AK38:AL38"/>
    <mergeCell ref="AG41:AH41"/>
    <mergeCell ref="AI41:AJ41"/>
    <mergeCell ref="AK31:AL31"/>
    <mergeCell ref="AE29:AF29"/>
    <mergeCell ref="AG29:AH29"/>
    <mergeCell ref="AI29:AJ29"/>
    <mergeCell ref="AK29:AL29"/>
    <mergeCell ref="U38:Y38"/>
    <mergeCell ref="Z38:AA38"/>
    <mergeCell ref="AB38:AD38"/>
    <mergeCell ref="AE38:AF38"/>
    <mergeCell ref="AG38:AH38"/>
    <mergeCell ref="U45:Y45"/>
    <mergeCell ref="Z45:AA45"/>
    <mergeCell ref="AE70:AF70"/>
    <mergeCell ref="AG70:AH70"/>
    <mergeCell ref="AE68:AF68"/>
    <mergeCell ref="AG68:AH68"/>
    <mergeCell ref="AE67:AF67"/>
    <mergeCell ref="AG67:AH67"/>
    <mergeCell ref="AE66:AF66"/>
    <mergeCell ref="AG66:AH66"/>
    <mergeCell ref="AE58:AF58"/>
    <mergeCell ref="AG58:AH58"/>
    <mergeCell ref="U59:Y59"/>
    <mergeCell ref="AE69:AF69"/>
    <mergeCell ref="AG69:AH69"/>
    <mergeCell ref="Z60:AA60"/>
    <mergeCell ref="AB60:AD60"/>
    <mergeCell ref="AE60:AF60"/>
    <mergeCell ref="AG60:AH60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B36:AD36"/>
    <mergeCell ref="AE36:AF36"/>
    <mergeCell ref="AG36:AH36"/>
    <mergeCell ref="AI36:AJ36"/>
    <mergeCell ref="AK36:AL36"/>
    <mergeCell ref="AM36:AN36"/>
    <mergeCell ref="AK37:AL37"/>
    <mergeCell ref="AM37:AN37"/>
    <mergeCell ref="AO37:BB37"/>
    <mergeCell ref="A36:B36"/>
    <mergeCell ref="C36:K36"/>
    <mergeCell ref="L36:T36"/>
    <mergeCell ref="U36:Y36"/>
    <mergeCell ref="Z36:AA36"/>
    <mergeCell ref="AM38:AN38"/>
    <mergeCell ref="AO38:BB38"/>
    <mergeCell ref="A39:B39"/>
    <mergeCell ref="C39:K39"/>
    <mergeCell ref="L39:T39"/>
    <mergeCell ref="U39:Y39"/>
    <mergeCell ref="Z39:AA39"/>
    <mergeCell ref="AO39:BB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B39:AD39"/>
    <mergeCell ref="AE39:AF39"/>
    <mergeCell ref="AG39:AH39"/>
    <mergeCell ref="AI39:AJ39"/>
    <mergeCell ref="AK39:AL39"/>
    <mergeCell ref="AM39:AN39"/>
    <mergeCell ref="AK40:AL40"/>
    <mergeCell ref="AM40:AN40"/>
    <mergeCell ref="AO40:BB40"/>
    <mergeCell ref="AK41:AL41"/>
    <mergeCell ref="AM41:AN41"/>
    <mergeCell ref="AO41:BB41"/>
    <mergeCell ref="A42:B42"/>
    <mergeCell ref="C42:K42"/>
    <mergeCell ref="L42:T42"/>
    <mergeCell ref="U42:Y42"/>
    <mergeCell ref="Z42:AA42"/>
    <mergeCell ref="AO42:BB42"/>
    <mergeCell ref="AB42:AD42"/>
    <mergeCell ref="AE42:AF42"/>
    <mergeCell ref="AG42:AH42"/>
    <mergeCell ref="AI42:AJ42"/>
    <mergeCell ref="AK42:AL42"/>
    <mergeCell ref="AM42:AN42"/>
    <mergeCell ref="A41:B41"/>
    <mergeCell ref="C41:K41"/>
    <mergeCell ref="L41:T41"/>
    <mergeCell ref="U41:Y41"/>
    <mergeCell ref="Z41:AA41"/>
    <mergeCell ref="AB41:AD41"/>
    <mergeCell ref="AE41:AF41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C46:K46"/>
    <mergeCell ref="L46:T46"/>
    <mergeCell ref="U46:Y46"/>
    <mergeCell ref="Z46:AA46"/>
    <mergeCell ref="AB46:AD46"/>
    <mergeCell ref="AE46:AF46"/>
    <mergeCell ref="AG46:AH46"/>
    <mergeCell ref="AI46:AJ46"/>
    <mergeCell ref="AO44:BB44"/>
    <mergeCell ref="AK51:AL51"/>
    <mergeCell ref="AM51:AN51"/>
    <mergeCell ref="AK49:AL49"/>
    <mergeCell ref="AM49:AN49"/>
    <mergeCell ref="AO49:BB49"/>
    <mergeCell ref="AB50:AD50"/>
    <mergeCell ref="AE50:AF50"/>
    <mergeCell ref="AO45:BB45"/>
    <mergeCell ref="AB45:AD45"/>
    <mergeCell ref="AE45:AF45"/>
    <mergeCell ref="AG45:AH45"/>
    <mergeCell ref="AI45:AJ45"/>
    <mergeCell ref="AK45:AL45"/>
    <mergeCell ref="AM45:AN45"/>
    <mergeCell ref="AK46:AL46"/>
    <mergeCell ref="AM46:AN46"/>
    <mergeCell ref="AO46:BB46"/>
    <mergeCell ref="AO50:BB50"/>
    <mergeCell ref="L47:T47"/>
    <mergeCell ref="U47:Y47"/>
    <mergeCell ref="Z47:AA47"/>
    <mergeCell ref="AG14:AH14"/>
    <mergeCell ref="AI14:AJ14"/>
    <mergeCell ref="AB13:AD13"/>
    <mergeCell ref="A51:B51"/>
    <mergeCell ref="C51:K51"/>
    <mergeCell ref="L51:T51"/>
    <mergeCell ref="U51:Y51"/>
    <mergeCell ref="Z51:AA51"/>
    <mergeCell ref="A50:B50"/>
    <mergeCell ref="C50:K50"/>
    <mergeCell ref="L50:T50"/>
    <mergeCell ref="U50:Y50"/>
    <mergeCell ref="Z50:AA50"/>
    <mergeCell ref="AE47:AF47"/>
    <mergeCell ref="AG47:AH47"/>
    <mergeCell ref="AI47:AJ47"/>
    <mergeCell ref="A45:B45"/>
    <mergeCell ref="C45:K45"/>
    <mergeCell ref="L45:T45"/>
    <mergeCell ref="AI51:AJ51"/>
    <mergeCell ref="A46:B46"/>
    <mergeCell ref="AK43:AL43"/>
    <mergeCell ref="AM43:AN43"/>
    <mergeCell ref="AO43:BB43"/>
    <mergeCell ref="AK44:AL44"/>
    <mergeCell ref="AM44:AN44"/>
    <mergeCell ref="Z49:AA49"/>
    <mergeCell ref="AB49:AD49"/>
    <mergeCell ref="AE49:AF49"/>
    <mergeCell ref="Z48:AA48"/>
    <mergeCell ref="AB48:AD48"/>
    <mergeCell ref="AE48:AF48"/>
    <mergeCell ref="AG49:AH49"/>
    <mergeCell ref="AI49:AJ49"/>
    <mergeCell ref="AK47:AL47"/>
    <mergeCell ref="AM47:AN47"/>
    <mergeCell ref="AO47:BB47"/>
    <mergeCell ref="AO48:BB48"/>
    <mergeCell ref="AG48:AH48"/>
    <mergeCell ref="AI48:AJ48"/>
    <mergeCell ref="AK48:AL48"/>
    <mergeCell ref="AM48:AN48"/>
    <mergeCell ref="A15:B15"/>
    <mergeCell ref="C15:K15"/>
    <mergeCell ref="AE13:AF13"/>
    <mergeCell ref="AG13:AH13"/>
    <mergeCell ref="AI13:AJ13"/>
    <mergeCell ref="AK13:AL13"/>
    <mergeCell ref="AM13:AN13"/>
    <mergeCell ref="L13:T13"/>
    <mergeCell ref="U13:Y13"/>
    <mergeCell ref="Z13:AA13"/>
    <mergeCell ref="L15:T15"/>
    <mergeCell ref="U15:Y15"/>
    <mergeCell ref="Z15:AA15"/>
    <mergeCell ref="AB15:AD15"/>
    <mergeCell ref="AE15:AF15"/>
    <mergeCell ref="A14:B14"/>
    <mergeCell ref="C14:K14"/>
    <mergeCell ref="L14:T14"/>
    <mergeCell ref="U14:Y14"/>
    <mergeCell ref="Z14:AA14"/>
    <mergeCell ref="AG15:AH15"/>
    <mergeCell ref="AM15:AN15"/>
    <mergeCell ref="A13:B13"/>
    <mergeCell ref="C13:K13"/>
    <mergeCell ref="AO12:BB12"/>
    <mergeCell ref="AO59:BB59"/>
    <mergeCell ref="AM59:AN59"/>
    <mergeCell ref="AK59:AL59"/>
    <mergeCell ref="AI59:AJ59"/>
    <mergeCell ref="AG59:AH59"/>
    <mergeCell ref="AE59:AF59"/>
    <mergeCell ref="AE12:AF12"/>
    <mergeCell ref="AM14:AN14"/>
    <mergeCell ref="AK14:AL14"/>
    <mergeCell ref="AI15:AJ15"/>
    <mergeCell ref="AK15:AL15"/>
    <mergeCell ref="AO18:BB18"/>
    <mergeCell ref="AE17:AF17"/>
    <mergeCell ref="AK55:AL55"/>
    <mergeCell ref="AM55:AN55"/>
    <mergeCell ref="AO55:BB55"/>
    <mergeCell ref="AO14:BB14"/>
    <mergeCell ref="AO13:BB13"/>
    <mergeCell ref="AO15:BB15"/>
    <mergeCell ref="AG50:AH50"/>
    <mergeCell ref="AI50:AJ50"/>
    <mergeCell ref="AK50:AL50"/>
    <mergeCell ref="AM50:AN50"/>
    <mergeCell ref="AB14:AD14"/>
    <mergeCell ref="AE14:AF14"/>
    <mergeCell ref="AM12:AN12"/>
    <mergeCell ref="AK12:AL12"/>
    <mergeCell ref="A12:B12"/>
    <mergeCell ref="C12:K12"/>
    <mergeCell ref="L12:T12"/>
    <mergeCell ref="U12:Y12"/>
    <mergeCell ref="Z12:AA12"/>
    <mergeCell ref="AB12:AD12"/>
    <mergeCell ref="AG12:AH12"/>
    <mergeCell ref="AI12:AJ12"/>
    <mergeCell ref="A52:B52"/>
    <mergeCell ref="C52:K52"/>
    <mergeCell ref="L52:T52"/>
    <mergeCell ref="U52:Y52"/>
    <mergeCell ref="Z52:AA52"/>
    <mergeCell ref="A38:B38"/>
    <mergeCell ref="C38:K38"/>
    <mergeCell ref="L38:T38"/>
    <mergeCell ref="A19:B19"/>
    <mergeCell ref="C19:K19"/>
    <mergeCell ref="L19:T19"/>
    <mergeCell ref="U19:Y19"/>
    <mergeCell ref="Z19:AA19"/>
    <mergeCell ref="Z28:AA28"/>
    <mergeCell ref="L49:T49"/>
    <mergeCell ref="U49:Y49"/>
    <mergeCell ref="A49:B49"/>
    <mergeCell ref="C49:K49"/>
    <mergeCell ref="A48:B48"/>
    <mergeCell ref="C48:K48"/>
    <mergeCell ref="L48:T48"/>
    <mergeCell ref="U48:Y48"/>
    <mergeCell ref="A47:B47"/>
    <mergeCell ref="C47:K47"/>
    <mergeCell ref="A18:B18"/>
    <mergeCell ref="C18:K18"/>
    <mergeCell ref="L18:T18"/>
    <mergeCell ref="U18:Y18"/>
    <mergeCell ref="AE18:AF18"/>
    <mergeCell ref="AG18:AH18"/>
    <mergeCell ref="AI18:AJ18"/>
    <mergeCell ref="AK18:AL18"/>
    <mergeCell ref="AM18:AN18"/>
    <mergeCell ref="Z18:AA18"/>
    <mergeCell ref="AB18:AD18"/>
    <mergeCell ref="AB19:AD19"/>
    <mergeCell ref="AE19:AF19"/>
    <mergeCell ref="AG19:AH19"/>
    <mergeCell ref="AI19:AJ19"/>
    <mergeCell ref="AK19:AL19"/>
    <mergeCell ref="AM19:AN19"/>
    <mergeCell ref="AO19:BB19"/>
    <mergeCell ref="AB59:AD59"/>
    <mergeCell ref="Z59:AA59"/>
    <mergeCell ref="AO52:BB52"/>
    <mergeCell ref="AB52:AD52"/>
    <mergeCell ref="AE52:AF52"/>
    <mergeCell ref="AG52:AH52"/>
    <mergeCell ref="AI52:AJ52"/>
    <mergeCell ref="AK52:AL52"/>
    <mergeCell ref="AM52:AN52"/>
    <mergeCell ref="AB47:AD47"/>
    <mergeCell ref="AK54:AL54"/>
    <mergeCell ref="AM54:AN54"/>
    <mergeCell ref="AO51:BB51"/>
    <mergeCell ref="AB51:AD51"/>
    <mergeCell ref="AE51:AF51"/>
    <mergeCell ref="AG51:AH51"/>
    <mergeCell ref="AO54:BB54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4:AJ54"/>
    <mergeCell ref="A55:B55"/>
    <mergeCell ref="C55:K55"/>
    <mergeCell ref="L55:T55"/>
    <mergeCell ref="U55:Y55"/>
    <mergeCell ref="Z55:AA55"/>
    <mergeCell ref="AB55:AD55"/>
    <mergeCell ref="AE55:AF55"/>
    <mergeCell ref="AG55:AH55"/>
    <mergeCell ref="AI55:AJ55"/>
    <mergeCell ref="AI69:AJ69"/>
    <mergeCell ref="AK69:AL69"/>
    <mergeCell ref="AM69:AN69"/>
    <mergeCell ref="AO69:BB69"/>
    <mergeCell ref="L59:T59"/>
    <mergeCell ref="C59:K59"/>
    <mergeCell ref="A59:B59"/>
    <mergeCell ref="AI70:AJ70"/>
    <mergeCell ref="AK70:AL70"/>
    <mergeCell ref="AM70:AN70"/>
    <mergeCell ref="AO70:BB70"/>
    <mergeCell ref="A70:B70"/>
    <mergeCell ref="C70:K70"/>
    <mergeCell ref="L70:T70"/>
    <mergeCell ref="U70:Y70"/>
    <mergeCell ref="Z70:AA70"/>
    <mergeCell ref="AB70:AD70"/>
    <mergeCell ref="AI68:AJ68"/>
    <mergeCell ref="AK68:AL68"/>
    <mergeCell ref="AM68:AN68"/>
    <mergeCell ref="AO68:BB68"/>
    <mergeCell ref="A68:B68"/>
    <mergeCell ref="C68:K68"/>
    <mergeCell ref="L68:T68"/>
    <mergeCell ref="AB28:AD28"/>
    <mergeCell ref="AE28:AF28"/>
    <mergeCell ref="AG28:AH28"/>
    <mergeCell ref="AI28:AJ28"/>
    <mergeCell ref="AK28:AL28"/>
    <mergeCell ref="AM28:AN28"/>
    <mergeCell ref="AO28:BB28"/>
    <mergeCell ref="A60:B60"/>
    <mergeCell ref="C60:K60"/>
    <mergeCell ref="L60:T60"/>
    <mergeCell ref="U60:Y60"/>
    <mergeCell ref="AK56:AL56"/>
    <mergeCell ref="AM56:AN56"/>
    <mergeCell ref="AO56:BB56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I60:AJ60"/>
    <mergeCell ref="AK60:AL60"/>
    <mergeCell ref="AM60:AN60"/>
    <mergeCell ref="AO60:BB60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K61:AL61"/>
    <mergeCell ref="AM61:AN61"/>
    <mergeCell ref="AO61:BB61"/>
    <mergeCell ref="AK62:AL62"/>
    <mergeCell ref="AM62:AN62"/>
    <mergeCell ref="AO62:BB62"/>
    <mergeCell ref="A64:B64"/>
    <mergeCell ref="C64:K64"/>
    <mergeCell ref="L64:T64"/>
    <mergeCell ref="U64:Y64"/>
    <mergeCell ref="Z64:AA64"/>
    <mergeCell ref="AB64:AD64"/>
    <mergeCell ref="AE64:AF64"/>
    <mergeCell ref="AG64:AH64"/>
    <mergeCell ref="AI64:AJ64"/>
    <mergeCell ref="AK64:AL64"/>
    <mergeCell ref="AM64:AN64"/>
    <mergeCell ref="AO64:BB64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K65:AL65"/>
    <mergeCell ref="AM65:AN65"/>
    <mergeCell ref="AO65:BB65"/>
    <mergeCell ref="A65:B65"/>
    <mergeCell ref="C65:K65"/>
    <mergeCell ref="L65:T65"/>
    <mergeCell ref="U65:Y65"/>
    <mergeCell ref="Z65:AA65"/>
    <mergeCell ref="AB65:AD65"/>
    <mergeCell ref="AE65:AF65"/>
    <mergeCell ref="AG65:AH65"/>
    <mergeCell ref="AI65:AJ65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2013-04-24T02:45:11Z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