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A18"/>
  <c r="A19"/>
  <c r="CW62"/>
  <c r="CS62"/>
  <c r="CJ62"/>
  <c r="CE62"/>
  <c r="CC62"/>
  <c r="BZ62"/>
  <c r="BY62"/>
  <c r="BT62"/>
  <c r="BN62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BT71"/>
  <c r="BY71"/>
  <c r="BZ71"/>
  <c r="CC71"/>
  <c r="CE71"/>
  <c r="CJ71"/>
  <c r="CS71"/>
  <c r="CW27"/>
  <c r="CS27"/>
  <c r="CJ27"/>
  <c r="CE27"/>
  <c r="CC27"/>
  <c r="BZ27"/>
  <c r="BY27"/>
  <c r="BT27"/>
  <c r="BN27"/>
  <c r="CW55"/>
  <c r="CJ55"/>
  <c r="CE55"/>
  <c r="CC55"/>
  <c r="BZ55"/>
  <c r="BY55"/>
  <c r="BT55"/>
  <c r="BN55"/>
  <c r="CW54"/>
  <c r="CJ54"/>
  <c r="CE54"/>
  <c r="CC54"/>
  <c r="BZ54"/>
  <c r="BY54"/>
  <c r="BT54"/>
  <c r="BN54"/>
  <c r="CW53"/>
  <c r="CJ53"/>
  <c r="CE53"/>
  <c r="CC53"/>
  <c r="BZ53"/>
  <c r="BY53"/>
  <c r="BT53"/>
  <c r="BN53"/>
  <c r="CW52"/>
  <c r="CJ52"/>
  <c r="CE52"/>
  <c r="CC52"/>
  <c r="BZ52"/>
  <c r="BY52"/>
  <c r="BT52"/>
  <c r="BN52"/>
  <c r="BS4"/>
  <c r="CW68"/>
  <c r="CS68"/>
  <c r="CJ68"/>
  <c r="CE68"/>
  <c r="CC68"/>
  <c r="BZ68"/>
  <c r="BY68"/>
  <c r="BT68"/>
  <c r="BN68"/>
  <c r="CW18"/>
  <c r="CS18"/>
  <c r="CJ18"/>
  <c r="CE18"/>
  <c r="CC18"/>
  <c r="BZ18"/>
  <c r="BY18"/>
  <c r="BT18"/>
  <c r="BN18"/>
  <c r="BN13"/>
  <c r="BN58"/>
  <c r="BT58"/>
  <c r="BY58"/>
  <c r="BZ58"/>
  <c r="CC58"/>
  <c r="CE58"/>
  <c r="CJ58"/>
  <c r="CS58"/>
  <c r="CW58"/>
  <c r="BN56"/>
  <c r="BT56"/>
  <c r="BY56"/>
  <c r="BZ56"/>
  <c r="CC56"/>
  <c r="CE56"/>
  <c r="CJ56"/>
  <c r="CS56"/>
  <c r="CW56"/>
  <c r="BN57"/>
  <c r="BT57"/>
  <c r="BY57"/>
  <c r="BZ57"/>
  <c r="CC57"/>
  <c r="CE57"/>
  <c r="CJ57"/>
  <c r="CS57"/>
  <c r="CW57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W70"/>
  <c r="CS70"/>
  <c r="CJ70"/>
  <c r="CE70"/>
  <c r="CC70"/>
  <c r="BZ70"/>
  <c r="BY70"/>
  <c r="BT70"/>
  <c r="CW69"/>
  <c r="CJ69"/>
  <c r="CE69"/>
  <c r="CC69"/>
  <c r="BZ69"/>
  <c r="BY69"/>
  <c r="BT69"/>
  <c r="BN69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51"/>
  <c r="CJ51"/>
  <c r="CE51"/>
  <c r="CC51"/>
  <c r="BZ51"/>
  <c r="BY51"/>
  <c r="BT51"/>
  <c r="BN51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CW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17"/>
  <c r="CS17"/>
  <c r="CJ17"/>
  <c r="CE17"/>
  <c r="CC17"/>
  <c r="BZ17"/>
  <c r="BY17"/>
  <c r="BT17"/>
  <c r="BN17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<sst xmlns="http://schemas.openxmlformats.org/spreadsheetml/2006/main" count="68" uniqueCount="55">
  <si>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</si>
  <si>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</si>
  <si>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</si>
  <si>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</si>
  <si>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</si>
  <si>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</si>
  <si>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</si>
  <si>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</si>
  <si>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</si>
  <si>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</si>
  <si>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</si>
  <si>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</si>
  <si>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</si>
  <si>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</si>
  <si>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</si>
  <si>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</si>
  <si>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</si>
  <si>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</si>
  <si>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</si>
  <si>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</si>
  <si>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</si>
  <si>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</si>
  <si>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</si>
  <si>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</si>
  <si>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</si>
  <si>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</si>
  <si>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</si>
  <si>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</si>
  <si>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</si>
  <si>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</si>
  <si>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</si>
  <si>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</si>
  <si>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</si>
  <si>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</si>
  <si>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</si>
  <si>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</si>
  <si>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</si>
  <si>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</si>
  <si>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</si>
  <si>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</si>
  <si>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</si>
  <si>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会议视频</t>
    <phoneticPr fontId="1" type="noConversion"/>
  </si>
  <si>
    <t>视频名称</t>
    <phoneticPr fontId="7" type="noConversion"/>
  </si>
  <si>
    <t>XMMI_GUID</t>
    <phoneticPr fontId="7" type="noConversion"/>
  </si>
  <si>
    <t>视频描述</t>
    <phoneticPr fontId="7" type="noConversion"/>
  </si>
  <si>
    <t>视频文件</t>
    <phoneticPr fontId="7" type="noConversion"/>
  </si>
  <si>
    <t>VARCHAR2(40)</t>
    <phoneticPr fontId="7" type="noConversion"/>
  </si>
  <si>
    <t>会议PID</t>
    <phoneticPr fontId="7" type="noConversion"/>
  </si>
  <si>
    <t>XMMV_GUID</t>
    <phoneticPr fontId="7" type="noConversion"/>
  </si>
  <si>
    <t>XMMV_NAME</t>
    <phoneticPr fontId="7" type="noConversion"/>
  </si>
  <si>
    <t>XMMV_DESCRIPTION</t>
    <phoneticPr fontId="7" type="noConversion"/>
  </si>
  <si>
    <t>XMMV_FILE</t>
    <phoneticPr fontId="7" type="noConversion"/>
  </si>
  <si>
    <t>XM_MEETING_VIDEO</t>
    <phoneticPr fontId="7" type="noConversion"/>
  </si>
  <si>
    <t>VARCHAR2(400)</t>
    <phoneticPr fontId="7" type="noConversion"/>
  </si>
  <si>
    <t>VARCHAR2(100)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</si>
</sst>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right"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vertical="top" wrapText="1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952"/>
  <sheetViews>
    <sheetView tabSelected="1" workbookViewId="0">
      <selection activeCell="AO9" sqref="AO9:BB9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8"/>
      <c r="K1" s="42" t="s">
        <v>5</v>
      </c>
      <c r="L1" s="43"/>
      <c r="M1" s="43"/>
      <c r="N1" s="44"/>
      <c r="O1" s="45" t="s">
        <v>41</v>
      </c>
      <c r="P1" s="46"/>
      <c r="Q1" s="46"/>
      <c r="R1" s="46"/>
      <c r="S1" s="46"/>
      <c r="T1" s="46"/>
      <c r="U1" s="46"/>
      <c r="V1" s="46"/>
      <c r="W1" s="46"/>
      <c r="X1" s="47"/>
      <c r="Y1" s="48" t="s">
        <v>0</v>
      </c>
      <c r="Z1" s="48"/>
      <c r="AA1" s="48"/>
      <c r="AB1" s="48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8" t="s">
        <v>2</v>
      </c>
      <c r="AN1" s="48"/>
      <c r="AO1" s="48"/>
      <c r="AP1" s="48"/>
      <c r="AQ1" s="24"/>
      <c r="AR1" s="24"/>
      <c r="AS1" s="24"/>
      <c r="AT1" s="24"/>
      <c r="AU1" s="24"/>
      <c r="AV1" s="24"/>
      <c r="AW1" s="24"/>
      <c r="AX1" s="24"/>
      <c r="AY1" s="24"/>
      <c r="AZ1" s="25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39"/>
      <c r="B2" s="40"/>
      <c r="C2" s="40"/>
      <c r="D2" s="40"/>
      <c r="E2" s="40"/>
      <c r="F2" s="40"/>
      <c r="G2" s="40"/>
      <c r="H2" s="40"/>
      <c r="I2" s="40"/>
      <c r="J2" s="41"/>
      <c r="K2" s="26" t="s">
        <v>6</v>
      </c>
      <c r="L2" s="27"/>
      <c r="M2" s="27"/>
      <c r="N2" s="28"/>
      <c r="O2" s="29" t="s">
        <v>52</v>
      </c>
      <c r="P2" s="30"/>
      <c r="Q2" s="30"/>
      <c r="R2" s="30"/>
      <c r="S2" s="30"/>
      <c r="T2" s="30"/>
      <c r="U2" s="30"/>
      <c r="V2" s="30"/>
      <c r="W2" s="30"/>
      <c r="X2" s="31"/>
      <c r="Y2" s="32" t="s">
        <v>1</v>
      </c>
      <c r="Z2" s="32"/>
      <c r="AA2" s="32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2" t="s">
        <v>3</v>
      </c>
      <c r="AN2" s="32"/>
      <c r="AO2" s="32"/>
      <c r="AP2" s="32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143" ht="12.75" thickTop="1">
      <c r="B3" s="2"/>
    </row>
    <row r="4" spans="1:143" ht="14.25">
      <c r="A4" s="50" t="s">
        <v>4</v>
      </c>
      <c r="B4" s="50"/>
      <c r="C4" s="50" t="s">
        <v>5</v>
      </c>
      <c r="D4" s="50"/>
      <c r="E4" s="50"/>
      <c r="F4" s="50"/>
      <c r="G4" s="50"/>
      <c r="H4" s="50"/>
      <c r="I4" s="50"/>
      <c r="J4" s="50"/>
      <c r="K4" s="50"/>
      <c r="L4" s="51" t="s">
        <v>6</v>
      </c>
      <c r="M4" s="52"/>
      <c r="N4" s="52"/>
      <c r="O4" s="52"/>
      <c r="P4" s="52"/>
      <c r="Q4" s="52"/>
      <c r="R4" s="52"/>
      <c r="S4" s="52"/>
      <c r="T4" s="53"/>
      <c r="U4" s="50" t="s">
        <v>9</v>
      </c>
      <c r="V4" s="50"/>
      <c r="W4" s="50"/>
      <c r="X4" s="50"/>
      <c r="Y4" s="50"/>
      <c r="Z4" s="50" t="s">
        <v>10</v>
      </c>
      <c r="AA4" s="50"/>
      <c r="AB4" s="50" t="s">
        <v>11</v>
      </c>
      <c r="AC4" s="50"/>
      <c r="AD4" s="50"/>
      <c r="AE4" s="50" t="s">
        <v>12</v>
      </c>
      <c r="AF4" s="50"/>
      <c r="AG4" s="50" t="s">
        <v>13</v>
      </c>
      <c r="AH4" s="50"/>
      <c r="AI4" s="50" t="s">
        <v>14</v>
      </c>
      <c r="AJ4" s="50"/>
      <c r="AK4" s="50" t="s">
        <v>15</v>
      </c>
      <c r="AL4" s="50"/>
      <c r="AM4" s="50" t="s">
        <v>16</v>
      </c>
      <c r="AN4" s="50"/>
      <c r="AO4" s="50" t="s">
        <v>7</v>
      </c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M4" s="4" t="s">
        <v>32</v>
      </c>
      <c r="BN4" s="5"/>
      <c r="BO4" s="5"/>
      <c r="BP4" s="5"/>
      <c r="BQ4" s="5"/>
      <c r="BR4" s="5"/>
      <c r="BS4" s="5" t="str">
        <f>O2</f>
        <v>XM_MEETING_VIDEO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56">
        <f t="shared" ref="A5:A19" si="0">ROW()-4</f>
        <v>1</v>
      </c>
      <c r="B5" s="56"/>
      <c r="C5" s="57" t="s">
        <v>37</v>
      </c>
      <c r="D5" s="58"/>
      <c r="E5" s="58"/>
      <c r="F5" s="58"/>
      <c r="G5" s="58"/>
      <c r="H5" s="58"/>
      <c r="I5" s="58"/>
      <c r="J5" s="58"/>
      <c r="K5" s="59"/>
      <c r="L5" s="57" t="s">
        <v>48</v>
      </c>
      <c r="M5" s="58"/>
      <c r="N5" s="58"/>
      <c r="O5" s="58"/>
      <c r="P5" s="58"/>
      <c r="Q5" s="58"/>
      <c r="R5" s="58"/>
      <c r="S5" s="58"/>
      <c r="T5" s="59"/>
      <c r="U5" s="55" t="s">
        <v>39</v>
      </c>
      <c r="V5" s="55"/>
      <c r="W5" s="55"/>
      <c r="X5" s="55"/>
      <c r="Y5" s="55"/>
      <c r="Z5" s="55"/>
      <c r="AA5" s="55"/>
      <c r="AB5" s="55"/>
      <c r="AC5" s="55"/>
      <c r="AD5" s="55"/>
      <c r="AE5" s="54" t="s">
        <v>17</v>
      </c>
      <c r="AF5" s="54"/>
      <c r="AG5" s="54"/>
      <c r="AH5" s="54"/>
      <c r="AI5" s="54"/>
      <c r="AJ5" s="54"/>
      <c r="AK5" s="54" t="s">
        <v>17</v>
      </c>
      <c r="AL5" s="54"/>
      <c r="AM5" s="54"/>
      <c r="AN5" s="54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N5" s="8" t="str">
        <f>IF(L5="",IF(AND(L6="",L4&lt;&gt;""),");",""),L5)</f>
        <v>XMMV_GUID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XM_MEETING_VIDEO.XMMV_GUID is 'PID';</v>
      </c>
    </row>
    <row r="6" spans="1:143" ht="14.25">
      <c r="A6" s="62">
        <f t="shared" si="0"/>
        <v>2</v>
      </c>
      <c r="B6" s="62"/>
      <c r="C6" s="63" t="s">
        <v>47</v>
      </c>
      <c r="D6" s="64"/>
      <c r="E6" s="64"/>
      <c r="F6" s="64"/>
      <c r="G6" s="64"/>
      <c r="H6" s="64"/>
      <c r="I6" s="64"/>
      <c r="J6" s="64"/>
      <c r="K6" s="65"/>
      <c r="L6" s="63" t="s">
        <v>43</v>
      </c>
      <c r="M6" s="64"/>
      <c r="N6" s="64"/>
      <c r="O6" s="64"/>
      <c r="P6" s="64"/>
      <c r="Q6" s="64"/>
      <c r="R6" s="64"/>
      <c r="S6" s="64"/>
      <c r="T6" s="65"/>
      <c r="U6" s="61" t="s">
        <v>46</v>
      </c>
      <c r="V6" s="61"/>
      <c r="W6" s="61"/>
      <c r="X6" s="61"/>
      <c r="Y6" s="61"/>
      <c r="Z6" s="61"/>
      <c r="AA6" s="61"/>
      <c r="AB6" s="61"/>
      <c r="AC6" s="61"/>
      <c r="AD6" s="61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N6" s="8" t="str">
        <f t="shared" ref="BN6:BN30" si="1">IF(L6="",IF(AND(L7="",L5&lt;&gt;""),");",""),L6)</f>
        <v>XMMI_GUID</v>
      </c>
      <c r="BT6" s="8" t="str">
        <f t="shared" ref="BT6:BT69" si="2">IF(U6="","",U6)</f>
        <v>VARCHAR2(40)</v>
      </c>
      <c r="BY6" s="8" t="str">
        <f t="shared" ref="BY6:BY69" si="3">IF(Z6="","","(")</f>
        <v/>
      </c>
      <c r="BZ6" s="8" t="str">
        <f t="shared" ref="BZ6:BZ69" si="4">IF(Z6="","",IF(U6="","",IF(U6="CLOB","",IF(U6="BLOB","",IF(U6="DATE","",IF(U6="TIMESTAMP","",Z6))))))</f>
        <v/>
      </c>
      <c r="CC6" s="8" t="str">
        <f t="shared" ref="CC6:CC69" si="5">IF(Z6="","",")")</f>
        <v/>
      </c>
      <c r="CE6" s="8" t="str">
        <f t="shared" ref="CE6:CE69" si="6">IF(AI6="","","NOT NULL")</f>
        <v/>
      </c>
      <c r="CJ6" s="8" t="str">
        <f t="shared" ref="CJ6:CJ69" si="7">IF(AE6="○","primary key","")</f>
        <v/>
      </c>
      <c r="CS6" s="9" t="str">
        <f t="shared" ref="CS6:CS66" si="8">IF(L7="","",",")</f>
        <v>,</v>
      </c>
      <c r="CW6" s="7" t="str">
        <f t="shared" ref="CW6:CW69" si="9">IF(C6="","","comment on column " &amp; $O$2 &amp; "." &amp; L6 &amp; " is " &amp; "'" &amp; C6 &amp;"';")</f>
        <v>comment on column XM_MEETING_VIDEO.XMMI_GUID is '会议PID';</v>
      </c>
    </row>
    <row r="7" spans="1:143" s="3" customFormat="1" ht="14.25">
      <c r="A7" s="23">
        <f t="shared" si="0"/>
        <v>3</v>
      </c>
      <c r="B7" s="23"/>
      <c r="C7" s="16" t="s">
        <v>42</v>
      </c>
      <c r="D7" s="17"/>
      <c r="E7" s="17"/>
      <c r="F7" s="17"/>
      <c r="G7" s="17"/>
      <c r="H7" s="17"/>
      <c r="I7" s="17"/>
      <c r="J7" s="17"/>
      <c r="K7" s="18"/>
      <c r="L7" s="16" t="s">
        <v>49</v>
      </c>
      <c r="M7" s="17"/>
      <c r="N7" s="17"/>
      <c r="O7" s="17"/>
      <c r="P7" s="17"/>
      <c r="Q7" s="17"/>
      <c r="R7" s="17"/>
      <c r="S7" s="17"/>
      <c r="T7" s="18"/>
      <c r="U7" s="22" t="s">
        <v>40</v>
      </c>
      <c r="V7" s="22"/>
      <c r="W7" s="22"/>
      <c r="X7" s="22"/>
      <c r="Y7" s="22"/>
      <c r="Z7" s="22"/>
      <c r="AA7" s="22"/>
      <c r="AB7" s="22"/>
      <c r="AC7" s="22"/>
      <c r="AD7" s="22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M7" s="10"/>
      <c r="BN7" s="11" t="str">
        <f t="shared" si="1"/>
        <v>XMMV_NAME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XM_MEETING_VIDEO.XMMV_NAME is '视频名称';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23">
        <f t="shared" si="0"/>
        <v>4</v>
      </c>
      <c r="B8" s="23"/>
      <c r="C8" s="68" t="s">
        <v>44</v>
      </c>
      <c r="D8" s="69"/>
      <c r="E8" s="69"/>
      <c r="F8" s="69"/>
      <c r="G8" s="69"/>
      <c r="H8" s="69"/>
      <c r="I8" s="69"/>
      <c r="J8" s="69"/>
      <c r="K8" s="70"/>
      <c r="L8" s="68" t="s">
        <v>50</v>
      </c>
      <c r="M8" s="69"/>
      <c r="N8" s="69"/>
      <c r="O8" s="69"/>
      <c r="P8" s="69"/>
      <c r="Q8" s="69"/>
      <c r="R8" s="69"/>
      <c r="S8" s="69"/>
      <c r="T8" s="70"/>
      <c r="U8" s="22" t="s">
        <v>53</v>
      </c>
      <c r="V8" s="22"/>
      <c r="W8" s="22"/>
      <c r="X8" s="22"/>
      <c r="Y8" s="22"/>
      <c r="Z8" s="67"/>
      <c r="AA8" s="67"/>
      <c r="AB8" s="67"/>
      <c r="AC8" s="67"/>
      <c r="AD8" s="67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N8" s="8" t="str">
        <f>IF(L8="",IF(AND(#REF!="",L7&lt;&gt;""),");",""),L8)</f>
        <v>XMMV_DESCRIPTION</v>
      </c>
      <c r="BT8" s="8" t="str">
        <f t="shared" si="2"/>
        <v>VARCHAR2(400)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XM_MEETING_VIDEO.XMMV_DESCRIPTION is '视频描述';</v>
      </c>
    </row>
    <row r="9" spans="1:143" ht="14.25">
      <c r="A9" s="23">
        <f t="shared" si="0"/>
        <v>5</v>
      </c>
      <c r="B9" s="23"/>
      <c r="C9" s="68" t="s">
        <v>45</v>
      </c>
      <c r="D9" s="69"/>
      <c r="E9" s="69"/>
      <c r="F9" s="69"/>
      <c r="G9" s="69"/>
      <c r="H9" s="69"/>
      <c r="I9" s="69"/>
      <c r="J9" s="69"/>
      <c r="K9" s="70"/>
      <c r="L9" s="68" t="s">
        <v>51</v>
      </c>
      <c r="M9" s="69"/>
      <c r="N9" s="69"/>
      <c r="O9" s="69"/>
      <c r="P9" s="69"/>
      <c r="Q9" s="69"/>
      <c r="R9" s="69"/>
      <c r="S9" s="69"/>
      <c r="T9" s="70"/>
      <c r="U9" s="67" t="s">
        <v>54</v>
      </c>
      <c r="V9" s="67"/>
      <c r="W9" s="67"/>
      <c r="X9" s="67"/>
      <c r="Y9" s="67"/>
      <c r="Z9" s="67"/>
      <c r="AA9" s="67"/>
      <c r="AB9" s="67"/>
      <c r="AC9" s="67"/>
      <c r="AD9" s="67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N9" s="8" t="str">
        <f>IF(L9="",IF(AND(#REF!="",#REF!&lt;&gt;""),");",""),L9)</f>
        <v>XMMV_FILE</v>
      </c>
      <c r="BT9" s="8" t="str">
        <f t="shared" si="2"/>
        <v>VARCHAR2(100)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XM_MEETING_VIDEO.XMMV_FILE is '视频文件';</v>
      </c>
    </row>
    <row r="10" spans="1:143" ht="14.25">
      <c r="A10" s="23">
        <f t="shared" si="0"/>
        <v>6</v>
      </c>
      <c r="B10" s="23"/>
      <c r="C10" s="68"/>
      <c r="D10" s="69"/>
      <c r="E10" s="69"/>
      <c r="F10" s="69"/>
      <c r="G10" s="69"/>
      <c r="H10" s="69"/>
      <c r="I10" s="69"/>
      <c r="J10" s="69"/>
      <c r="K10" s="70"/>
      <c r="L10" s="71"/>
      <c r="M10" s="72"/>
      <c r="N10" s="72"/>
      <c r="O10" s="72"/>
      <c r="P10" s="72"/>
      <c r="Q10" s="72"/>
      <c r="R10" s="72"/>
      <c r="S10" s="72"/>
      <c r="T10" s="73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N10" s="8" t="e">
        <f>IF(L10="",IF(AND(L11="",#REF!&lt;&gt;""),");",""),L10)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/>
      </c>
    </row>
    <row r="11" spans="1:143" ht="14.25">
      <c r="A11" s="23">
        <f t="shared" si="0"/>
        <v>7</v>
      </c>
      <c r="B11" s="23"/>
      <c r="C11" s="68"/>
      <c r="D11" s="69"/>
      <c r="E11" s="69"/>
      <c r="F11" s="69"/>
      <c r="G11" s="69"/>
      <c r="H11" s="69"/>
      <c r="I11" s="69"/>
      <c r="J11" s="69"/>
      <c r="K11" s="70"/>
      <c r="L11" s="68"/>
      <c r="M11" s="69"/>
      <c r="N11" s="69"/>
      <c r="O11" s="69"/>
      <c r="P11" s="69"/>
      <c r="Q11" s="69"/>
      <c r="R11" s="69"/>
      <c r="S11" s="69"/>
      <c r="T11" s="70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N11" s="8" t="str">
        <f>IF(L11="",IF(AND(L56="",L10&lt;&gt;""),");",""),L11)</f>
        <v/>
      </c>
      <c r="BT11" s="8" t="str">
        <f t="shared" ref="BT11:BT14" si="10">IF(U11="","",U11)</f>
        <v/>
      </c>
      <c r="BY11" s="8" t="str">
        <f t="shared" ref="BY11:BY14" si="11">IF(Z11="","","(")</f>
        <v/>
      </c>
      <c r="BZ11" s="8" t="str">
        <f t="shared" ref="BZ11:BZ14" si="12">IF(Z11="","",IF(U11="","",IF(U11="CLOB","",IF(U11="BLOB","",IF(U11="DATE","",IF(U11="TIMESTAMP","",Z11))))))</f>
        <v/>
      </c>
      <c r="CC11" s="8" t="str">
        <f t="shared" ref="CC11:CC14" si="13">IF(Z11="","",")")</f>
        <v/>
      </c>
      <c r="CE11" s="8" t="str">
        <f t="shared" ref="CE11:CE14" si="14">IF(AI11="","","NOT NULL")</f>
        <v/>
      </c>
      <c r="CJ11" s="8" t="str">
        <f t="shared" ref="CJ11:CJ14" si="15">IF(AE11="○","primary key","")</f>
        <v/>
      </c>
      <c r="CS11" s="9" t="str">
        <f>IF(L56="","",",")</f>
        <v/>
      </c>
      <c r="CW11" s="7" t="str">
        <f t="shared" ref="CW11:CW14" si="16">IF(C11="","","comment on column " &amp; $O$2 &amp; "." &amp; L11 &amp; " is " &amp; "'" &amp; C11 &amp;"';")</f>
        <v/>
      </c>
    </row>
    <row r="12" spans="1:143" s="3" customFormat="1" ht="14.25">
      <c r="A12" s="23">
        <f t="shared" si="0"/>
        <v>8</v>
      </c>
      <c r="B12" s="23"/>
      <c r="C12" s="16"/>
      <c r="D12" s="17"/>
      <c r="E12" s="17"/>
      <c r="F12" s="17"/>
      <c r="G12" s="17"/>
      <c r="H12" s="17"/>
      <c r="I12" s="17"/>
      <c r="J12" s="17"/>
      <c r="K12" s="18"/>
      <c r="L12" s="16"/>
      <c r="M12" s="17"/>
      <c r="N12" s="17"/>
      <c r="O12" s="17"/>
      <c r="P12" s="17"/>
      <c r="Q12" s="17"/>
      <c r="R12" s="17"/>
      <c r="S12" s="17"/>
      <c r="T12" s="18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M12" s="10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2"/>
      <c r="CT12" s="11"/>
      <c r="CU12" s="11"/>
      <c r="CV12" s="11"/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43" ht="14.25">
      <c r="A13" s="23">
        <f t="shared" si="0"/>
        <v>9</v>
      </c>
      <c r="B13" s="23"/>
      <c r="C13" s="68"/>
      <c r="D13" s="69"/>
      <c r="E13" s="69"/>
      <c r="F13" s="69"/>
      <c r="G13" s="69"/>
      <c r="H13" s="69"/>
      <c r="I13" s="69"/>
      <c r="J13" s="69"/>
      <c r="K13" s="70"/>
      <c r="L13" s="68"/>
      <c r="M13" s="69"/>
      <c r="N13" s="69"/>
      <c r="O13" s="69"/>
      <c r="P13" s="69"/>
      <c r="Q13" s="69"/>
      <c r="R13" s="69"/>
      <c r="S13" s="69"/>
      <c r="T13" s="70"/>
      <c r="U13" s="22"/>
      <c r="V13" s="22"/>
      <c r="W13" s="22"/>
      <c r="X13" s="22"/>
      <c r="Y13" s="22"/>
      <c r="Z13" s="67"/>
      <c r="AA13" s="67"/>
      <c r="AB13" s="67"/>
      <c r="AC13" s="67"/>
      <c r="AD13" s="67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N13" s="8" t="e">
        <f>IF(L13="",IF(AND(L14="",#REF!&lt;&gt;""),");",""),""""&amp;L13&amp;"""")</f>
        <v>#REF!</v>
      </c>
      <c r="BT13" s="8" t="str">
        <f t="shared" si="10"/>
        <v/>
      </c>
      <c r="BY13" s="8" t="str">
        <f t="shared" si="11"/>
        <v/>
      </c>
      <c r="BZ13" s="8" t="str">
        <f t="shared" si="12"/>
        <v/>
      </c>
      <c r="CC13" s="8" t="str">
        <f t="shared" si="13"/>
        <v/>
      </c>
      <c r="CE13" s="8" t="str">
        <f t="shared" si="14"/>
        <v/>
      </c>
      <c r="CJ13" s="8" t="str">
        <f t="shared" si="15"/>
        <v/>
      </c>
      <c r="CS13" s="9" t="str">
        <f>IF(L14="","",",")</f>
        <v/>
      </c>
      <c r="CW13" s="7" t="str">
        <f t="shared" si="16"/>
        <v/>
      </c>
    </row>
    <row r="14" spans="1:143" s="3" customFormat="1" ht="14.25">
      <c r="A14" s="23">
        <f t="shared" si="0"/>
        <v>10</v>
      </c>
      <c r="B14" s="23"/>
      <c r="C14" s="16"/>
      <c r="D14" s="17"/>
      <c r="E14" s="17"/>
      <c r="F14" s="17"/>
      <c r="G14" s="17"/>
      <c r="H14" s="17"/>
      <c r="I14" s="17"/>
      <c r="J14" s="17"/>
      <c r="K14" s="18"/>
      <c r="L14" s="16"/>
      <c r="M14" s="17"/>
      <c r="N14" s="17"/>
      <c r="O14" s="17"/>
      <c r="P14" s="17"/>
      <c r="Q14" s="17"/>
      <c r="R14" s="17"/>
      <c r="S14" s="17"/>
      <c r="T14" s="18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M14" s="7"/>
      <c r="BN14" s="8" t="e">
        <f>IF(L14="",IF(AND(#REF!="",L13&lt;&gt;""),");",""),""""&amp;L14&amp;"""")</f>
        <v>#REF!</v>
      </c>
      <c r="BO14" s="8"/>
      <c r="BP14" s="8"/>
      <c r="BQ14" s="8"/>
      <c r="BR14" s="8"/>
      <c r="BS14" s="8"/>
      <c r="BT14" s="8" t="str">
        <f t="shared" si="10"/>
        <v/>
      </c>
      <c r="BU14" s="8"/>
      <c r="BV14" s="8"/>
      <c r="BW14" s="8"/>
      <c r="BX14" s="8"/>
      <c r="BY14" s="8" t="str">
        <f t="shared" si="11"/>
        <v/>
      </c>
      <c r="BZ14" s="8" t="str">
        <f t="shared" si="12"/>
        <v/>
      </c>
      <c r="CA14" s="8"/>
      <c r="CB14" s="8"/>
      <c r="CC14" s="8" t="str">
        <f t="shared" si="13"/>
        <v/>
      </c>
      <c r="CD14" s="8"/>
      <c r="CE14" s="8" t="str">
        <f t="shared" si="14"/>
        <v/>
      </c>
      <c r="CF14" s="8"/>
      <c r="CG14" s="8"/>
      <c r="CH14" s="8"/>
      <c r="CI14" s="8"/>
      <c r="CJ14" s="8" t="str">
        <f t="shared" si="15"/>
        <v/>
      </c>
      <c r="CK14" s="8"/>
      <c r="CL14" s="8"/>
      <c r="CM14" s="8"/>
      <c r="CN14" s="8"/>
      <c r="CO14" s="8"/>
      <c r="CP14" s="8"/>
      <c r="CQ14" s="8"/>
      <c r="CR14" s="8"/>
      <c r="CS14" s="9" t="e">
        <f>IF(#REF!="","",",")</f>
        <v>#REF!</v>
      </c>
      <c r="CT14" s="8"/>
      <c r="CU14" s="8"/>
      <c r="CV14" s="8"/>
      <c r="CW14" s="7" t="str">
        <f t="shared" si="16"/>
        <v/>
      </c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9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</row>
    <row r="15" spans="1:143" s="3" customFormat="1" ht="14.25">
      <c r="A15" s="56">
        <f t="shared" si="0"/>
        <v>11</v>
      </c>
      <c r="B15" s="56"/>
      <c r="C15" s="57" t="s">
        <v>18</v>
      </c>
      <c r="D15" s="58"/>
      <c r="E15" s="58"/>
      <c r="F15" s="58"/>
      <c r="G15" s="58"/>
      <c r="H15" s="58"/>
      <c r="I15" s="58"/>
      <c r="J15" s="58"/>
      <c r="K15" s="59"/>
      <c r="L15" s="57" t="s">
        <v>23</v>
      </c>
      <c r="M15" s="58"/>
      <c r="N15" s="58"/>
      <c r="O15" s="58"/>
      <c r="P15" s="58"/>
      <c r="Q15" s="58"/>
      <c r="R15" s="58"/>
      <c r="S15" s="58"/>
      <c r="T15" s="59"/>
      <c r="U15" s="55" t="s">
        <v>22</v>
      </c>
      <c r="V15" s="55"/>
      <c r="W15" s="55"/>
      <c r="X15" s="55"/>
      <c r="Y15" s="55"/>
      <c r="Z15" s="55"/>
      <c r="AA15" s="55"/>
      <c r="AB15" s="55"/>
      <c r="AC15" s="55"/>
      <c r="AD15" s="55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5" t="s">
        <v>19</v>
      </c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M15" s="10"/>
      <c r="BN15" s="11" t="str">
        <f>IF(L15="",IF(AND(L16="",#REF!&lt;&gt;""),");",""),L15)</f>
        <v>CREATE_BY</v>
      </c>
      <c r="BO15" s="11"/>
      <c r="BP15" s="11"/>
      <c r="BQ15" s="11"/>
      <c r="BR15" s="11"/>
      <c r="BS15" s="11"/>
      <c r="BT15" s="11" t="str">
        <f t="shared" si="2"/>
        <v>VARCHAR2(40)</v>
      </c>
      <c r="BU15" s="11"/>
      <c r="BV15" s="11"/>
      <c r="BW15" s="11"/>
      <c r="BX15" s="11"/>
      <c r="BY15" s="11" t="str">
        <f t="shared" si="3"/>
        <v/>
      </c>
      <c r="BZ15" s="11" t="str">
        <f t="shared" si="4"/>
        <v/>
      </c>
      <c r="CA15" s="11"/>
      <c r="CB15" s="11"/>
      <c r="CC15" s="11" t="str">
        <f t="shared" si="5"/>
        <v/>
      </c>
      <c r="CD15" s="11"/>
      <c r="CE15" s="11" t="str">
        <f t="shared" si="6"/>
        <v/>
      </c>
      <c r="CF15" s="11"/>
      <c r="CG15" s="11"/>
      <c r="CH15" s="11"/>
      <c r="CI15" s="11"/>
      <c r="CJ15" s="11" t="str">
        <f t="shared" si="7"/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 t="shared" si="8"/>
        <v>,</v>
      </c>
      <c r="CT15" s="11"/>
      <c r="CU15" s="11"/>
      <c r="CV15" s="11"/>
      <c r="CW15" s="10" t="str">
        <f t="shared" si="9"/>
        <v>comment on column XM_MEETING_VIDEO.CREATE_BY is '创建者';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43" s="3" customFormat="1" ht="14.25">
      <c r="A16" s="56">
        <f t="shared" si="0"/>
        <v>12</v>
      </c>
      <c r="B16" s="56"/>
      <c r="C16" s="57" t="s">
        <v>29</v>
      </c>
      <c r="D16" s="58"/>
      <c r="E16" s="58"/>
      <c r="F16" s="58"/>
      <c r="G16" s="58"/>
      <c r="H16" s="58"/>
      <c r="I16" s="58"/>
      <c r="J16" s="58"/>
      <c r="K16" s="59"/>
      <c r="L16" s="57" t="s">
        <v>24</v>
      </c>
      <c r="M16" s="58"/>
      <c r="N16" s="58"/>
      <c r="O16" s="58"/>
      <c r="P16" s="58"/>
      <c r="Q16" s="58"/>
      <c r="R16" s="58"/>
      <c r="S16" s="58"/>
      <c r="T16" s="59"/>
      <c r="U16" s="55" t="s">
        <v>30</v>
      </c>
      <c r="V16" s="55"/>
      <c r="W16" s="55"/>
      <c r="X16" s="55"/>
      <c r="Y16" s="55"/>
      <c r="Z16" s="55"/>
      <c r="AA16" s="55"/>
      <c r="AB16" s="55"/>
      <c r="AC16" s="55"/>
      <c r="AD16" s="55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5" t="s">
        <v>20</v>
      </c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M16" s="10"/>
      <c r="BN16" s="11" t="str">
        <f>IF(L16="",IF(AND(#REF!="",L15&lt;&gt;""),");",""),L16)</f>
        <v>CREATE_DT</v>
      </c>
      <c r="BO16" s="11"/>
      <c r="BP16" s="11"/>
      <c r="BQ16" s="11"/>
      <c r="BR16" s="11"/>
      <c r="BS16" s="11"/>
      <c r="BT16" s="11" t="str">
        <f t="shared" si="2"/>
        <v>DATE</v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e">
        <f>IF(#REF!="","",",")</f>
        <v>#REF!</v>
      </c>
      <c r="CT16" s="11"/>
      <c r="CU16" s="11"/>
      <c r="CV16" s="11"/>
      <c r="CW16" s="10" t="str">
        <f t="shared" si="9"/>
        <v>comment on column XM_MEETING_VIDEO.CREATE_DT is '创建时间';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56">
        <f t="shared" si="0"/>
        <v>13</v>
      </c>
      <c r="B17" s="56"/>
      <c r="C17" s="57" t="s">
        <v>28</v>
      </c>
      <c r="D17" s="58"/>
      <c r="E17" s="58"/>
      <c r="F17" s="58"/>
      <c r="G17" s="58"/>
      <c r="H17" s="58"/>
      <c r="I17" s="58"/>
      <c r="J17" s="58"/>
      <c r="K17" s="59"/>
      <c r="L17" s="57" t="s">
        <v>25</v>
      </c>
      <c r="M17" s="58"/>
      <c r="N17" s="58"/>
      <c r="O17" s="58"/>
      <c r="P17" s="58"/>
      <c r="Q17" s="58"/>
      <c r="R17" s="58"/>
      <c r="S17" s="58"/>
      <c r="T17" s="59"/>
      <c r="U17" s="55" t="s">
        <v>22</v>
      </c>
      <c r="V17" s="55"/>
      <c r="W17" s="55"/>
      <c r="X17" s="55"/>
      <c r="Y17" s="55"/>
      <c r="Z17" s="55"/>
      <c r="AA17" s="55"/>
      <c r="AB17" s="55"/>
      <c r="AC17" s="55"/>
      <c r="AD17" s="55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5" t="s">
        <v>19</v>
      </c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M17" s="10"/>
      <c r="BN17" s="11" t="str">
        <f>IF(L17="",IF(AND(L21="",L20&lt;&gt;""),");",""),L17)</f>
        <v>UPDATE_BY</v>
      </c>
      <c r="BO17" s="11"/>
      <c r="BP17" s="11"/>
      <c r="BQ17" s="11"/>
      <c r="BR17" s="11"/>
      <c r="BS17" s="11"/>
      <c r="BT17" s="11" t="str">
        <f>IF(U17="","",U17)</f>
        <v>VARCHAR2(40)</v>
      </c>
      <c r="BU17" s="11"/>
      <c r="BV17" s="11"/>
      <c r="BW17" s="11"/>
      <c r="BX17" s="11"/>
      <c r="BY17" s="11" t="str">
        <f>IF(Z17="","","(")</f>
        <v/>
      </c>
      <c r="BZ17" s="11" t="str">
        <f>IF(Z17="","",IF(U17="","",IF(U17="CLOB","",IF(U17="BLOB","",IF(U17="DATE","",IF(U17="TIMESTAMP","",Z17))))))</f>
        <v/>
      </c>
      <c r="CA17" s="11"/>
      <c r="CB17" s="11"/>
      <c r="CC17" s="11" t="str">
        <f>IF(Z17="","",")")</f>
        <v/>
      </c>
      <c r="CD17" s="11"/>
      <c r="CE17" s="11" t="str">
        <f>IF(AI17="","","NOT NULL")</f>
        <v/>
      </c>
      <c r="CF17" s="11"/>
      <c r="CG17" s="11"/>
      <c r="CH17" s="11"/>
      <c r="CI17" s="11"/>
      <c r="CJ17" s="11" t="str">
        <f>IF(AE17="○","primary key","")</f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>IF(L21="","",",")</f>
        <v/>
      </c>
      <c r="CT17" s="11"/>
      <c r="CU17" s="11"/>
      <c r="CV17" s="11"/>
      <c r="CW17" s="10" t="str">
        <f>IF(C17="","","comment on column " &amp; $O$2 &amp; "." &amp; L17 &amp; " is " &amp; "'" &amp; C17 &amp;"';")</f>
        <v>comment on column XM_MEETING_VIDEO.UPDATE_BY is '修改者';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56">
        <f t="shared" si="0"/>
        <v>14</v>
      </c>
      <c r="B18" s="56"/>
      <c r="C18" s="57" t="s">
        <v>27</v>
      </c>
      <c r="D18" s="58"/>
      <c r="E18" s="58"/>
      <c r="F18" s="58"/>
      <c r="G18" s="58"/>
      <c r="H18" s="58"/>
      <c r="I18" s="58"/>
      <c r="J18" s="58"/>
      <c r="K18" s="59"/>
      <c r="L18" s="57" t="s">
        <v>26</v>
      </c>
      <c r="M18" s="58"/>
      <c r="N18" s="58"/>
      <c r="O18" s="58"/>
      <c r="P18" s="58"/>
      <c r="Q18" s="58"/>
      <c r="R18" s="58"/>
      <c r="S18" s="58"/>
      <c r="T18" s="59"/>
      <c r="U18" s="55" t="s">
        <v>30</v>
      </c>
      <c r="V18" s="55"/>
      <c r="W18" s="55"/>
      <c r="X18" s="55"/>
      <c r="Y18" s="55"/>
      <c r="Z18" s="55"/>
      <c r="AA18" s="55"/>
      <c r="AB18" s="55"/>
      <c r="AC18" s="55"/>
      <c r="AD18" s="55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5" t="s">
        <v>20</v>
      </c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M18" s="10"/>
      <c r="BN18" s="11" t="str">
        <f>IF(L18="",IF(AND(L22="",L21&lt;&gt;""),");",""),L18)</f>
        <v>UPDATE_DT</v>
      </c>
      <c r="BO18" s="11"/>
      <c r="BP18" s="11"/>
      <c r="BQ18" s="11"/>
      <c r="BR18" s="11"/>
      <c r="BS18" s="11"/>
      <c r="BT18" s="11" t="str">
        <f>IF(U18="","",U18)</f>
        <v>DATE</v>
      </c>
      <c r="BU18" s="11"/>
      <c r="BV18" s="11"/>
      <c r="BW18" s="11"/>
      <c r="BX18" s="11"/>
      <c r="BY18" s="11" t="str">
        <f>IF(Z18="","","(")</f>
        <v/>
      </c>
      <c r="BZ18" s="11" t="str">
        <f>IF(Z18="","",IF(U18="","",IF(U18="CLOB","",IF(U18="BLOB","",IF(U18="DATE","",IF(U18="TIMESTAMP","",Z18))))))</f>
        <v/>
      </c>
      <c r="CA18" s="11"/>
      <c r="CB18" s="11"/>
      <c r="CC18" s="11" t="str">
        <f>IF(Z18="","",")")</f>
        <v/>
      </c>
      <c r="CD18" s="11"/>
      <c r="CE18" s="11" t="str">
        <f>IF(AI18="","","NOT NULL")</f>
        <v/>
      </c>
      <c r="CF18" s="11"/>
      <c r="CG18" s="11"/>
      <c r="CH18" s="11"/>
      <c r="CI18" s="11"/>
      <c r="CJ18" s="11" t="str">
        <f>IF(AE18="○","primary key","")</f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IF(L22="","",",")</f>
        <v/>
      </c>
      <c r="CT18" s="11"/>
      <c r="CU18" s="11"/>
      <c r="CV18" s="11"/>
      <c r="CW18" s="10" t="str">
        <f>IF(C18="","","comment on column " &amp; $O$2 &amp; "." &amp; L18 &amp; " is " &amp; "'" &amp; C18 &amp;"';")</f>
        <v>comment on column XM_MEETING_VIDEO.UPDATE_DT is '修改时间';</v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56">
        <f t="shared" si="0"/>
        <v>15</v>
      </c>
      <c r="B19" s="56"/>
      <c r="C19" s="57" t="s">
        <v>33</v>
      </c>
      <c r="D19" s="58"/>
      <c r="E19" s="58"/>
      <c r="F19" s="58"/>
      <c r="G19" s="58"/>
      <c r="H19" s="58"/>
      <c r="I19" s="58"/>
      <c r="J19" s="58"/>
      <c r="K19" s="59"/>
      <c r="L19" s="57" t="s">
        <v>34</v>
      </c>
      <c r="M19" s="58"/>
      <c r="N19" s="58"/>
      <c r="O19" s="58"/>
      <c r="P19" s="58"/>
      <c r="Q19" s="58"/>
      <c r="R19" s="58"/>
      <c r="S19" s="58"/>
      <c r="T19" s="59"/>
      <c r="U19" s="55" t="s">
        <v>35</v>
      </c>
      <c r="V19" s="55"/>
      <c r="W19" s="55"/>
      <c r="X19" s="55"/>
      <c r="Y19" s="55"/>
      <c r="Z19" s="55"/>
      <c r="AA19" s="55"/>
      <c r="AB19" s="55"/>
      <c r="AC19" s="55"/>
      <c r="AD19" s="55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5" t="s">
        <v>36</v>
      </c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M19" s="10"/>
      <c r="BN19" s="11" t="str">
        <f>IF(L19="",IF(AND(L20="",#REF!&lt;&gt;""),");",""),L19)</f>
        <v>DEL_FLAG</v>
      </c>
      <c r="BO19" s="11"/>
      <c r="BP19" s="11"/>
      <c r="BQ19" s="11"/>
      <c r="BR19" s="11"/>
      <c r="BS19" s="11"/>
      <c r="BT19" s="11" t="str">
        <f t="shared" si="2"/>
        <v>INTEGER</v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>comment on column XM_MEETING_VIDEO.DEL_FLAG is '删除标志';</v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M20" s="10"/>
      <c r="BN20" s="11" t="str">
        <f>IF(L20="",IF(AND(L17="",L19&lt;&gt;""),");",""),L20)</f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>IF(L17="","",",")</f>
        <v>,</v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M21" s="10"/>
      <c r="BN21" s="11" t="str">
        <f>IF(L21="",IF(AND(L22="",L17&lt;&gt;""),");",""),L21)</f>
        <v>);</v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M24" s="10"/>
      <c r="BN24" s="11" t="str">
        <f t="shared" si="1"/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M25" s="10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M26" s="10"/>
      <c r="BN26" s="11" t="str">
        <f>IF(L26="",IF(AND(L28="",L25&lt;&gt;""),");",""),L26)</f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>IF(L28="","",",")</f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M27" s="10"/>
      <c r="BN27" s="11" t="str">
        <f>IF(L27="",IF(AND(L28="",L25&lt;&gt;""),");",""),L27)</f>
        <v/>
      </c>
      <c r="BO27" s="11"/>
      <c r="BP27" s="11"/>
      <c r="BQ27" s="11"/>
      <c r="BR27" s="11"/>
      <c r="BS27" s="11"/>
      <c r="BT27" s="11" t="str">
        <f t="shared" ref="BT27" si="17">IF(U27="","",U27)</f>
        <v/>
      </c>
      <c r="BU27" s="11"/>
      <c r="BV27" s="11"/>
      <c r="BW27" s="11"/>
      <c r="BX27" s="11"/>
      <c r="BY27" s="11" t="str">
        <f t="shared" ref="BY27" si="18">IF(Z27="","","(")</f>
        <v/>
      </c>
      <c r="BZ27" s="11" t="str">
        <f t="shared" ref="BZ27" si="19">IF(Z27="","",IF(U27="","",IF(U27="CLOB","",IF(U27="BLOB","",IF(U27="DATE","",IF(U27="TIMESTAMP","",Z27))))))</f>
        <v/>
      </c>
      <c r="CA27" s="11"/>
      <c r="CB27" s="11"/>
      <c r="CC27" s="11" t="str">
        <f t="shared" ref="CC27" si="20">IF(Z27="","",")")</f>
        <v/>
      </c>
      <c r="CD27" s="11"/>
      <c r="CE27" s="11" t="str">
        <f t="shared" ref="CE27" si="21">IF(AI27="","","NOT NULL")</f>
        <v/>
      </c>
      <c r="CF27" s="11"/>
      <c r="CG27" s="11"/>
      <c r="CH27" s="11"/>
      <c r="CI27" s="11"/>
      <c r="CJ27" s="11" t="str">
        <f t="shared" ref="CJ27" si="22">IF(AE27="○","primary key","")</f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ref="CS27" si="23">IF(L28="","",",")</f>
        <v/>
      </c>
      <c r="CT27" s="11"/>
      <c r="CU27" s="11"/>
      <c r="CV27" s="11"/>
      <c r="CW27" s="10" t="str">
        <f t="shared" ref="CW27" si="24">IF(C27="","","comment on column " &amp; $O$2 &amp; "." &amp; L27 &amp; " is " &amp; "'" &amp; C27 &amp;"';")</f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M28" s="10"/>
      <c r="BN28" s="11" t="str">
        <f>IF(L28="",IF(AND(L29="",L26&lt;&gt;""),");",""),L28)</f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M29" s="10"/>
      <c r="BN29" s="11" t="str">
        <f t="shared" si="1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M30" s="13"/>
      <c r="BN30" s="11" t="str">
        <f t="shared" si="1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M31" s="10"/>
      <c r="BN31" s="11" t="str">
        <f t="shared" ref="BN31:BN89" si="25">IF(L31="",IF(AND(L32="",L30&lt;&gt;""),");",""),""""&amp;L31&amp;"""")</f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M48" s="10"/>
      <c r="BN48" s="11" t="str">
        <f t="shared" si="25"/>
        <v/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tr">
        <f t="shared" si="8"/>
        <v/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M49" s="10"/>
      <c r="BN49" s="11" t="str">
        <f t="shared" si="25"/>
        <v/>
      </c>
      <c r="BO49" s="11"/>
      <c r="BP49" s="11"/>
      <c r="BQ49" s="11"/>
      <c r="BR49" s="11"/>
      <c r="BS49" s="11"/>
      <c r="BT49" s="11" t="str">
        <f t="shared" si="2"/>
        <v/>
      </c>
      <c r="BU49" s="11"/>
      <c r="BV49" s="11"/>
      <c r="BW49" s="11"/>
      <c r="BX49" s="11"/>
      <c r="BY49" s="11" t="str">
        <f t="shared" si="3"/>
        <v/>
      </c>
      <c r="BZ49" s="11" t="str">
        <f t="shared" si="4"/>
        <v/>
      </c>
      <c r="CA49" s="11"/>
      <c r="CB49" s="11"/>
      <c r="CC49" s="11" t="str">
        <f t="shared" si="5"/>
        <v/>
      </c>
      <c r="CD49" s="11"/>
      <c r="CE49" s="11" t="str">
        <f t="shared" si="6"/>
        <v/>
      </c>
      <c r="CF49" s="11"/>
      <c r="CG49" s="11"/>
      <c r="CH49" s="11"/>
      <c r="CI49" s="11"/>
      <c r="CJ49" s="11" t="str">
        <f t="shared" si="7"/>
        <v/>
      </c>
      <c r="CK49" s="11"/>
      <c r="CL49" s="11"/>
      <c r="CM49" s="11"/>
      <c r="CN49" s="11"/>
      <c r="CO49" s="11"/>
      <c r="CP49" s="11"/>
      <c r="CQ49" s="11"/>
      <c r="CR49" s="11"/>
      <c r="CS49" s="12" t="str">
        <f t="shared" si="8"/>
        <v/>
      </c>
      <c r="CT49" s="11"/>
      <c r="CU49" s="11"/>
      <c r="CV49" s="11"/>
      <c r="CW49" s="10" t="str">
        <f t="shared" si="9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M50" s="10"/>
      <c r="BN50" s="11" t="e">
        <f>IF(L50="",IF(AND(#REF!="",L49&lt;&gt;""),");",""),""""&amp;L50&amp;"""")</f>
        <v>#REF!</v>
      </c>
      <c r="BO50" s="11"/>
      <c r="BP50" s="11"/>
      <c r="BQ50" s="11"/>
      <c r="BR50" s="11"/>
      <c r="BS50" s="11"/>
      <c r="BT50" s="11" t="str">
        <f t="shared" si="2"/>
        <v/>
      </c>
      <c r="BU50" s="11"/>
      <c r="BV50" s="11"/>
      <c r="BW50" s="11"/>
      <c r="BX50" s="11"/>
      <c r="BY50" s="11" t="str">
        <f t="shared" si="3"/>
        <v/>
      </c>
      <c r="BZ50" s="11" t="str">
        <f t="shared" si="4"/>
        <v/>
      </c>
      <c r="CA50" s="11"/>
      <c r="CB50" s="11"/>
      <c r="CC50" s="11" t="str">
        <f t="shared" si="5"/>
        <v/>
      </c>
      <c r="CD50" s="11"/>
      <c r="CE50" s="11" t="str">
        <f t="shared" si="6"/>
        <v/>
      </c>
      <c r="CF50" s="11"/>
      <c r="CG50" s="11"/>
      <c r="CH50" s="11"/>
      <c r="CI50" s="11"/>
      <c r="CJ50" s="11" t="str">
        <f t="shared" si="7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9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ref="BT51:BT64" si="26">IF(U51="","",U51)</f>
        <v/>
      </c>
      <c r="BU51" s="11"/>
      <c r="BV51" s="11"/>
      <c r="BW51" s="11"/>
      <c r="BX51" s="11"/>
      <c r="BY51" s="11" t="str">
        <f t="shared" ref="BY51:BY64" si="27">IF(Z51="","","(")</f>
        <v/>
      </c>
      <c r="BZ51" s="11" t="str">
        <f t="shared" ref="BZ51:BZ64" si="28">IF(Z51="","",IF(U51="","",IF(U51="CLOB","",IF(U51="BLOB","",IF(U51="DATE","",IF(U51="TIMESTAMP","",Z51))))))</f>
        <v/>
      </c>
      <c r="CA51" s="11"/>
      <c r="CB51" s="11"/>
      <c r="CC51" s="11" t="str">
        <f t="shared" ref="CC51:CC64" si="29">IF(Z51="","",")")</f>
        <v/>
      </c>
      <c r="CD51" s="11"/>
      <c r="CE51" s="11" t="str">
        <f t="shared" ref="CE51:CE64" si="30">IF(AI51="","","NOT NULL")</f>
        <v/>
      </c>
      <c r="CF51" s="11"/>
      <c r="CG51" s="11"/>
      <c r="CH51" s="11"/>
      <c r="CI51" s="11"/>
      <c r="CJ51" s="11" t="str">
        <f t="shared" ref="CJ51:CJ64" si="31">IF(AE51="○","primary key","")</f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ref="CW51:CW64" si="32">IF(C51="","","comment on column " &amp; $O$2 &amp; "." &amp; L51 &amp; " is " &amp; "'" &amp; C51 &amp;"';")</f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23"/>
      <c r="B54" s="23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M54" s="10"/>
      <c r="BN54" s="11" t="e">
        <f>IF(L54="",IF(AND(#REF!="",#REF!&lt;&gt;""),");",""),""""&amp;L54&amp;"""")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">
        <v>31</v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23"/>
      <c r="B55" s="23"/>
      <c r="C55" s="16"/>
      <c r="D55" s="17"/>
      <c r="E55" s="17"/>
      <c r="F55" s="17"/>
      <c r="G55" s="17"/>
      <c r="H55" s="17"/>
      <c r="I55" s="17"/>
      <c r="J55" s="17"/>
      <c r="K55" s="18"/>
      <c r="L55" s="74"/>
      <c r="M55" s="17"/>
      <c r="N55" s="17"/>
      <c r="O55" s="17"/>
      <c r="P55" s="17"/>
      <c r="Q55" s="17"/>
      <c r="R55" s="17"/>
      <c r="S55" s="17"/>
      <c r="T55" s="18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M55" s="10"/>
      <c r="BN55" s="11" t="e">
        <f>IF(L55="",IF(AND(#REF!="",#REF!&lt;&gt;""),");",""),""""&amp;L55&amp;"""")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">
        <v>31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str">
        <f>IF(L56="",IF(AND(L57="",L11&lt;&gt;""),");",""),L56)</f>
        <v/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>IF(L57="","",",")</f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str">
        <f>IF(L57="",IF(AND(L58="",L56&lt;&gt;""),");",""),L57)</f>
        <v/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IF(L58="",IF(AND(#REF!="",L57&lt;&gt;""),");",""),L58)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IF(L59="",IF(AND(#REF!="",L9&lt;&gt;""),");",""),L59)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 t="shared" ref="CS59:CS60" si="33">IF(L60="","",",")</f>
        <v/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IF(L60="",IF(AND(#REF!="",L10&lt;&gt;""),");",""),L60)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 t="shared" si="33"/>
        <v/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IF(L61="",IF(AND(#REF!="",#REF!&lt;&gt;""),");",""),L61)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e">
        <f>IF(#REF!="","",",")</f>
        <v>#REF!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IF(L62="",IF(AND(#REF!="",#REF!&lt;&gt;""),");",""),L62)</f>
        <v>#REF!</v>
      </c>
      <c r="BO62" s="11"/>
      <c r="BP62" s="11"/>
      <c r="BQ62" s="11"/>
      <c r="BR62" s="11"/>
      <c r="BS62" s="11"/>
      <c r="BT62" s="11" t="str">
        <f t="shared" ref="BT62" si="34">IF(U62="","",U62)</f>
        <v/>
      </c>
      <c r="BU62" s="11"/>
      <c r="BV62" s="11"/>
      <c r="BW62" s="11"/>
      <c r="BX62" s="11"/>
      <c r="BY62" s="11" t="str">
        <f t="shared" ref="BY62" si="35">IF(Z62="","","(")</f>
        <v/>
      </c>
      <c r="BZ62" s="11" t="str">
        <f t="shared" ref="BZ62" si="36">IF(Z62="","",IF(U62="","",IF(U62="CLOB","",IF(U62="BLOB","",IF(U62="DATE","",IF(U62="TIMESTAMP","",Z62))))))</f>
        <v/>
      </c>
      <c r="CA62" s="11"/>
      <c r="CB62" s="11"/>
      <c r="CC62" s="11" t="str">
        <f t="shared" ref="CC62" si="37">IF(Z62="","",")")</f>
        <v/>
      </c>
      <c r="CD62" s="11"/>
      <c r="CE62" s="11" t="str">
        <f t="shared" ref="CE62" si="38">IF(AI62="","","NOT NULL")</f>
        <v/>
      </c>
      <c r="CF62" s="11"/>
      <c r="CG62" s="11"/>
      <c r="CH62" s="11"/>
      <c r="CI62" s="11"/>
      <c r="CJ62" s="11" t="str">
        <f t="shared" ref="CJ62" si="39">IF(AE62="○","primary key","")</f>
        <v/>
      </c>
      <c r="CK62" s="11"/>
      <c r="CL62" s="11"/>
      <c r="CM62" s="11"/>
      <c r="CN62" s="11"/>
      <c r="CO62" s="11"/>
      <c r="CP62" s="11"/>
      <c r="CQ62" s="11"/>
      <c r="CR62" s="11"/>
      <c r="CS62" s="12" t="e">
        <f>IF(#REF!="","",",")</f>
        <v>#REF!</v>
      </c>
      <c r="CT62" s="11"/>
      <c r="CU62" s="11"/>
      <c r="CV62" s="11"/>
      <c r="CW62" s="10" t="str">
        <f t="shared" ref="CW62" si="40">IF(C62="","","comment on column " &amp; $O$2 &amp; "." &amp; L62 &amp; " is " &amp; "'" &amp; C62 &amp;"';")</f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s="3" customFormat="1" ht="14.25">
      <c r="A63" s="19"/>
      <c r="B63" s="20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16"/>
      <c r="V63" s="17"/>
      <c r="W63" s="17"/>
      <c r="X63" s="17"/>
      <c r="Y63" s="18"/>
      <c r="Z63" s="16"/>
      <c r="AA63" s="18"/>
      <c r="AB63" s="16"/>
      <c r="AC63" s="17"/>
      <c r="AD63" s="18"/>
      <c r="AE63" s="14"/>
      <c r="AF63" s="15"/>
      <c r="AG63" s="14"/>
      <c r="AH63" s="15"/>
      <c r="AI63" s="14"/>
      <c r="AJ63" s="15"/>
      <c r="AK63" s="14"/>
      <c r="AL63" s="15"/>
      <c r="AM63" s="14"/>
      <c r="AN63" s="15"/>
      <c r="AO63" s="16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M63" s="10"/>
      <c r="BN63" s="11" t="e">
        <f>IF(L63="",IF(AND(L15="",#REF!&lt;&gt;""),");",""),L63)</f>
        <v>#REF!</v>
      </c>
      <c r="BO63" s="11"/>
      <c r="BP63" s="11"/>
      <c r="BQ63" s="11"/>
      <c r="BR63" s="11"/>
      <c r="BS63" s="11"/>
      <c r="BT63" s="11" t="str">
        <f t="shared" si="26"/>
        <v/>
      </c>
      <c r="BU63" s="11"/>
      <c r="BV63" s="11"/>
      <c r="BW63" s="11"/>
      <c r="BX63" s="11"/>
      <c r="BY63" s="11" t="str">
        <f t="shared" si="27"/>
        <v/>
      </c>
      <c r="BZ63" s="11" t="str">
        <f t="shared" si="28"/>
        <v/>
      </c>
      <c r="CA63" s="11"/>
      <c r="CB63" s="11"/>
      <c r="CC63" s="11" t="str">
        <f t="shared" si="29"/>
        <v/>
      </c>
      <c r="CD63" s="11"/>
      <c r="CE63" s="11" t="str">
        <f t="shared" si="30"/>
        <v/>
      </c>
      <c r="CF63" s="11"/>
      <c r="CG63" s="11"/>
      <c r="CH63" s="11"/>
      <c r="CI63" s="11"/>
      <c r="CJ63" s="11" t="str">
        <f t="shared" si="31"/>
        <v/>
      </c>
      <c r="CK63" s="11"/>
      <c r="CL63" s="11"/>
      <c r="CM63" s="11"/>
      <c r="CN63" s="11"/>
      <c r="CO63" s="11"/>
      <c r="CP63" s="11"/>
      <c r="CQ63" s="11"/>
      <c r="CR63" s="11"/>
      <c r="CS63" s="12" t="str">
        <f>IF(L15="","",",")</f>
        <v>,</v>
      </c>
      <c r="CT63" s="11"/>
      <c r="CU63" s="11"/>
      <c r="CV63" s="11"/>
      <c r="CW63" s="10" t="str">
        <f t="shared" si="32"/>
        <v/>
      </c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2"/>
    </row>
    <row r="64" spans="1:123" s="3" customFormat="1" ht="14.25">
      <c r="A64" s="19"/>
      <c r="B64" s="20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16"/>
      <c r="V64" s="17"/>
      <c r="W64" s="17"/>
      <c r="X64" s="17"/>
      <c r="Y64" s="18"/>
      <c r="Z64" s="16"/>
      <c r="AA64" s="18"/>
      <c r="AB64" s="16"/>
      <c r="AC64" s="17"/>
      <c r="AD64" s="18"/>
      <c r="AE64" s="14"/>
      <c r="AF64" s="15"/>
      <c r="AG64" s="14"/>
      <c r="AH64" s="15"/>
      <c r="AI64" s="14"/>
      <c r="AJ64" s="15"/>
      <c r="AK64" s="14"/>
      <c r="AL64" s="15"/>
      <c r="AM64" s="14"/>
      <c r="AN64" s="15"/>
      <c r="AO64" s="16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M64" s="10"/>
      <c r="BN64" s="11" t="e">
        <f>IF(L64="",IF(AND(L16="",#REF!&lt;&gt;""),");",""),L64)</f>
        <v>#REF!</v>
      </c>
      <c r="BO64" s="11"/>
      <c r="BP64" s="11"/>
      <c r="BQ64" s="11"/>
      <c r="BR64" s="11"/>
      <c r="BS64" s="11"/>
      <c r="BT64" s="11" t="str">
        <f t="shared" si="26"/>
        <v/>
      </c>
      <c r="BU64" s="11"/>
      <c r="BV64" s="11"/>
      <c r="BW64" s="11"/>
      <c r="BX64" s="11"/>
      <c r="BY64" s="11" t="str">
        <f t="shared" si="27"/>
        <v/>
      </c>
      <c r="BZ64" s="11" t="str">
        <f t="shared" si="28"/>
        <v/>
      </c>
      <c r="CA64" s="11"/>
      <c r="CB64" s="11"/>
      <c r="CC64" s="11" t="str">
        <f t="shared" si="29"/>
        <v/>
      </c>
      <c r="CD64" s="11"/>
      <c r="CE64" s="11" t="str">
        <f t="shared" si="30"/>
        <v/>
      </c>
      <c r="CF64" s="11"/>
      <c r="CG64" s="11"/>
      <c r="CH64" s="11"/>
      <c r="CI64" s="11"/>
      <c r="CJ64" s="11" t="str">
        <f t="shared" si="31"/>
        <v/>
      </c>
      <c r="CK64" s="11"/>
      <c r="CL64" s="11"/>
      <c r="CM64" s="11"/>
      <c r="CN64" s="11"/>
      <c r="CO64" s="11"/>
      <c r="CP64" s="11"/>
      <c r="CQ64" s="11"/>
      <c r="CR64" s="11"/>
      <c r="CS64" s="12" t="str">
        <f>IF(L16="","",",")</f>
        <v>,</v>
      </c>
      <c r="CT64" s="11"/>
      <c r="CU64" s="11"/>
      <c r="CV64" s="11"/>
      <c r="CW64" s="10" t="str">
        <f t="shared" si="32"/>
        <v/>
      </c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2"/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N65" s="8" t="e">
        <f>IF(L65="",IF(AND(L66="",#REF!&lt;&gt;""),");",""),""""&amp;L65&amp;"""")</f>
        <v>#REF!</v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 t="shared" si="8"/>
        <v/>
      </c>
      <c r="CW65" s="7" t="str">
        <f t="shared" si="9"/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N66" s="8" t="str">
        <f t="shared" si="25"/>
        <v/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 t="str">
        <f t="shared" si="8"/>
        <v/>
      </c>
      <c r="CW66" s="7" t="str">
        <f t="shared" si="9"/>
        <v/>
      </c>
    </row>
    <row r="67" spans="1:101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N67" s="8" t="str">
        <f>IF(L67="",IF(AND(L69="",L66&lt;&gt;""),");",""),""""&amp;L67&amp;"""")</f>
        <v/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 t="str">
        <f>IF(L69="","",",")</f>
        <v/>
      </c>
      <c r="CW67" s="7" t="str">
        <f t="shared" si="9"/>
        <v/>
      </c>
    </row>
    <row r="68" spans="1:101" ht="14.25">
      <c r="A68" s="23"/>
      <c r="B68" s="23"/>
      <c r="C68" s="16"/>
      <c r="D68" s="17"/>
      <c r="E68" s="17"/>
      <c r="F68" s="17"/>
      <c r="G68" s="17"/>
      <c r="H68" s="17"/>
      <c r="I68" s="17"/>
      <c r="J68" s="17"/>
      <c r="K68" s="18"/>
      <c r="L68" s="16"/>
      <c r="M68" s="17"/>
      <c r="N68" s="17"/>
      <c r="O68" s="17"/>
      <c r="P68" s="17"/>
      <c r="Q68" s="17"/>
      <c r="R68" s="17"/>
      <c r="S68" s="17"/>
      <c r="T68" s="18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N68" s="8" t="str">
        <f>IF(L68="",IF(AND(L69="",L66&lt;&gt;""),");",""),""""&amp;L68&amp;"""")</f>
        <v/>
      </c>
      <c r="BT68" s="8" t="str">
        <f t="shared" ref="BT68" si="41">IF(U68="","",U68)</f>
        <v/>
      </c>
      <c r="BY68" s="8" t="str">
        <f t="shared" ref="BY68" si="42">IF(Z68="","","(")</f>
        <v/>
      </c>
      <c r="BZ68" s="8" t="str">
        <f t="shared" ref="BZ68" si="43">IF(Z68="","",IF(U68="","",IF(U68="CLOB","",IF(U68="BLOB","",IF(U68="DATE","",IF(U68="TIMESTAMP","",Z68))))))</f>
        <v/>
      </c>
      <c r="CC68" s="8" t="str">
        <f t="shared" ref="CC68" si="44">IF(Z68="","",")")</f>
        <v/>
      </c>
      <c r="CE68" s="8" t="str">
        <f t="shared" ref="CE68" si="45">IF(AI68="","","NOT NULL")</f>
        <v/>
      </c>
      <c r="CJ68" s="8" t="str">
        <f t="shared" ref="CJ68" si="46">IF(AE68="○","primary key","")</f>
        <v/>
      </c>
      <c r="CS68" s="9" t="str">
        <f t="shared" ref="CS68" si="47">IF(L69="","",",")</f>
        <v/>
      </c>
      <c r="CW68" s="7" t="str">
        <f t="shared" ref="CW68" si="48">IF(C68="","","comment on column " &amp; $O$2 &amp; "." &amp; L68 &amp; " is " &amp; "'" &amp; C68 &amp;"';")</f>
        <v/>
      </c>
    </row>
    <row r="69" spans="1:101" ht="14.25">
      <c r="A69" s="23"/>
      <c r="B69" s="23"/>
      <c r="C69" s="16"/>
      <c r="D69" s="17"/>
      <c r="E69" s="17"/>
      <c r="F69" s="17"/>
      <c r="G69" s="17"/>
      <c r="H69" s="17"/>
      <c r="I69" s="17"/>
      <c r="J69" s="17"/>
      <c r="K69" s="18"/>
      <c r="L69" s="16"/>
      <c r="M69" s="17"/>
      <c r="N69" s="17"/>
      <c r="O69" s="17"/>
      <c r="P69" s="17"/>
      <c r="Q69" s="17"/>
      <c r="R69" s="17"/>
      <c r="S69" s="17"/>
      <c r="T69" s="18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N69" s="8" t="e">
        <f>IF(L69="",IF(AND(#REF!="",L67&lt;&gt;""),");",""),""""&amp;L69&amp;"""")</f>
        <v>#REF!</v>
      </c>
      <c r="BT69" s="8" t="str">
        <f t="shared" si="2"/>
        <v/>
      </c>
      <c r="BY69" s="8" t="str">
        <f t="shared" si="3"/>
        <v/>
      </c>
      <c r="BZ69" s="8" t="str">
        <f t="shared" si="4"/>
        <v/>
      </c>
      <c r="CC69" s="8" t="str">
        <f t="shared" si="5"/>
        <v/>
      </c>
      <c r="CE69" s="8" t="str">
        <f t="shared" si="6"/>
        <v/>
      </c>
      <c r="CJ69" s="8" t="str">
        <f t="shared" si="7"/>
        <v/>
      </c>
      <c r="CS69" s="9"/>
      <c r="CW69" s="7" t="str">
        <f t="shared" si="9"/>
        <v/>
      </c>
    </row>
    <row r="70" spans="1:101">
      <c r="BT70" s="8" t="str">
        <f t="shared" ref="BT70:BT124" si="49">IF(U70="","",U70)</f>
        <v/>
      </c>
      <c r="BY70" s="8" t="str">
        <f t="shared" ref="BY70:BY124" si="50">IF(Z70="","","(")</f>
        <v/>
      </c>
      <c r="BZ70" s="8" t="str">
        <f t="shared" ref="BZ70:BZ124" si="51">IF(Z70="","",IF(U70="","",IF(U70="CLOB","",IF(U70="BLOB","",IF(U70="DATE","",IF(U70="TIMESTAMP","",Z70))))))</f>
        <v/>
      </c>
      <c r="CC70" s="8" t="str">
        <f t="shared" ref="CC70:CC124" si="52">IF(Z70="","",")")</f>
        <v/>
      </c>
      <c r="CE70" s="8" t="str">
        <f t="shared" ref="CE70:CE124" si="53">IF(AI70="","","NOT NULL")</f>
        <v/>
      </c>
      <c r="CJ70" s="8" t="str">
        <f t="shared" ref="CJ70:CJ124" si="54">IF(AE70="○","primary key","")</f>
        <v/>
      </c>
      <c r="CS70" s="9" t="str">
        <f t="shared" ref="CS70:CS124" si="55">IF(L71="","",",")</f>
        <v/>
      </c>
      <c r="CW70" s="7" t="str">
        <f t="shared" ref="CW70:CW124" si="56">IF(C70="","","comment on column " &amp; $O$2 &amp; "." &amp; L70 &amp; " is " &amp; "'" &amp; C70 &amp;"';")</f>
        <v/>
      </c>
    </row>
    <row r="71" spans="1:101">
      <c r="BN71" s="8" t="s">
        <v>38</v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25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25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ref="BN90:BN153" si="57">IF(L90="",IF(AND(L91="",L89&lt;&gt;""),");",""),""""&amp;L90&amp;"""")</f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si="49"/>
        <v/>
      </c>
      <c r="BY123" s="8" t="str">
        <f t="shared" si="50"/>
        <v/>
      </c>
      <c r="BZ123" s="8" t="str">
        <f t="shared" si="51"/>
        <v/>
      </c>
      <c r="CC123" s="8" t="str">
        <f t="shared" si="52"/>
        <v/>
      </c>
      <c r="CE123" s="8" t="str">
        <f t="shared" si="53"/>
        <v/>
      </c>
      <c r="CJ123" s="8" t="str">
        <f t="shared" si="54"/>
        <v/>
      </c>
      <c r="CS123" s="9" t="str">
        <f t="shared" si="55"/>
        <v/>
      </c>
      <c r="CW123" s="7" t="str">
        <f t="shared" si="56"/>
        <v/>
      </c>
    </row>
    <row r="124" spans="66:101">
      <c r="BN124" s="8" t="str">
        <f t="shared" si="57"/>
        <v/>
      </c>
      <c r="BT124" s="8" t="str">
        <f t="shared" si="49"/>
        <v/>
      </c>
      <c r="BY124" s="8" t="str">
        <f t="shared" si="50"/>
        <v/>
      </c>
      <c r="BZ124" s="8" t="str">
        <f t="shared" si="51"/>
        <v/>
      </c>
      <c r="CC124" s="8" t="str">
        <f t="shared" si="52"/>
        <v/>
      </c>
      <c r="CE124" s="8" t="str">
        <f t="shared" si="53"/>
        <v/>
      </c>
      <c r="CJ124" s="8" t="str">
        <f t="shared" si="54"/>
        <v/>
      </c>
      <c r="CS124" s="9" t="str">
        <f t="shared" si="55"/>
        <v/>
      </c>
      <c r="CW124" s="7" t="str">
        <f t="shared" si="56"/>
        <v/>
      </c>
    </row>
    <row r="125" spans="66:101">
      <c r="BN125" s="8" t="str">
        <f t="shared" si="57"/>
        <v/>
      </c>
      <c r="BT125" s="8" t="str">
        <f t="shared" ref="BT125:BT188" si="58">IF(U125="","",U125)</f>
        <v/>
      </c>
      <c r="BY125" s="8" t="str">
        <f t="shared" ref="BY125:BY188" si="59">IF(Z125="","","(")</f>
        <v/>
      </c>
      <c r="BZ125" s="8" t="str">
        <f t="shared" ref="BZ125:BZ188" si="60">IF(Z125="","",IF(U125="","",IF(U125="CLOB","",IF(U125="BLOB","",IF(U125="DATE","",IF(U125="TIMESTAMP","",Z125))))))</f>
        <v/>
      </c>
      <c r="CC125" s="8" t="str">
        <f t="shared" ref="CC125:CC188" si="61">IF(Z125="","",")")</f>
        <v/>
      </c>
      <c r="CE125" s="8" t="str">
        <f t="shared" ref="CE125:CE188" si="62">IF(AI125="","","NOT NULL")</f>
        <v/>
      </c>
      <c r="CJ125" s="8" t="str">
        <f t="shared" ref="CJ125:CJ188" si="63">IF(AE125="○","primary key","")</f>
        <v/>
      </c>
      <c r="CS125" s="9" t="str">
        <f t="shared" ref="CS125:CS188" si="64">IF(L126="","",",")</f>
        <v/>
      </c>
      <c r="CW125" s="7" t="str">
        <f t="shared" ref="CW125:CW188" si="65">IF(C125="","","comment on column " &amp; $O$2 &amp; "." &amp; L125 &amp; " is " &amp; "'" &amp; C125 &amp;"';")</f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57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57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ref="BN154:BN217" si="66">IF(L154="",IF(AND(L155="",L153&lt;&gt;""),");",""),""""&amp;L154&amp;"""")</f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si="58"/>
        <v/>
      </c>
      <c r="BY187" s="8" t="str">
        <f t="shared" si="59"/>
        <v/>
      </c>
      <c r="BZ187" s="8" t="str">
        <f t="shared" si="60"/>
        <v/>
      </c>
      <c r="CC187" s="8" t="str">
        <f t="shared" si="61"/>
        <v/>
      </c>
      <c r="CE187" s="8" t="str">
        <f t="shared" si="62"/>
        <v/>
      </c>
      <c r="CJ187" s="8" t="str">
        <f t="shared" si="63"/>
        <v/>
      </c>
      <c r="CS187" s="9" t="str">
        <f t="shared" si="64"/>
        <v/>
      </c>
      <c r="CW187" s="7" t="str">
        <f t="shared" si="65"/>
        <v/>
      </c>
    </row>
    <row r="188" spans="66:101">
      <c r="BN188" s="8" t="str">
        <f t="shared" si="66"/>
        <v/>
      </c>
      <c r="BT188" s="8" t="str">
        <f t="shared" si="58"/>
        <v/>
      </c>
      <c r="BY188" s="8" t="str">
        <f t="shared" si="59"/>
        <v/>
      </c>
      <c r="BZ188" s="8" t="str">
        <f t="shared" si="60"/>
        <v/>
      </c>
      <c r="CC188" s="8" t="str">
        <f t="shared" si="61"/>
        <v/>
      </c>
      <c r="CE188" s="8" t="str">
        <f t="shared" si="62"/>
        <v/>
      </c>
      <c r="CJ188" s="8" t="str">
        <f t="shared" si="63"/>
        <v/>
      </c>
      <c r="CS188" s="9" t="str">
        <f t="shared" si="64"/>
        <v/>
      </c>
      <c r="CW188" s="7" t="str">
        <f t="shared" si="65"/>
        <v/>
      </c>
    </row>
    <row r="189" spans="66:101">
      <c r="BN189" s="8" t="str">
        <f t="shared" si="66"/>
        <v/>
      </c>
      <c r="BT189" s="8" t="str">
        <f t="shared" ref="BT189:BT252" si="67">IF(U189="","",U189)</f>
        <v/>
      </c>
      <c r="BY189" s="8" t="str">
        <f t="shared" ref="BY189:BY252" si="68">IF(Z189="","","(")</f>
        <v/>
      </c>
      <c r="BZ189" s="8" t="str">
        <f t="shared" ref="BZ189:BZ252" si="69">IF(Z189="","",IF(U189="","",IF(U189="CLOB","",IF(U189="BLOB","",IF(U189="DATE","",IF(U189="TIMESTAMP","",Z189))))))</f>
        <v/>
      </c>
      <c r="CC189" s="8" t="str">
        <f t="shared" ref="CC189:CC252" si="70">IF(Z189="","",")")</f>
        <v/>
      </c>
      <c r="CE189" s="8" t="str">
        <f t="shared" ref="CE189:CE252" si="71">IF(AI189="","","NOT NULL")</f>
        <v/>
      </c>
      <c r="CJ189" s="8" t="str">
        <f t="shared" ref="CJ189:CJ252" si="72">IF(AE189="○","primary key","")</f>
        <v/>
      </c>
      <c r="CS189" s="9" t="str">
        <f t="shared" ref="CS189:CS252" si="73">IF(L190="","",",")</f>
        <v/>
      </c>
      <c r="CW189" s="7" t="str">
        <f t="shared" ref="CW189:CW252" si="74">IF(C189="","","comment on column " &amp; $O$2 &amp; "." &amp; L189 &amp; " is " &amp; "'" &amp; C189 &amp;"';")</f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66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66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ref="BN218:BN281" si="75">IF(L218="",IF(AND(L219="",L217&lt;&gt;""),");",""),""""&amp;L218&amp;"""")</f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si="67"/>
        <v/>
      </c>
      <c r="BY251" s="8" t="str">
        <f t="shared" si="68"/>
        <v/>
      </c>
      <c r="BZ251" s="8" t="str">
        <f t="shared" si="69"/>
        <v/>
      </c>
      <c r="CC251" s="8" t="str">
        <f t="shared" si="70"/>
        <v/>
      </c>
      <c r="CE251" s="8" t="str">
        <f t="shared" si="71"/>
        <v/>
      </c>
      <c r="CJ251" s="8" t="str">
        <f t="shared" si="72"/>
        <v/>
      </c>
      <c r="CS251" s="9" t="str">
        <f t="shared" si="73"/>
        <v/>
      </c>
      <c r="CW251" s="7" t="str">
        <f t="shared" si="74"/>
        <v/>
      </c>
    </row>
    <row r="252" spans="66:101">
      <c r="BN252" s="8" t="str">
        <f t="shared" si="75"/>
        <v/>
      </c>
      <c r="BT252" s="8" t="str">
        <f t="shared" si="67"/>
        <v/>
      </c>
      <c r="BY252" s="8" t="str">
        <f t="shared" si="68"/>
        <v/>
      </c>
      <c r="BZ252" s="8" t="str">
        <f t="shared" si="69"/>
        <v/>
      </c>
      <c r="CC252" s="8" t="str">
        <f t="shared" si="70"/>
        <v/>
      </c>
      <c r="CE252" s="8" t="str">
        <f t="shared" si="71"/>
        <v/>
      </c>
      <c r="CJ252" s="8" t="str">
        <f t="shared" si="72"/>
        <v/>
      </c>
      <c r="CS252" s="9" t="str">
        <f t="shared" si="73"/>
        <v/>
      </c>
      <c r="CW252" s="7" t="str">
        <f t="shared" si="74"/>
        <v/>
      </c>
    </row>
    <row r="253" spans="66:101">
      <c r="BN253" s="8" t="str">
        <f t="shared" si="75"/>
        <v/>
      </c>
      <c r="BT253" s="8" t="str">
        <f t="shared" ref="BT253:BT316" si="76">IF(U253="","",U253)</f>
        <v/>
      </c>
      <c r="BY253" s="8" t="str">
        <f t="shared" ref="BY253:BY316" si="77">IF(Z253="","","(")</f>
        <v/>
      </c>
      <c r="BZ253" s="8" t="str">
        <f t="shared" ref="BZ253:BZ316" si="78">IF(Z253="","",IF(U253="","",IF(U253="CLOB","",IF(U253="BLOB","",IF(U253="DATE","",IF(U253="TIMESTAMP","",Z253))))))</f>
        <v/>
      </c>
      <c r="CC253" s="8" t="str">
        <f t="shared" ref="CC253:CC316" si="79">IF(Z253="","",")")</f>
        <v/>
      </c>
      <c r="CE253" s="8" t="str">
        <f t="shared" ref="CE253:CE316" si="80">IF(AI253="","","NOT NULL")</f>
        <v/>
      </c>
      <c r="CJ253" s="8" t="str">
        <f t="shared" ref="CJ253:CJ316" si="81">IF(AE253="○","primary key","")</f>
        <v/>
      </c>
      <c r="CS253" s="9" t="str">
        <f t="shared" ref="CS253:CS316" si="82">IF(L254="","",",")</f>
        <v/>
      </c>
      <c r="CW253" s="7" t="str">
        <f t="shared" ref="CW253:CW316" si="83">IF(C253="","","comment on column " &amp; $O$2 &amp; "." &amp; L253 &amp; " is " &amp; "'" &amp; C253 &amp;"';")</f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75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75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ref="BN282:BN345" si="84">IF(L282="",IF(AND(L283="",L281&lt;&gt;""),");",""),""""&amp;L282&amp;"""")</f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si="76"/>
        <v/>
      </c>
      <c r="BY315" s="8" t="str">
        <f t="shared" si="77"/>
        <v/>
      </c>
      <c r="BZ315" s="8" t="str">
        <f t="shared" si="78"/>
        <v/>
      </c>
      <c r="CC315" s="8" t="str">
        <f t="shared" si="79"/>
        <v/>
      </c>
      <c r="CE315" s="8" t="str">
        <f t="shared" si="80"/>
        <v/>
      </c>
      <c r="CJ315" s="8" t="str">
        <f t="shared" si="81"/>
        <v/>
      </c>
      <c r="CS315" s="9" t="str">
        <f t="shared" si="82"/>
        <v/>
      </c>
      <c r="CW315" s="7" t="str">
        <f t="shared" si="83"/>
        <v/>
      </c>
    </row>
    <row r="316" spans="66:101">
      <c r="BN316" s="8" t="str">
        <f t="shared" si="84"/>
        <v/>
      </c>
      <c r="BT316" s="8" t="str">
        <f t="shared" si="76"/>
        <v/>
      </c>
      <c r="BY316" s="8" t="str">
        <f t="shared" si="77"/>
        <v/>
      </c>
      <c r="BZ316" s="8" t="str">
        <f t="shared" si="78"/>
        <v/>
      </c>
      <c r="CC316" s="8" t="str">
        <f t="shared" si="79"/>
        <v/>
      </c>
      <c r="CE316" s="8" t="str">
        <f t="shared" si="80"/>
        <v/>
      </c>
      <c r="CJ316" s="8" t="str">
        <f t="shared" si="81"/>
        <v/>
      </c>
      <c r="CS316" s="9" t="str">
        <f t="shared" si="82"/>
        <v/>
      </c>
      <c r="CW316" s="7" t="str">
        <f t="shared" si="83"/>
        <v/>
      </c>
    </row>
    <row r="317" spans="66:101">
      <c r="BN317" s="8" t="str">
        <f t="shared" si="84"/>
        <v/>
      </c>
      <c r="BT317" s="8" t="str">
        <f t="shared" ref="BT317:BT380" si="85">IF(U317="","",U317)</f>
        <v/>
      </c>
      <c r="BY317" s="8" t="str">
        <f t="shared" ref="BY317:BY380" si="86">IF(Z317="","","(")</f>
        <v/>
      </c>
      <c r="BZ317" s="8" t="str">
        <f t="shared" ref="BZ317:BZ380" si="87">IF(Z317="","",IF(U317="","",IF(U317="CLOB","",IF(U317="BLOB","",IF(U317="DATE","",IF(U317="TIMESTAMP","",Z317))))))</f>
        <v/>
      </c>
      <c r="CC317" s="8" t="str">
        <f t="shared" ref="CC317:CC380" si="88">IF(Z317="","",")")</f>
        <v/>
      </c>
      <c r="CE317" s="8" t="str">
        <f t="shared" ref="CE317:CE380" si="89">IF(AI317="","","NOT NULL")</f>
        <v/>
      </c>
      <c r="CJ317" s="8" t="str">
        <f t="shared" ref="CJ317:CJ380" si="90">IF(AE317="○","primary key","")</f>
        <v/>
      </c>
      <c r="CS317" s="9" t="str">
        <f t="shared" ref="CS317:CS380" si="91">IF(L318="","",",")</f>
        <v/>
      </c>
      <c r="CW317" s="7" t="str">
        <f t="shared" ref="CW317:CW380" si="92">IF(C317="","","comment on column " &amp; $O$2 &amp; "." &amp; L317 &amp; " is " &amp; "'" &amp; C317 &amp;"';")</f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84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84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ref="BN346:BN409" si="93">IF(L346="",IF(AND(L347="",L345&lt;&gt;""),");",""),""""&amp;L346&amp;"""")</f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si="85"/>
        <v/>
      </c>
      <c r="BY379" s="8" t="str">
        <f t="shared" si="86"/>
        <v/>
      </c>
      <c r="BZ379" s="8" t="str">
        <f t="shared" si="87"/>
        <v/>
      </c>
      <c r="CC379" s="8" t="str">
        <f t="shared" si="88"/>
        <v/>
      </c>
      <c r="CE379" s="8" t="str">
        <f t="shared" si="89"/>
        <v/>
      </c>
      <c r="CJ379" s="8" t="str">
        <f t="shared" si="90"/>
        <v/>
      </c>
      <c r="CS379" s="9" t="str">
        <f t="shared" si="91"/>
        <v/>
      </c>
      <c r="CW379" s="7" t="str">
        <f t="shared" si="92"/>
        <v/>
      </c>
    </row>
    <row r="380" spans="66:101">
      <c r="BN380" s="8" t="str">
        <f t="shared" si="93"/>
        <v/>
      </c>
      <c r="BT380" s="8" t="str">
        <f t="shared" si="85"/>
        <v/>
      </c>
      <c r="BY380" s="8" t="str">
        <f t="shared" si="86"/>
        <v/>
      </c>
      <c r="BZ380" s="8" t="str">
        <f t="shared" si="87"/>
        <v/>
      </c>
      <c r="CC380" s="8" t="str">
        <f t="shared" si="88"/>
        <v/>
      </c>
      <c r="CE380" s="8" t="str">
        <f t="shared" si="89"/>
        <v/>
      </c>
      <c r="CJ380" s="8" t="str">
        <f t="shared" si="90"/>
        <v/>
      </c>
      <c r="CS380" s="9" t="str">
        <f t="shared" si="91"/>
        <v/>
      </c>
      <c r="CW380" s="7" t="str">
        <f t="shared" si="92"/>
        <v/>
      </c>
    </row>
    <row r="381" spans="66:101">
      <c r="BN381" s="8" t="str">
        <f t="shared" si="93"/>
        <v/>
      </c>
      <c r="BT381" s="8" t="str">
        <f t="shared" ref="BT381:BT444" si="94">IF(U381="","",U381)</f>
        <v/>
      </c>
      <c r="BY381" s="8" t="str">
        <f t="shared" ref="BY381:BY444" si="95">IF(Z381="","","(")</f>
        <v/>
      </c>
      <c r="BZ381" s="8" t="str">
        <f t="shared" ref="BZ381:BZ444" si="96">IF(Z381="","",IF(U381="","",IF(U381="CLOB","",IF(U381="BLOB","",IF(U381="DATE","",IF(U381="TIMESTAMP","",Z381))))))</f>
        <v/>
      </c>
      <c r="CC381" s="8" t="str">
        <f t="shared" ref="CC381:CC444" si="97">IF(Z381="","",")")</f>
        <v/>
      </c>
      <c r="CE381" s="8" t="str">
        <f t="shared" ref="CE381:CE444" si="98">IF(AI381="","","NOT NULL")</f>
        <v/>
      </c>
      <c r="CJ381" s="8" t="str">
        <f t="shared" ref="CJ381:CJ444" si="99">IF(AE381="○","primary key","")</f>
        <v/>
      </c>
      <c r="CS381" s="9" t="str">
        <f t="shared" ref="CS381:CS444" si="100">IF(L382="","",",")</f>
        <v/>
      </c>
      <c r="CW381" s="7" t="str">
        <f t="shared" ref="CW381:CW444" si="101">IF(C381="","","comment on column " &amp; $O$2 &amp; "." &amp; L381 &amp; " is " &amp; "'" &amp; C381 &amp;"';")</f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93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93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ref="BN410:BN473" si="102">IF(L410="",IF(AND(L411="",L409&lt;&gt;""),");",""),""""&amp;L410&amp;"""")</f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si="94"/>
        <v/>
      </c>
      <c r="BY443" s="8" t="str">
        <f t="shared" si="95"/>
        <v/>
      </c>
      <c r="BZ443" s="8" t="str">
        <f t="shared" si="96"/>
        <v/>
      </c>
      <c r="CC443" s="8" t="str">
        <f t="shared" si="97"/>
        <v/>
      </c>
      <c r="CE443" s="8" t="str">
        <f t="shared" si="98"/>
        <v/>
      </c>
      <c r="CJ443" s="8" t="str">
        <f t="shared" si="99"/>
        <v/>
      </c>
      <c r="CS443" s="9" t="str">
        <f t="shared" si="100"/>
        <v/>
      </c>
      <c r="CW443" s="7" t="str">
        <f t="shared" si="101"/>
        <v/>
      </c>
    </row>
    <row r="444" spans="66:101">
      <c r="BN444" s="8" t="str">
        <f t="shared" si="102"/>
        <v/>
      </c>
      <c r="BT444" s="8" t="str">
        <f t="shared" si="94"/>
        <v/>
      </c>
      <c r="BY444" s="8" t="str">
        <f t="shared" si="95"/>
        <v/>
      </c>
      <c r="BZ444" s="8" t="str">
        <f t="shared" si="96"/>
        <v/>
      </c>
      <c r="CC444" s="8" t="str">
        <f t="shared" si="97"/>
        <v/>
      </c>
      <c r="CE444" s="8" t="str">
        <f t="shared" si="98"/>
        <v/>
      </c>
      <c r="CJ444" s="8" t="str">
        <f t="shared" si="99"/>
        <v/>
      </c>
      <c r="CS444" s="9" t="str">
        <f t="shared" si="100"/>
        <v/>
      </c>
      <c r="CW444" s="7" t="str">
        <f t="shared" si="101"/>
        <v/>
      </c>
    </row>
    <row r="445" spans="66:101">
      <c r="BN445" s="8" t="str">
        <f t="shared" si="102"/>
        <v/>
      </c>
      <c r="BT445" s="8" t="str">
        <f t="shared" ref="BT445:BT508" si="103">IF(U445="","",U445)</f>
        <v/>
      </c>
      <c r="BY445" s="8" t="str">
        <f t="shared" ref="BY445:BY508" si="104">IF(Z445="","","(")</f>
        <v/>
      </c>
      <c r="BZ445" s="8" t="str">
        <f t="shared" ref="BZ445:BZ508" si="105">IF(Z445="","",IF(U445="","",IF(U445="CLOB","",IF(U445="BLOB","",IF(U445="DATE","",IF(U445="TIMESTAMP","",Z445))))))</f>
        <v/>
      </c>
      <c r="CC445" s="8" t="str">
        <f t="shared" ref="CC445:CC508" si="106">IF(Z445="","",")")</f>
        <v/>
      </c>
      <c r="CE445" s="8" t="str">
        <f t="shared" ref="CE445:CE508" si="107">IF(AI445="","","NOT NULL")</f>
        <v/>
      </c>
      <c r="CJ445" s="8" t="str">
        <f t="shared" ref="CJ445:CJ508" si="108">IF(AE445="○","primary key","")</f>
        <v/>
      </c>
      <c r="CS445" s="9" t="str">
        <f t="shared" ref="CS445:CS508" si="109">IF(L446="","",",")</f>
        <v/>
      </c>
      <c r="CW445" s="7" t="str">
        <f t="shared" ref="CW445:CW508" si="110">IF(C445="","","comment on column " &amp; $O$2 &amp; "." &amp; L445 &amp; " is " &amp; "'" &amp; C445 &amp;"';")</f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02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02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ref="BN474:BN537" si="111">IF(L474="",IF(AND(L475="",L473&lt;&gt;""),");",""),""""&amp;L474&amp;"""")</f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si="103"/>
        <v/>
      </c>
      <c r="BY507" s="8" t="str">
        <f t="shared" si="104"/>
        <v/>
      </c>
      <c r="BZ507" s="8" t="str">
        <f t="shared" si="105"/>
        <v/>
      </c>
      <c r="CC507" s="8" t="str">
        <f t="shared" si="106"/>
        <v/>
      </c>
      <c r="CE507" s="8" t="str">
        <f t="shared" si="107"/>
        <v/>
      </c>
      <c r="CJ507" s="8" t="str">
        <f t="shared" si="108"/>
        <v/>
      </c>
      <c r="CS507" s="9" t="str">
        <f t="shared" si="109"/>
        <v/>
      </c>
      <c r="CW507" s="7" t="str">
        <f t="shared" si="110"/>
        <v/>
      </c>
    </row>
    <row r="508" spans="66:101">
      <c r="BN508" s="8" t="str">
        <f t="shared" si="111"/>
        <v/>
      </c>
      <c r="BT508" s="8" t="str">
        <f t="shared" si="103"/>
        <v/>
      </c>
      <c r="BY508" s="8" t="str">
        <f t="shared" si="104"/>
        <v/>
      </c>
      <c r="BZ508" s="8" t="str">
        <f t="shared" si="105"/>
        <v/>
      </c>
      <c r="CC508" s="8" t="str">
        <f t="shared" si="106"/>
        <v/>
      </c>
      <c r="CE508" s="8" t="str">
        <f t="shared" si="107"/>
        <v/>
      </c>
      <c r="CJ508" s="8" t="str">
        <f t="shared" si="108"/>
        <v/>
      </c>
      <c r="CS508" s="9" t="str">
        <f t="shared" si="109"/>
        <v/>
      </c>
      <c r="CW508" s="7" t="str">
        <f t="shared" si="110"/>
        <v/>
      </c>
    </row>
    <row r="509" spans="66:101">
      <c r="BN509" s="8" t="str">
        <f t="shared" si="111"/>
        <v/>
      </c>
      <c r="BT509" s="8" t="str">
        <f t="shared" ref="BT509:BT572" si="112">IF(U509="","",U509)</f>
        <v/>
      </c>
      <c r="BY509" s="8" t="str">
        <f t="shared" ref="BY509:BY572" si="113">IF(Z509="","","(")</f>
        <v/>
      </c>
      <c r="BZ509" s="8" t="str">
        <f t="shared" ref="BZ509:BZ572" si="114">IF(Z509="","",IF(U509="","",IF(U509="CLOB","",IF(U509="BLOB","",IF(U509="DATE","",IF(U509="TIMESTAMP","",Z509))))))</f>
        <v/>
      </c>
      <c r="CC509" s="8" t="str">
        <f t="shared" ref="CC509:CC572" si="115">IF(Z509="","",")")</f>
        <v/>
      </c>
      <c r="CE509" s="8" t="str">
        <f t="shared" ref="CE509:CE572" si="116">IF(AI509="","","NOT NULL")</f>
        <v/>
      </c>
      <c r="CJ509" s="8" t="str">
        <f t="shared" ref="CJ509:CJ572" si="117">IF(AE509="○","primary key","")</f>
        <v/>
      </c>
      <c r="CS509" s="9" t="str">
        <f t="shared" ref="CS509:CS572" si="118">IF(L510="","",",")</f>
        <v/>
      </c>
      <c r="CW509" s="7" t="str">
        <f t="shared" ref="CW509:CW572" si="119">IF(C509="","","comment on column " &amp; $O$2 &amp; "." &amp; L509 &amp; " is " &amp; "'" &amp; C509 &amp;"';")</f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11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11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ref="BN538:BN601" si="120">IF(L538="",IF(AND(L539="",L537&lt;&gt;""),");",""),""""&amp;L538&amp;"""")</f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si="112"/>
        <v/>
      </c>
      <c r="BY571" s="8" t="str">
        <f t="shared" si="113"/>
        <v/>
      </c>
      <c r="BZ571" s="8" t="str">
        <f t="shared" si="114"/>
        <v/>
      </c>
      <c r="CC571" s="8" t="str">
        <f t="shared" si="115"/>
        <v/>
      </c>
      <c r="CE571" s="8" t="str">
        <f t="shared" si="116"/>
        <v/>
      </c>
      <c r="CJ571" s="8" t="str">
        <f t="shared" si="117"/>
        <v/>
      </c>
      <c r="CS571" s="9" t="str">
        <f t="shared" si="118"/>
        <v/>
      </c>
      <c r="CW571" s="7" t="str">
        <f t="shared" si="119"/>
        <v/>
      </c>
    </row>
    <row r="572" spans="66:101">
      <c r="BN572" s="8" t="str">
        <f t="shared" si="120"/>
        <v/>
      </c>
      <c r="BT572" s="8" t="str">
        <f t="shared" si="112"/>
        <v/>
      </c>
      <c r="BY572" s="8" t="str">
        <f t="shared" si="113"/>
        <v/>
      </c>
      <c r="BZ572" s="8" t="str">
        <f t="shared" si="114"/>
        <v/>
      </c>
      <c r="CC572" s="8" t="str">
        <f t="shared" si="115"/>
        <v/>
      </c>
      <c r="CE572" s="8" t="str">
        <f t="shared" si="116"/>
        <v/>
      </c>
      <c r="CJ572" s="8" t="str">
        <f t="shared" si="117"/>
        <v/>
      </c>
      <c r="CS572" s="9" t="str">
        <f t="shared" si="118"/>
        <v/>
      </c>
      <c r="CW572" s="7" t="str">
        <f t="shared" si="119"/>
        <v/>
      </c>
    </row>
    <row r="573" spans="66:101">
      <c r="BN573" s="8" t="str">
        <f t="shared" si="120"/>
        <v/>
      </c>
      <c r="BT573" s="8" t="str">
        <f t="shared" ref="BT573:BT636" si="121">IF(U573="","",U573)</f>
        <v/>
      </c>
      <c r="BY573" s="8" t="str">
        <f t="shared" ref="BY573:BY636" si="122">IF(Z573="","","(")</f>
        <v/>
      </c>
      <c r="BZ573" s="8" t="str">
        <f t="shared" ref="BZ573:BZ636" si="123">IF(Z573="","",IF(U573="","",IF(U573="CLOB","",IF(U573="BLOB","",IF(U573="DATE","",IF(U573="TIMESTAMP","",Z573))))))</f>
        <v/>
      </c>
      <c r="CC573" s="8" t="str">
        <f t="shared" ref="CC573:CC636" si="124">IF(Z573="","",")")</f>
        <v/>
      </c>
      <c r="CE573" s="8" t="str">
        <f t="shared" ref="CE573:CE636" si="125">IF(AI573="","","NOT NULL")</f>
        <v/>
      </c>
      <c r="CJ573" s="8" t="str">
        <f t="shared" ref="CJ573:CJ636" si="126">IF(AE573="○","primary key","")</f>
        <v/>
      </c>
      <c r="CS573" s="9" t="str">
        <f t="shared" ref="CS573:CS636" si="127">IF(L574="","",",")</f>
        <v/>
      </c>
      <c r="CW573" s="7" t="str">
        <f t="shared" ref="CW573:CW636" si="128">IF(C573="","","comment on column " &amp; $O$2 &amp; "." &amp; L573 &amp; " is " &amp; "'" &amp; C573 &amp;"';")</f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0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0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ref="BN602:BN665" si="129">IF(L602="",IF(AND(L603="",L601&lt;&gt;""),");",""),""""&amp;L602&amp;"""")</f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si="121"/>
        <v/>
      </c>
      <c r="BY635" s="8" t="str">
        <f t="shared" si="122"/>
        <v/>
      </c>
      <c r="BZ635" s="8" t="str">
        <f t="shared" si="123"/>
        <v/>
      </c>
      <c r="CC635" s="8" t="str">
        <f t="shared" si="124"/>
        <v/>
      </c>
      <c r="CE635" s="8" t="str">
        <f t="shared" si="125"/>
        <v/>
      </c>
      <c r="CJ635" s="8" t="str">
        <f t="shared" si="126"/>
        <v/>
      </c>
      <c r="CS635" s="9" t="str">
        <f t="shared" si="127"/>
        <v/>
      </c>
      <c r="CW635" s="7" t="str">
        <f t="shared" si="128"/>
        <v/>
      </c>
    </row>
    <row r="636" spans="66:101">
      <c r="BN636" s="8" t="str">
        <f t="shared" si="129"/>
        <v/>
      </c>
      <c r="BT636" s="8" t="str">
        <f t="shared" si="121"/>
        <v/>
      </c>
      <c r="BY636" s="8" t="str">
        <f t="shared" si="122"/>
        <v/>
      </c>
      <c r="BZ636" s="8" t="str">
        <f t="shared" si="123"/>
        <v/>
      </c>
      <c r="CC636" s="8" t="str">
        <f t="shared" si="124"/>
        <v/>
      </c>
      <c r="CE636" s="8" t="str">
        <f t="shared" si="125"/>
        <v/>
      </c>
      <c r="CJ636" s="8" t="str">
        <f t="shared" si="126"/>
        <v/>
      </c>
      <c r="CS636" s="9" t="str">
        <f t="shared" si="127"/>
        <v/>
      </c>
      <c r="CW636" s="7" t="str">
        <f t="shared" si="128"/>
        <v/>
      </c>
    </row>
    <row r="637" spans="66:101">
      <c r="BN637" s="8" t="str">
        <f t="shared" si="129"/>
        <v/>
      </c>
      <c r="BT637" s="8" t="str">
        <f t="shared" ref="BT637:BT700" si="130">IF(U637="","",U637)</f>
        <v/>
      </c>
      <c r="BY637" s="8" t="str">
        <f t="shared" ref="BY637:BY700" si="131">IF(Z637="","","(")</f>
        <v/>
      </c>
      <c r="BZ637" s="8" t="str">
        <f t="shared" ref="BZ637:BZ700" si="132">IF(Z637="","",IF(U637="","",IF(U637="CLOB","",IF(U637="BLOB","",IF(U637="DATE","",IF(U637="TIMESTAMP","",Z637))))))</f>
        <v/>
      </c>
      <c r="CC637" s="8" t="str">
        <f t="shared" ref="CC637:CC700" si="133">IF(Z637="","",")")</f>
        <v/>
      </c>
      <c r="CE637" s="8" t="str">
        <f t="shared" ref="CE637:CE700" si="134">IF(AI637="","","NOT NULL")</f>
        <v/>
      </c>
      <c r="CJ637" s="8" t="str">
        <f t="shared" ref="CJ637:CJ700" si="135">IF(AE637="○","primary key","")</f>
        <v/>
      </c>
      <c r="CS637" s="9" t="str">
        <f t="shared" ref="CS637:CS700" si="136">IF(L638="","",",")</f>
        <v/>
      </c>
      <c r="CW637" s="7" t="str">
        <f t="shared" ref="CW637:CW700" si="137">IF(C637="","","comment on column " &amp; $O$2 &amp; "." &amp; L637 &amp; " is " &amp; "'" &amp; C637 &amp;"';")</f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29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29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ref="BN666:BN729" si="138">IF(L666="",IF(AND(L667="",L665&lt;&gt;""),");",""),""""&amp;L666&amp;"""")</f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si="130"/>
        <v/>
      </c>
      <c r="BY699" s="8" t="str">
        <f t="shared" si="131"/>
        <v/>
      </c>
      <c r="BZ699" s="8" t="str">
        <f t="shared" si="132"/>
        <v/>
      </c>
      <c r="CC699" s="8" t="str">
        <f t="shared" si="133"/>
        <v/>
      </c>
      <c r="CE699" s="8" t="str">
        <f t="shared" si="134"/>
        <v/>
      </c>
      <c r="CJ699" s="8" t="str">
        <f t="shared" si="135"/>
        <v/>
      </c>
      <c r="CS699" s="9" t="str">
        <f t="shared" si="136"/>
        <v/>
      </c>
      <c r="CW699" s="7" t="str">
        <f t="shared" si="137"/>
        <v/>
      </c>
    </row>
    <row r="700" spans="66:101">
      <c r="BN700" s="8" t="str">
        <f t="shared" si="138"/>
        <v/>
      </c>
      <c r="BT700" s="8" t="str">
        <f t="shared" si="130"/>
        <v/>
      </c>
      <c r="BY700" s="8" t="str">
        <f t="shared" si="131"/>
        <v/>
      </c>
      <c r="BZ700" s="8" t="str">
        <f t="shared" si="132"/>
        <v/>
      </c>
      <c r="CC700" s="8" t="str">
        <f t="shared" si="133"/>
        <v/>
      </c>
      <c r="CE700" s="8" t="str">
        <f t="shared" si="134"/>
        <v/>
      </c>
      <c r="CJ700" s="8" t="str">
        <f t="shared" si="135"/>
        <v/>
      </c>
      <c r="CS700" s="9" t="str">
        <f t="shared" si="136"/>
        <v/>
      </c>
      <c r="CW700" s="7" t="str">
        <f t="shared" si="137"/>
        <v/>
      </c>
    </row>
    <row r="701" spans="66:101">
      <c r="BN701" s="8" t="str">
        <f t="shared" si="138"/>
        <v/>
      </c>
      <c r="BT701" s="8" t="str">
        <f t="shared" ref="BT701:BT764" si="139">IF(U701="","",U701)</f>
        <v/>
      </c>
      <c r="BY701" s="8" t="str">
        <f t="shared" ref="BY701:BY764" si="140">IF(Z701="","","(")</f>
        <v/>
      </c>
      <c r="BZ701" s="8" t="str">
        <f t="shared" ref="BZ701:BZ764" si="141">IF(Z701="","",IF(U701="","",IF(U701="CLOB","",IF(U701="BLOB","",IF(U701="DATE","",IF(U701="TIMESTAMP","",Z701))))))</f>
        <v/>
      </c>
      <c r="CC701" s="8" t="str">
        <f t="shared" ref="CC701:CC764" si="142">IF(Z701="","",")")</f>
        <v/>
      </c>
      <c r="CE701" s="8" t="str">
        <f t="shared" ref="CE701:CE764" si="143">IF(AI701="","","NOT NULL")</f>
        <v/>
      </c>
      <c r="CJ701" s="8" t="str">
        <f t="shared" ref="CJ701:CJ764" si="144">IF(AE701="○","primary key","")</f>
        <v/>
      </c>
      <c r="CS701" s="9" t="str">
        <f t="shared" ref="CS701:CS764" si="145">IF(L702="","",",")</f>
        <v/>
      </c>
      <c r="CW701" s="7" t="str">
        <f t="shared" ref="CW701:CW764" si="146">IF(C701="","","comment on column " &amp; $O$2 &amp; "." &amp; L701 &amp; " is " &amp; "'" &amp; C701 &amp;"';")</f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38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38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ref="BN730:BN793" si="147">IF(L730="",IF(AND(L731="",L729&lt;&gt;""),");",""),""""&amp;L730&amp;"""")</f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si="139"/>
        <v/>
      </c>
      <c r="BY763" s="8" t="str">
        <f t="shared" si="140"/>
        <v/>
      </c>
      <c r="BZ763" s="8" t="str">
        <f t="shared" si="141"/>
        <v/>
      </c>
      <c r="CC763" s="8" t="str">
        <f t="shared" si="142"/>
        <v/>
      </c>
      <c r="CE763" s="8" t="str">
        <f t="shared" si="143"/>
        <v/>
      </c>
      <c r="CJ763" s="8" t="str">
        <f t="shared" si="144"/>
        <v/>
      </c>
      <c r="CS763" s="9" t="str">
        <f t="shared" si="145"/>
        <v/>
      </c>
      <c r="CW763" s="7" t="str">
        <f t="shared" si="146"/>
        <v/>
      </c>
    </row>
    <row r="764" spans="66:101">
      <c r="BN764" s="8" t="str">
        <f t="shared" si="147"/>
        <v/>
      </c>
      <c r="BT764" s="8" t="str">
        <f t="shared" si="139"/>
        <v/>
      </c>
      <c r="BY764" s="8" t="str">
        <f t="shared" si="140"/>
        <v/>
      </c>
      <c r="BZ764" s="8" t="str">
        <f t="shared" si="141"/>
        <v/>
      </c>
      <c r="CC764" s="8" t="str">
        <f t="shared" si="142"/>
        <v/>
      </c>
      <c r="CE764" s="8" t="str">
        <f t="shared" si="143"/>
        <v/>
      </c>
      <c r="CJ764" s="8" t="str">
        <f t="shared" si="144"/>
        <v/>
      </c>
      <c r="CS764" s="9" t="str">
        <f t="shared" si="145"/>
        <v/>
      </c>
      <c r="CW764" s="7" t="str">
        <f t="shared" si="146"/>
        <v/>
      </c>
    </row>
    <row r="765" spans="66:101">
      <c r="BN765" s="8" t="str">
        <f t="shared" si="147"/>
        <v/>
      </c>
      <c r="BT765" s="8" t="str">
        <f t="shared" ref="BT765:BT828" si="148">IF(U765="","",U765)</f>
        <v/>
      </c>
      <c r="BY765" s="8" t="str">
        <f t="shared" ref="BY765:BY828" si="149">IF(Z765="","","(")</f>
        <v/>
      </c>
      <c r="BZ765" s="8" t="str">
        <f t="shared" ref="BZ765:BZ828" si="150">IF(Z765="","",IF(U765="","",IF(U765="CLOB","",IF(U765="BLOB","",IF(U765="DATE","",IF(U765="TIMESTAMP","",Z765))))))</f>
        <v/>
      </c>
      <c r="CC765" s="8" t="str">
        <f t="shared" ref="CC765:CC828" si="151">IF(Z765="","",")")</f>
        <v/>
      </c>
      <c r="CE765" s="8" t="str">
        <f t="shared" ref="CE765:CE828" si="152">IF(AI765="","","NOT NULL")</f>
        <v/>
      </c>
      <c r="CJ765" s="8" t="str">
        <f t="shared" ref="CJ765:CJ828" si="153">IF(AE765="○","primary key","")</f>
        <v/>
      </c>
      <c r="CS765" s="9" t="str">
        <f t="shared" ref="CS765:CS828" si="154">IF(L766="","",",")</f>
        <v/>
      </c>
      <c r="CW765" s="7" t="str">
        <f t="shared" ref="CW765:CW828" si="155">IF(C765="","","comment on column " &amp; $O$2 &amp; "." &amp; L765 &amp; " is " &amp; "'" &amp; C765 &amp;"';")</f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47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47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ref="BN794:BN857" si="156">IF(L794="",IF(AND(L795="",L793&lt;&gt;""),");",""),""""&amp;L794&amp;"""")</f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si="148"/>
        <v/>
      </c>
      <c r="BY827" s="8" t="str">
        <f t="shared" si="149"/>
        <v/>
      </c>
      <c r="BZ827" s="8" t="str">
        <f t="shared" si="150"/>
        <v/>
      </c>
      <c r="CC827" s="8" t="str">
        <f t="shared" si="151"/>
        <v/>
      </c>
      <c r="CE827" s="8" t="str">
        <f t="shared" si="152"/>
        <v/>
      </c>
      <c r="CJ827" s="8" t="str">
        <f t="shared" si="153"/>
        <v/>
      </c>
      <c r="CS827" s="9" t="str">
        <f t="shared" si="154"/>
        <v/>
      </c>
      <c r="CW827" s="7" t="str">
        <f t="shared" si="155"/>
        <v/>
      </c>
    </row>
    <row r="828" spans="66:101">
      <c r="BN828" s="8" t="str">
        <f t="shared" si="156"/>
        <v/>
      </c>
      <c r="BT828" s="8" t="str">
        <f t="shared" si="148"/>
        <v/>
      </c>
      <c r="BY828" s="8" t="str">
        <f t="shared" si="149"/>
        <v/>
      </c>
      <c r="BZ828" s="8" t="str">
        <f t="shared" si="150"/>
        <v/>
      </c>
      <c r="CC828" s="8" t="str">
        <f t="shared" si="151"/>
        <v/>
      </c>
      <c r="CE828" s="8" t="str">
        <f t="shared" si="152"/>
        <v/>
      </c>
      <c r="CJ828" s="8" t="str">
        <f t="shared" si="153"/>
        <v/>
      </c>
      <c r="CS828" s="9" t="str">
        <f t="shared" si="154"/>
        <v/>
      </c>
      <c r="CW828" s="7" t="str">
        <f t="shared" si="155"/>
        <v/>
      </c>
    </row>
    <row r="829" spans="66:101">
      <c r="BN829" s="8" t="str">
        <f t="shared" si="156"/>
        <v/>
      </c>
      <c r="BT829" s="8" t="str">
        <f t="shared" ref="BT829:BT892" si="157">IF(U829="","",U829)</f>
        <v/>
      </c>
      <c r="BY829" s="8" t="str">
        <f t="shared" ref="BY829:BY892" si="158">IF(Z829="","","(")</f>
        <v/>
      </c>
      <c r="BZ829" s="8" t="str">
        <f t="shared" ref="BZ829:BZ892" si="159">IF(Z829="","",IF(U829="","",IF(U829="CLOB","",IF(U829="BLOB","",IF(U829="DATE","",IF(U829="TIMESTAMP","",Z829))))))</f>
        <v/>
      </c>
      <c r="CC829" s="8" t="str">
        <f t="shared" ref="CC829:CC892" si="160">IF(Z829="","",")")</f>
        <v/>
      </c>
      <c r="CE829" s="8" t="str">
        <f t="shared" ref="CE829:CE892" si="161">IF(AI829="","","NOT NULL")</f>
        <v/>
      </c>
      <c r="CJ829" s="8" t="str">
        <f t="shared" ref="CJ829:CJ892" si="162">IF(AE829="○","primary key","")</f>
        <v/>
      </c>
      <c r="CS829" s="9" t="str">
        <f t="shared" ref="CS829:CS892" si="163">IF(L830="","",",")</f>
        <v/>
      </c>
      <c r="CW829" s="7" t="str">
        <f t="shared" ref="CW829:CW892" si="164">IF(C829="","","comment on column " &amp; $O$2 &amp; "." &amp; L829 &amp; " is " &amp; "'" &amp; C829 &amp;"';")</f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56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56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ref="BN858:BN921" si="165">IF(L858="",IF(AND(L859="",L857&lt;&gt;""),");",""),""""&amp;L858&amp;"""")</f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si="157"/>
        <v/>
      </c>
      <c r="BY891" s="8" t="str">
        <f t="shared" si="158"/>
        <v/>
      </c>
      <c r="BZ891" s="8" t="str">
        <f t="shared" si="159"/>
        <v/>
      </c>
      <c r="CC891" s="8" t="str">
        <f t="shared" si="160"/>
        <v/>
      </c>
      <c r="CE891" s="8" t="str">
        <f t="shared" si="161"/>
        <v/>
      </c>
      <c r="CJ891" s="8" t="str">
        <f t="shared" si="162"/>
        <v/>
      </c>
      <c r="CS891" s="9" t="str">
        <f t="shared" si="163"/>
        <v/>
      </c>
      <c r="CW891" s="7" t="str">
        <f t="shared" si="164"/>
        <v/>
      </c>
    </row>
    <row r="892" spans="66:101">
      <c r="BN892" s="8" t="str">
        <f t="shared" si="165"/>
        <v/>
      </c>
      <c r="BT892" s="8" t="str">
        <f t="shared" si="157"/>
        <v/>
      </c>
      <c r="BY892" s="8" t="str">
        <f t="shared" si="158"/>
        <v/>
      </c>
      <c r="BZ892" s="8" t="str">
        <f t="shared" si="159"/>
        <v/>
      </c>
      <c r="CC892" s="8" t="str">
        <f t="shared" si="160"/>
        <v/>
      </c>
      <c r="CE892" s="8" t="str">
        <f t="shared" si="161"/>
        <v/>
      </c>
      <c r="CJ892" s="8" t="str">
        <f t="shared" si="162"/>
        <v/>
      </c>
      <c r="CS892" s="9" t="str">
        <f t="shared" si="163"/>
        <v/>
      </c>
      <c r="CW892" s="7" t="str">
        <f t="shared" si="164"/>
        <v/>
      </c>
    </row>
    <row r="893" spans="66:101">
      <c r="BN893" s="8" t="str">
        <f t="shared" si="165"/>
        <v/>
      </c>
      <c r="BT893" s="8" t="str">
        <f t="shared" ref="BT893:BT952" si="166">IF(U893="","",U893)</f>
        <v/>
      </c>
      <c r="BY893" s="8" t="str">
        <f t="shared" ref="BY893:BY952" si="167">IF(Z893="","","(")</f>
        <v/>
      </c>
      <c r="BZ893" s="8" t="str">
        <f t="shared" ref="BZ893:BZ952" si="168">IF(Z893="","",IF(U893="","",IF(U893="CLOB","",IF(U893="BLOB","",IF(U893="DATE","",IF(U893="TIMESTAMP","",Z893))))))</f>
        <v/>
      </c>
      <c r="CC893" s="8" t="str">
        <f t="shared" ref="CC893:CC952" si="169">IF(Z893="","",")")</f>
        <v/>
      </c>
      <c r="CE893" s="8" t="str">
        <f t="shared" ref="CE893:CE952" si="170">IF(AI893="","","NOT NULL")</f>
        <v/>
      </c>
      <c r="CJ893" s="8" t="str">
        <f t="shared" ref="CJ893:CJ952" si="171">IF(AE893="○","primary key","")</f>
        <v/>
      </c>
      <c r="CS893" s="9" t="str">
        <f t="shared" ref="CS893:CS952" si="172">IF(L894="","",",")</f>
        <v/>
      </c>
      <c r="CW893" s="7" t="str">
        <f t="shared" ref="CW893:CW952" si="173">IF(C893="","","comment on column " &amp; $O$2 &amp; "." &amp; L893 &amp; " is " &amp; "'" &amp; C893 &amp;"';")</f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65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65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ref="BN922:BN952" si="174">IF(L922="",IF(AND(L923="",L921&lt;&gt;""),");",""),""""&amp;L922&amp;"""")</f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  <row r="951" spans="66:101">
      <c r="BN951" s="8" t="str">
        <f t="shared" si="174"/>
        <v/>
      </c>
      <c r="BT951" s="8" t="str">
        <f t="shared" si="166"/>
        <v/>
      </c>
      <c r="BY951" s="8" t="str">
        <f t="shared" si="167"/>
        <v/>
      </c>
      <c r="BZ951" s="8" t="str">
        <f t="shared" si="168"/>
        <v/>
      </c>
      <c r="CC951" s="8" t="str">
        <f t="shared" si="169"/>
        <v/>
      </c>
      <c r="CE951" s="8" t="str">
        <f t="shared" si="170"/>
        <v/>
      </c>
      <c r="CJ951" s="8" t="str">
        <f t="shared" si="171"/>
        <v/>
      </c>
      <c r="CS951" s="9" t="str">
        <f t="shared" si="172"/>
        <v/>
      </c>
      <c r="CW951" s="7" t="str">
        <f t="shared" si="173"/>
        <v/>
      </c>
    </row>
    <row r="952" spans="66:101">
      <c r="BN952" s="8" t="str">
        <f t="shared" si="174"/>
        <v/>
      </c>
      <c r="BT952" s="8" t="str">
        <f t="shared" si="166"/>
        <v/>
      </c>
      <c r="BY952" s="8" t="str">
        <f t="shared" si="167"/>
        <v/>
      </c>
      <c r="BZ952" s="8" t="str">
        <f t="shared" si="168"/>
        <v/>
      </c>
      <c r="CC952" s="8" t="str">
        <f t="shared" si="169"/>
        <v/>
      </c>
      <c r="CE952" s="8" t="str">
        <f t="shared" si="170"/>
        <v/>
      </c>
      <c r="CJ952" s="8" t="str">
        <f t="shared" si="171"/>
        <v/>
      </c>
      <c r="CS952" s="9" t="str">
        <f t="shared" si="172"/>
        <v/>
      </c>
      <c r="CW952" s="7" t="str">
        <f t="shared" si="173"/>
        <v/>
      </c>
    </row>
  </sheetData>
  <mergeCells count="805">
    <mergeCell ref="AK64:AL64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E64:AF64"/>
    <mergeCell ref="AG64:AH64"/>
    <mergeCell ref="AI64:AJ64"/>
    <mergeCell ref="AK61:AL61"/>
    <mergeCell ref="AM61:AN61"/>
    <mergeCell ref="AO61:BB61"/>
    <mergeCell ref="A63:B63"/>
    <mergeCell ref="C63:K63"/>
    <mergeCell ref="L63:T63"/>
    <mergeCell ref="U63:Y63"/>
    <mergeCell ref="Z63:AA63"/>
    <mergeCell ref="AB63:AD63"/>
    <mergeCell ref="AE63:AF63"/>
    <mergeCell ref="AG63:AH63"/>
    <mergeCell ref="AI63:AJ63"/>
    <mergeCell ref="AK63:AL63"/>
    <mergeCell ref="AM63:AN63"/>
    <mergeCell ref="AO63:BB63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K59:AL59"/>
    <mergeCell ref="AM59:AN59"/>
    <mergeCell ref="AO59:BB59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60:AL60"/>
    <mergeCell ref="AM60:AN60"/>
    <mergeCell ref="AO60:BB60"/>
    <mergeCell ref="AB27:AD27"/>
    <mergeCell ref="AE27:AF27"/>
    <mergeCell ref="AG27:AH27"/>
    <mergeCell ref="AI27:AJ27"/>
    <mergeCell ref="AK27:AL27"/>
    <mergeCell ref="AM27:AN27"/>
    <mergeCell ref="AO27:BB27"/>
    <mergeCell ref="A59:B59"/>
    <mergeCell ref="C59:K59"/>
    <mergeCell ref="L59:T59"/>
    <mergeCell ref="U59:Y59"/>
    <mergeCell ref="AK55:AL55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E55:AF55"/>
    <mergeCell ref="AG55:AH55"/>
    <mergeCell ref="AI55:AJ55"/>
    <mergeCell ref="AI59:AJ59"/>
    <mergeCell ref="AI68:AJ68"/>
    <mergeCell ref="AK68:AL68"/>
    <mergeCell ref="AM68:AN68"/>
    <mergeCell ref="AO68:BB68"/>
    <mergeCell ref="L58:T58"/>
    <mergeCell ref="C58:K58"/>
    <mergeCell ref="A58:B58"/>
    <mergeCell ref="AI69:AJ69"/>
    <mergeCell ref="AK69:AL69"/>
    <mergeCell ref="AM69:AN69"/>
    <mergeCell ref="AO69:BB69"/>
    <mergeCell ref="A69:B69"/>
    <mergeCell ref="C69:K69"/>
    <mergeCell ref="L69:T69"/>
    <mergeCell ref="U69:Y69"/>
    <mergeCell ref="Z69:AA69"/>
    <mergeCell ref="AB69:AD69"/>
    <mergeCell ref="AI67:AJ67"/>
    <mergeCell ref="AK67:AL67"/>
    <mergeCell ref="AM67:AN67"/>
    <mergeCell ref="AO67:BB67"/>
    <mergeCell ref="A67:B67"/>
    <mergeCell ref="C67:K67"/>
    <mergeCell ref="L67:T67"/>
    <mergeCell ref="AK54:AL54"/>
    <mergeCell ref="AM54:AN54"/>
    <mergeCell ref="AO54:BB54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4:AJ54"/>
    <mergeCell ref="AB18:AD18"/>
    <mergeCell ref="AE18:AF18"/>
    <mergeCell ref="AG18:AH18"/>
    <mergeCell ref="AI18:AJ18"/>
    <mergeCell ref="AK18:AL18"/>
    <mergeCell ref="AM18:AN18"/>
    <mergeCell ref="AO18:BB18"/>
    <mergeCell ref="AB58:AD58"/>
    <mergeCell ref="Z58:AA58"/>
    <mergeCell ref="AO51:BB51"/>
    <mergeCell ref="AB51:AD51"/>
    <mergeCell ref="AE51:AF51"/>
    <mergeCell ref="AG51:AH51"/>
    <mergeCell ref="AI51:AJ51"/>
    <mergeCell ref="AK51:AL51"/>
    <mergeCell ref="AM51:AN51"/>
    <mergeCell ref="AB46:AD46"/>
    <mergeCell ref="AK53:AL53"/>
    <mergeCell ref="AM53:AN53"/>
    <mergeCell ref="AO50:BB50"/>
    <mergeCell ref="AB50:AD50"/>
    <mergeCell ref="AE50:AF50"/>
    <mergeCell ref="AG50:AH50"/>
    <mergeCell ref="AO53:BB53"/>
    <mergeCell ref="C17:K17"/>
    <mergeCell ref="L17:T17"/>
    <mergeCell ref="U17:Y17"/>
    <mergeCell ref="AE17:AF17"/>
    <mergeCell ref="AG17:AH17"/>
    <mergeCell ref="AI17:AJ17"/>
    <mergeCell ref="AK17:AL17"/>
    <mergeCell ref="AM17:AN17"/>
    <mergeCell ref="AO17:BB17"/>
    <mergeCell ref="Z17:AA17"/>
    <mergeCell ref="AB17:AD17"/>
    <mergeCell ref="U12:Y12"/>
    <mergeCell ref="Z12:AA12"/>
    <mergeCell ref="AB12:AD12"/>
    <mergeCell ref="AG12:AH12"/>
    <mergeCell ref="AI12:AJ12"/>
    <mergeCell ref="A51:B51"/>
    <mergeCell ref="C51:K51"/>
    <mergeCell ref="L51:T51"/>
    <mergeCell ref="U51:Y51"/>
    <mergeCell ref="Z51:AA51"/>
    <mergeCell ref="A37:B37"/>
    <mergeCell ref="C37:K37"/>
    <mergeCell ref="L37:T37"/>
    <mergeCell ref="A18:B18"/>
    <mergeCell ref="C18:K18"/>
    <mergeCell ref="L18:T18"/>
    <mergeCell ref="U18:Y18"/>
    <mergeCell ref="Z18:AA18"/>
    <mergeCell ref="Z27:AA27"/>
    <mergeCell ref="L48:T48"/>
    <mergeCell ref="U48:Y48"/>
    <mergeCell ref="A48:B48"/>
    <mergeCell ref="C48:K48"/>
    <mergeCell ref="A17:B17"/>
    <mergeCell ref="A14:B14"/>
    <mergeCell ref="C14:K14"/>
    <mergeCell ref="L14:T14"/>
    <mergeCell ref="U14:Y14"/>
    <mergeCell ref="Z14:AA14"/>
    <mergeCell ref="AO12:BB12"/>
    <mergeCell ref="AO58:BB58"/>
    <mergeCell ref="AM58:AN58"/>
    <mergeCell ref="AK58:AL58"/>
    <mergeCell ref="AI58:AJ58"/>
    <mergeCell ref="AG58:AH58"/>
    <mergeCell ref="AE58:AF58"/>
    <mergeCell ref="AE12:AF12"/>
    <mergeCell ref="AM14:AN14"/>
    <mergeCell ref="AK14:AL14"/>
    <mergeCell ref="A13:B13"/>
    <mergeCell ref="C13:K13"/>
    <mergeCell ref="AB14:AD14"/>
    <mergeCell ref="AE14:AF14"/>
    <mergeCell ref="AM12:AN12"/>
    <mergeCell ref="AK12:AL12"/>
    <mergeCell ref="A12:B12"/>
    <mergeCell ref="C12:K12"/>
    <mergeCell ref="L12:T12"/>
    <mergeCell ref="AO14:BB14"/>
    <mergeCell ref="AE13:AF13"/>
    <mergeCell ref="AG13:AH13"/>
    <mergeCell ref="AI13:AJ13"/>
    <mergeCell ref="AK13:AL13"/>
    <mergeCell ref="AM13:AN13"/>
    <mergeCell ref="L13:T13"/>
    <mergeCell ref="U13:Y13"/>
    <mergeCell ref="Z13:AA13"/>
    <mergeCell ref="AO13:BB13"/>
    <mergeCell ref="AO46:BB46"/>
    <mergeCell ref="AO47:BB47"/>
    <mergeCell ref="AG47:AH47"/>
    <mergeCell ref="AI47:AJ47"/>
    <mergeCell ref="AK47:AL47"/>
    <mergeCell ref="AM47:AN47"/>
    <mergeCell ref="AK45:AL45"/>
    <mergeCell ref="AM45:AN45"/>
    <mergeCell ref="AO45:BB45"/>
    <mergeCell ref="Z48:AA48"/>
    <mergeCell ref="AB48:AD48"/>
    <mergeCell ref="AE48:AF48"/>
    <mergeCell ref="A47:B47"/>
    <mergeCell ref="C47:K47"/>
    <mergeCell ref="L47:T47"/>
    <mergeCell ref="U47:Y47"/>
    <mergeCell ref="Z47:AA47"/>
    <mergeCell ref="AB47:AD47"/>
    <mergeCell ref="AE47:AF47"/>
    <mergeCell ref="A46:B46"/>
    <mergeCell ref="C46:K46"/>
    <mergeCell ref="L46:T46"/>
    <mergeCell ref="U46:Y46"/>
    <mergeCell ref="Z46:AA46"/>
    <mergeCell ref="AG14:AH14"/>
    <mergeCell ref="AI14:AJ14"/>
    <mergeCell ref="AB13:AD13"/>
    <mergeCell ref="A50:B50"/>
    <mergeCell ref="C50:K50"/>
    <mergeCell ref="L50:T50"/>
    <mergeCell ref="U50:Y50"/>
    <mergeCell ref="Z50:AA50"/>
    <mergeCell ref="A49:B49"/>
    <mergeCell ref="C49:K49"/>
    <mergeCell ref="L49:T49"/>
    <mergeCell ref="U49:Y49"/>
    <mergeCell ref="Z49:AA49"/>
    <mergeCell ref="AE46:AF46"/>
    <mergeCell ref="AG46:AH46"/>
    <mergeCell ref="AI46:AJ46"/>
    <mergeCell ref="A44:B44"/>
    <mergeCell ref="C44:K44"/>
    <mergeCell ref="L44:T44"/>
    <mergeCell ref="AI50:AJ50"/>
    <mergeCell ref="AK50:AL50"/>
    <mergeCell ref="AM50:AN50"/>
    <mergeCell ref="AK48:AL48"/>
    <mergeCell ref="AM48:AN48"/>
    <mergeCell ref="AO48:BB48"/>
    <mergeCell ref="AB49:AD49"/>
    <mergeCell ref="AE49:AF49"/>
    <mergeCell ref="AO44:BB44"/>
    <mergeCell ref="AB44:AD44"/>
    <mergeCell ref="AE44:AF44"/>
    <mergeCell ref="AG44:AH44"/>
    <mergeCell ref="AI44:AJ44"/>
    <mergeCell ref="AK44:AL44"/>
    <mergeCell ref="AM44:AN44"/>
    <mergeCell ref="AG49:AH49"/>
    <mergeCell ref="AI49:AJ49"/>
    <mergeCell ref="AK49:AL49"/>
    <mergeCell ref="AM49:AN49"/>
    <mergeCell ref="AO49:BB49"/>
    <mergeCell ref="AG48:AH48"/>
    <mergeCell ref="AI48:AJ48"/>
    <mergeCell ref="AK46:AL46"/>
    <mergeCell ref="AM46:AN46"/>
    <mergeCell ref="A45:B45"/>
    <mergeCell ref="C45:K45"/>
    <mergeCell ref="L45:T45"/>
    <mergeCell ref="U45:Y45"/>
    <mergeCell ref="Z45:AA45"/>
    <mergeCell ref="AB45:AD45"/>
    <mergeCell ref="AE45:AF45"/>
    <mergeCell ref="AG45:AH45"/>
    <mergeCell ref="AI45:AJ45"/>
    <mergeCell ref="AO43:BB43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K42:AL42"/>
    <mergeCell ref="AM42:AN42"/>
    <mergeCell ref="AO42:BB42"/>
    <mergeCell ref="AK43:AL43"/>
    <mergeCell ref="AM43:AN43"/>
    <mergeCell ref="AM39:AN39"/>
    <mergeCell ref="AO39:BB39"/>
    <mergeCell ref="AK40:AL40"/>
    <mergeCell ref="AM40:AN40"/>
    <mergeCell ref="AO40:BB40"/>
    <mergeCell ref="A41:B41"/>
    <mergeCell ref="C41:K41"/>
    <mergeCell ref="L41:T41"/>
    <mergeCell ref="U41:Y41"/>
    <mergeCell ref="Z41:AA41"/>
    <mergeCell ref="AO41:BB41"/>
    <mergeCell ref="AB41:AD41"/>
    <mergeCell ref="AE41:AF41"/>
    <mergeCell ref="AG41:AH41"/>
    <mergeCell ref="AI41:AJ41"/>
    <mergeCell ref="AK41:AL41"/>
    <mergeCell ref="AM41:AN41"/>
    <mergeCell ref="A40:B40"/>
    <mergeCell ref="C40:K40"/>
    <mergeCell ref="L40:T40"/>
    <mergeCell ref="U40:Y40"/>
    <mergeCell ref="Z40:AA40"/>
    <mergeCell ref="AB40:AD40"/>
    <mergeCell ref="AE40:AF40"/>
    <mergeCell ref="AM37:AN37"/>
    <mergeCell ref="AO37:BB37"/>
    <mergeCell ref="A38:B38"/>
    <mergeCell ref="C38:K38"/>
    <mergeCell ref="L38:T38"/>
    <mergeCell ref="U38:Y38"/>
    <mergeCell ref="Z38:AA38"/>
    <mergeCell ref="AO38:BB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B38:AD38"/>
    <mergeCell ref="AE38:AF38"/>
    <mergeCell ref="AG38:AH38"/>
    <mergeCell ref="AI38:AJ38"/>
    <mergeCell ref="AK38:AL38"/>
    <mergeCell ref="AM38:AN38"/>
    <mergeCell ref="AK39:AL39"/>
    <mergeCell ref="AO35:BB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B35:AD35"/>
    <mergeCell ref="AE35:AF35"/>
    <mergeCell ref="AG35:AH35"/>
    <mergeCell ref="AI35:AJ35"/>
    <mergeCell ref="AK35:AL35"/>
    <mergeCell ref="AM35:AN35"/>
    <mergeCell ref="AK36:AL36"/>
    <mergeCell ref="AM36:AN36"/>
    <mergeCell ref="AO36:BB36"/>
    <mergeCell ref="A35:B35"/>
    <mergeCell ref="C35:K35"/>
    <mergeCell ref="L35:T35"/>
    <mergeCell ref="U35:Y35"/>
    <mergeCell ref="Z35:AA35"/>
    <mergeCell ref="U37:Y37"/>
    <mergeCell ref="Z37:AA37"/>
    <mergeCell ref="AB37:AD37"/>
    <mergeCell ref="AE37:AF37"/>
    <mergeCell ref="AG37:AH37"/>
    <mergeCell ref="U44:Y44"/>
    <mergeCell ref="Z44:AA44"/>
    <mergeCell ref="AE69:AF69"/>
    <mergeCell ref="AG69:AH69"/>
    <mergeCell ref="AE67:AF67"/>
    <mergeCell ref="AG67:AH67"/>
    <mergeCell ref="AE66:AF66"/>
    <mergeCell ref="AG66:AH66"/>
    <mergeCell ref="AE65:AF65"/>
    <mergeCell ref="AG65:AH65"/>
    <mergeCell ref="AE57:AF57"/>
    <mergeCell ref="AG57:AH57"/>
    <mergeCell ref="U58:Y58"/>
    <mergeCell ref="AE68:AF68"/>
    <mergeCell ref="AG68:AH68"/>
    <mergeCell ref="Z59:AA59"/>
    <mergeCell ref="AB59:AD59"/>
    <mergeCell ref="AE59:AF59"/>
    <mergeCell ref="AG59:AH59"/>
    <mergeCell ref="AI37:AJ37"/>
    <mergeCell ref="AK37:AL37"/>
    <mergeCell ref="AG40:AH40"/>
    <mergeCell ref="AI40:AJ40"/>
    <mergeCell ref="AK30:AL30"/>
    <mergeCell ref="AE28:AF28"/>
    <mergeCell ref="AG28:AH28"/>
    <mergeCell ref="AI28:AJ28"/>
    <mergeCell ref="AK28:AL28"/>
    <mergeCell ref="U67:Y67"/>
    <mergeCell ref="Z67:AA67"/>
    <mergeCell ref="AB67:AD67"/>
    <mergeCell ref="A68:B68"/>
    <mergeCell ref="C68:K68"/>
    <mergeCell ref="L68:T68"/>
    <mergeCell ref="U68:Y68"/>
    <mergeCell ref="Z68:AA68"/>
    <mergeCell ref="AB68:AD68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I65:AJ65"/>
    <mergeCell ref="AK65:AL65"/>
    <mergeCell ref="AM65:AN65"/>
    <mergeCell ref="AO65:BB65"/>
    <mergeCell ref="A65:B65"/>
    <mergeCell ref="C65:K65"/>
    <mergeCell ref="L65:T65"/>
    <mergeCell ref="U65:Y65"/>
    <mergeCell ref="Z65:AA65"/>
    <mergeCell ref="AB65:AD65"/>
    <mergeCell ref="AI66:AJ66"/>
    <mergeCell ref="AK66:AL66"/>
    <mergeCell ref="AM34:AN34"/>
    <mergeCell ref="AO34:BB34"/>
    <mergeCell ref="A34:B34"/>
    <mergeCell ref="C34:K34"/>
    <mergeCell ref="L34:T34"/>
    <mergeCell ref="U34:Y34"/>
    <mergeCell ref="Z34:AA34"/>
    <mergeCell ref="AB34:AD34"/>
    <mergeCell ref="AE33:AF33"/>
    <mergeCell ref="AG33:AH33"/>
    <mergeCell ref="AI33:AJ33"/>
    <mergeCell ref="AK33:AL33"/>
    <mergeCell ref="AM33:AN33"/>
    <mergeCell ref="AO33:BB33"/>
    <mergeCell ref="A33:B33"/>
    <mergeCell ref="C33:K33"/>
    <mergeCell ref="L33:T33"/>
    <mergeCell ref="U33:Y33"/>
    <mergeCell ref="Z33:AA33"/>
    <mergeCell ref="AB33:AD33"/>
    <mergeCell ref="AE34:AF34"/>
    <mergeCell ref="AG34:AH34"/>
    <mergeCell ref="AI34:AJ34"/>
    <mergeCell ref="AK34:AL34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2:AF32"/>
    <mergeCell ref="AG32:AH32"/>
    <mergeCell ref="AI32:AJ32"/>
    <mergeCell ref="AK32:AL32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30:AF30"/>
    <mergeCell ref="AG30:AH30"/>
    <mergeCell ref="AI30:AJ30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27:B27"/>
    <mergeCell ref="C27:K27"/>
    <mergeCell ref="L27:T27"/>
    <mergeCell ref="U27:Y27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5:AF25"/>
    <mergeCell ref="AG25:AH25"/>
    <mergeCell ref="AI25:AJ25"/>
    <mergeCell ref="AK25:AL25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3:AF23"/>
    <mergeCell ref="AG23:AH23"/>
    <mergeCell ref="AI23:AJ23"/>
    <mergeCell ref="AK23:AL23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6:AF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57:AJ57"/>
    <mergeCell ref="AK57:AL57"/>
    <mergeCell ref="AM57:AN57"/>
    <mergeCell ref="AO57:BB57"/>
    <mergeCell ref="A57:B57"/>
    <mergeCell ref="C57:K57"/>
    <mergeCell ref="L57:T57"/>
    <mergeCell ref="U57:Y57"/>
    <mergeCell ref="Z57:AA57"/>
    <mergeCell ref="AB57:AD57"/>
    <mergeCell ref="AI56:AJ56"/>
    <mergeCell ref="AK56:AL56"/>
    <mergeCell ref="AM56:AN56"/>
    <mergeCell ref="AO56:BB56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2013-04-18T07:40:10Z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