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in" sheetId="1" r:id="rId4"/>
    <sheet state="visible" name="Raw Data" sheetId="2" r:id="rId5"/>
  </sheets>
  <definedNames>
    <definedName hidden="1" localSheetId="0" name="_xlnm._FilterDatabase">Main!$E$1:$E$1106</definedName>
  </definedNames>
  <calcPr/>
</workbook>
</file>

<file path=xl/sharedStrings.xml><?xml version="1.0" encoding="utf-8"?>
<sst xmlns="http://schemas.openxmlformats.org/spreadsheetml/2006/main" count="2468" uniqueCount="121">
  <si>
    <t>DATE</t>
  </si>
  <si>
    <t>YEAR</t>
  </si>
  <si>
    <t>HOME</t>
  </si>
  <si>
    <t>AWAY</t>
  </si>
  <si>
    <t>OFF_T</t>
  </si>
  <si>
    <t>ODK</t>
  </si>
  <si>
    <t>PLAY #</t>
  </si>
  <si>
    <t>YARD LN</t>
  </si>
  <si>
    <t>HASH</t>
  </si>
  <si>
    <t>DN</t>
  </si>
  <si>
    <t>DIST</t>
  </si>
  <si>
    <t>GN_LS</t>
  </si>
  <si>
    <t>PERSONNEL</t>
  </si>
  <si>
    <t>FORMATION</t>
  </si>
  <si>
    <t>BACKFIELD</t>
  </si>
  <si>
    <t>BACK SET</t>
  </si>
  <si>
    <t>RUN/PASS</t>
  </si>
  <si>
    <t>OFF RUN CODE</t>
  </si>
  <si>
    <t>OFF RUN TYPE</t>
  </si>
  <si>
    <t>OFF PROTECTION</t>
  </si>
  <si>
    <t>OFF PASS CODE</t>
  </si>
  <si>
    <t>OFF PASS RTS</t>
  </si>
  <si>
    <t>QB_DROP</t>
  </si>
  <si>
    <t>RPO</t>
  </si>
  <si>
    <t>DEF_FRONT</t>
  </si>
  <si>
    <t>PASS_RUSH</t>
  </si>
  <si>
    <t>TIME_TILL_THROW</t>
  </si>
  <si>
    <t>TIME_TILL_CATCH</t>
  </si>
  <si>
    <t>TIME_TILL_PRESSURE</t>
  </si>
  <si>
    <t>YACATCH</t>
  </si>
  <si>
    <t>YACONTACT</t>
  </si>
  <si>
    <t>QB_JERSEY</t>
  </si>
  <si>
    <t>INTENDED_TARGET</t>
  </si>
  <si>
    <t>MOTION</t>
  </si>
  <si>
    <t>MOTION_DIRECTION</t>
  </si>
  <si>
    <t>MOTION_TYPE</t>
  </si>
  <si>
    <t>THROW_START</t>
  </si>
  <si>
    <t>THROW_FINISH</t>
  </si>
  <si>
    <t>23-09-02</t>
  </si>
  <si>
    <t>ULV</t>
  </si>
  <si>
    <t>WU</t>
  </si>
  <si>
    <t>K</t>
  </si>
  <si>
    <t>O</t>
  </si>
  <si>
    <t>R</t>
  </si>
  <si>
    <t>DUAL</t>
  </si>
  <si>
    <t>PIS</t>
  </si>
  <si>
    <t>PASS</t>
  </si>
  <si>
    <t>SL LK</t>
  </si>
  <si>
    <t>N</t>
  </si>
  <si>
    <t>EVEN</t>
  </si>
  <si>
    <t>NaN</t>
  </si>
  <si>
    <t>L</t>
  </si>
  <si>
    <t>SLOT OP</t>
  </si>
  <si>
    <t>QUEEN</t>
  </si>
  <si>
    <t>RUN</t>
  </si>
  <si>
    <t>CTR</t>
  </si>
  <si>
    <t>GY CTR</t>
  </si>
  <si>
    <t>Y</t>
  </si>
  <si>
    <t>YAC</t>
  </si>
  <si>
    <t>M</t>
  </si>
  <si>
    <t>TREY Y OFF OP</t>
  </si>
  <si>
    <t>SPRINT OUT</t>
  </si>
  <si>
    <t>DUAL M STACK</t>
  </si>
  <si>
    <t>ZN</t>
  </si>
  <si>
    <t>IZ</t>
  </si>
  <si>
    <t>TRIPS OP</t>
  </si>
  <si>
    <t>RAC</t>
  </si>
  <si>
    <t>22H</t>
  </si>
  <si>
    <t>PRO WING OP</t>
  </si>
  <si>
    <t>GUN SPLIT</t>
  </si>
  <si>
    <t>Q IZ</t>
  </si>
  <si>
    <t>TAC</t>
  </si>
  <si>
    <t>DBLS Y OFF</t>
  </si>
  <si>
    <t>IZ INS RD</t>
  </si>
  <si>
    <t>D</t>
  </si>
  <si>
    <t>TREY OP</t>
  </si>
  <si>
    <t>OZ</t>
  </si>
  <si>
    <t>ODD</t>
  </si>
  <si>
    <t>PWR</t>
  </si>
  <si>
    <t>SS PWR LD</t>
  </si>
  <si>
    <t>GF</t>
  </si>
  <si>
    <t>E</t>
  </si>
  <si>
    <t>BOB</t>
  </si>
  <si>
    <t>PAP IZ RD</t>
  </si>
  <si>
    <t>GN</t>
  </si>
  <si>
    <t>ET</t>
  </si>
  <si>
    <t>IZ RD</t>
  </si>
  <si>
    <t>KING</t>
  </si>
  <si>
    <t>PWR LD</t>
  </si>
  <si>
    <t>FSL</t>
  </si>
  <si>
    <t>EMPTY</t>
  </si>
  <si>
    <t>DT</t>
  </si>
  <si>
    <t>PWR RD ARC</t>
  </si>
  <si>
    <t>YOYO</t>
  </si>
  <si>
    <t>EW</t>
  </si>
  <si>
    <t>DOT</t>
  </si>
  <si>
    <t>TITLE</t>
  </si>
  <si>
    <t>TITLE1</t>
  </si>
  <si>
    <t>HASH1</t>
  </si>
  <si>
    <t>GN/LS</t>
  </si>
  <si>
    <t>PERS</t>
  </si>
  <si>
    <t>NOTES</t>
  </si>
  <si>
    <t>CWM, 1-2 STACK</t>
  </si>
  <si>
    <t>Z MOTION</t>
  </si>
  <si>
    <t>FIB, T FAST</t>
  </si>
  <si>
    <t>LM</t>
  </si>
  <si>
    <t>Q SCRAMBLE</t>
  </si>
  <si>
    <t>DIRECT SNAP</t>
  </si>
  <si>
    <t>SCRAMBLE</t>
  </si>
  <si>
    <t>1-2 STACK</t>
  </si>
  <si>
    <t>SACK</t>
  </si>
  <si>
    <t>RM</t>
  </si>
  <si>
    <t>INTERCEPTION</t>
  </si>
  <si>
    <t>Y MOTION</t>
  </si>
  <si>
    <t>BROKEN PLAY</t>
  </si>
  <si>
    <t>NEW QB #16</t>
  </si>
  <si>
    <t>1-2 STACK, NEW QB #2</t>
  </si>
  <si>
    <t>YOYO MOTION</t>
  </si>
  <si>
    <t>FIB</t>
  </si>
  <si>
    <t>FIB, NEW QB #7</t>
  </si>
  <si>
    <t>SPIKE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</si>
</sst>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Calibri"/>
      <scheme val="minor"/>
    </font>
    <font>
      <b/>
      <sz val="11.0"/>
      <color rgb="FFFFFFFF"/>
      <name val="Calibri"/>
    </font>
    <font>
      <b/>
      <color rgb="FFFFFFFF"/>
      <name val="Calibri"/>
    </font>
    <font>
      <color theme="1"/>
      <name val="Calibri"/>
    </font>
    <font>
      <color theme="1"/>
      <name val="Calibri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980000"/>
        <bgColor rgb="FF980000"/>
      </patternFill>
    </fill>
    <fill>
      <patternFill patternType="solid">
        <fgColor rgb="FFE6D2A1"/>
        <bgColor rgb="FFE6D2A1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2" numFmtId="0" xfId="0" applyAlignment="1" applyFont="1">
      <alignment vertical="bottom"/>
    </xf>
    <xf borderId="0" fillId="3" fontId="2" numFmtId="0" xfId="0" applyAlignment="1" applyFill="1" applyFont="1">
      <alignment vertical="bottom"/>
    </xf>
    <xf borderId="0" fillId="2" fontId="2" numFmtId="0" xfId="0" applyAlignment="1" applyFont="1">
      <alignment vertical="bottom"/>
    </xf>
    <xf borderId="0" fillId="3" fontId="2" numFmtId="0" xfId="0" applyAlignment="1" applyFont="1">
      <alignment vertical="bottom"/>
    </xf>
    <xf borderId="0" fillId="4" fontId="2" numFmtId="0" xfId="0" applyAlignment="1" applyFill="1" applyFont="1">
      <alignment vertical="bottom"/>
    </xf>
    <xf borderId="0" fillId="5" fontId="3" numFmtId="0" xfId="0" applyAlignment="1" applyFill="1" applyFont="1">
      <alignment vertical="bottom"/>
    </xf>
    <xf borderId="0" fillId="5" fontId="3" numFmtId="0" xfId="0" applyAlignment="1" applyFont="1">
      <alignment horizontal="right" vertical="bottom"/>
    </xf>
    <xf borderId="0" fillId="5" fontId="3" numFmtId="0" xfId="0" applyAlignment="1" applyFont="1">
      <alignment vertical="bottom"/>
    </xf>
    <xf borderId="0" fillId="6" fontId="3" numFmtId="0" xfId="0" applyAlignment="1" applyFill="1" applyFont="1">
      <alignment vertical="bottom"/>
    </xf>
    <xf borderId="0" fillId="6" fontId="3" numFmtId="0" xfId="0" applyAlignment="1" applyFont="1">
      <alignment horizontal="right" vertical="bottom"/>
    </xf>
    <xf borderId="0" fillId="6" fontId="3" numFmtId="0" xfId="0" applyAlignment="1" applyFont="1">
      <alignment vertical="bottom"/>
    </xf>
    <xf borderId="0" fillId="0" fontId="4" numFmtId="0" xfId="0" applyFont="1"/>
    <xf borderId="0" fillId="5" fontId="3" numFmtId="0" xfId="0" applyAlignment="1" applyFont="1">
      <alignment horizontal="right" vertical="bottom"/>
    </xf>
    <xf borderId="0" fillId="6" fontId="3" numFmtId="0" xfId="0" applyAlignment="1" applyFont="1">
      <alignment horizontal="right"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980000"/>
          <bgColor rgb="FF980000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3">
    <tableStyle count="3" pivot="0" name="Main-style">
      <tableStyleElement dxfId="1" type="headerRow"/>
      <tableStyleElement dxfId="2" type="firstRowStripe"/>
      <tableStyleElement dxfId="3" type="secondRowStripe"/>
    </tableStyle>
    <tableStyle count="3" pivot="0" name="Main-style 2">
      <tableStyleElement dxfId="1" type="headerRow"/>
      <tableStyleElement dxfId="2" type="firstRowStripe"/>
      <tableStyleElement dxfId="3" type="secondRowStripe"/>
    </tableStyle>
    <tableStyle count="3" pivot="0" name="Main-style 3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X1:X1106" displayName="Table_1" name="Table_1" id="1">
  <tableColumns count="1">
    <tableColumn name="RPO" id="1"/>
  </tableColumns>
  <tableStyleInfo name="Main-style" showColumnStripes="0" showFirstColumn="1" showLastColumn="1" showRowStripes="1"/>
</table>
</file>

<file path=xl/tables/table2.xml><?xml version="1.0" encoding="utf-8"?>
<table xmlns="http://schemas.openxmlformats.org/spreadsheetml/2006/main" ref="AA1:AC1106" displayName="Table_2" name="Table_2" id="2">
  <tableColumns count="3">
    <tableColumn name="TIME_TILL_THROW" id="1"/>
    <tableColumn name="TIME_TILL_CATCH" id="2"/>
    <tableColumn name="TIME_TILL_PRESSURE" id="3"/>
  </tableColumns>
  <tableStyleInfo name="Main-style 2" showColumnStripes="0" showFirstColumn="1" showLastColumn="1" showRowStripes="1"/>
</table>
</file>

<file path=xl/tables/table3.xml><?xml version="1.0" encoding="utf-8"?>
<table xmlns="http://schemas.openxmlformats.org/spreadsheetml/2006/main" ref="AH1:AJ1106" displayName="Table_3" name="Table_3" id="3">
  <tableColumns count="3">
    <tableColumn name="MOTION" id="1"/>
    <tableColumn name="MOTION_DIRECTION" id="2"/>
    <tableColumn name="MOTION_TYPE" id="3"/>
  </tableColumns>
  <tableStyleInfo name="Main-style 3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5" Type="http://schemas.openxmlformats.org/officeDocument/2006/relationships/table" Target="../tables/table1.xml"/><Relationship Id="rId6" Type="http://schemas.openxmlformats.org/officeDocument/2006/relationships/table" Target="../tables/table2.xml"/><Relationship Id="rId7" Type="http://schemas.openxmlformats.org/officeDocument/2006/relationships/table" Target="../tables/table3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4" t="s">
        <v>23</v>
      </c>
      <c r="Y1" s="2" t="s">
        <v>24</v>
      </c>
      <c r="Z1" s="2" t="s">
        <v>25</v>
      </c>
      <c r="AA1" s="5" t="s">
        <v>26</v>
      </c>
      <c r="AB1" s="5" t="s">
        <v>27</v>
      </c>
      <c r="AC1" s="5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4" t="s">
        <v>33</v>
      </c>
      <c r="AI1" s="4" t="s">
        <v>34</v>
      </c>
      <c r="AJ1" s="4" t="s">
        <v>35</v>
      </c>
      <c r="AK1" s="6" t="s">
        <v>36</v>
      </c>
      <c r="AL1" s="6" t="s">
        <v>37</v>
      </c>
    </row>
    <row r="2" hidden="1">
      <c r="A2" s="7" t="s">
        <v>38</v>
      </c>
      <c r="B2" s="8">
        <v>2023.0</v>
      </c>
      <c r="C2" s="7" t="s">
        <v>39</v>
      </c>
      <c r="D2" s="7" t="s">
        <v>40</v>
      </c>
      <c r="E2" s="7"/>
      <c r="F2" s="7"/>
      <c r="G2" s="7"/>
      <c r="H2" s="7"/>
      <c r="I2" s="7"/>
      <c r="J2" s="7"/>
      <c r="K2" s="7"/>
      <c r="L2" s="7"/>
      <c r="X2" s="9"/>
      <c r="Y2" s="7"/>
      <c r="Z2" s="7"/>
      <c r="AA2" s="9"/>
      <c r="AB2" s="9"/>
      <c r="AC2" s="9"/>
      <c r="AD2" s="7"/>
      <c r="AE2" s="7"/>
      <c r="AF2" s="7"/>
      <c r="AG2" s="7"/>
      <c r="AH2" s="9"/>
      <c r="AI2" s="9"/>
      <c r="AJ2" s="9"/>
    </row>
    <row r="3" hidden="1">
      <c r="A3" s="10" t="s">
        <v>38</v>
      </c>
      <c r="B3" s="11">
        <v>2023.0</v>
      </c>
      <c r="C3" s="10" t="s">
        <v>39</v>
      </c>
      <c r="D3" s="10" t="s">
        <v>40</v>
      </c>
      <c r="E3" s="10"/>
      <c r="F3" s="10" t="s">
        <v>41</v>
      </c>
      <c r="G3" s="11">
        <v>1.0</v>
      </c>
      <c r="H3" s="10"/>
      <c r="I3" s="10"/>
      <c r="J3" s="10"/>
      <c r="K3" s="10"/>
      <c r="L3" s="10"/>
      <c r="X3" s="12"/>
      <c r="Y3" s="10"/>
      <c r="Z3" s="10"/>
      <c r="AA3" s="12"/>
      <c r="AB3" s="12"/>
      <c r="AC3" s="12"/>
      <c r="AD3" s="10"/>
      <c r="AE3" s="10"/>
      <c r="AF3" s="10"/>
      <c r="AG3" s="10"/>
      <c r="AH3" s="12"/>
      <c r="AI3" s="12"/>
      <c r="AJ3" s="12"/>
    </row>
    <row r="4">
      <c r="A4" s="7" t="s">
        <v>38</v>
      </c>
      <c r="B4" s="8">
        <v>2023.0</v>
      </c>
      <c r="C4" s="7" t="s">
        <v>39</v>
      </c>
      <c r="D4" s="7" t="s">
        <v>40</v>
      </c>
      <c r="E4" s="7" t="s">
        <v>39</v>
      </c>
      <c r="F4" s="7" t="s">
        <v>42</v>
      </c>
      <c r="G4" s="8">
        <v>2.0</v>
      </c>
      <c r="H4" s="8">
        <v>-17.0</v>
      </c>
      <c r="I4" s="7" t="s">
        <v>43</v>
      </c>
      <c r="J4" s="8">
        <v>1.0</v>
      </c>
      <c r="K4" s="8">
        <v>10.0</v>
      </c>
      <c r="L4" s="8">
        <v>6.0</v>
      </c>
      <c r="M4" s="13">
        <v>11.0</v>
      </c>
      <c r="N4" s="13" t="s">
        <v>44</v>
      </c>
      <c r="O4" s="13" t="s">
        <v>45</v>
      </c>
      <c r="Q4" s="13" t="s">
        <v>46</v>
      </c>
      <c r="T4" s="13" t="s">
        <v>47</v>
      </c>
      <c r="X4" s="9" t="s">
        <v>48</v>
      </c>
      <c r="Y4" s="7" t="s">
        <v>49</v>
      </c>
      <c r="Z4" s="8">
        <v>4.0</v>
      </c>
      <c r="AA4" s="14">
        <f>9.3-7.35</f>
        <v>1.95</v>
      </c>
      <c r="AB4" s="14">
        <f>10.5-7.35</f>
        <v>3.15</v>
      </c>
      <c r="AC4" s="14">
        <v>-1.0</v>
      </c>
      <c r="AD4" s="8">
        <f>23-21</f>
        <v>2</v>
      </c>
      <c r="AE4" s="8">
        <v>1.0</v>
      </c>
      <c r="AF4" s="8">
        <v>2.0</v>
      </c>
      <c r="AG4" s="8">
        <v>1.0</v>
      </c>
      <c r="AH4" s="9" t="s">
        <v>48</v>
      </c>
      <c r="AI4" s="9" t="s">
        <v>50</v>
      </c>
      <c r="AJ4" s="9" t="s">
        <v>50</v>
      </c>
    </row>
    <row r="5">
      <c r="A5" s="10" t="s">
        <v>38</v>
      </c>
      <c r="B5" s="11">
        <v>2023.0</v>
      </c>
      <c r="C5" s="10" t="s">
        <v>39</v>
      </c>
      <c r="D5" s="10" t="s">
        <v>40</v>
      </c>
      <c r="E5" s="10" t="s">
        <v>39</v>
      </c>
      <c r="F5" s="10" t="s">
        <v>42</v>
      </c>
      <c r="G5" s="11">
        <v>3.0</v>
      </c>
      <c r="H5" s="11">
        <v>-23.0</v>
      </c>
      <c r="I5" s="10" t="s">
        <v>51</v>
      </c>
      <c r="J5" s="11">
        <v>2.0</v>
      </c>
      <c r="K5" s="11">
        <v>4.0</v>
      </c>
      <c r="L5" s="11">
        <v>0.0</v>
      </c>
      <c r="M5" s="13">
        <v>11.0</v>
      </c>
      <c r="N5" s="13" t="s">
        <v>52</v>
      </c>
      <c r="O5" s="13" t="s">
        <v>45</v>
      </c>
      <c r="P5" s="13" t="s">
        <v>53</v>
      </c>
      <c r="Q5" s="13" t="s">
        <v>54</v>
      </c>
      <c r="R5" s="13" t="s">
        <v>55</v>
      </c>
      <c r="S5" s="13" t="s">
        <v>56</v>
      </c>
      <c r="X5" s="12" t="s">
        <v>48</v>
      </c>
      <c r="Y5" s="10" t="s">
        <v>49</v>
      </c>
      <c r="Z5" s="10" t="s">
        <v>50</v>
      </c>
      <c r="AA5" s="12" t="s">
        <v>50</v>
      </c>
      <c r="AB5" s="12" t="s">
        <v>50</v>
      </c>
      <c r="AC5" s="12" t="s">
        <v>50</v>
      </c>
      <c r="AD5" s="10" t="s">
        <v>50</v>
      </c>
      <c r="AE5" s="11">
        <f>24-22</f>
        <v>2</v>
      </c>
      <c r="AF5" s="11">
        <v>2.0</v>
      </c>
      <c r="AG5" s="11">
        <v>26.0</v>
      </c>
      <c r="AH5" s="12" t="s">
        <v>57</v>
      </c>
      <c r="AI5" s="12" t="s">
        <v>51</v>
      </c>
      <c r="AJ5" s="12" t="s">
        <v>58</v>
      </c>
    </row>
    <row r="6">
      <c r="A6" s="7" t="s">
        <v>38</v>
      </c>
      <c r="B6" s="8">
        <v>2023.0</v>
      </c>
      <c r="C6" s="7" t="s">
        <v>39</v>
      </c>
      <c r="D6" s="7" t="s">
        <v>40</v>
      </c>
      <c r="E6" s="7" t="s">
        <v>39</v>
      </c>
      <c r="F6" s="7" t="s">
        <v>42</v>
      </c>
      <c r="G6" s="8">
        <v>4.0</v>
      </c>
      <c r="H6" s="8">
        <v>-23.0</v>
      </c>
      <c r="I6" s="7" t="s">
        <v>59</v>
      </c>
      <c r="J6" s="8">
        <v>3.0</v>
      </c>
      <c r="K6" s="8">
        <v>4.0</v>
      </c>
      <c r="L6" s="8">
        <v>8.0</v>
      </c>
      <c r="M6" s="13">
        <v>11.0</v>
      </c>
      <c r="N6" s="13" t="s">
        <v>60</v>
      </c>
      <c r="O6" s="13" t="s">
        <v>45</v>
      </c>
      <c r="Q6" s="13" t="s">
        <v>46</v>
      </c>
      <c r="T6" s="13" t="s">
        <v>61</v>
      </c>
      <c r="X6" s="9" t="s">
        <v>48</v>
      </c>
      <c r="Y6" s="7" t="s">
        <v>49</v>
      </c>
      <c r="Z6" s="8">
        <v>5.0</v>
      </c>
      <c r="AA6" s="14">
        <f>6.3-4</f>
        <v>2.3</v>
      </c>
      <c r="AB6" s="14">
        <f>7.25-4</f>
        <v>3.25</v>
      </c>
      <c r="AC6" s="14">
        <f>9.1-7</f>
        <v>2.1</v>
      </c>
      <c r="AD6" s="8">
        <f>31-26</f>
        <v>5</v>
      </c>
      <c r="AE6" s="8">
        <f>31-29</f>
        <v>2</v>
      </c>
      <c r="AF6" s="8">
        <v>2.0</v>
      </c>
      <c r="AG6" s="8">
        <v>1.0</v>
      </c>
      <c r="AH6" s="9" t="s">
        <v>48</v>
      </c>
      <c r="AI6" s="9" t="s">
        <v>50</v>
      </c>
      <c r="AJ6" s="9" t="s">
        <v>50</v>
      </c>
    </row>
    <row r="7">
      <c r="A7" s="10" t="s">
        <v>38</v>
      </c>
      <c r="B7" s="11">
        <v>2023.0</v>
      </c>
      <c r="C7" s="10" t="s">
        <v>39</v>
      </c>
      <c r="D7" s="10" t="s">
        <v>40</v>
      </c>
      <c r="E7" s="10" t="s">
        <v>39</v>
      </c>
      <c r="F7" s="10" t="s">
        <v>42</v>
      </c>
      <c r="G7" s="11">
        <v>5.0</v>
      </c>
      <c r="H7" s="11">
        <v>-31.0</v>
      </c>
      <c r="I7" s="10" t="s">
        <v>51</v>
      </c>
      <c r="J7" s="11">
        <v>1.0</v>
      </c>
      <c r="K7" s="11">
        <v>10.0</v>
      </c>
      <c r="L7" s="11">
        <v>5.0</v>
      </c>
      <c r="M7" s="13">
        <v>10.0</v>
      </c>
      <c r="N7" s="13" t="s">
        <v>62</v>
      </c>
      <c r="O7" s="13" t="s">
        <v>45</v>
      </c>
      <c r="Q7" s="13" t="s">
        <v>54</v>
      </c>
      <c r="R7" s="13" t="s">
        <v>63</v>
      </c>
      <c r="S7" s="13" t="s">
        <v>64</v>
      </c>
      <c r="X7" s="12" t="s">
        <v>48</v>
      </c>
      <c r="Y7" s="10" t="s">
        <v>49</v>
      </c>
      <c r="Z7" s="10" t="s">
        <v>50</v>
      </c>
      <c r="AA7" s="12" t="s">
        <v>50</v>
      </c>
      <c r="AB7" s="12" t="s">
        <v>50</v>
      </c>
      <c r="AC7" s="12" t="s">
        <v>50</v>
      </c>
      <c r="AD7" s="10" t="s">
        <v>50</v>
      </c>
      <c r="AE7" s="11">
        <f>36-30</f>
        <v>6</v>
      </c>
      <c r="AF7" s="11">
        <v>2.0</v>
      </c>
      <c r="AG7" s="11">
        <v>26.0</v>
      </c>
      <c r="AH7" s="12" t="s">
        <v>48</v>
      </c>
      <c r="AI7" s="12" t="s">
        <v>50</v>
      </c>
      <c r="AJ7" s="12" t="s">
        <v>50</v>
      </c>
    </row>
    <row r="8">
      <c r="A8" s="7" t="s">
        <v>38</v>
      </c>
      <c r="B8" s="8">
        <v>2023.0</v>
      </c>
      <c r="C8" s="7" t="s">
        <v>39</v>
      </c>
      <c r="D8" s="7" t="s">
        <v>40</v>
      </c>
      <c r="E8" s="7" t="s">
        <v>39</v>
      </c>
      <c r="F8" s="7" t="s">
        <v>42</v>
      </c>
      <c r="G8" s="8">
        <v>6.0</v>
      </c>
      <c r="H8" s="8">
        <v>-36.0</v>
      </c>
      <c r="I8" s="7" t="s">
        <v>51</v>
      </c>
      <c r="J8" s="8">
        <v>2.0</v>
      </c>
      <c r="K8" s="8">
        <v>5.0</v>
      </c>
      <c r="L8" s="8">
        <v>-2.0</v>
      </c>
      <c r="M8" s="13">
        <v>10.0</v>
      </c>
      <c r="N8" s="13" t="s">
        <v>65</v>
      </c>
      <c r="O8" s="13" t="s">
        <v>45</v>
      </c>
      <c r="Q8" s="13" t="s">
        <v>46</v>
      </c>
      <c r="T8" s="13" t="s">
        <v>47</v>
      </c>
      <c r="X8" s="9" t="s">
        <v>48</v>
      </c>
      <c r="Y8" s="7" t="s">
        <v>49</v>
      </c>
      <c r="Z8" s="7" t="s">
        <v>50</v>
      </c>
      <c r="AA8" s="9" t="s">
        <v>50</v>
      </c>
      <c r="AB8" s="9" t="s">
        <v>50</v>
      </c>
      <c r="AC8" s="14">
        <f>(16.68-14.77)</f>
        <v>1.91</v>
      </c>
      <c r="AD8" s="7" t="s">
        <v>50</v>
      </c>
      <c r="AE8" s="8">
        <f>34-27</f>
        <v>7</v>
      </c>
      <c r="AF8" s="8">
        <v>2.0</v>
      </c>
      <c r="AG8" s="7"/>
      <c r="AH8" s="9" t="s">
        <v>57</v>
      </c>
      <c r="AI8" s="9" t="s">
        <v>43</v>
      </c>
      <c r="AJ8" s="9" t="s">
        <v>66</v>
      </c>
    </row>
    <row r="9">
      <c r="A9" s="10" t="s">
        <v>38</v>
      </c>
      <c r="B9" s="11">
        <v>2023.0</v>
      </c>
      <c r="C9" s="10" t="s">
        <v>39</v>
      </c>
      <c r="D9" s="10" t="s">
        <v>40</v>
      </c>
      <c r="E9" s="10" t="s">
        <v>39</v>
      </c>
      <c r="F9" s="10" t="s">
        <v>42</v>
      </c>
      <c r="G9" s="11">
        <v>7.0</v>
      </c>
      <c r="H9" s="11">
        <v>-34.0</v>
      </c>
      <c r="I9" s="10" t="s">
        <v>51</v>
      </c>
      <c r="J9" s="11">
        <v>3.0</v>
      </c>
      <c r="K9" s="11">
        <v>7.0</v>
      </c>
      <c r="L9" s="11">
        <v>6.0</v>
      </c>
      <c r="M9" s="13">
        <v>11.0</v>
      </c>
      <c r="N9" s="13" t="s">
        <v>65</v>
      </c>
      <c r="O9" s="13" t="s">
        <v>45</v>
      </c>
      <c r="Q9" s="13" t="s">
        <v>46</v>
      </c>
      <c r="T9" s="13" t="s">
        <v>61</v>
      </c>
      <c r="X9" s="12" t="s">
        <v>48</v>
      </c>
      <c r="Y9" s="10" t="s">
        <v>49</v>
      </c>
      <c r="Z9" s="10" t="s">
        <v>50</v>
      </c>
      <c r="AA9" s="12" t="s">
        <v>50</v>
      </c>
      <c r="AB9" s="12" t="s">
        <v>50</v>
      </c>
      <c r="AC9" s="12" t="s">
        <v>50</v>
      </c>
      <c r="AD9" s="10" t="s">
        <v>50</v>
      </c>
      <c r="AE9" s="11">
        <f>40-36</f>
        <v>4</v>
      </c>
      <c r="AF9" s="11">
        <v>2.0</v>
      </c>
      <c r="AG9" s="10"/>
      <c r="AH9" s="12" t="s">
        <v>57</v>
      </c>
      <c r="AI9" s="12" t="s">
        <v>43</v>
      </c>
      <c r="AJ9" s="12" t="s">
        <v>66</v>
      </c>
    </row>
    <row r="10">
      <c r="A10" s="7" t="s">
        <v>38</v>
      </c>
      <c r="B10" s="8">
        <v>2023.0</v>
      </c>
      <c r="C10" s="7" t="s">
        <v>39</v>
      </c>
      <c r="D10" s="7" t="s">
        <v>40</v>
      </c>
      <c r="E10" s="7" t="s">
        <v>39</v>
      </c>
      <c r="F10" s="7" t="s">
        <v>42</v>
      </c>
      <c r="G10" s="8">
        <v>8.0</v>
      </c>
      <c r="H10" s="8">
        <v>-40.0</v>
      </c>
      <c r="I10" s="7" t="s">
        <v>43</v>
      </c>
      <c r="J10" s="8">
        <v>4.0</v>
      </c>
      <c r="K10" s="8">
        <v>1.0</v>
      </c>
      <c r="L10" s="8">
        <v>3.0</v>
      </c>
      <c r="M10" s="13" t="s">
        <v>67</v>
      </c>
      <c r="N10" s="13" t="s">
        <v>68</v>
      </c>
      <c r="O10" s="13" t="s">
        <v>69</v>
      </c>
      <c r="Q10" s="13" t="s">
        <v>54</v>
      </c>
      <c r="R10" s="13" t="s">
        <v>63</v>
      </c>
      <c r="S10" s="13" t="s">
        <v>70</v>
      </c>
      <c r="X10" s="9" t="s">
        <v>48</v>
      </c>
      <c r="Y10" s="7" t="s">
        <v>49</v>
      </c>
      <c r="Z10" s="7" t="s">
        <v>50</v>
      </c>
      <c r="AA10" s="9" t="s">
        <v>50</v>
      </c>
      <c r="AB10" s="9" t="s">
        <v>50</v>
      </c>
      <c r="AC10" s="9" t="s">
        <v>50</v>
      </c>
      <c r="AD10" s="7" t="s">
        <v>50</v>
      </c>
      <c r="AE10" s="8">
        <v>3.0</v>
      </c>
      <c r="AF10" s="8">
        <v>16.0</v>
      </c>
      <c r="AG10" s="7"/>
      <c r="AH10" s="9" t="s">
        <v>57</v>
      </c>
      <c r="AI10" s="9" t="s">
        <v>43</v>
      </c>
      <c r="AJ10" s="9" t="s">
        <v>71</v>
      </c>
    </row>
    <row r="11">
      <c r="A11" s="10" t="s">
        <v>38</v>
      </c>
      <c r="B11" s="11">
        <v>2023.0</v>
      </c>
      <c r="C11" s="10" t="s">
        <v>39</v>
      </c>
      <c r="D11" s="10" t="s">
        <v>40</v>
      </c>
      <c r="E11" s="10" t="s">
        <v>39</v>
      </c>
      <c r="F11" s="10" t="s">
        <v>42</v>
      </c>
      <c r="G11" s="11">
        <v>9.0</v>
      </c>
      <c r="H11" s="11">
        <v>-43.0</v>
      </c>
      <c r="I11" s="10" t="s">
        <v>43</v>
      </c>
      <c r="J11" s="11">
        <v>1.0</v>
      </c>
      <c r="K11" s="11">
        <v>10.0</v>
      </c>
      <c r="L11" s="11">
        <v>5.0</v>
      </c>
      <c r="M11" s="13">
        <v>11.0</v>
      </c>
      <c r="N11" s="13" t="s">
        <v>72</v>
      </c>
      <c r="O11" s="13" t="s">
        <v>45</v>
      </c>
      <c r="Q11" s="13" t="s">
        <v>54</v>
      </c>
      <c r="R11" s="13" t="s">
        <v>63</v>
      </c>
      <c r="S11" s="13" t="s">
        <v>73</v>
      </c>
      <c r="X11" s="12" t="s">
        <v>48</v>
      </c>
      <c r="Y11" s="10" t="s">
        <v>49</v>
      </c>
      <c r="Z11" s="10" t="s">
        <v>50</v>
      </c>
      <c r="AA11" s="12" t="s">
        <v>50</v>
      </c>
      <c r="AB11" s="12" t="s">
        <v>50</v>
      </c>
      <c r="AC11" s="12" t="s">
        <v>50</v>
      </c>
      <c r="AD11" s="10" t="s">
        <v>50</v>
      </c>
      <c r="AE11" s="11">
        <v>3.0</v>
      </c>
      <c r="AF11" s="11">
        <v>2.0</v>
      </c>
      <c r="AG11" s="11">
        <v>26.0</v>
      </c>
      <c r="AH11" s="12" t="s">
        <v>48</v>
      </c>
      <c r="AI11" s="12" t="s">
        <v>50</v>
      </c>
      <c r="AJ11" s="12" t="s">
        <v>50</v>
      </c>
    </row>
    <row r="12">
      <c r="A12" s="7" t="s">
        <v>38</v>
      </c>
      <c r="B12" s="8">
        <v>2023.0</v>
      </c>
      <c r="C12" s="7" t="s">
        <v>39</v>
      </c>
      <c r="D12" s="7" t="s">
        <v>40</v>
      </c>
      <c r="E12" s="7" t="s">
        <v>39</v>
      </c>
      <c r="F12" s="7" t="s">
        <v>42</v>
      </c>
      <c r="G12" s="8">
        <v>10.0</v>
      </c>
      <c r="H12" s="8">
        <v>-48.0</v>
      </c>
      <c r="I12" s="7" t="s">
        <v>59</v>
      </c>
      <c r="J12" s="8">
        <v>2.0</v>
      </c>
      <c r="K12" s="8">
        <v>5.0</v>
      </c>
      <c r="L12" s="8">
        <v>0.0</v>
      </c>
      <c r="M12" s="13">
        <v>11.0</v>
      </c>
      <c r="N12" s="13" t="s">
        <v>65</v>
      </c>
      <c r="O12" s="13" t="s">
        <v>45</v>
      </c>
      <c r="Q12" s="13" t="s">
        <v>46</v>
      </c>
      <c r="T12" s="13" t="s">
        <v>47</v>
      </c>
      <c r="X12" s="9" t="s">
        <v>48</v>
      </c>
      <c r="Y12" s="7" t="s">
        <v>49</v>
      </c>
      <c r="Z12" s="8">
        <v>5.0</v>
      </c>
      <c r="AA12" s="14">
        <f>9-6.4</f>
        <v>2.6</v>
      </c>
      <c r="AB12" s="14">
        <v>-1.0</v>
      </c>
      <c r="AC12" s="14">
        <v>-1.0</v>
      </c>
      <c r="AD12" s="7" t="s">
        <v>50</v>
      </c>
      <c r="AE12" s="7" t="s">
        <v>50</v>
      </c>
      <c r="AF12" s="8">
        <v>2.0</v>
      </c>
      <c r="AG12" s="8">
        <v>26.0</v>
      </c>
      <c r="AH12" s="9" t="s">
        <v>48</v>
      </c>
      <c r="AI12" s="9" t="s">
        <v>50</v>
      </c>
      <c r="AJ12" s="9" t="s">
        <v>50</v>
      </c>
    </row>
    <row r="13">
      <c r="A13" s="10" t="s">
        <v>38</v>
      </c>
      <c r="B13" s="11">
        <v>2023.0</v>
      </c>
      <c r="C13" s="10" t="s">
        <v>39</v>
      </c>
      <c r="D13" s="10" t="s">
        <v>40</v>
      </c>
      <c r="E13" s="10" t="s">
        <v>39</v>
      </c>
      <c r="F13" s="10" t="s">
        <v>42</v>
      </c>
      <c r="G13" s="11">
        <v>11.0</v>
      </c>
      <c r="H13" s="11">
        <v>-48.0</v>
      </c>
      <c r="I13" s="10" t="s">
        <v>59</v>
      </c>
      <c r="J13" s="11">
        <v>3.0</v>
      </c>
      <c r="K13" s="11">
        <v>5.0</v>
      </c>
      <c r="L13" s="11">
        <v>-3.0</v>
      </c>
      <c r="M13" s="13">
        <v>11.0</v>
      </c>
      <c r="N13" s="13" t="s">
        <v>65</v>
      </c>
      <c r="O13" s="13" t="s">
        <v>45</v>
      </c>
      <c r="Q13" s="13" t="s">
        <v>46</v>
      </c>
      <c r="T13" s="13" t="s">
        <v>47</v>
      </c>
      <c r="X13" s="12" t="s">
        <v>48</v>
      </c>
      <c r="Y13" s="10" t="s">
        <v>49</v>
      </c>
      <c r="Z13" s="11">
        <v>5.0</v>
      </c>
      <c r="AA13" s="12" t="s">
        <v>50</v>
      </c>
      <c r="AB13" s="12" t="s">
        <v>50</v>
      </c>
      <c r="AC13" s="15">
        <f>8.9-6.92</f>
        <v>1.98</v>
      </c>
      <c r="AD13" s="10" t="s">
        <v>50</v>
      </c>
      <c r="AE13" s="11">
        <v>0.0</v>
      </c>
      <c r="AF13" s="11">
        <v>2.0</v>
      </c>
      <c r="AG13" s="10"/>
      <c r="AH13" s="12" t="s">
        <v>48</v>
      </c>
      <c r="AI13" s="12" t="s">
        <v>50</v>
      </c>
      <c r="AJ13" s="12" t="s">
        <v>50</v>
      </c>
    </row>
    <row r="14" hidden="1">
      <c r="A14" s="7" t="s">
        <v>38</v>
      </c>
      <c r="B14" s="8">
        <v>2023.0</v>
      </c>
      <c r="C14" s="7" t="s">
        <v>39</v>
      </c>
      <c r="D14" s="7" t="s">
        <v>40</v>
      </c>
      <c r="E14" s="7"/>
      <c r="F14" s="7" t="s">
        <v>41</v>
      </c>
      <c r="G14" s="8">
        <v>12.0</v>
      </c>
      <c r="H14" s="8">
        <v>-45.0</v>
      </c>
      <c r="I14" s="7"/>
      <c r="J14" s="8">
        <v>4.0</v>
      </c>
      <c r="K14" s="8">
        <v>8.0</v>
      </c>
      <c r="L14" s="7"/>
      <c r="X14" s="9"/>
      <c r="Y14" s="7"/>
      <c r="Z14" s="7"/>
      <c r="AA14" s="9"/>
      <c r="AB14" s="9"/>
      <c r="AC14" s="9"/>
      <c r="AD14" s="7"/>
      <c r="AE14" s="7"/>
      <c r="AF14" s="7"/>
      <c r="AG14" s="7"/>
      <c r="AH14" s="9"/>
      <c r="AI14" s="9"/>
      <c r="AJ14" s="9"/>
    </row>
    <row r="15" hidden="1">
      <c r="A15" s="10" t="s">
        <v>38</v>
      </c>
      <c r="B15" s="11">
        <v>2023.0</v>
      </c>
      <c r="C15" s="10" t="s">
        <v>39</v>
      </c>
      <c r="D15" s="10" t="s">
        <v>40</v>
      </c>
      <c r="E15" s="10" t="s">
        <v>40</v>
      </c>
      <c r="F15" s="10" t="s">
        <v>74</v>
      </c>
      <c r="G15" s="11">
        <v>13.0</v>
      </c>
      <c r="H15" s="11">
        <v>-20.0</v>
      </c>
      <c r="I15" s="10"/>
      <c r="J15" s="11">
        <v>1.0</v>
      </c>
      <c r="K15" s="11">
        <v>10.0</v>
      </c>
      <c r="L15" s="11">
        <v>-5.0</v>
      </c>
      <c r="X15" s="12"/>
      <c r="Y15" s="10"/>
      <c r="Z15" s="10"/>
      <c r="AA15" s="12"/>
      <c r="AB15" s="12"/>
      <c r="AC15" s="12"/>
      <c r="AD15" s="10"/>
      <c r="AE15" s="10"/>
      <c r="AF15" s="10"/>
      <c r="AG15" s="10"/>
      <c r="AH15" s="12"/>
      <c r="AI15" s="12"/>
      <c r="AJ15" s="12"/>
    </row>
    <row r="16" hidden="1">
      <c r="A16" s="7" t="s">
        <v>38</v>
      </c>
      <c r="B16" s="8">
        <v>2023.0</v>
      </c>
      <c r="C16" s="7" t="s">
        <v>39</v>
      </c>
      <c r="D16" s="7" t="s">
        <v>40</v>
      </c>
      <c r="E16" s="7" t="s">
        <v>40</v>
      </c>
      <c r="F16" s="7" t="s">
        <v>74</v>
      </c>
      <c r="G16" s="8">
        <v>14.0</v>
      </c>
      <c r="H16" s="8">
        <v>-15.0</v>
      </c>
      <c r="I16" s="7"/>
      <c r="J16" s="8">
        <v>1.0</v>
      </c>
      <c r="K16" s="8">
        <v>15.0</v>
      </c>
      <c r="L16" s="8">
        <v>5.0</v>
      </c>
      <c r="X16" s="9"/>
      <c r="Y16" s="7"/>
      <c r="Z16" s="7"/>
      <c r="AA16" s="9"/>
      <c r="AB16" s="9"/>
      <c r="AC16" s="9"/>
      <c r="AD16" s="7"/>
      <c r="AE16" s="7"/>
      <c r="AF16" s="7"/>
      <c r="AG16" s="7"/>
      <c r="AH16" s="9"/>
      <c r="AI16" s="9"/>
      <c r="AJ16" s="9"/>
    </row>
    <row r="17" hidden="1">
      <c r="A17" s="10" t="s">
        <v>38</v>
      </c>
      <c r="B17" s="11">
        <v>2023.0</v>
      </c>
      <c r="C17" s="10" t="s">
        <v>39</v>
      </c>
      <c r="D17" s="10" t="s">
        <v>40</v>
      </c>
      <c r="E17" s="10" t="s">
        <v>40</v>
      </c>
      <c r="F17" s="10" t="s">
        <v>74</v>
      </c>
      <c r="G17" s="11">
        <v>15.0</v>
      </c>
      <c r="H17" s="11">
        <v>-20.0</v>
      </c>
      <c r="I17" s="10"/>
      <c r="J17" s="11">
        <v>2.0</v>
      </c>
      <c r="K17" s="11">
        <v>10.0</v>
      </c>
      <c r="L17" s="11">
        <v>4.0</v>
      </c>
      <c r="X17" s="12"/>
      <c r="Y17" s="10"/>
      <c r="Z17" s="10"/>
      <c r="AA17" s="12"/>
      <c r="AB17" s="12"/>
      <c r="AC17" s="12"/>
      <c r="AD17" s="10"/>
      <c r="AE17" s="10"/>
      <c r="AF17" s="10"/>
      <c r="AG17" s="10"/>
      <c r="AH17" s="12"/>
      <c r="AI17" s="12"/>
      <c r="AJ17" s="12"/>
    </row>
    <row r="18" hidden="1">
      <c r="A18" s="7" t="s">
        <v>38</v>
      </c>
      <c r="B18" s="8">
        <v>2023.0</v>
      </c>
      <c r="C18" s="7" t="s">
        <v>39</v>
      </c>
      <c r="D18" s="7" t="s">
        <v>40</v>
      </c>
      <c r="E18" s="7" t="s">
        <v>40</v>
      </c>
      <c r="F18" s="7" t="s">
        <v>74</v>
      </c>
      <c r="G18" s="8">
        <v>16.0</v>
      </c>
      <c r="H18" s="8">
        <v>-24.0</v>
      </c>
      <c r="I18" s="7"/>
      <c r="J18" s="8">
        <v>3.0</v>
      </c>
      <c r="K18" s="8">
        <v>6.0</v>
      </c>
      <c r="L18" s="8">
        <v>0.0</v>
      </c>
      <c r="X18" s="9"/>
      <c r="Y18" s="7"/>
      <c r="Z18" s="7"/>
      <c r="AA18" s="9"/>
      <c r="AB18" s="9"/>
      <c r="AC18" s="9"/>
      <c r="AD18" s="7"/>
      <c r="AE18" s="7"/>
      <c r="AF18" s="7"/>
      <c r="AG18" s="7"/>
      <c r="AH18" s="9"/>
      <c r="AI18" s="9"/>
      <c r="AJ18" s="9"/>
    </row>
    <row r="19" hidden="1">
      <c r="A19" s="10" t="s">
        <v>38</v>
      </c>
      <c r="B19" s="11">
        <v>2023.0</v>
      </c>
      <c r="C19" s="10" t="s">
        <v>39</v>
      </c>
      <c r="D19" s="10" t="s">
        <v>40</v>
      </c>
      <c r="E19" s="10"/>
      <c r="F19" s="10" t="s">
        <v>41</v>
      </c>
      <c r="G19" s="11">
        <v>17.0</v>
      </c>
      <c r="H19" s="11">
        <v>-24.0</v>
      </c>
      <c r="I19" s="10"/>
      <c r="J19" s="11">
        <v>1.0</v>
      </c>
      <c r="K19" s="11">
        <v>10.0</v>
      </c>
      <c r="L19" s="10"/>
      <c r="X19" s="12"/>
      <c r="Y19" s="10"/>
      <c r="Z19" s="10"/>
      <c r="AA19" s="12"/>
      <c r="AB19" s="12"/>
      <c r="AC19" s="12"/>
      <c r="AD19" s="10"/>
      <c r="AE19" s="10"/>
      <c r="AF19" s="10"/>
      <c r="AG19" s="10"/>
      <c r="AH19" s="12"/>
      <c r="AI19" s="12"/>
      <c r="AJ19" s="12"/>
    </row>
    <row r="20">
      <c r="A20" s="7" t="s">
        <v>38</v>
      </c>
      <c r="B20" s="8">
        <v>2023.0</v>
      </c>
      <c r="C20" s="7" t="s">
        <v>39</v>
      </c>
      <c r="D20" s="7" t="s">
        <v>40</v>
      </c>
      <c r="E20" s="7" t="s">
        <v>39</v>
      </c>
      <c r="F20" s="7" t="s">
        <v>42</v>
      </c>
      <c r="G20" s="8">
        <v>18.0</v>
      </c>
      <c r="H20" s="8">
        <v>-45.0</v>
      </c>
      <c r="I20" s="7" t="s">
        <v>59</v>
      </c>
      <c r="J20" s="8">
        <v>1.0</v>
      </c>
      <c r="K20" s="8">
        <v>10.0</v>
      </c>
      <c r="L20" s="8">
        <v>0.0</v>
      </c>
      <c r="M20" s="13">
        <v>11.0</v>
      </c>
      <c r="N20" s="13" t="s">
        <v>75</v>
      </c>
      <c r="O20" s="13" t="s">
        <v>45</v>
      </c>
      <c r="Q20" s="13" t="s">
        <v>54</v>
      </c>
      <c r="R20" s="13" t="s">
        <v>63</v>
      </c>
      <c r="S20" s="13" t="s">
        <v>76</v>
      </c>
      <c r="X20" s="9" t="s">
        <v>48</v>
      </c>
      <c r="Y20" s="7" t="s">
        <v>49</v>
      </c>
      <c r="Z20" s="7" t="s">
        <v>50</v>
      </c>
      <c r="AA20" s="9" t="s">
        <v>50</v>
      </c>
      <c r="AB20" s="9" t="s">
        <v>50</v>
      </c>
      <c r="AC20" s="9" t="s">
        <v>50</v>
      </c>
      <c r="AD20" s="7" t="s">
        <v>50</v>
      </c>
      <c r="AE20" s="8">
        <v>0.0</v>
      </c>
      <c r="AF20" s="8">
        <v>2.0</v>
      </c>
      <c r="AG20" s="8">
        <v>16.0</v>
      </c>
      <c r="AH20" s="9" t="s">
        <v>48</v>
      </c>
      <c r="AI20" s="9" t="s">
        <v>50</v>
      </c>
      <c r="AJ20" s="9" t="s">
        <v>50</v>
      </c>
    </row>
    <row r="21">
      <c r="A21" s="10" t="s">
        <v>38</v>
      </c>
      <c r="B21" s="11">
        <v>2023.0</v>
      </c>
      <c r="C21" s="10" t="s">
        <v>39</v>
      </c>
      <c r="D21" s="10" t="s">
        <v>40</v>
      </c>
      <c r="E21" s="10" t="s">
        <v>39</v>
      </c>
      <c r="F21" s="10" t="s">
        <v>42</v>
      </c>
      <c r="G21" s="11">
        <v>19.0</v>
      </c>
      <c r="H21" s="11">
        <v>-45.0</v>
      </c>
      <c r="I21" s="10" t="s">
        <v>51</v>
      </c>
      <c r="J21" s="11">
        <v>2.0</v>
      </c>
      <c r="K21" s="11">
        <v>10.0</v>
      </c>
      <c r="L21" s="11">
        <v>0.0</v>
      </c>
      <c r="M21" s="13">
        <v>11.0</v>
      </c>
      <c r="N21" s="13" t="s">
        <v>65</v>
      </c>
      <c r="O21" s="13" t="s">
        <v>45</v>
      </c>
      <c r="Q21" s="13" t="s">
        <v>46</v>
      </c>
      <c r="T21" s="13" t="s">
        <v>47</v>
      </c>
      <c r="X21" s="12" t="s">
        <v>48</v>
      </c>
      <c r="Y21" s="10" t="s">
        <v>49</v>
      </c>
      <c r="Z21" s="11">
        <v>4.0</v>
      </c>
      <c r="AA21" s="15">
        <f>13.52-11.1</f>
        <v>2.42</v>
      </c>
      <c r="AB21" s="15">
        <v>-1.0</v>
      </c>
      <c r="AC21" s="12" t="s">
        <v>48</v>
      </c>
      <c r="AD21" s="10" t="s">
        <v>50</v>
      </c>
      <c r="AE21" s="10" t="s">
        <v>50</v>
      </c>
      <c r="AF21" s="11">
        <v>2.0</v>
      </c>
      <c r="AG21" s="11">
        <v>16.0</v>
      </c>
      <c r="AH21" s="12" t="s">
        <v>48</v>
      </c>
      <c r="AI21" s="12" t="s">
        <v>50</v>
      </c>
      <c r="AJ21" s="12" t="s">
        <v>50</v>
      </c>
    </row>
    <row r="22">
      <c r="A22" s="7" t="s">
        <v>38</v>
      </c>
      <c r="B22" s="8">
        <v>2023.0</v>
      </c>
      <c r="C22" s="7" t="s">
        <v>39</v>
      </c>
      <c r="D22" s="7" t="s">
        <v>40</v>
      </c>
      <c r="E22" s="7" t="s">
        <v>39</v>
      </c>
      <c r="F22" s="7" t="s">
        <v>42</v>
      </c>
      <c r="G22" s="8">
        <v>20.0</v>
      </c>
      <c r="H22" s="8">
        <v>-45.0</v>
      </c>
      <c r="I22" s="7" t="s">
        <v>51</v>
      </c>
      <c r="J22" s="8">
        <v>3.0</v>
      </c>
      <c r="K22" s="8">
        <v>10.0</v>
      </c>
      <c r="L22" s="8">
        <v>0.0</v>
      </c>
      <c r="M22" s="13">
        <v>11.0</v>
      </c>
      <c r="N22" s="13" t="s">
        <v>75</v>
      </c>
      <c r="O22" s="13" t="s">
        <v>45</v>
      </c>
      <c r="Q22" s="13" t="s">
        <v>46</v>
      </c>
      <c r="T22" s="13" t="s">
        <v>61</v>
      </c>
      <c r="X22" s="9" t="s">
        <v>48</v>
      </c>
      <c r="Y22" s="7" t="s">
        <v>77</v>
      </c>
      <c r="Z22" s="8">
        <v>3.0</v>
      </c>
      <c r="AA22" s="14">
        <f>6.75-3.53</f>
        <v>3.22</v>
      </c>
      <c r="AB22" s="14">
        <v>-1.0</v>
      </c>
      <c r="AC22" s="14">
        <f>6.45-3.53</f>
        <v>2.92</v>
      </c>
      <c r="AD22" s="7" t="s">
        <v>50</v>
      </c>
      <c r="AE22" s="7" t="s">
        <v>50</v>
      </c>
      <c r="AF22" s="8">
        <v>2.0</v>
      </c>
      <c r="AG22" s="8">
        <v>3.0</v>
      </c>
      <c r="AH22" s="9" t="s">
        <v>48</v>
      </c>
      <c r="AI22" s="9" t="s">
        <v>50</v>
      </c>
      <c r="AJ22" s="9" t="s">
        <v>50</v>
      </c>
    </row>
    <row r="23" hidden="1">
      <c r="A23" s="10" t="s">
        <v>38</v>
      </c>
      <c r="B23" s="11">
        <v>2023.0</v>
      </c>
      <c r="C23" s="10" t="s">
        <v>39</v>
      </c>
      <c r="D23" s="10" t="s">
        <v>40</v>
      </c>
      <c r="E23" s="10"/>
      <c r="F23" s="10" t="s">
        <v>41</v>
      </c>
      <c r="G23" s="11">
        <v>21.0</v>
      </c>
      <c r="H23" s="11">
        <v>-45.0</v>
      </c>
      <c r="I23" s="10"/>
      <c r="J23" s="11">
        <v>4.0</v>
      </c>
      <c r="K23" s="11">
        <v>10.0</v>
      </c>
      <c r="L23" s="10"/>
      <c r="X23" s="12"/>
      <c r="Y23" s="10"/>
      <c r="Z23" s="10"/>
      <c r="AA23" s="12"/>
      <c r="AB23" s="12"/>
      <c r="AC23" s="12"/>
      <c r="AD23" s="10"/>
      <c r="AE23" s="10"/>
      <c r="AF23" s="10"/>
      <c r="AG23" s="10"/>
      <c r="AH23" s="12"/>
      <c r="AI23" s="12"/>
      <c r="AJ23" s="12"/>
    </row>
    <row r="24" hidden="1">
      <c r="A24" s="7" t="s">
        <v>38</v>
      </c>
      <c r="B24" s="8">
        <v>2023.0</v>
      </c>
      <c r="C24" s="7" t="s">
        <v>39</v>
      </c>
      <c r="D24" s="7" t="s">
        <v>40</v>
      </c>
      <c r="E24" s="7" t="s">
        <v>40</v>
      </c>
      <c r="F24" s="7" t="s">
        <v>74</v>
      </c>
      <c r="G24" s="8">
        <v>22.0</v>
      </c>
      <c r="H24" s="8">
        <v>-16.0</v>
      </c>
      <c r="I24" s="7"/>
      <c r="J24" s="8">
        <v>1.0</v>
      </c>
      <c r="K24" s="8">
        <v>10.0</v>
      </c>
      <c r="L24" s="7"/>
      <c r="X24" s="9"/>
      <c r="Y24" s="7"/>
      <c r="Z24" s="7"/>
      <c r="AA24" s="9"/>
      <c r="AB24" s="9"/>
      <c r="AC24" s="9"/>
      <c r="AD24" s="7"/>
      <c r="AE24" s="7"/>
      <c r="AF24" s="7"/>
      <c r="AG24" s="7"/>
      <c r="AH24" s="9"/>
      <c r="AI24" s="9"/>
      <c r="AJ24" s="9"/>
    </row>
    <row r="25">
      <c r="A25" s="10" t="s">
        <v>38</v>
      </c>
      <c r="B25" s="11">
        <v>2023.0</v>
      </c>
      <c r="C25" s="10" t="s">
        <v>39</v>
      </c>
      <c r="D25" s="10" t="s">
        <v>40</v>
      </c>
      <c r="E25" s="10" t="s">
        <v>39</v>
      </c>
      <c r="F25" s="10" t="s">
        <v>42</v>
      </c>
      <c r="G25" s="11">
        <v>23.0</v>
      </c>
      <c r="H25" s="11">
        <v>5.0</v>
      </c>
      <c r="I25" s="10" t="s">
        <v>51</v>
      </c>
      <c r="J25" s="11">
        <v>1.0</v>
      </c>
      <c r="K25" s="11">
        <v>5.0</v>
      </c>
      <c r="L25" s="11">
        <v>5.0</v>
      </c>
      <c r="M25" s="13" t="s">
        <v>67</v>
      </c>
      <c r="N25" s="13" t="s">
        <v>68</v>
      </c>
      <c r="O25" s="13" t="s">
        <v>69</v>
      </c>
      <c r="Q25" s="13" t="s">
        <v>54</v>
      </c>
      <c r="R25" s="13" t="s">
        <v>78</v>
      </c>
      <c r="S25" s="13" t="s">
        <v>79</v>
      </c>
      <c r="X25" s="12" t="s">
        <v>48</v>
      </c>
      <c r="Y25" s="10" t="s">
        <v>49</v>
      </c>
      <c r="Z25" s="10" t="s">
        <v>50</v>
      </c>
      <c r="AA25" s="12" t="s">
        <v>50</v>
      </c>
      <c r="AB25" s="12" t="s">
        <v>50</v>
      </c>
      <c r="AC25" s="12" t="s">
        <v>50</v>
      </c>
      <c r="AD25" s="10" t="s">
        <v>50</v>
      </c>
      <c r="AE25" s="11">
        <v>0.0</v>
      </c>
      <c r="AF25" s="11">
        <v>16.0</v>
      </c>
      <c r="AG25" s="10"/>
      <c r="AH25" s="12" t="s">
        <v>48</v>
      </c>
      <c r="AI25" s="12" t="s">
        <v>50</v>
      </c>
      <c r="AJ25" s="12" t="s">
        <v>50</v>
      </c>
    </row>
    <row r="26" hidden="1">
      <c r="A26" s="7" t="s">
        <v>38</v>
      </c>
      <c r="B26" s="8">
        <v>2023.0</v>
      </c>
      <c r="C26" s="7" t="s">
        <v>39</v>
      </c>
      <c r="D26" s="7" t="s">
        <v>40</v>
      </c>
      <c r="E26" s="7"/>
      <c r="F26" s="7" t="s">
        <v>41</v>
      </c>
      <c r="G26" s="8">
        <v>24.0</v>
      </c>
      <c r="H26" s="8">
        <v>0.0</v>
      </c>
      <c r="I26" s="7"/>
      <c r="J26" s="8">
        <v>1.0</v>
      </c>
      <c r="K26" s="8">
        <v>10.0</v>
      </c>
      <c r="L26" s="7"/>
      <c r="X26" s="9"/>
      <c r="Y26" s="7"/>
      <c r="Z26" s="7"/>
      <c r="AA26" s="9"/>
      <c r="AB26" s="9"/>
      <c r="AC26" s="9"/>
      <c r="AD26" s="7"/>
      <c r="AE26" s="7"/>
      <c r="AF26" s="7"/>
      <c r="AG26" s="7"/>
      <c r="AH26" s="9"/>
      <c r="AI26" s="9"/>
      <c r="AJ26" s="9"/>
    </row>
    <row r="27" hidden="1">
      <c r="A27" s="10" t="s">
        <v>38</v>
      </c>
      <c r="B27" s="11">
        <v>2023.0</v>
      </c>
      <c r="C27" s="10" t="s">
        <v>39</v>
      </c>
      <c r="D27" s="10" t="s">
        <v>40</v>
      </c>
      <c r="E27" s="10"/>
      <c r="F27" s="10" t="s">
        <v>41</v>
      </c>
      <c r="G27" s="11">
        <v>25.0</v>
      </c>
      <c r="H27" s="11">
        <v>-35.0</v>
      </c>
      <c r="I27" s="10"/>
      <c r="J27" s="11">
        <v>0.0</v>
      </c>
      <c r="K27" s="10"/>
      <c r="L27" s="10"/>
      <c r="X27" s="12"/>
      <c r="Y27" s="10"/>
      <c r="Z27" s="10"/>
      <c r="AA27" s="12"/>
      <c r="AB27" s="12"/>
      <c r="AC27" s="12"/>
      <c r="AD27" s="10"/>
      <c r="AE27" s="10"/>
      <c r="AF27" s="10"/>
      <c r="AG27" s="10"/>
      <c r="AH27" s="12"/>
      <c r="AI27" s="12"/>
      <c r="AJ27" s="12"/>
    </row>
    <row r="28" hidden="1">
      <c r="A28" s="7" t="s">
        <v>38</v>
      </c>
      <c r="B28" s="8">
        <v>2023.0</v>
      </c>
      <c r="C28" s="7" t="s">
        <v>39</v>
      </c>
      <c r="D28" s="7" t="s">
        <v>40</v>
      </c>
      <c r="E28" s="7" t="s">
        <v>40</v>
      </c>
      <c r="F28" s="7" t="s">
        <v>74</v>
      </c>
      <c r="G28" s="8">
        <v>26.0</v>
      </c>
      <c r="H28" s="8">
        <v>-43.0</v>
      </c>
      <c r="I28" s="7"/>
      <c r="J28" s="8">
        <v>1.0</v>
      </c>
      <c r="K28" s="8">
        <v>10.0</v>
      </c>
      <c r="L28" s="8">
        <v>0.0</v>
      </c>
      <c r="X28" s="9"/>
      <c r="Y28" s="7"/>
      <c r="Z28" s="7"/>
      <c r="AA28" s="9"/>
      <c r="AB28" s="9"/>
      <c r="AC28" s="9"/>
      <c r="AD28" s="7"/>
      <c r="AE28" s="7"/>
      <c r="AF28" s="7"/>
      <c r="AG28" s="7"/>
      <c r="AH28" s="9"/>
      <c r="AI28" s="9"/>
      <c r="AJ28" s="9"/>
    </row>
    <row r="29" hidden="1">
      <c r="A29" s="10" t="s">
        <v>38</v>
      </c>
      <c r="B29" s="11">
        <v>2023.0</v>
      </c>
      <c r="C29" s="10" t="s">
        <v>39</v>
      </c>
      <c r="D29" s="10" t="s">
        <v>40</v>
      </c>
      <c r="E29" s="10" t="s">
        <v>40</v>
      </c>
      <c r="F29" s="10" t="s">
        <v>74</v>
      </c>
      <c r="G29" s="11">
        <v>27.0</v>
      </c>
      <c r="H29" s="11">
        <v>-43.0</v>
      </c>
      <c r="I29" s="10"/>
      <c r="J29" s="11">
        <v>2.0</v>
      </c>
      <c r="K29" s="11">
        <v>10.0</v>
      </c>
      <c r="L29" s="10"/>
      <c r="X29" s="12"/>
      <c r="Y29" s="10"/>
      <c r="Z29" s="10"/>
      <c r="AA29" s="12"/>
      <c r="AB29" s="12"/>
      <c r="AC29" s="12"/>
      <c r="AD29" s="10"/>
      <c r="AE29" s="10"/>
      <c r="AF29" s="10"/>
      <c r="AG29" s="10"/>
      <c r="AH29" s="12"/>
      <c r="AI29" s="12"/>
      <c r="AJ29" s="12"/>
    </row>
    <row r="30" hidden="1">
      <c r="A30" s="7" t="s">
        <v>38</v>
      </c>
      <c r="B30" s="8">
        <v>2023.0</v>
      </c>
      <c r="C30" s="7" t="s">
        <v>39</v>
      </c>
      <c r="D30" s="7" t="s">
        <v>40</v>
      </c>
      <c r="E30" s="7"/>
      <c r="F30" s="7" t="s">
        <v>41</v>
      </c>
      <c r="G30" s="8">
        <v>28.0</v>
      </c>
      <c r="H30" s="7"/>
      <c r="I30" s="7"/>
      <c r="J30" s="8">
        <v>1.0</v>
      </c>
      <c r="K30" s="8">
        <v>10.0</v>
      </c>
      <c r="L30" s="7"/>
      <c r="X30" s="9"/>
      <c r="Y30" s="7"/>
      <c r="Z30" s="7"/>
      <c r="AA30" s="9"/>
      <c r="AB30" s="9"/>
      <c r="AC30" s="9"/>
      <c r="AD30" s="7"/>
      <c r="AE30" s="7"/>
      <c r="AF30" s="7"/>
      <c r="AG30" s="7"/>
      <c r="AH30" s="9"/>
      <c r="AI30" s="9"/>
      <c r="AJ30" s="9"/>
    </row>
    <row r="31" hidden="1">
      <c r="A31" s="10" t="s">
        <v>38</v>
      </c>
      <c r="B31" s="11">
        <v>2023.0</v>
      </c>
      <c r="C31" s="10" t="s">
        <v>39</v>
      </c>
      <c r="D31" s="10" t="s">
        <v>40</v>
      </c>
      <c r="E31" s="10"/>
      <c r="F31" s="10" t="s">
        <v>41</v>
      </c>
      <c r="G31" s="11">
        <v>29.0</v>
      </c>
      <c r="H31" s="11">
        <v>-35.0</v>
      </c>
      <c r="I31" s="10"/>
      <c r="J31" s="11">
        <v>0.0</v>
      </c>
      <c r="K31" s="10"/>
      <c r="L31" s="10"/>
      <c r="X31" s="12"/>
      <c r="Y31" s="10"/>
      <c r="Z31" s="10"/>
      <c r="AA31" s="12"/>
      <c r="AB31" s="12"/>
      <c r="AC31" s="12"/>
      <c r="AD31" s="10"/>
      <c r="AE31" s="10"/>
      <c r="AF31" s="10"/>
      <c r="AG31" s="10"/>
      <c r="AH31" s="12"/>
      <c r="AI31" s="12"/>
      <c r="AJ31" s="12"/>
    </row>
    <row r="32" hidden="1">
      <c r="A32" s="7" t="s">
        <v>38</v>
      </c>
      <c r="B32" s="8">
        <v>2023.0</v>
      </c>
      <c r="C32" s="7" t="s">
        <v>39</v>
      </c>
      <c r="D32" s="7" t="s">
        <v>40</v>
      </c>
      <c r="E32" s="7" t="s">
        <v>40</v>
      </c>
      <c r="F32" s="7" t="s">
        <v>74</v>
      </c>
      <c r="G32" s="8">
        <v>30.0</v>
      </c>
      <c r="H32" s="8">
        <v>-20.0</v>
      </c>
      <c r="I32" s="7"/>
      <c r="J32" s="8">
        <v>1.0</v>
      </c>
      <c r="K32" s="8">
        <v>10.0</v>
      </c>
      <c r="L32" s="8">
        <v>5.0</v>
      </c>
      <c r="X32" s="9"/>
      <c r="Y32" s="7"/>
      <c r="Z32" s="7"/>
      <c r="AA32" s="9"/>
      <c r="AB32" s="9"/>
      <c r="AC32" s="9"/>
      <c r="AD32" s="7"/>
      <c r="AE32" s="7"/>
      <c r="AF32" s="7"/>
      <c r="AG32" s="7"/>
      <c r="AH32" s="9"/>
      <c r="AI32" s="9"/>
      <c r="AJ32" s="9"/>
    </row>
    <row r="33" hidden="1">
      <c r="A33" s="10" t="s">
        <v>38</v>
      </c>
      <c r="B33" s="11">
        <v>2023.0</v>
      </c>
      <c r="C33" s="10" t="s">
        <v>39</v>
      </c>
      <c r="D33" s="10" t="s">
        <v>40</v>
      </c>
      <c r="E33" s="10" t="s">
        <v>40</v>
      </c>
      <c r="F33" s="10" t="s">
        <v>74</v>
      </c>
      <c r="G33" s="11">
        <v>31.0</v>
      </c>
      <c r="H33" s="11">
        <v>-31.0</v>
      </c>
      <c r="I33" s="10"/>
      <c r="J33" s="11">
        <v>2.0</v>
      </c>
      <c r="K33" s="11">
        <v>8.0</v>
      </c>
      <c r="L33" s="11">
        <v>9.0</v>
      </c>
      <c r="X33" s="12"/>
      <c r="Y33" s="10"/>
      <c r="Z33" s="10"/>
      <c r="AA33" s="12"/>
      <c r="AB33" s="12"/>
      <c r="AC33" s="12"/>
      <c r="AD33" s="10"/>
      <c r="AE33" s="10"/>
      <c r="AF33" s="10"/>
      <c r="AG33" s="10"/>
      <c r="AH33" s="12"/>
      <c r="AI33" s="12"/>
      <c r="AJ33" s="12"/>
    </row>
    <row r="34" hidden="1">
      <c r="A34" s="7" t="s">
        <v>38</v>
      </c>
      <c r="B34" s="8">
        <v>2023.0</v>
      </c>
      <c r="C34" s="7" t="s">
        <v>39</v>
      </c>
      <c r="D34" s="7" t="s">
        <v>40</v>
      </c>
      <c r="E34" s="7" t="s">
        <v>40</v>
      </c>
      <c r="F34" s="7" t="s">
        <v>74</v>
      </c>
      <c r="G34" s="8">
        <v>32.0</v>
      </c>
      <c r="H34" s="8">
        <v>-40.0</v>
      </c>
      <c r="I34" s="7"/>
      <c r="J34" s="8">
        <v>1.0</v>
      </c>
      <c r="K34" s="8">
        <v>10.0</v>
      </c>
      <c r="L34" s="8">
        <v>1.0</v>
      </c>
      <c r="X34" s="9"/>
      <c r="Y34" s="7"/>
      <c r="Z34" s="7"/>
      <c r="AA34" s="9"/>
      <c r="AB34" s="9"/>
      <c r="AC34" s="9"/>
      <c r="AD34" s="7"/>
      <c r="AE34" s="7"/>
      <c r="AF34" s="7"/>
      <c r="AG34" s="7"/>
      <c r="AH34" s="9"/>
      <c r="AI34" s="9"/>
      <c r="AJ34" s="9"/>
    </row>
    <row r="35" hidden="1">
      <c r="A35" s="10" t="s">
        <v>38</v>
      </c>
      <c r="B35" s="11">
        <v>2023.0</v>
      </c>
      <c r="C35" s="10" t="s">
        <v>39</v>
      </c>
      <c r="D35" s="10" t="s">
        <v>40</v>
      </c>
      <c r="E35" s="10" t="s">
        <v>40</v>
      </c>
      <c r="F35" s="10" t="s">
        <v>74</v>
      </c>
      <c r="G35" s="11">
        <v>33.0</v>
      </c>
      <c r="H35" s="11">
        <v>-41.0</v>
      </c>
      <c r="I35" s="10"/>
      <c r="J35" s="11">
        <v>2.0</v>
      </c>
      <c r="K35" s="11">
        <v>9.0</v>
      </c>
      <c r="L35" s="11">
        <v>-25.0</v>
      </c>
      <c r="X35" s="12"/>
      <c r="Y35" s="10"/>
      <c r="Z35" s="10"/>
      <c r="AA35" s="12"/>
      <c r="AB35" s="12"/>
      <c r="AC35" s="12"/>
      <c r="AD35" s="10"/>
      <c r="AE35" s="10"/>
      <c r="AF35" s="10"/>
      <c r="AG35" s="10"/>
      <c r="AH35" s="12"/>
      <c r="AI35" s="12"/>
      <c r="AJ35" s="12"/>
    </row>
    <row r="36" hidden="1">
      <c r="A36" s="7" t="s">
        <v>38</v>
      </c>
      <c r="B36" s="8">
        <v>2023.0</v>
      </c>
      <c r="C36" s="7" t="s">
        <v>39</v>
      </c>
      <c r="D36" s="7" t="s">
        <v>40</v>
      </c>
      <c r="E36" s="7" t="s">
        <v>40</v>
      </c>
      <c r="F36" s="7" t="s">
        <v>74</v>
      </c>
      <c r="G36" s="8">
        <v>34.0</v>
      </c>
      <c r="H36" s="8">
        <v>-16.0</v>
      </c>
      <c r="I36" s="7"/>
      <c r="J36" s="8">
        <v>3.0</v>
      </c>
      <c r="K36" s="8">
        <v>32.0</v>
      </c>
      <c r="L36" s="7"/>
      <c r="X36" s="9"/>
      <c r="Y36" s="7"/>
      <c r="Z36" s="7"/>
      <c r="AA36" s="9"/>
      <c r="AB36" s="9"/>
      <c r="AC36" s="9"/>
      <c r="AD36" s="7"/>
      <c r="AE36" s="7"/>
      <c r="AF36" s="7"/>
      <c r="AG36" s="7"/>
      <c r="AH36" s="9"/>
      <c r="AI36" s="9"/>
      <c r="AJ36" s="9"/>
    </row>
    <row r="37" hidden="1">
      <c r="A37" s="10" t="s">
        <v>38</v>
      </c>
      <c r="B37" s="11">
        <v>2023.0</v>
      </c>
      <c r="C37" s="10" t="s">
        <v>39</v>
      </c>
      <c r="D37" s="10" t="s">
        <v>40</v>
      </c>
      <c r="E37" s="10"/>
      <c r="F37" s="10" t="s">
        <v>41</v>
      </c>
      <c r="G37" s="11">
        <v>35.0</v>
      </c>
      <c r="H37" s="10"/>
      <c r="I37" s="10"/>
      <c r="J37" s="10"/>
      <c r="K37" s="10"/>
      <c r="L37" s="10"/>
      <c r="X37" s="12"/>
      <c r="Y37" s="10"/>
      <c r="Z37" s="10"/>
      <c r="AA37" s="12"/>
      <c r="AB37" s="12"/>
      <c r="AC37" s="12"/>
      <c r="AD37" s="10"/>
      <c r="AE37" s="10"/>
      <c r="AF37" s="10"/>
      <c r="AG37" s="10"/>
      <c r="AH37" s="12"/>
      <c r="AI37" s="12"/>
      <c r="AJ37" s="12"/>
    </row>
    <row r="38">
      <c r="A38" s="7" t="s">
        <v>38</v>
      </c>
      <c r="B38" s="8">
        <v>2023.0</v>
      </c>
      <c r="C38" s="7" t="s">
        <v>39</v>
      </c>
      <c r="D38" s="7" t="s">
        <v>40</v>
      </c>
      <c r="E38" s="7" t="s">
        <v>39</v>
      </c>
      <c r="F38" s="7" t="s">
        <v>42</v>
      </c>
      <c r="G38" s="8">
        <v>36.0</v>
      </c>
      <c r="H38" s="8">
        <v>-47.0</v>
      </c>
      <c r="I38" s="7" t="s">
        <v>59</v>
      </c>
      <c r="J38" s="8">
        <v>1.0</v>
      </c>
      <c r="K38" s="8">
        <v>10.0</v>
      </c>
      <c r="L38" s="8">
        <v>1.0</v>
      </c>
      <c r="M38" s="13">
        <v>11.0</v>
      </c>
      <c r="N38" s="13" t="s">
        <v>44</v>
      </c>
      <c r="O38" s="13" t="s">
        <v>80</v>
      </c>
      <c r="P38" s="13" t="s">
        <v>81</v>
      </c>
      <c r="Q38" s="13" t="s">
        <v>54</v>
      </c>
      <c r="R38" s="13" t="s">
        <v>78</v>
      </c>
      <c r="S38" s="13" t="s">
        <v>78</v>
      </c>
      <c r="X38" s="9" t="s">
        <v>48</v>
      </c>
      <c r="Y38" s="7" t="s">
        <v>49</v>
      </c>
      <c r="Z38" s="7" t="s">
        <v>50</v>
      </c>
      <c r="AA38" s="9" t="s">
        <v>50</v>
      </c>
      <c r="AB38" s="9" t="s">
        <v>50</v>
      </c>
      <c r="AC38" s="9" t="s">
        <v>50</v>
      </c>
      <c r="AD38" s="7" t="s">
        <v>50</v>
      </c>
      <c r="AE38" s="8">
        <v>1.0</v>
      </c>
      <c r="AF38" s="8">
        <v>2.0</v>
      </c>
      <c r="AG38" s="8">
        <v>16.0</v>
      </c>
      <c r="AH38" s="9" t="s">
        <v>48</v>
      </c>
      <c r="AI38" s="9" t="s">
        <v>50</v>
      </c>
      <c r="AJ38" s="9" t="s">
        <v>50</v>
      </c>
    </row>
    <row r="39">
      <c r="A39" s="10" t="s">
        <v>38</v>
      </c>
      <c r="B39" s="11">
        <v>2023.0</v>
      </c>
      <c r="C39" s="10" t="s">
        <v>39</v>
      </c>
      <c r="D39" s="10" t="s">
        <v>40</v>
      </c>
      <c r="E39" s="10" t="s">
        <v>39</v>
      </c>
      <c r="F39" s="10" t="s">
        <v>42</v>
      </c>
      <c r="G39" s="11">
        <v>37.0</v>
      </c>
      <c r="H39" s="11">
        <v>-48.0</v>
      </c>
      <c r="I39" s="10" t="s">
        <v>51</v>
      </c>
      <c r="J39" s="11">
        <v>2.0</v>
      </c>
      <c r="K39" s="11">
        <v>9.0</v>
      </c>
      <c r="L39" s="11">
        <v>16.0</v>
      </c>
      <c r="M39" s="13">
        <v>11.0</v>
      </c>
      <c r="N39" s="13" t="s">
        <v>62</v>
      </c>
      <c r="O39" s="13" t="s">
        <v>45</v>
      </c>
      <c r="Q39" s="13" t="s">
        <v>46</v>
      </c>
      <c r="T39" s="13" t="s">
        <v>47</v>
      </c>
      <c r="X39" s="12" t="s">
        <v>48</v>
      </c>
      <c r="Y39" s="10" t="s">
        <v>49</v>
      </c>
      <c r="Z39" s="11">
        <v>4.0</v>
      </c>
      <c r="AA39" s="12" t="s">
        <v>50</v>
      </c>
      <c r="AB39" s="12" t="s">
        <v>50</v>
      </c>
      <c r="AC39" s="15">
        <f>10.5-8.55</f>
        <v>1.95</v>
      </c>
      <c r="AD39" s="10" t="s">
        <v>50</v>
      </c>
      <c r="AE39" s="11">
        <v>2.0</v>
      </c>
      <c r="AF39" s="11">
        <v>2.0</v>
      </c>
      <c r="AG39" s="10"/>
      <c r="AH39" s="12" t="s">
        <v>48</v>
      </c>
      <c r="AI39" s="12" t="s">
        <v>50</v>
      </c>
      <c r="AJ39" s="12" t="s">
        <v>50</v>
      </c>
    </row>
    <row r="40">
      <c r="A40" s="7" t="s">
        <v>38</v>
      </c>
      <c r="B40" s="8">
        <v>2023.0</v>
      </c>
      <c r="C40" s="7" t="s">
        <v>39</v>
      </c>
      <c r="D40" s="7" t="s">
        <v>40</v>
      </c>
      <c r="E40" s="7" t="s">
        <v>39</v>
      </c>
      <c r="F40" s="7" t="s">
        <v>42</v>
      </c>
      <c r="G40" s="8">
        <v>38.0</v>
      </c>
      <c r="H40" s="8">
        <v>36.0</v>
      </c>
      <c r="I40" s="7" t="s">
        <v>51</v>
      </c>
      <c r="J40" s="8">
        <v>1.0</v>
      </c>
      <c r="K40" s="8">
        <v>10.0</v>
      </c>
      <c r="L40" s="8">
        <v>2.0</v>
      </c>
      <c r="M40" s="13">
        <v>11.0</v>
      </c>
      <c r="N40" s="13" t="s">
        <v>62</v>
      </c>
      <c r="O40" s="13" t="s">
        <v>45</v>
      </c>
      <c r="Q40" s="13" t="s">
        <v>54</v>
      </c>
      <c r="R40" s="13" t="s">
        <v>78</v>
      </c>
      <c r="S40" s="13" t="s">
        <v>78</v>
      </c>
      <c r="X40" s="9" t="s">
        <v>48</v>
      </c>
      <c r="Y40" s="7" t="s">
        <v>49</v>
      </c>
      <c r="Z40" s="7" t="s">
        <v>50</v>
      </c>
      <c r="AA40" s="9" t="s">
        <v>50</v>
      </c>
      <c r="AB40" s="9" t="s">
        <v>50</v>
      </c>
      <c r="AC40" s="9" t="s">
        <v>50</v>
      </c>
      <c r="AD40" s="7" t="s">
        <v>50</v>
      </c>
      <c r="AE40" s="8">
        <v>2.0</v>
      </c>
      <c r="AF40" s="8">
        <v>2.0</v>
      </c>
      <c r="AG40" s="8">
        <v>26.0</v>
      </c>
      <c r="AH40" s="9" t="s">
        <v>48</v>
      </c>
      <c r="AI40" s="9" t="s">
        <v>50</v>
      </c>
      <c r="AJ40" s="9" t="s">
        <v>50</v>
      </c>
    </row>
    <row r="41">
      <c r="A41" s="10" t="s">
        <v>38</v>
      </c>
      <c r="B41" s="11">
        <v>2023.0</v>
      </c>
      <c r="C41" s="10" t="s">
        <v>39</v>
      </c>
      <c r="D41" s="10" t="s">
        <v>40</v>
      </c>
      <c r="E41" s="10" t="s">
        <v>39</v>
      </c>
      <c r="F41" s="10" t="s">
        <v>42</v>
      </c>
      <c r="G41" s="11">
        <v>39.0</v>
      </c>
      <c r="H41" s="11">
        <v>34.0</v>
      </c>
      <c r="I41" s="10" t="s">
        <v>51</v>
      </c>
      <c r="J41" s="11">
        <v>2.0</v>
      </c>
      <c r="K41" s="11">
        <v>8.0</v>
      </c>
      <c r="L41" s="11">
        <v>-6.0</v>
      </c>
      <c r="M41" s="13">
        <v>11.0</v>
      </c>
      <c r="N41" s="13" t="s">
        <v>65</v>
      </c>
      <c r="O41" s="13" t="s">
        <v>45</v>
      </c>
      <c r="Q41" s="13" t="s">
        <v>46</v>
      </c>
      <c r="T41" s="13" t="s">
        <v>47</v>
      </c>
      <c r="X41" s="12" t="s">
        <v>48</v>
      </c>
      <c r="Y41" s="10" t="s">
        <v>49</v>
      </c>
      <c r="Z41" s="11">
        <v>4.0</v>
      </c>
      <c r="AA41" s="12" t="s">
        <v>50</v>
      </c>
      <c r="AB41" s="12" t="s">
        <v>50</v>
      </c>
      <c r="AC41" s="15">
        <f>9.22-7.6</f>
        <v>1.62</v>
      </c>
      <c r="AD41" s="10" t="s">
        <v>50</v>
      </c>
      <c r="AE41" s="11">
        <v>0.0</v>
      </c>
      <c r="AF41" s="11">
        <v>2.0</v>
      </c>
      <c r="AG41" s="10"/>
      <c r="AH41" s="12" t="s">
        <v>48</v>
      </c>
      <c r="AI41" s="12" t="s">
        <v>50</v>
      </c>
      <c r="AJ41" s="12" t="s">
        <v>50</v>
      </c>
    </row>
    <row r="42">
      <c r="A42" s="7" t="s">
        <v>38</v>
      </c>
      <c r="B42" s="8">
        <v>2023.0</v>
      </c>
      <c r="C42" s="7" t="s">
        <v>39</v>
      </c>
      <c r="D42" s="7" t="s">
        <v>40</v>
      </c>
      <c r="E42" s="7" t="s">
        <v>39</v>
      </c>
      <c r="F42" s="7" t="s">
        <v>42</v>
      </c>
      <c r="G42" s="8">
        <v>40.0</v>
      </c>
      <c r="H42" s="8">
        <v>40.0</v>
      </c>
      <c r="I42" s="7" t="s">
        <v>51</v>
      </c>
      <c r="J42" s="8">
        <v>3.0</v>
      </c>
      <c r="K42" s="8">
        <v>14.0</v>
      </c>
      <c r="L42" s="8">
        <v>0.0</v>
      </c>
      <c r="M42" s="13">
        <v>11.0</v>
      </c>
      <c r="N42" s="13" t="s">
        <v>65</v>
      </c>
      <c r="O42" s="13" t="s">
        <v>45</v>
      </c>
      <c r="Q42" s="13" t="s">
        <v>46</v>
      </c>
      <c r="T42" s="13" t="s">
        <v>82</v>
      </c>
      <c r="X42" s="9" t="s">
        <v>48</v>
      </c>
      <c r="Y42" s="7" t="s">
        <v>77</v>
      </c>
      <c r="Z42" s="8">
        <v>3.0</v>
      </c>
      <c r="AA42" s="14">
        <f>15-6.83</f>
        <v>8.17</v>
      </c>
      <c r="AB42" s="14">
        <v>-1.0</v>
      </c>
      <c r="AC42" s="14">
        <f>14.8-6.83</f>
        <v>7.97</v>
      </c>
      <c r="AD42" s="7" t="s">
        <v>50</v>
      </c>
      <c r="AE42" s="7" t="s">
        <v>50</v>
      </c>
      <c r="AF42" s="8">
        <v>2.0</v>
      </c>
      <c r="AG42" s="8">
        <v>8.0</v>
      </c>
      <c r="AH42" s="9" t="s">
        <v>48</v>
      </c>
      <c r="AI42" s="9" t="s">
        <v>50</v>
      </c>
      <c r="AJ42" s="9" t="s">
        <v>50</v>
      </c>
    </row>
    <row r="43" hidden="1">
      <c r="A43" s="10" t="s">
        <v>38</v>
      </c>
      <c r="B43" s="11">
        <v>2023.0</v>
      </c>
      <c r="C43" s="10" t="s">
        <v>39</v>
      </c>
      <c r="D43" s="10" t="s">
        <v>40</v>
      </c>
      <c r="E43" s="10" t="s">
        <v>40</v>
      </c>
      <c r="F43" s="10" t="s">
        <v>74</v>
      </c>
      <c r="G43" s="11">
        <v>41.0</v>
      </c>
      <c r="H43" s="11">
        <v>-38.0</v>
      </c>
      <c r="I43" s="10"/>
      <c r="J43" s="11">
        <v>1.0</v>
      </c>
      <c r="K43" s="11">
        <v>10.0</v>
      </c>
      <c r="L43" s="11">
        <v>9.0</v>
      </c>
      <c r="X43" s="12"/>
      <c r="Y43" s="10"/>
      <c r="Z43" s="10"/>
      <c r="AA43" s="12"/>
      <c r="AB43" s="12"/>
      <c r="AC43" s="12"/>
      <c r="AD43" s="10"/>
      <c r="AE43" s="10"/>
      <c r="AF43" s="10"/>
      <c r="AG43" s="10"/>
      <c r="AH43" s="12"/>
      <c r="AI43" s="12"/>
      <c r="AJ43" s="12"/>
    </row>
    <row r="44" hidden="1">
      <c r="A44" s="7" t="s">
        <v>38</v>
      </c>
      <c r="B44" s="8">
        <v>2023.0</v>
      </c>
      <c r="C44" s="7" t="s">
        <v>39</v>
      </c>
      <c r="D44" s="7" t="s">
        <v>40</v>
      </c>
      <c r="E44" s="7" t="s">
        <v>40</v>
      </c>
      <c r="F44" s="7" t="s">
        <v>74</v>
      </c>
      <c r="G44" s="8">
        <v>42.0</v>
      </c>
      <c r="H44" s="8">
        <v>-47.0</v>
      </c>
      <c r="I44" s="7"/>
      <c r="J44" s="8">
        <v>2.0</v>
      </c>
      <c r="K44" s="8">
        <v>1.0</v>
      </c>
      <c r="L44" s="8">
        <v>2.0</v>
      </c>
      <c r="X44" s="9"/>
      <c r="Y44" s="7"/>
      <c r="Z44" s="7"/>
      <c r="AA44" s="9"/>
      <c r="AB44" s="9"/>
      <c r="AC44" s="9"/>
      <c r="AD44" s="7"/>
      <c r="AE44" s="7"/>
      <c r="AF44" s="7"/>
      <c r="AG44" s="7"/>
      <c r="AH44" s="9"/>
      <c r="AI44" s="9"/>
      <c r="AJ44" s="9"/>
    </row>
    <row r="45" hidden="1">
      <c r="A45" s="10" t="s">
        <v>38</v>
      </c>
      <c r="B45" s="11">
        <v>2023.0</v>
      </c>
      <c r="C45" s="10" t="s">
        <v>39</v>
      </c>
      <c r="D45" s="10" t="s">
        <v>40</v>
      </c>
      <c r="E45" s="10" t="s">
        <v>40</v>
      </c>
      <c r="F45" s="10" t="s">
        <v>74</v>
      </c>
      <c r="G45" s="11">
        <v>43.0</v>
      </c>
      <c r="H45" s="11">
        <v>-49.0</v>
      </c>
      <c r="I45" s="10"/>
      <c r="J45" s="11">
        <v>1.0</v>
      </c>
      <c r="K45" s="11">
        <v>10.0</v>
      </c>
      <c r="L45" s="11">
        <v>-1.0</v>
      </c>
      <c r="X45" s="12"/>
      <c r="Y45" s="10"/>
      <c r="Z45" s="10"/>
      <c r="AA45" s="12"/>
      <c r="AB45" s="12"/>
      <c r="AC45" s="12"/>
      <c r="AD45" s="10"/>
      <c r="AE45" s="10"/>
      <c r="AF45" s="10"/>
      <c r="AG45" s="10"/>
      <c r="AH45" s="12"/>
      <c r="AI45" s="12"/>
      <c r="AJ45" s="12"/>
    </row>
    <row r="46" hidden="1">
      <c r="A46" s="7" t="s">
        <v>38</v>
      </c>
      <c r="B46" s="8">
        <v>2023.0</v>
      </c>
      <c r="C46" s="7" t="s">
        <v>39</v>
      </c>
      <c r="D46" s="7" t="s">
        <v>40</v>
      </c>
      <c r="E46" s="7" t="s">
        <v>40</v>
      </c>
      <c r="F46" s="7" t="s">
        <v>74</v>
      </c>
      <c r="G46" s="8">
        <v>44.0</v>
      </c>
      <c r="H46" s="8">
        <v>-48.0</v>
      </c>
      <c r="I46" s="7"/>
      <c r="J46" s="8">
        <v>2.0</v>
      </c>
      <c r="K46" s="8">
        <v>11.0</v>
      </c>
      <c r="L46" s="8">
        <v>34.0</v>
      </c>
      <c r="X46" s="9"/>
      <c r="Y46" s="7"/>
      <c r="Z46" s="7"/>
      <c r="AA46" s="9"/>
      <c r="AB46" s="9"/>
      <c r="AC46" s="9"/>
      <c r="AD46" s="7"/>
      <c r="AE46" s="7"/>
      <c r="AF46" s="7"/>
      <c r="AG46" s="7"/>
      <c r="AH46" s="9"/>
      <c r="AI46" s="9"/>
      <c r="AJ46" s="9"/>
    </row>
    <row r="47" hidden="1">
      <c r="A47" s="10" t="s">
        <v>38</v>
      </c>
      <c r="B47" s="11">
        <v>2023.0</v>
      </c>
      <c r="C47" s="10" t="s">
        <v>39</v>
      </c>
      <c r="D47" s="10" t="s">
        <v>40</v>
      </c>
      <c r="E47" s="10" t="s">
        <v>40</v>
      </c>
      <c r="F47" s="10" t="s">
        <v>74</v>
      </c>
      <c r="G47" s="11">
        <v>45.0</v>
      </c>
      <c r="H47" s="11">
        <v>18.0</v>
      </c>
      <c r="I47" s="10"/>
      <c r="J47" s="11">
        <v>1.0</v>
      </c>
      <c r="K47" s="11">
        <v>10.0</v>
      </c>
      <c r="L47" s="11">
        <v>4.0</v>
      </c>
      <c r="X47" s="12"/>
      <c r="Y47" s="10"/>
      <c r="Z47" s="10"/>
      <c r="AA47" s="12"/>
      <c r="AB47" s="12"/>
      <c r="AC47" s="12"/>
      <c r="AD47" s="10"/>
      <c r="AE47" s="10"/>
      <c r="AF47" s="10"/>
      <c r="AG47" s="10"/>
      <c r="AH47" s="12"/>
      <c r="AI47" s="12"/>
      <c r="AJ47" s="12"/>
    </row>
    <row r="48" hidden="1">
      <c r="A48" s="7" t="s">
        <v>38</v>
      </c>
      <c r="B48" s="8">
        <v>2023.0</v>
      </c>
      <c r="C48" s="7" t="s">
        <v>39</v>
      </c>
      <c r="D48" s="7" t="s">
        <v>40</v>
      </c>
      <c r="E48" s="7" t="s">
        <v>40</v>
      </c>
      <c r="F48" s="7" t="s">
        <v>74</v>
      </c>
      <c r="G48" s="8">
        <v>46.0</v>
      </c>
      <c r="H48" s="8">
        <v>14.0</v>
      </c>
      <c r="I48" s="7"/>
      <c r="J48" s="8">
        <v>2.0</v>
      </c>
      <c r="K48" s="8">
        <v>6.0</v>
      </c>
      <c r="L48" s="8">
        <v>-5.0</v>
      </c>
      <c r="X48" s="9"/>
      <c r="Y48" s="7"/>
      <c r="Z48" s="7"/>
      <c r="AA48" s="9"/>
      <c r="AB48" s="9"/>
      <c r="AC48" s="9"/>
      <c r="AD48" s="7"/>
      <c r="AE48" s="7"/>
      <c r="AF48" s="7"/>
      <c r="AG48" s="7"/>
      <c r="AH48" s="9"/>
      <c r="AI48" s="9"/>
      <c r="AJ48" s="9"/>
    </row>
    <row r="49" hidden="1">
      <c r="A49" s="10" t="s">
        <v>38</v>
      </c>
      <c r="B49" s="11">
        <v>2023.0</v>
      </c>
      <c r="C49" s="10" t="s">
        <v>39</v>
      </c>
      <c r="D49" s="10" t="s">
        <v>40</v>
      </c>
      <c r="E49" s="10" t="s">
        <v>40</v>
      </c>
      <c r="F49" s="10" t="s">
        <v>74</v>
      </c>
      <c r="G49" s="11">
        <v>47.0</v>
      </c>
      <c r="H49" s="11">
        <v>19.0</v>
      </c>
      <c r="I49" s="10"/>
      <c r="J49" s="11">
        <v>2.0</v>
      </c>
      <c r="K49" s="11">
        <v>11.0</v>
      </c>
      <c r="L49" s="11">
        <v>6.0</v>
      </c>
      <c r="X49" s="12"/>
      <c r="Y49" s="10"/>
      <c r="Z49" s="10"/>
      <c r="AA49" s="12"/>
      <c r="AB49" s="12"/>
      <c r="AC49" s="12"/>
      <c r="AD49" s="10"/>
      <c r="AE49" s="10"/>
      <c r="AF49" s="10"/>
      <c r="AG49" s="10"/>
      <c r="AH49" s="12"/>
      <c r="AI49" s="12"/>
      <c r="AJ49" s="12"/>
    </row>
    <row r="50" hidden="1">
      <c r="A50" s="7" t="s">
        <v>38</v>
      </c>
      <c r="B50" s="8">
        <v>2023.0</v>
      </c>
      <c r="C50" s="7" t="s">
        <v>39</v>
      </c>
      <c r="D50" s="7" t="s">
        <v>40</v>
      </c>
      <c r="E50" s="7" t="s">
        <v>40</v>
      </c>
      <c r="F50" s="7" t="s">
        <v>74</v>
      </c>
      <c r="G50" s="8">
        <v>48.0</v>
      </c>
      <c r="H50" s="8">
        <v>13.0</v>
      </c>
      <c r="I50" s="7"/>
      <c r="J50" s="8">
        <v>3.0</v>
      </c>
      <c r="K50" s="8">
        <v>5.0</v>
      </c>
      <c r="L50" s="8">
        <v>0.0</v>
      </c>
      <c r="X50" s="9"/>
      <c r="Y50" s="7"/>
      <c r="Z50" s="7"/>
      <c r="AA50" s="9"/>
      <c r="AB50" s="9"/>
      <c r="AC50" s="9"/>
      <c r="AD50" s="7"/>
      <c r="AE50" s="7"/>
      <c r="AF50" s="7"/>
      <c r="AG50" s="7"/>
      <c r="AH50" s="9"/>
      <c r="AI50" s="9"/>
      <c r="AJ50" s="9"/>
    </row>
    <row r="51" hidden="1">
      <c r="A51" s="10" t="s">
        <v>38</v>
      </c>
      <c r="B51" s="11">
        <v>2023.0</v>
      </c>
      <c r="C51" s="10" t="s">
        <v>39</v>
      </c>
      <c r="D51" s="10" t="s">
        <v>40</v>
      </c>
      <c r="E51" s="10"/>
      <c r="F51" s="10" t="s">
        <v>41</v>
      </c>
      <c r="G51" s="11">
        <v>49.0</v>
      </c>
      <c r="H51" s="11">
        <v>13.0</v>
      </c>
      <c r="I51" s="10"/>
      <c r="J51" s="11">
        <v>4.0</v>
      </c>
      <c r="K51" s="11">
        <v>5.0</v>
      </c>
      <c r="L51" s="10"/>
      <c r="X51" s="12"/>
      <c r="Y51" s="10"/>
      <c r="Z51" s="10"/>
      <c r="AA51" s="12"/>
      <c r="AB51" s="12"/>
      <c r="AC51" s="12"/>
      <c r="AD51" s="10"/>
      <c r="AE51" s="10"/>
      <c r="AF51" s="10"/>
      <c r="AG51" s="10"/>
      <c r="AH51" s="12"/>
      <c r="AI51" s="12"/>
      <c r="AJ51" s="12"/>
    </row>
    <row r="52" hidden="1">
      <c r="A52" s="7" t="s">
        <v>38</v>
      </c>
      <c r="B52" s="8">
        <v>2023.0</v>
      </c>
      <c r="C52" s="7" t="s">
        <v>39</v>
      </c>
      <c r="D52" s="7" t="s">
        <v>40</v>
      </c>
      <c r="E52" s="7"/>
      <c r="F52" s="7" t="s">
        <v>41</v>
      </c>
      <c r="G52" s="8">
        <v>50.0</v>
      </c>
      <c r="H52" s="7"/>
      <c r="I52" s="7"/>
      <c r="J52" s="7"/>
      <c r="K52" s="7"/>
      <c r="L52" s="7"/>
      <c r="X52" s="9"/>
      <c r="Y52" s="7"/>
      <c r="Z52" s="7"/>
      <c r="AA52" s="9"/>
      <c r="AB52" s="9"/>
      <c r="AC52" s="9"/>
      <c r="AD52" s="7"/>
      <c r="AE52" s="7"/>
      <c r="AF52" s="7"/>
      <c r="AG52" s="7"/>
      <c r="AH52" s="9"/>
      <c r="AI52" s="9"/>
      <c r="AJ52" s="9"/>
    </row>
    <row r="53">
      <c r="A53" s="10" t="s">
        <v>38</v>
      </c>
      <c r="B53" s="11">
        <v>2023.0</v>
      </c>
      <c r="C53" s="10" t="s">
        <v>39</v>
      </c>
      <c r="D53" s="10" t="s">
        <v>40</v>
      </c>
      <c r="E53" s="10" t="s">
        <v>39</v>
      </c>
      <c r="F53" s="10" t="s">
        <v>42</v>
      </c>
      <c r="G53" s="11">
        <v>51.0</v>
      </c>
      <c r="H53" s="11">
        <v>-30.0</v>
      </c>
      <c r="I53" s="10" t="s">
        <v>43</v>
      </c>
      <c r="J53" s="11">
        <v>1.0</v>
      </c>
      <c r="K53" s="11">
        <v>10.0</v>
      </c>
      <c r="L53" s="11">
        <v>2.0</v>
      </c>
      <c r="M53" s="13">
        <v>10.0</v>
      </c>
      <c r="N53" s="13" t="s">
        <v>44</v>
      </c>
      <c r="O53" s="13" t="s">
        <v>45</v>
      </c>
      <c r="Q53" s="13" t="s">
        <v>46</v>
      </c>
      <c r="T53" s="13" t="s">
        <v>83</v>
      </c>
      <c r="X53" s="12" t="s">
        <v>57</v>
      </c>
      <c r="Y53" s="10" t="s">
        <v>49</v>
      </c>
      <c r="Z53" s="10" t="s">
        <v>50</v>
      </c>
      <c r="AA53" s="12" t="s">
        <v>50</v>
      </c>
      <c r="AB53" s="12" t="s">
        <v>50</v>
      </c>
      <c r="AC53" s="15">
        <f>8.5-5.75</f>
        <v>2.75</v>
      </c>
      <c r="AD53" s="10" t="s">
        <v>50</v>
      </c>
      <c r="AE53" s="11">
        <v>1.0</v>
      </c>
      <c r="AF53" s="11">
        <v>16.0</v>
      </c>
      <c r="AG53" s="10"/>
      <c r="AH53" s="12" t="s">
        <v>48</v>
      </c>
      <c r="AI53" s="12" t="s">
        <v>50</v>
      </c>
      <c r="AJ53" s="12" t="s">
        <v>50</v>
      </c>
    </row>
    <row r="54">
      <c r="A54" s="7" t="s">
        <v>38</v>
      </c>
      <c r="B54" s="8">
        <v>2023.0</v>
      </c>
      <c r="C54" s="7" t="s">
        <v>39</v>
      </c>
      <c r="D54" s="7" t="s">
        <v>40</v>
      </c>
      <c r="E54" s="7" t="s">
        <v>39</v>
      </c>
      <c r="F54" s="7" t="s">
        <v>42</v>
      </c>
      <c r="G54" s="8">
        <v>52.0</v>
      </c>
      <c r="H54" s="8">
        <v>-32.0</v>
      </c>
      <c r="I54" s="7" t="s">
        <v>59</v>
      </c>
      <c r="J54" s="8">
        <v>2.0</v>
      </c>
      <c r="K54" s="8">
        <v>8.0</v>
      </c>
      <c r="L54" s="8">
        <v>0.0</v>
      </c>
      <c r="M54" s="13">
        <v>10.0</v>
      </c>
      <c r="N54" s="13" t="s">
        <v>65</v>
      </c>
      <c r="O54" s="13" t="s">
        <v>84</v>
      </c>
      <c r="P54" s="13" t="s">
        <v>85</v>
      </c>
      <c r="Q54" s="13" t="s">
        <v>46</v>
      </c>
      <c r="T54" s="13" t="s">
        <v>61</v>
      </c>
      <c r="X54" s="9" t="s">
        <v>48</v>
      </c>
      <c r="Y54" s="7" t="s">
        <v>49</v>
      </c>
      <c r="Z54" s="8">
        <v>4.0</v>
      </c>
      <c r="AA54" s="14">
        <f>8.7-5.9</f>
        <v>2.8</v>
      </c>
      <c r="AB54" s="14">
        <v>-1.0</v>
      </c>
      <c r="AC54" s="9" t="s">
        <v>48</v>
      </c>
      <c r="AD54" s="7" t="s">
        <v>50</v>
      </c>
      <c r="AE54" s="7" t="s">
        <v>50</v>
      </c>
      <c r="AF54" s="8">
        <v>16.0</v>
      </c>
      <c r="AG54" s="8">
        <v>3.0</v>
      </c>
      <c r="AH54" s="9" t="s">
        <v>48</v>
      </c>
      <c r="AI54" s="9" t="s">
        <v>50</v>
      </c>
      <c r="AJ54" s="9" t="s">
        <v>50</v>
      </c>
    </row>
    <row r="55">
      <c r="A55" s="10" t="s">
        <v>38</v>
      </c>
      <c r="B55" s="11">
        <v>2023.0</v>
      </c>
      <c r="C55" s="10" t="s">
        <v>39</v>
      </c>
      <c r="D55" s="10" t="s">
        <v>40</v>
      </c>
      <c r="E55" s="10" t="s">
        <v>39</v>
      </c>
      <c r="F55" s="10" t="s">
        <v>42</v>
      </c>
      <c r="G55" s="11">
        <v>53.0</v>
      </c>
      <c r="H55" s="11">
        <v>-32.0</v>
      </c>
      <c r="I55" s="10" t="s">
        <v>59</v>
      </c>
      <c r="J55" s="11">
        <v>3.0</v>
      </c>
      <c r="K55" s="11">
        <v>8.0</v>
      </c>
      <c r="L55" s="11">
        <v>5.0</v>
      </c>
      <c r="M55" s="13">
        <v>10.0</v>
      </c>
      <c r="N55" s="13" t="s">
        <v>44</v>
      </c>
      <c r="O55" s="13" t="s">
        <v>45</v>
      </c>
      <c r="Q55" s="13" t="s">
        <v>46</v>
      </c>
      <c r="T55" s="13" t="s">
        <v>47</v>
      </c>
      <c r="X55" s="12" t="s">
        <v>48</v>
      </c>
      <c r="Y55" s="10" t="s">
        <v>49</v>
      </c>
      <c r="Z55" s="11">
        <v>5.0</v>
      </c>
      <c r="AA55" s="12" t="s">
        <v>50</v>
      </c>
      <c r="AB55" s="12" t="s">
        <v>50</v>
      </c>
      <c r="AC55" s="15">
        <f>9.85-7.76</f>
        <v>2.09</v>
      </c>
      <c r="AD55" s="10" t="s">
        <v>50</v>
      </c>
      <c r="AE55" s="11">
        <v>7.0</v>
      </c>
      <c r="AF55" s="11">
        <v>16.0</v>
      </c>
      <c r="AG55" s="10"/>
      <c r="AH55" s="12" t="s">
        <v>48</v>
      </c>
      <c r="AI55" s="12" t="s">
        <v>50</v>
      </c>
      <c r="AJ55" s="12" t="s">
        <v>50</v>
      </c>
    </row>
    <row r="56" hidden="1">
      <c r="A56" s="7" t="s">
        <v>38</v>
      </c>
      <c r="B56" s="8">
        <v>2023.0</v>
      </c>
      <c r="C56" s="7" t="s">
        <v>39</v>
      </c>
      <c r="D56" s="7" t="s">
        <v>40</v>
      </c>
      <c r="E56" s="7"/>
      <c r="F56" s="7" t="s">
        <v>41</v>
      </c>
      <c r="G56" s="8">
        <v>54.0</v>
      </c>
      <c r="H56" s="8">
        <v>-37.0</v>
      </c>
      <c r="I56" s="7"/>
      <c r="J56" s="8">
        <v>4.0</v>
      </c>
      <c r="K56" s="8">
        <v>3.0</v>
      </c>
      <c r="L56" s="7"/>
      <c r="X56" s="9"/>
      <c r="Y56" s="7"/>
      <c r="Z56" s="7"/>
      <c r="AA56" s="9"/>
      <c r="AB56" s="9"/>
      <c r="AC56" s="9"/>
      <c r="AD56" s="7"/>
      <c r="AE56" s="7"/>
      <c r="AF56" s="7"/>
      <c r="AG56" s="7"/>
      <c r="AH56" s="9"/>
      <c r="AI56" s="9"/>
      <c r="AJ56" s="9"/>
    </row>
    <row r="57" hidden="1">
      <c r="A57" s="10" t="s">
        <v>38</v>
      </c>
      <c r="B57" s="11">
        <v>2023.0</v>
      </c>
      <c r="C57" s="10" t="s">
        <v>39</v>
      </c>
      <c r="D57" s="10" t="s">
        <v>40</v>
      </c>
      <c r="E57" s="10" t="s">
        <v>40</v>
      </c>
      <c r="F57" s="10" t="s">
        <v>74</v>
      </c>
      <c r="G57" s="11">
        <v>55.0</v>
      </c>
      <c r="H57" s="11">
        <v>22.0</v>
      </c>
      <c r="I57" s="10"/>
      <c r="J57" s="11">
        <v>1.0</v>
      </c>
      <c r="K57" s="11">
        <v>10.0</v>
      </c>
      <c r="L57" s="11">
        <v>4.0</v>
      </c>
      <c r="X57" s="12"/>
      <c r="Y57" s="10"/>
      <c r="Z57" s="10"/>
      <c r="AA57" s="12"/>
      <c r="AB57" s="12"/>
      <c r="AC57" s="12"/>
      <c r="AD57" s="10"/>
      <c r="AE57" s="10"/>
      <c r="AF57" s="10"/>
      <c r="AG57" s="10"/>
      <c r="AH57" s="12"/>
      <c r="AI57" s="12"/>
      <c r="AJ57" s="12"/>
    </row>
    <row r="58" hidden="1">
      <c r="A58" s="7" t="s">
        <v>38</v>
      </c>
      <c r="B58" s="8">
        <v>2023.0</v>
      </c>
      <c r="C58" s="7" t="s">
        <v>39</v>
      </c>
      <c r="D58" s="7" t="s">
        <v>40</v>
      </c>
      <c r="E58" s="7" t="s">
        <v>40</v>
      </c>
      <c r="F58" s="7" t="s">
        <v>74</v>
      </c>
      <c r="G58" s="8">
        <v>56.0</v>
      </c>
      <c r="H58" s="8">
        <v>18.0</v>
      </c>
      <c r="I58" s="7"/>
      <c r="J58" s="8">
        <v>2.0</v>
      </c>
      <c r="K58" s="8">
        <v>6.0</v>
      </c>
      <c r="L58" s="8">
        <v>5.0</v>
      </c>
      <c r="X58" s="9"/>
      <c r="Y58" s="7"/>
      <c r="Z58" s="7"/>
      <c r="AA58" s="9"/>
      <c r="AB58" s="9"/>
      <c r="AC58" s="9"/>
      <c r="AD58" s="7"/>
      <c r="AE58" s="7"/>
      <c r="AF58" s="7"/>
      <c r="AG58" s="7"/>
      <c r="AH58" s="9"/>
      <c r="AI58" s="9"/>
      <c r="AJ58" s="9"/>
    </row>
    <row r="59" hidden="1">
      <c r="A59" s="10" t="s">
        <v>38</v>
      </c>
      <c r="B59" s="11">
        <v>2023.0</v>
      </c>
      <c r="C59" s="10" t="s">
        <v>39</v>
      </c>
      <c r="D59" s="10" t="s">
        <v>40</v>
      </c>
      <c r="E59" s="10" t="s">
        <v>40</v>
      </c>
      <c r="F59" s="10" t="s">
        <v>74</v>
      </c>
      <c r="G59" s="11">
        <v>57.0</v>
      </c>
      <c r="H59" s="11">
        <v>13.0</v>
      </c>
      <c r="I59" s="10"/>
      <c r="J59" s="11">
        <v>1.0</v>
      </c>
      <c r="K59" s="11">
        <v>10.0</v>
      </c>
      <c r="L59" s="11">
        <v>4.0</v>
      </c>
      <c r="X59" s="12"/>
      <c r="Y59" s="10"/>
      <c r="Z59" s="10"/>
      <c r="AA59" s="12"/>
      <c r="AB59" s="12"/>
      <c r="AC59" s="12"/>
      <c r="AD59" s="10"/>
      <c r="AE59" s="10"/>
      <c r="AF59" s="10"/>
      <c r="AG59" s="10"/>
      <c r="AH59" s="12"/>
      <c r="AI59" s="12"/>
      <c r="AJ59" s="12"/>
    </row>
    <row r="60" hidden="1">
      <c r="A60" s="7" t="s">
        <v>38</v>
      </c>
      <c r="B60" s="8">
        <v>2023.0</v>
      </c>
      <c r="C60" s="7" t="s">
        <v>39</v>
      </c>
      <c r="D60" s="7" t="s">
        <v>40</v>
      </c>
      <c r="E60" s="7" t="s">
        <v>40</v>
      </c>
      <c r="F60" s="7" t="s">
        <v>74</v>
      </c>
      <c r="G60" s="8">
        <v>58.0</v>
      </c>
      <c r="H60" s="8">
        <v>9.0</v>
      </c>
      <c r="I60" s="7"/>
      <c r="J60" s="8">
        <v>2.0</v>
      </c>
      <c r="K60" s="8">
        <v>7.0</v>
      </c>
      <c r="L60" s="8">
        <v>9.0</v>
      </c>
      <c r="X60" s="9"/>
      <c r="Y60" s="7"/>
      <c r="Z60" s="7"/>
      <c r="AA60" s="9"/>
      <c r="AB60" s="9"/>
      <c r="AC60" s="9"/>
      <c r="AD60" s="7"/>
      <c r="AE60" s="7"/>
      <c r="AF60" s="7"/>
      <c r="AG60" s="7"/>
      <c r="AH60" s="9"/>
      <c r="AI60" s="9"/>
      <c r="AJ60" s="9"/>
    </row>
    <row r="61" hidden="1">
      <c r="A61" s="10" t="s">
        <v>38</v>
      </c>
      <c r="B61" s="11">
        <v>2023.0</v>
      </c>
      <c r="C61" s="10" t="s">
        <v>39</v>
      </c>
      <c r="D61" s="10" t="s">
        <v>40</v>
      </c>
      <c r="E61" s="10"/>
      <c r="F61" s="10" t="s">
        <v>41</v>
      </c>
      <c r="G61" s="11">
        <v>59.0</v>
      </c>
      <c r="H61" s="11">
        <v>3.0</v>
      </c>
      <c r="I61" s="10"/>
      <c r="J61" s="11">
        <v>0.0</v>
      </c>
      <c r="K61" s="10"/>
      <c r="L61" s="10"/>
      <c r="X61" s="12"/>
      <c r="Y61" s="10"/>
      <c r="Z61" s="10"/>
      <c r="AA61" s="12"/>
      <c r="AB61" s="12"/>
      <c r="AC61" s="12"/>
      <c r="AD61" s="10"/>
      <c r="AE61" s="10"/>
      <c r="AF61" s="10"/>
      <c r="AG61" s="10"/>
      <c r="AH61" s="12"/>
      <c r="AI61" s="12"/>
      <c r="AJ61" s="12"/>
    </row>
    <row r="62" hidden="1">
      <c r="A62" s="7" t="s">
        <v>38</v>
      </c>
      <c r="B62" s="8">
        <v>2023.0</v>
      </c>
      <c r="C62" s="7" t="s">
        <v>39</v>
      </c>
      <c r="D62" s="7" t="s">
        <v>40</v>
      </c>
      <c r="E62" s="7"/>
      <c r="F62" s="7" t="s">
        <v>41</v>
      </c>
      <c r="G62" s="8">
        <v>60.0</v>
      </c>
      <c r="H62" s="8">
        <v>-35.0</v>
      </c>
      <c r="I62" s="7"/>
      <c r="J62" s="8">
        <v>0.0</v>
      </c>
      <c r="K62" s="7"/>
      <c r="L62" s="7"/>
      <c r="X62" s="9"/>
      <c r="Y62" s="7"/>
      <c r="Z62" s="7"/>
      <c r="AA62" s="9"/>
      <c r="AB62" s="9"/>
      <c r="AC62" s="9"/>
      <c r="AD62" s="7"/>
      <c r="AE62" s="7"/>
      <c r="AF62" s="7"/>
      <c r="AG62" s="7"/>
      <c r="AH62" s="9"/>
      <c r="AI62" s="9"/>
      <c r="AJ62" s="9"/>
    </row>
    <row r="63">
      <c r="A63" s="10" t="s">
        <v>38</v>
      </c>
      <c r="B63" s="11">
        <v>2023.0</v>
      </c>
      <c r="C63" s="10" t="s">
        <v>39</v>
      </c>
      <c r="D63" s="10" t="s">
        <v>40</v>
      </c>
      <c r="E63" s="10" t="s">
        <v>39</v>
      </c>
      <c r="F63" s="10" t="s">
        <v>42</v>
      </c>
      <c r="G63" s="11">
        <v>61.0</v>
      </c>
      <c r="H63" s="11">
        <v>-29.0</v>
      </c>
      <c r="I63" s="10" t="s">
        <v>43</v>
      </c>
      <c r="J63" s="11">
        <v>1.0</v>
      </c>
      <c r="K63" s="11">
        <v>10.0</v>
      </c>
      <c r="L63" s="10"/>
      <c r="M63" s="13">
        <v>10.0</v>
      </c>
      <c r="N63" s="13" t="s">
        <v>44</v>
      </c>
      <c r="O63" s="13" t="s">
        <v>45</v>
      </c>
      <c r="Q63" s="13" t="s">
        <v>46</v>
      </c>
      <c r="T63" s="13" t="s">
        <v>47</v>
      </c>
      <c r="X63" s="12" t="s">
        <v>48</v>
      </c>
      <c r="Y63" s="10" t="s">
        <v>49</v>
      </c>
      <c r="Z63" s="11">
        <v>4.0</v>
      </c>
      <c r="AA63" s="15">
        <f>7.8-6</f>
        <v>1.8</v>
      </c>
      <c r="AB63" s="15">
        <v>-1.0</v>
      </c>
      <c r="AC63" s="12" t="s">
        <v>48</v>
      </c>
      <c r="AD63" s="10" t="s">
        <v>50</v>
      </c>
      <c r="AE63" s="10" t="s">
        <v>50</v>
      </c>
      <c r="AF63" s="11">
        <v>16.0</v>
      </c>
      <c r="AG63" s="11">
        <v>20.0</v>
      </c>
      <c r="AH63" s="12" t="s">
        <v>48</v>
      </c>
      <c r="AI63" s="12" t="s">
        <v>50</v>
      </c>
      <c r="AJ63" s="12" t="s">
        <v>50</v>
      </c>
    </row>
    <row r="64" hidden="1">
      <c r="A64" s="7" t="s">
        <v>38</v>
      </c>
      <c r="B64" s="8">
        <v>2023.0</v>
      </c>
      <c r="C64" s="7" t="s">
        <v>39</v>
      </c>
      <c r="D64" s="7" t="s">
        <v>40</v>
      </c>
      <c r="E64" s="7"/>
      <c r="F64" s="7" t="s">
        <v>41</v>
      </c>
      <c r="G64" s="8">
        <v>62.0</v>
      </c>
      <c r="H64" s="8">
        <v>3.0</v>
      </c>
      <c r="I64" s="7"/>
      <c r="J64" s="8">
        <v>0.0</v>
      </c>
      <c r="K64" s="7"/>
      <c r="L64" s="7"/>
      <c r="X64" s="9"/>
      <c r="Y64" s="7"/>
      <c r="Z64" s="7"/>
      <c r="AA64" s="9"/>
      <c r="AB64" s="9"/>
      <c r="AC64" s="9"/>
      <c r="AD64" s="7"/>
      <c r="AE64" s="7"/>
      <c r="AF64" s="7"/>
      <c r="AG64" s="7"/>
      <c r="AH64" s="9"/>
      <c r="AI64" s="9"/>
      <c r="AJ64" s="9"/>
    </row>
    <row r="65" hidden="1">
      <c r="A65" s="10" t="s">
        <v>38</v>
      </c>
      <c r="B65" s="11">
        <v>2023.0</v>
      </c>
      <c r="C65" s="10" t="s">
        <v>39</v>
      </c>
      <c r="D65" s="10" t="s">
        <v>40</v>
      </c>
      <c r="E65" s="10"/>
      <c r="F65" s="10" t="s">
        <v>41</v>
      </c>
      <c r="G65" s="11">
        <v>63.0</v>
      </c>
      <c r="H65" s="11">
        <v>-35.0</v>
      </c>
      <c r="I65" s="10"/>
      <c r="J65" s="11">
        <v>0.0</v>
      </c>
      <c r="K65" s="10"/>
      <c r="L65" s="10"/>
      <c r="X65" s="12"/>
      <c r="Y65" s="10"/>
      <c r="Z65" s="10"/>
      <c r="AA65" s="12"/>
      <c r="AB65" s="12"/>
      <c r="AC65" s="12"/>
      <c r="AD65" s="10"/>
      <c r="AE65" s="10"/>
      <c r="AF65" s="10"/>
      <c r="AG65" s="10"/>
      <c r="AH65" s="12"/>
      <c r="AI65" s="12"/>
      <c r="AJ65" s="12"/>
    </row>
    <row r="66">
      <c r="A66" s="7" t="s">
        <v>38</v>
      </c>
      <c r="B66" s="8">
        <v>2023.0</v>
      </c>
      <c r="C66" s="7" t="s">
        <v>39</v>
      </c>
      <c r="D66" s="7" t="s">
        <v>40</v>
      </c>
      <c r="E66" s="7" t="s">
        <v>39</v>
      </c>
      <c r="F66" s="7" t="s">
        <v>42</v>
      </c>
      <c r="G66" s="8">
        <v>64.0</v>
      </c>
      <c r="H66" s="8">
        <v>-15.0</v>
      </c>
      <c r="I66" s="7" t="s">
        <v>43</v>
      </c>
      <c r="J66" s="8">
        <v>1.0</v>
      </c>
      <c r="K66" s="8">
        <v>10.0</v>
      </c>
      <c r="L66" s="8">
        <v>2.0</v>
      </c>
      <c r="M66" s="13">
        <v>11.0</v>
      </c>
      <c r="N66" s="13" t="s">
        <v>44</v>
      </c>
      <c r="O66" s="13" t="s">
        <v>45</v>
      </c>
      <c r="Q66" s="13" t="s">
        <v>54</v>
      </c>
      <c r="R66" s="13" t="s">
        <v>63</v>
      </c>
      <c r="S66" s="13" t="s">
        <v>86</v>
      </c>
      <c r="X66" s="9" t="s">
        <v>57</v>
      </c>
      <c r="Y66" s="7" t="s">
        <v>49</v>
      </c>
      <c r="Z66" s="7" t="s">
        <v>50</v>
      </c>
      <c r="AA66" s="9" t="s">
        <v>50</v>
      </c>
      <c r="AB66" s="9" t="s">
        <v>50</v>
      </c>
      <c r="AC66" s="9" t="s">
        <v>50</v>
      </c>
      <c r="AD66" s="7" t="s">
        <v>50</v>
      </c>
      <c r="AE66" s="8">
        <v>2.0</v>
      </c>
      <c r="AF66" s="8">
        <v>7.0</v>
      </c>
      <c r="AG66" s="8">
        <v>26.0</v>
      </c>
      <c r="AH66" s="9" t="s">
        <v>48</v>
      </c>
      <c r="AI66" s="9" t="s">
        <v>50</v>
      </c>
      <c r="AJ66" s="9" t="s">
        <v>50</v>
      </c>
    </row>
    <row r="67">
      <c r="A67" s="10" t="s">
        <v>38</v>
      </c>
      <c r="B67" s="11">
        <v>2023.0</v>
      </c>
      <c r="C67" s="10" t="s">
        <v>39</v>
      </c>
      <c r="D67" s="10" t="s">
        <v>40</v>
      </c>
      <c r="E67" s="10" t="s">
        <v>39</v>
      </c>
      <c r="F67" s="10" t="s">
        <v>42</v>
      </c>
      <c r="G67" s="11">
        <v>65.0</v>
      </c>
      <c r="H67" s="11">
        <v>-17.0</v>
      </c>
      <c r="I67" s="10" t="s">
        <v>43</v>
      </c>
      <c r="J67" s="11">
        <v>2.0</v>
      </c>
      <c r="K67" s="11">
        <v>8.0</v>
      </c>
      <c r="L67" s="11">
        <v>0.0</v>
      </c>
      <c r="M67" s="13">
        <v>11.0</v>
      </c>
      <c r="N67" s="13" t="s">
        <v>44</v>
      </c>
      <c r="O67" s="13" t="s">
        <v>45</v>
      </c>
      <c r="Q67" s="13" t="s">
        <v>46</v>
      </c>
      <c r="T67" s="13" t="s">
        <v>47</v>
      </c>
      <c r="X67" s="12" t="s">
        <v>48</v>
      </c>
      <c r="Y67" s="10" t="s">
        <v>49</v>
      </c>
      <c r="Z67" s="11">
        <v>4.0</v>
      </c>
      <c r="AA67" s="15">
        <f>11.95-7.75</f>
        <v>4.2</v>
      </c>
      <c r="AB67" s="15">
        <v>-1.0</v>
      </c>
      <c r="AC67" s="15">
        <f>9.35-7.75</f>
        <v>1.6</v>
      </c>
      <c r="AD67" s="10" t="s">
        <v>50</v>
      </c>
      <c r="AE67" s="10" t="s">
        <v>50</v>
      </c>
      <c r="AF67" s="11">
        <v>7.0</v>
      </c>
      <c r="AG67" s="11">
        <v>11.0</v>
      </c>
      <c r="AH67" s="12" t="s">
        <v>48</v>
      </c>
      <c r="AI67" s="12" t="s">
        <v>50</v>
      </c>
      <c r="AJ67" s="12" t="s">
        <v>50</v>
      </c>
    </row>
    <row r="68">
      <c r="A68" s="7" t="s">
        <v>38</v>
      </c>
      <c r="B68" s="8">
        <v>2023.0</v>
      </c>
      <c r="C68" s="7" t="s">
        <v>39</v>
      </c>
      <c r="D68" s="7" t="s">
        <v>40</v>
      </c>
      <c r="E68" s="7" t="s">
        <v>39</v>
      </c>
      <c r="F68" s="7" t="s">
        <v>42</v>
      </c>
      <c r="G68" s="8">
        <v>66.0</v>
      </c>
      <c r="H68" s="8">
        <v>-17.0</v>
      </c>
      <c r="I68" s="7" t="s">
        <v>43</v>
      </c>
      <c r="J68" s="8">
        <v>3.0</v>
      </c>
      <c r="K68" s="8">
        <v>8.0</v>
      </c>
      <c r="L68" s="8">
        <v>2.0</v>
      </c>
      <c r="M68" s="13">
        <v>11.0</v>
      </c>
      <c r="N68" s="13" t="s">
        <v>65</v>
      </c>
      <c r="O68" s="13" t="s">
        <v>45</v>
      </c>
      <c r="Q68" s="13" t="s">
        <v>46</v>
      </c>
      <c r="T68" s="13" t="s">
        <v>47</v>
      </c>
      <c r="X68" s="9" t="s">
        <v>48</v>
      </c>
      <c r="Y68" s="7" t="s">
        <v>49</v>
      </c>
      <c r="Z68" s="8">
        <v>5.0</v>
      </c>
      <c r="AA68" s="9" t="s">
        <v>50</v>
      </c>
      <c r="AB68" s="9" t="s">
        <v>50</v>
      </c>
      <c r="AC68" s="14">
        <f>9.5-7.5</f>
        <v>2</v>
      </c>
      <c r="AD68" s="7" t="s">
        <v>50</v>
      </c>
      <c r="AE68" s="8">
        <v>7.0</v>
      </c>
      <c r="AF68" s="8">
        <v>7.0</v>
      </c>
      <c r="AG68" s="7"/>
      <c r="AH68" s="9" t="s">
        <v>48</v>
      </c>
      <c r="AI68" s="9" t="s">
        <v>50</v>
      </c>
      <c r="AJ68" s="9" t="s">
        <v>50</v>
      </c>
    </row>
    <row r="69" hidden="1">
      <c r="A69" s="10" t="s">
        <v>38</v>
      </c>
      <c r="B69" s="11">
        <v>2023.0</v>
      </c>
      <c r="C69" s="10" t="s">
        <v>39</v>
      </c>
      <c r="D69" s="10" t="s">
        <v>40</v>
      </c>
      <c r="E69" s="10"/>
      <c r="F69" s="10" t="s">
        <v>41</v>
      </c>
      <c r="G69" s="11">
        <v>67.0</v>
      </c>
      <c r="H69" s="11">
        <v>-19.0</v>
      </c>
      <c r="I69" s="10"/>
      <c r="J69" s="11">
        <v>4.0</v>
      </c>
      <c r="K69" s="11">
        <v>6.0</v>
      </c>
      <c r="L69" s="10"/>
      <c r="X69" s="12"/>
      <c r="Y69" s="10"/>
      <c r="Z69" s="10"/>
      <c r="AA69" s="12"/>
      <c r="AB69" s="12"/>
      <c r="AC69" s="12"/>
      <c r="AD69" s="10"/>
      <c r="AE69" s="10"/>
      <c r="AF69" s="10"/>
      <c r="AG69" s="10"/>
      <c r="AH69" s="12"/>
      <c r="AI69" s="12"/>
      <c r="AJ69" s="12"/>
    </row>
    <row r="70" hidden="1">
      <c r="A70" s="7" t="s">
        <v>38</v>
      </c>
      <c r="B70" s="8">
        <v>2023.0</v>
      </c>
      <c r="C70" s="7" t="s">
        <v>39</v>
      </c>
      <c r="D70" s="7" t="s">
        <v>40</v>
      </c>
      <c r="E70" s="7" t="s">
        <v>40</v>
      </c>
      <c r="F70" s="7" t="s">
        <v>74</v>
      </c>
      <c r="G70" s="8">
        <v>68.0</v>
      </c>
      <c r="H70" s="8">
        <v>41.0</v>
      </c>
      <c r="I70" s="7"/>
      <c r="J70" s="8">
        <v>1.0</v>
      </c>
      <c r="K70" s="8">
        <v>10.0</v>
      </c>
      <c r="L70" s="8">
        <v>5.0</v>
      </c>
      <c r="X70" s="9"/>
      <c r="Y70" s="7"/>
      <c r="Z70" s="7"/>
      <c r="AA70" s="9"/>
      <c r="AB70" s="9"/>
      <c r="AC70" s="9"/>
      <c r="AD70" s="7"/>
      <c r="AE70" s="7"/>
      <c r="AF70" s="7"/>
      <c r="AG70" s="7"/>
      <c r="AH70" s="9"/>
      <c r="AI70" s="9"/>
      <c r="AJ70" s="9"/>
    </row>
    <row r="71" hidden="1">
      <c r="A71" s="10" t="s">
        <v>38</v>
      </c>
      <c r="B71" s="11">
        <v>2023.0</v>
      </c>
      <c r="C71" s="10" t="s">
        <v>39</v>
      </c>
      <c r="D71" s="10" t="s">
        <v>40</v>
      </c>
      <c r="E71" s="10" t="s">
        <v>40</v>
      </c>
      <c r="F71" s="10" t="s">
        <v>74</v>
      </c>
      <c r="G71" s="11">
        <v>69.0</v>
      </c>
      <c r="H71" s="11">
        <v>36.0</v>
      </c>
      <c r="I71" s="10"/>
      <c r="J71" s="11">
        <v>2.0</v>
      </c>
      <c r="K71" s="11">
        <v>5.0</v>
      </c>
      <c r="L71" s="11">
        <v>-1.0</v>
      </c>
      <c r="X71" s="12"/>
      <c r="Y71" s="10"/>
      <c r="Z71" s="10"/>
      <c r="AA71" s="12"/>
      <c r="AB71" s="12"/>
      <c r="AC71" s="12"/>
      <c r="AD71" s="10"/>
      <c r="AE71" s="10"/>
      <c r="AF71" s="10"/>
      <c r="AG71" s="10"/>
      <c r="AH71" s="12"/>
      <c r="AI71" s="12"/>
      <c r="AJ71" s="12"/>
    </row>
    <row r="72" hidden="1">
      <c r="A72" s="7" t="s">
        <v>38</v>
      </c>
      <c r="B72" s="8">
        <v>2023.0</v>
      </c>
      <c r="C72" s="7" t="s">
        <v>39</v>
      </c>
      <c r="D72" s="7" t="s">
        <v>40</v>
      </c>
      <c r="E72" s="7" t="s">
        <v>40</v>
      </c>
      <c r="F72" s="7" t="s">
        <v>74</v>
      </c>
      <c r="G72" s="8">
        <v>70.0</v>
      </c>
      <c r="H72" s="8">
        <v>37.0</v>
      </c>
      <c r="I72" s="7"/>
      <c r="J72" s="8">
        <v>3.0</v>
      </c>
      <c r="K72" s="8">
        <v>6.0</v>
      </c>
      <c r="L72" s="8">
        <v>2.0</v>
      </c>
      <c r="X72" s="9"/>
      <c r="Y72" s="7"/>
      <c r="Z72" s="7"/>
      <c r="AA72" s="9"/>
      <c r="AB72" s="9"/>
      <c r="AC72" s="9"/>
      <c r="AD72" s="7"/>
      <c r="AE72" s="7"/>
      <c r="AF72" s="7"/>
      <c r="AG72" s="7"/>
      <c r="AH72" s="9"/>
      <c r="AI72" s="9"/>
      <c r="AJ72" s="9"/>
    </row>
    <row r="73" hidden="1">
      <c r="A73" s="10" t="s">
        <v>38</v>
      </c>
      <c r="B73" s="11">
        <v>2023.0</v>
      </c>
      <c r="C73" s="10" t="s">
        <v>39</v>
      </c>
      <c r="D73" s="10" t="s">
        <v>40</v>
      </c>
      <c r="E73" s="10" t="s">
        <v>40</v>
      </c>
      <c r="F73" s="10" t="s">
        <v>74</v>
      </c>
      <c r="G73" s="11">
        <v>71.0</v>
      </c>
      <c r="H73" s="11">
        <v>35.0</v>
      </c>
      <c r="I73" s="10"/>
      <c r="J73" s="11">
        <v>4.0</v>
      </c>
      <c r="K73" s="11">
        <v>4.0</v>
      </c>
      <c r="L73" s="11">
        <v>0.0</v>
      </c>
      <c r="X73" s="12"/>
      <c r="Y73" s="10"/>
      <c r="Z73" s="10"/>
      <c r="AA73" s="12"/>
      <c r="AB73" s="12"/>
      <c r="AC73" s="12"/>
      <c r="AD73" s="10"/>
      <c r="AE73" s="10"/>
      <c r="AF73" s="10"/>
      <c r="AG73" s="10"/>
      <c r="AH73" s="12"/>
      <c r="AI73" s="12"/>
      <c r="AJ73" s="12"/>
    </row>
    <row r="74">
      <c r="A74" s="7" t="s">
        <v>38</v>
      </c>
      <c r="B74" s="8">
        <v>2023.0</v>
      </c>
      <c r="C74" s="7" t="s">
        <v>39</v>
      </c>
      <c r="D74" s="7" t="s">
        <v>40</v>
      </c>
      <c r="E74" s="7" t="s">
        <v>39</v>
      </c>
      <c r="F74" s="7" t="s">
        <v>42</v>
      </c>
      <c r="G74" s="8">
        <v>72.0</v>
      </c>
      <c r="H74" s="8">
        <v>-35.0</v>
      </c>
      <c r="I74" s="7" t="s">
        <v>51</v>
      </c>
      <c r="J74" s="8">
        <v>1.0</v>
      </c>
      <c r="K74" s="8">
        <v>10.0</v>
      </c>
      <c r="L74" s="8">
        <v>2.0</v>
      </c>
      <c r="M74" s="13">
        <v>11.0</v>
      </c>
      <c r="N74" s="13" t="s">
        <v>52</v>
      </c>
      <c r="O74" s="13" t="s">
        <v>45</v>
      </c>
      <c r="P74" s="13" t="s">
        <v>87</v>
      </c>
      <c r="Q74" s="13" t="s">
        <v>54</v>
      </c>
      <c r="R74" s="13" t="s">
        <v>78</v>
      </c>
      <c r="S74" s="13" t="s">
        <v>88</v>
      </c>
      <c r="X74" s="9" t="s">
        <v>48</v>
      </c>
      <c r="Y74" s="7" t="s">
        <v>49</v>
      </c>
      <c r="Z74" s="7" t="s">
        <v>50</v>
      </c>
      <c r="AA74" s="9" t="s">
        <v>50</v>
      </c>
      <c r="AB74" s="9" t="s">
        <v>50</v>
      </c>
      <c r="AC74" s="9" t="s">
        <v>50</v>
      </c>
      <c r="AD74" s="7" t="s">
        <v>50</v>
      </c>
      <c r="AE74" s="8">
        <v>3.0</v>
      </c>
      <c r="AF74" s="8">
        <v>7.0</v>
      </c>
      <c r="AG74" s="8">
        <v>26.0</v>
      </c>
      <c r="AH74" s="9" t="s">
        <v>57</v>
      </c>
      <c r="AI74" s="9" t="s">
        <v>43</v>
      </c>
      <c r="AJ74" s="9" t="s">
        <v>58</v>
      </c>
    </row>
    <row r="75">
      <c r="A75" s="10" t="s">
        <v>38</v>
      </c>
      <c r="B75" s="11">
        <v>2023.0</v>
      </c>
      <c r="C75" s="10" t="s">
        <v>39</v>
      </c>
      <c r="D75" s="10" t="s">
        <v>40</v>
      </c>
      <c r="E75" s="10" t="s">
        <v>39</v>
      </c>
      <c r="F75" s="10" t="s">
        <v>42</v>
      </c>
      <c r="G75" s="11">
        <v>73.0</v>
      </c>
      <c r="H75" s="11">
        <v>-37.0</v>
      </c>
      <c r="I75" s="10" t="s">
        <v>51</v>
      </c>
      <c r="J75" s="11">
        <v>2.0</v>
      </c>
      <c r="K75" s="11">
        <v>8.0</v>
      </c>
      <c r="L75" s="11">
        <v>-2.0</v>
      </c>
      <c r="M75" s="13">
        <v>11.0</v>
      </c>
      <c r="N75" s="13" t="s">
        <v>62</v>
      </c>
      <c r="O75" s="13" t="s">
        <v>45</v>
      </c>
      <c r="Q75" s="13" t="s">
        <v>54</v>
      </c>
      <c r="R75" s="13" t="s">
        <v>63</v>
      </c>
      <c r="S75" s="13" t="s">
        <v>76</v>
      </c>
      <c r="X75" s="12" t="s">
        <v>48</v>
      </c>
      <c r="Y75" s="10" t="s">
        <v>49</v>
      </c>
      <c r="Z75" s="10" t="s">
        <v>50</v>
      </c>
      <c r="AA75" s="12" t="s">
        <v>50</v>
      </c>
      <c r="AB75" s="12" t="s">
        <v>50</v>
      </c>
      <c r="AC75" s="12" t="s">
        <v>50</v>
      </c>
      <c r="AD75" s="10" t="s">
        <v>50</v>
      </c>
      <c r="AE75" s="11">
        <v>3.0</v>
      </c>
      <c r="AF75" s="11">
        <v>7.0</v>
      </c>
      <c r="AG75" s="10"/>
      <c r="AH75" s="12" t="s">
        <v>48</v>
      </c>
      <c r="AI75" s="12" t="s">
        <v>50</v>
      </c>
      <c r="AJ75" s="12" t="s">
        <v>50</v>
      </c>
    </row>
    <row r="76">
      <c r="A76" s="7" t="s">
        <v>38</v>
      </c>
      <c r="B76" s="8">
        <v>2023.0</v>
      </c>
      <c r="C76" s="7" t="s">
        <v>39</v>
      </c>
      <c r="D76" s="7" t="s">
        <v>40</v>
      </c>
      <c r="E76" s="7" t="s">
        <v>39</v>
      </c>
      <c r="F76" s="7" t="s">
        <v>42</v>
      </c>
      <c r="G76" s="8">
        <v>74.0</v>
      </c>
      <c r="H76" s="8">
        <v>-35.0</v>
      </c>
      <c r="I76" s="7" t="s">
        <v>51</v>
      </c>
      <c r="J76" s="8">
        <v>3.0</v>
      </c>
      <c r="K76" s="8">
        <v>10.0</v>
      </c>
      <c r="L76" s="8">
        <v>0.0</v>
      </c>
      <c r="M76" s="13">
        <v>10.0</v>
      </c>
      <c r="N76" s="13" t="s">
        <v>62</v>
      </c>
      <c r="O76" s="13" t="s">
        <v>45</v>
      </c>
      <c r="Q76" s="13" t="s">
        <v>46</v>
      </c>
      <c r="T76" s="13" t="s">
        <v>89</v>
      </c>
      <c r="X76" s="9" t="s">
        <v>48</v>
      </c>
      <c r="Y76" s="7" t="s">
        <v>77</v>
      </c>
      <c r="Z76" s="8">
        <v>3.0</v>
      </c>
      <c r="AA76" s="14">
        <f>4.64-1.5</f>
        <v>3.14</v>
      </c>
      <c r="AB76" s="14">
        <v>-1.0</v>
      </c>
      <c r="AC76" s="14">
        <f>4.44-1.5</f>
        <v>2.94</v>
      </c>
      <c r="AD76" s="7" t="s">
        <v>50</v>
      </c>
      <c r="AE76" s="7" t="s">
        <v>50</v>
      </c>
      <c r="AF76" s="8">
        <v>7.0</v>
      </c>
      <c r="AG76" s="8">
        <v>20.0</v>
      </c>
      <c r="AH76" s="9" t="s">
        <v>48</v>
      </c>
      <c r="AI76" s="9" t="s">
        <v>50</v>
      </c>
      <c r="AJ76" s="9" t="s">
        <v>50</v>
      </c>
    </row>
    <row r="77" hidden="1">
      <c r="A77" s="10" t="s">
        <v>38</v>
      </c>
      <c r="B77" s="11">
        <v>2023.0</v>
      </c>
      <c r="C77" s="10" t="s">
        <v>39</v>
      </c>
      <c r="D77" s="10" t="s">
        <v>40</v>
      </c>
      <c r="E77" s="10"/>
      <c r="F77" s="10" t="s">
        <v>41</v>
      </c>
      <c r="G77" s="11">
        <v>75.0</v>
      </c>
      <c r="H77" s="11">
        <v>-35.0</v>
      </c>
      <c r="I77" s="10"/>
      <c r="J77" s="11">
        <v>4.0</v>
      </c>
      <c r="K77" s="11">
        <v>10.0</v>
      </c>
      <c r="L77" s="10"/>
      <c r="X77" s="12"/>
      <c r="Y77" s="10"/>
      <c r="Z77" s="10"/>
      <c r="AA77" s="12"/>
      <c r="AB77" s="12"/>
      <c r="AC77" s="12"/>
      <c r="AD77" s="10"/>
      <c r="AE77" s="10"/>
      <c r="AF77" s="10"/>
      <c r="AG77" s="10"/>
      <c r="AH77" s="12"/>
      <c r="AI77" s="12"/>
      <c r="AJ77" s="12"/>
    </row>
    <row r="78" hidden="1">
      <c r="A78" s="7" t="s">
        <v>38</v>
      </c>
      <c r="B78" s="8">
        <v>2023.0</v>
      </c>
      <c r="C78" s="7" t="s">
        <v>39</v>
      </c>
      <c r="D78" s="7" t="s">
        <v>40</v>
      </c>
      <c r="E78" s="7" t="s">
        <v>40</v>
      </c>
      <c r="F78" s="7" t="s">
        <v>74</v>
      </c>
      <c r="G78" s="8">
        <v>76.0</v>
      </c>
      <c r="H78" s="8">
        <v>-39.0</v>
      </c>
      <c r="I78" s="7"/>
      <c r="J78" s="8">
        <v>1.0</v>
      </c>
      <c r="K78" s="8">
        <v>10.0</v>
      </c>
      <c r="L78" s="8">
        <v>-10.0</v>
      </c>
      <c r="X78" s="9"/>
      <c r="Y78" s="7"/>
      <c r="Z78" s="7"/>
      <c r="AA78" s="9"/>
      <c r="AB78" s="9"/>
      <c r="AC78" s="9"/>
      <c r="AD78" s="7"/>
      <c r="AE78" s="7"/>
      <c r="AF78" s="7"/>
      <c r="AG78" s="7"/>
      <c r="AH78" s="9"/>
      <c r="AI78" s="9"/>
      <c r="AJ78" s="9"/>
    </row>
    <row r="79" hidden="1">
      <c r="A79" s="10" t="s">
        <v>38</v>
      </c>
      <c r="B79" s="11">
        <v>2023.0</v>
      </c>
      <c r="C79" s="10" t="s">
        <v>39</v>
      </c>
      <c r="D79" s="10" t="s">
        <v>40</v>
      </c>
      <c r="E79" s="10" t="s">
        <v>40</v>
      </c>
      <c r="F79" s="10" t="s">
        <v>74</v>
      </c>
      <c r="G79" s="11">
        <v>77.0</v>
      </c>
      <c r="H79" s="11">
        <v>-29.0</v>
      </c>
      <c r="I79" s="10"/>
      <c r="J79" s="11">
        <v>1.0</v>
      </c>
      <c r="K79" s="11">
        <v>20.0</v>
      </c>
      <c r="L79" s="11">
        <v>2.0</v>
      </c>
      <c r="X79" s="12"/>
      <c r="Y79" s="10"/>
      <c r="Z79" s="10"/>
      <c r="AA79" s="12"/>
      <c r="AB79" s="12"/>
      <c r="AC79" s="12"/>
      <c r="AD79" s="10"/>
      <c r="AE79" s="10"/>
      <c r="AF79" s="10"/>
      <c r="AG79" s="10"/>
      <c r="AH79" s="12"/>
      <c r="AI79" s="12"/>
      <c r="AJ79" s="12"/>
    </row>
    <row r="80" hidden="1">
      <c r="A80" s="7" t="s">
        <v>38</v>
      </c>
      <c r="B80" s="8">
        <v>2023.0</v>
      </c>
      <c r="C80" s="7" t="s">
        <v>39</v>
      </c>
      <c r="D80" s="7" t="s">
        <v>40</v>
      </c>
      <c r="E80" s="7" t="s">
        <v>40</v>
      </c>
      <c r="F80" s="7" t="s">
        <v>74</v>
      </c>
      <c r="G80" s="8">
        <v>78.0</v>
      </c>
      <c r="H80" s="8">
        <v>-28.0</v>
      </c>
      <c r="I80" s="7"/>
      <c r="J80" s="8">
        <v>2.0</v>
      </c>
      <c r="K80" s="8">
        <v>19.0</v>
      </c>
      <c r="L80" s="8">
        <v>-5.0</v>
      </c>
      <c r="X80" s="9"/>
      <c r="Y80" s="7"/>
      <c r="Z80" s="7"/>
      <c r="AA80" s="9"/>
      <c r="AB80" s="9"/>
      <c r="AC80" s="9"/>
      <c r="AD80" s="7"/>
      <c r="AE80" s="7"/>
      <c r="AF80" s="7"/>
      <c r="AG80" s="7"/>
      <c r="AH80" s="9"/>
      <c r="AI80" s="9"/>
      <c r="AJ80" s="9"/>
    </row>
    <row r="81" hidden="1">
      <c r="A81" s="10" t="s">
        <v>38</v>
      </c>
      <c r="B81" s="11">
        <v>2023.0</v>
      </c>
      <c r="C81" s="10" t="s">
        <v>39</v>
      </c>
      <c r="D81" s="10" t="s">
        <v>40</v>
      </c>
      <c r="E81" s="10" t="s">
        <v>40</v>
      </c>
      <c r="F81" s="10" t="s">
        <v>74</v>
      </c>
      <c r="G81" s="11">
        <v>79.0</v>
      </c>
      <c r="H81" s="11">
        <v>-26.0</v>
      </c>
      <c r="I81" s="10"/>
      <c r="J81" s="11">
        <v>2.0</v>
      </c>
      <c r="K81" s="11">
        <v>24.0</v>
      </c>
      <c r="L81" s="11">
        <v>0.0</v>
      </c>
      <c r="X81" s="12"/>
      <c r="Y81" s="10"/>
      <c r="Z81" s="10"/>
      <c r="AA81" s="12"/>
      <c r="AB81" s="12"/>
      <c r="AC81" s="12"/>
      <c r="AD81" s="10"/>
      <c r="AE81" s="10"/>
      <c r="AF81" s="10"/>
      <c r="AG81" s="10"/>
      <c r="AH81" s="12"/>
      <c r="AI81" s="12"/>
      <c r="AJ81" s="12"/>
    </row>
    <row r="82" hidden="1">
      <c r="A82" s="7" t="s">
        <v>38</v>
      </c>
      <c r="B82" s="8">
        <v>2023.0</v>
      </c>
      <c r="C82" s="7" t="s">
        <v>39</v>
      </c>
      <c r="D82" s="7" t="s">
        <v>40</v>
      </c>
      <c r="E82" s="7" t="s">
        <v>40</v>
      </c>
      <c r="F82" s="7" t="s">
        <v>74</v>
      </c>
      <c r="G82" s="8">
        <v>80.0</v>
      </c>
      <c r="H82" s="8">
        <v>-26.0</v>
      </c>
      <c r="I82" s="7"/>
      <c r="J82" s="8">
        <v>3.0</v>
      </c>
      <c r="K82" s="8">
        <v>24.0</v>
      </c>
      <c r="L82" s="8">
        <v>4.0</v>
      </c>
      <c r="X82" s="9"/>
      <c r="Y82" s="7"/>
      <c r="Z82" s="7"/>
      <c r="AA82" s="9"/>
      <c r="AB82" s="9"/>
      <c r="AC82" s="9"/>
      <c r="AD82" s="7"/>
      <c r="AE82" s="7"/>
      <c r="AF82" s="7"/>
      <c r="AG82" s="7"/>
      <c r="AH82" s="9"/>
      <c r="AI82" s="9"/>
      <c r="AJ82" s="9"/>
    </row>
    <row r="83" hidden="1">
      <c r="A83" s="10" t="s">
        <v>38</v>
      </c>
      <c r="B83" s="11">
        <v>2023.0</v>
      </c>
      <c r="C83" s="10" t="s">
        <v>39</v>
      </c>
      <c r="D83" s="10" t="s">
        <v>40</v>
      </c>
      <c r="E83" s="10"/>
      <c r="F83" s="10" t="s">
        <v>41</v>
      </c>
      <c r="G83" s="11">
        <v>81.0</v>
      </c>
      <c r="H83" s="11">
        <v>-30.0</v>
      </c>
      <c r="I83" s="10"/>
      <c r="J83" s="11">
        <v>4.0</v>
      </c>
      <c r="K83" s="11">
        <v>20.0</v>
      </c>
      <c r="L83" s="10"/>
      <c r="X83" s="12"/>
      <c r="Y83" s="10"/>
      <c r="Z83" s="10"/>
      <c r="AA83" s="12"/>
      <c r="AB83" s="12"/>
      <c r="AC83" s="12"/>
      <c r="AD83" s="10"/>
      <c r="AE83" s="10"/>
      <c r="AF83" s="10"/>
      <c r="AG83" s="10"/>
      <c r="AH83" s="12"/>
      <c r="AI83" s="12"/>
      <c r="AJ83" s="12"/>
    </row>
    <row r="84">
      <c r="A84" s="7" t="s">
        <v>38</v>
      </c>
      <c r="B84" s="8">
        <v>2023.0</v>
      </c>
      <c r="C84" s="7" t="s">
        <v>39</v>
      </c>
      <c r="D84" s="7" t="s">
        <v>40</v>
      </c>
      <c r="E84" s="7" t="s">
        <v>39</v>
      </c>
      <c r="F84" s="7" t="s">
        <v>42</v>
      </c>
      <c r="G84" s="8">
        <v>82.0</v>
      </c>
      <c r="H84" s="8">
        <v>-43.0</v>
      </c>
      <c r="I84" s="7" t="s">
        <v>59</v>
      </c>
      <c r="J84" s="8">
        <v>1.0</v>
      </c>
      <c r="K84" s="8">
        <v>10.0</v>
      </c>
      <c r="L84" s="8">
        <v>5.0</v>
      </c>
      <c r="M84" s="13">
        <v>0.0</v>
      </c>
      <c r="N84" s="13" t="s">
        <v>90</v>
      </c>
      <c r="O84" s="13" t="s">
        <v>90</v>
      </c>
      <c r="Q84" s="13" t="s">
        <v>46</v>
      </c>
      <c r="T84" s="13" t="s">
        <v>89</v>
      </c>
      <c r="X84" s="9" t="s">
        <v>48</v>
      </c>
      <c r="Y84" s="7" t="s">
        <v>77</v>
      </c>
      <c r="Z84" s="8">
        <v>3.0</v>
      </c>
      <c r="AA84" s="9" t="s">
        <v>50</v>
      </c>
      <c r="AB84" s="9" t="s">
        <v>50</v>
      </c>
      <c r="AC84" s="14">
        <f>7.9-6.3</f>
        <v>1.6</v>
      </c>
      <c r="AD84" s="7" t="s">
        <v>50</v>
      </c>
      <c r="AE84" s="8">
        <v>0.0</v>
      </c>
      <c r="AF84" s="8">
        <v>2.0</v>
      </c>
      <c r="AG84" s="7"/>
      <c r="AH84" s="9" t="s">
        <v>48</v>
      </c>
      <c r="AI84" s="9" t="s">
        <v>50</v>
      </c>
      <c r="AJ84" s="9" t="s">
        <v>50</v>
      </c>
    </row>
    <row r="85">
      <c r="A85" s="10" t="s">
        <v>38</v>
      </c>
      <c r="B85" s="11">
        <v>2023.0</v>
      </c>
      <c r="C85" s="10" t="s">
        <v>39</v>
      </c>
      <c r="D85" s="10" t="s">
        <v>40</v>
      </c>
      <c r="E85" s="10" t="s">
        <v>39</v>
      </c>
      <c r="F85" s="10" t="s">
        <v>42</v>
      </c>
      <c r="G85" s="11">
        <v>83.0</v>
      </c>
      <c r="H85" s="11">
        <v>-48.0</v>
      </c>
      <c r="I85" s="10" t="s">
        <v>43</v>
      </c>
      <c r="J85" s="11">
        <v>2.0</v>
      </c>
      <c r="K85" s="11">
        <v>5.0</v>
      </c>
      <c r="L85" s="11">
        <v>-10.0</v>
      </c>
      <c r="M85" s="13">
        <v>0.0</v>
      </c>
      <c r="N85" s="13" t="s">
        <v>90</v>
      </c>
      <c r="O85" s="13" t="s">
        <v>90</v>
      </c>
      <c r="Q85" s="13" t="s">
        <v>46</v>
      </c>
      <c r="T85" s="13" t="s">
        <v>61</v>
      </c>
      <c r="X85" s="12" t="s">
        <v>48</v>
      </c>
      <c r="Y85" s="10" t="s">
        <v>77</v>
      </c>
      <c r="Z85" s="11">
        <v>4.0</v>
      </c>
      <c r="AA85" s="12" t="s">
        <v>50</v>
      </c>
      <c r="AB85" s="12" t="s">
        <v>50</v>
      </c>
      <c r="AC85" s="15">
        <f>9.25-5.6</f>
        <v>3.65</v>
      </c>
      <c r="AD85" s="10" t="s">
        <v>50</v>
      </c>
      <c r="AE85" s="10" t="s">
        <v>50</v>
      </c>
      <c r="AF85" s="11">
        <v>2.0</v>
      </c>
      <c r="AG85" s="10"/>
      <c r="AH85" s="12" t="s">
        <v>48</v>
      </c>
      <c r="AI85" s="12" t="s">
        <v>50</v>
      </c>
      <c r="AJ85" s="12" t="s">
        <v>50</v>
      </c>
    </row>
    <row r="86">
      <c r="A86" s="7" t="s">
        <v>38</v>
      </c>
      <c r="B86" s="8">
        <v>2023.0</v>
      </c>
      <c r="C86" s="7" t="s">
        <v>39</v>
      </c>
      <c r="D86" s="7" t="s">
        <v>40</v>
      </c>
      <c r="E86" s="7" t="s">
        <v>39</v>
      </c>
      <c r="F86" s="7" t="s">
        <v>42</v>
      </c>
      <c r="G86" s="8">
        <v>84.0</v>
      </c>
      <c r="H86" s="8">
        <v>-38.0</v>
      </c>
      <c r="I86" s="7" t="s">
        <v>51</v>
      </c>
      <c r="J86" s="8">
        <v>2.0</v>
      </c>
      <c r="K86" s="8">
        <v>15.0</v>
      </c>
      <c r="L86" s="8">
        <v>-5.0</v>
      </c>
      <c r="M86" s="13">
        <v>0.0</v>
      </c>
      <c r="N86" s="13" t="s">
        <v>90</v>
      </c>
      <c r="O86" s="13" t="s">
        <v>90</v>
      </c>
      <c r="Q86" s="13" t="s">
        <v>46</v>
      </c>
      <c r="T86" s="13" t="s">
        <v>89</v>
      </c>
      <c r="X86" s="9" t="s">
        <v>48</v>
      </c>
      <c r="Y86" s="7" t="s">
        <v>77</v>
      </c>
      <c r="Z86" s="8">
        <v>3.0</v>
      </c>
      <c r="AA86" s="9" t="s">
        <v>50</v>
      </c>
      <c r="AB86" s="9" t="s">
        <v>50</v>
      </c>
      <c r="AC86" s="9" t="s">
        <v>48</v>
      </c>
      <c r="AD86" s="7" t="s">
        <v>50</v>
      </c>
      <c r="AE86" s="8">
        <v>0.0</v>
      </c>
      <c r="AF86" s="8">
        <v>2.0</v>
      </c>
      <c r="AG86" s="7"/>
      <c r="AH86" s="9" t="s">
        <v>48</v>
      </c>
      <c r="AI86" s="9" t="s">
        <v>50</v>
      </c>
      <c r="AJ86" s="9" t="s">
        <v>50</v>
      </c>
    </row>
    <row r="87">
      <c r="A87" s="10" t="s">
        <v>38</v>
      </c>
      <c r="B87" s="11">
        <v>2023.0</v>
      </c>
      <c r="C87" s="10" t="s">
        <v>39</v>
      </c>
      <c r="D87" s="10" t="s">
        <v>40</v>
      </c>
      <c r="E87" s="10" t="s">
        <v>39</v>
      </c>
      <c r="F87" s="10" t="s">
        <v>42</v>
      </c>
      <c r="G87" s="11">
        <v>85.0</v>
      </c>
      <c r="H87" s="11">
        <v>-33.0</v>
      </c>
      <c r="I87" s="10" t="s">
        <v>51</v>
      </c>
      <c r="J87" s="11">
        <v>3.0</v>
      </c>
      <c r="K87" s="11">
        <v>20.0</v>
      </c>
      <c r="L87" s="11">
        <v>4.0</v>
      </c>
      <c r="M87" s="13">
        <v>11.0</v>
      </c>
      <c r="N87" s="13" t="s">
        <v>75</v>
      </c>
      <c r="O87" s="13" t="s">
        <v>84</v>
      </c>
      <c r="P87" s="13" t="s">
        <v>91</v>
      </c>
      <c r="Q87" s="13" t="s">
        <v>54</v>
      </c>
      <c r="R87" s="13" t="s">
        <v>78</v>
      </c>
      <c r="S87" s="13" t="s">
        <v>92</v>
      </c>
      <c r="X87" s="12" t="s">
        <v>48</v>
      </c>
      <c r="Y87" s="10" t="s">
        <v>77</v>
      </c>
      <c r="Z87" s="10" t="s">
        <v>50</v>
      </c>
      <c r="AA87" s="12" t="s">
        <v>50</v>
      </c>
      <c r="AB87" s="12" t="s">
        <v>50</v>
      </c>
      <c r="AC87" s="12" t="s">
        <v>50</v>
      </c>
      <c r="AD87" s="10" t="s">
        <v>50</v>
      </c>
      <c r="AE87" s="11">
        <v>2.0</v>
      </c>
      <c r="AF87" s="11">
        <v>16.0</v>
      </c>
      <c r="AG87" s="11">
        <v>26.0</v>
      </c>
      <c r="AH87" s="12" t="s">
        <v>48</v>
      </c>
      <c r="AI87" s="12" t="s">
        <v>50</v>
      </c>
      <c r="AJ87" s="12" t="s">
        <v>50</v>
      </c>
    </row>
    <row r="88" hidden="1">
      <c r="A88" s="7" t="s">
        <v>38</v>
      </c>
      <c r="B88" s="8">
        <v>2023.0</v>
      </c>
      <c r="C88" s="7" t="s">
        <v>39</v>
      </c>
      <c r="D88" s="7" t="s">
        <v>40</v>
      </c>
      <c r="E88" s="7"/>
      <c r="F88" s="7" t="s">
        <v>41</v>
      </c>
      <c r="G88" s="8">
        <v>86.0</v>
      </c>
      <c r="H88" s="8">
        <v>-37.0</v>
      </c>
      <c r="I88" s="7"/>
      <c r="J88" s="8">
        <v>4.0</v>
      </c>
      <c r="K88" s="8">
        <v>16.0</v>
      </c>
      <c r="L88" s="7"/>
      <c r="X88" s="9"/>
      <c r="Y88" s="7"/>
      <c r="Z88" s="7"/>
      <c r="AA88" s="9"/>
      <c r="AB88" s="9"/>
      <c r="AC88" s="9"/>
      <c r="AD88" s="7"/>
      <c r="AE88" s="7"/>
      <c r="AF88" s="7"/>
      <c r="AG88" s="7"/>
      <c r="AH88" s="9"/>
      <c r="AI88" s="9"/>
      <c r="AJ88" s="9"/>
    </row>
    <row r="89" hidden="1">
      <c r="A89" s="10" t="s">
        <v>38</v>
      </c>
      <c r="B89" s="11">
        <v>2023.0</v>
      </c>
      <c r="C89" s="10" t="s">
        <v>39</v>
      </c>
      <c r="D89" s="10" t="s">
        <v>40</v>
      </c>
      <c r="E89" s="10" t="s">
        <v>40</v>
      </c>
      <c r="F89" s="10" t="s">
        <v>74</v>
      </c>
      <c r="G89" s="11">
        <v>87.0</v>
      </c>
      <c r="H89" s="11">
        <v>-30.0</v>
      </c>
      <c r="I89" s="10"/>
      <c r="J89" s="11">
        <v>1.0</v>
      </c>
      <c r="K89" s="11">
        <v>10.0</v>
      </c>
      <c r="L89" s="11">
        <v>5.0</v>
      </c>
      <c r="X89" s="12"/>
      <c r="Y89" s="10"/>
      <c r="Z89" s="10"/>
      <c r="AA89" s="12"/>
      <c r="AB89" s="12"/>
      <c r="AC89" s="12"/>
      <c r="AD89" s="10"/>
      <c r="AE89" s="10"/>
      <c r="AF89" s="10"/>
      <c r="AG89" s="10"/>
      <c r="AH89" s="12"/>
      <c r="AI89" s="12"/>
      <c r="AJ89" s="12"/>
    </row>
    <row r="90" hidden="1">
      <c r="A90" s="7" t="s">
        <v>38</v>
      </c>
      <c r="B90" s="8">
        <v>2023.0</v>
      </c>
      <c r="C90" s="7" t="s">
        <v>39</v>
      </c>
      <c r="D90" s="7" t="s">
        <v>40</v>
      </c>
      <c r="E90" s="7"/>
      <c r="F90" s="7" t="s">
        <v>41</v>
      </c>
      <c r="G90" s="8">
        <v>88.0</v>
      </c>
      <c r="H90" s="7"/>
      <c r="I90" s="7"/>
      <c r="J90" s="7"/>
      <c r="K90" s="7"/>
      <c r="L90" s="7"/>
      <c r="X90" s="9"/>
      <c r="Y90" s="7"/>
      <c r="Z90" s="7"/>
      <c r="AA90" s="9"/>
      <c r="AB90" s="9"/>
      <c r="AC90" s="9"/>
      <c r="AD90" s="7"/>
      <c r="AE90" s="7"/>
      <c r="AF90" s="7"/>
      <c r="AG90" s="7"/>
      <c r="AH90" s="9"/>
      <c r="AI90" s="9"/>
      <c r="AJ90" s="9"/>
    </row>
    <row r="91" hidden="1">
      <c r="A91" s="10" t="s">
        <v>38</v>
      </c>
      <c r="B91" s="11">
        <v>2023.0</v>
      </c>
      <c r="C91" s="10" t="s">
        <v>39</v>
      </c>
      <c r="D91" s="10" t="s">
        <v>40</v>
      </c>
      <c r="E91" s="10" t="s">
        <v>40</v>
      </c>
      <c r="F91" s="10" t="s">
        <v>74</v>
      </c>
      <c r="G91" s="11">
        <v>89.0</v>
      </c>
      <c r="H91" s="11">
        <v>-34.0</v>
      </c>
      <c r="I91" s="10"/>
      <c r="J91" s="11">
        <v>1.0</v>
      </c>
      <c r="K91" s="11">
        <v>10.0</v>
      </c>
      <c r="L91" s="11">
        <v>23.0</v>
      </c>
      <c r="X91" s="12"/>
      <c r="Y91" s="10"/>
      <c r="Z91" s="10"/>
      <c r="AA91" s="12"/>
      <c r="AB91" s="12"/>
      <c r="AC91" s="12"/>
      <c r="AD91" s="10"/>
      <c r="AE91" s="10"/>
      <c r="AF91" s="10"/>
      <c r="AG91" s="10"/>
      <c r="AH91" s="12"/>
      <c r="AI91" s="12"/>
      <c r="AJ91" s="12"/>
    </row>
    <row r="92" hidden="1">
      <c r="A92" s="7" t="s">
        <v>38</v>
      </c>
      <c r="B92" s="8">
        <v>2023.0</v>
      </c>
      <c r="C92" s="7" t="s">
        <v>39</v>
      </c>
      <c r="D92" s="7" t="s">
        <v>40</v>
      </c>
      <c r="E92" s="7" t="s">
        <v>40</v>
      </c>
      <c r="F92" s="7" t="s">
        <v>74</v>
      </c>
      <c r="G92" s="8">
        <v>90.0</v>
      </c>
      <c r="H92" s="8">
        <v>43.0</v>
      </c>
      <c r="I92" s="7"/>
      <c r="J92" s="8">
        <v>1.0</v>
      </c>
      <c r="K92" s="8">
        <v>10.0</v>
      </c>
      <c r="L92" s="8">
        <v>0.0</v>
      </c>
      <c r="X92" s="9"/>
      <c r="Y92" s="7"/>
      <c r="Z92" s="7"/>
      <c r="AA92" s="9"/>
      <c r="AB92" s="9"/>
      <c r="AC92" s="9"/>
      <c r="AD92" s="7"/>
      <c r="AE92" s="7"/>
      <c r="AF92" s="7"/>
      <c r="AG92" s="7"/>
      <c r="AH92" s="9"/>
      <c r="AI92" s="9"/>
      <c r="AJ92" s="9"/>
    </row>
    <row r="93" hidden="1">
      <c r="A93" s="10" t="s">
        <v>38</v>
      </c>
      <c r="B93" s="11">
        <v>2023.0</v>
      </c>
      <c r="C93" s="10" t="s">
        <v>39</v>
      </c>
      <c r="D93" s="10" t="s">
        <v>40</v>
      </c>
      <c r="E93" s="10" t="s">
        <v>40</v>
      </c>
      <c r="F93" s="10" t="s">
        <v>74</v>
      </c>
      <c r="G93" s="11">
        <v>91.0</v>
      </c>
      <c r="H93" s="11">
        <v>43.0</v>
      </c>
      <c r="I93" s="10"/>
      <c r="J93" s="11">
        <v>2.0</v>
      </c>
      <c r="K93" s="11">
        <v>10.0</v>
      </c>
      <c r="L93" s="11">
        <v>6.0</v>
      </c>
      <c r="X93" s="12"/>
      <c r="Y93" s="10"/>
      <c r="Z93" s="10"/>
      <c r="AA93" s="12"/>
      <c r="AB93" s="12"/>
      <c r="AC93" s="12"/>
      <c r="AD93" s="10"/>
      <c r="AE93" s="10"/>
      <c r="AF93" s="10"/>
      <c r="AG93" s="10"/>
      <c r="AH93" s="12"/>
      <c r="AI93" s="12"/>
      <c r="AJ93" s="12"/>
    </row>
    <row r="94" hidden="1">
      <c r="A94" s="7" t="s">
        <v>38</v>
      </c>
      <c r="B94" s="8">
        <v>2023.0</v>
      </c>
      <c r="C94" s="7" t="s">
        <v>39</v>
      </c>
      <c r="D94" s="7" t="s">
        <v>40</v>
      </c>
      <c r="E94" s="7" t="s">
        <v>40</v>
      </c>
      <c r="F94" s="7" t="s">
        <v>74</v>
      </c>
      <c r="G94" s="8">
        <v>92.0</v>
      </c>
      <c r="H94" s="8">
        <v>38.0</v>
      </c>
      <c r="I94" s="7"/>
      <c r="J94" s="8">
        <v>3.0</v>
      </c>
      <c r="K94" s="8">
        <v>5.0</v>
      </c>
      <c r="L94" s="8">
        <v>0.0</v>
      </c>
      <c r="X94" s="9"/>
      <c r="Y94" s="7"/>
      <c r="Z94" s="7"/>
      <c r="AA94" s="9"/>
      <c r="AB94" s="9"/>
      <c r="AC94" s="9"/>
      <c r="AD94" s="7"/>
      <c r="AE94" s="7"/>
      <c r="AF94" s="7"/>
      <c r="AG94" s="7"/>
      <c r="AH94" s="9"/>
      <c r="AI94" s="9"/>
      <c r="AJ94" s="9"/>
    </row>
    <row r="95" hidden="1">
      <c r="A95" s="10" t="s">
        <v>38</v>
      </c>
      <c r="B95" s="11">
        <v>2023.0</v>
      </c>
      <c r="C95" s="10" t="s">
        <v>39</v>
      </c>
      <c r="D95" s="10" t="s">
        <v>40</v>
      </c>
      <c r="E95" s="10"/>
      <c r="F95" s="10" t="s">
        <v>41</v>
      </c>
      <c r="G95" s="11">
        <v>93.0</v>
      </c>
      <c r="H95" s="10"/>
      <c r="I95" s="10"/>
      <c r="J95" s="10"/>
      <c r="K95" s="10"/>
      <c r="L95" s="10"/>
      <c r="X95" s="12"/>
      <c r="Y95" s="10"/>
      <c r="Z95" s="10"/>
      <c r="AA95" s="12"/>
      <c r="AB95" s="12"/>
      <c r="AC95" s="12"/>
      <c r="AD95" s="10"/>
      <c r="AE95" s="10"/>
      <c r="AF95" s="10"/>
      <c r="AG95" s="10"/>
      <c r="AH95" s="12"/>
      <c r="AI95" s="12"/>
      <c r="AJ95" s="12"/>
    </row>
    <row r="96">
      <c r="A96" s="7" t="s">
        <v>38</v>
      </c>
      <c r="B96" s="8">
        <v>2023.0</v>
      </c>
      <c r="C96" s="7" t="s">
        <v>39</v>
      </c>
      <c r="D96" s="7" t="s">
        <v>40</v>
      </c>
      <c r="E96" s="7" t="s">
        <v>39</v>
      </c>
      <c r="F96" s="7" t="s">
        <v>42</v>
      </c>
      <c r="G96" s="8">
        <v>94.0</v>
      </c>
      <c r="H96" s="8">
        <v>-20.0</v>
      </c>
      <c r="I96" s="7" t="s">
        <v>43</v>
      </c>
      <c r="J96" s="8">
        <v>1.0</v>
      </c>
      <c r="K96" s="8">
        <v>10.0</v>
      </c>
      <c r="L96" s="8">
        <v>5.0</v>
      </c>
      <c r="M96" s="13" t="s">
        <v>67</v>
      </c>
      <c r="N96" s="13" t="s">
        <v>68</v>
      </c>
      <c r="O96" s="13" t="s">
        <v>69</v>
      </c>
      <c r="Q96" s="13" t="s">
        <v>54</v>
      </c>
      <c r="R96" s="13" t="s">
        <v>78</v>
      </c>
      <c r="S96" s="13" t="s">
        <v>79</v>
      </c>
      <c r="X96" s="9" t="s">
        <v>48</v>
      </c>
      <c r="Y96" s="7" t="s">
        <v>77</v>
      </c>
      <c r="Z96" s="7" t="s">
        <v>50</v>
      </c>
      <c r="AA96" s="9" t="s">
        <v>50</v>
      </c>
      <c r="AB96" s="9" t="s">
        <v>50</v>
      </c>
      <c r="AC96" s="9" t="s">
        <v>50</v>
      </c>
      <c r="AD96" s="7" t="s">
        <v>50</v>
      </c>
      <c r="AE96" s="8">
        <v>3.0</v>
      </c>
      <c r="AF96" s="8">
        <v>16.0</v>
      </c>
      <c r="AG96" s="7"/>
      <c r="AH96" s="9" t="s">
        <v>48</v>
      </c>
      <c r="AI96" s="9" t="s">
        <v>50</v>
      </c>
      <c r="AJ96" s="9" t="s">
        <v>50</v>
      </c>
    </row>
    <row r="97">
      <c r="A97" s="10" t="s">
        <v>38</v>
      </c>
      <c r="B97" s="11">
        <v>2023.0</v>
      </c>
      <c r="C97" s="10" t="s">
        <v>39</v>
      </c>
      <c r="D97" s="10" t="s">
        <v>40</v>
      </c>
      <c r="E97" s="10" t="s">
        <v>39</v>
      </c>
      <c r="F97" s="10" t="s">
        <v>42</v>
      </c>
      <c r="G97" s="11">
        <v>95.0</v>
      </c>
      <c r="H97" s="11">
        <v>-25.0</v>
      </c>
      <c r="I97" s="10" t="s">
        <v>43</v>
      </c>
      <c r="J97" s="11">
        <v>2.0</v>
      </c>
      <c r="K97" s="11">
        <v>5.0</v>
      </c>
      <c r="L97" s="11">
        <v>2.0</v>
      </c>
      <c r="M97" s="13" t="s">
        <v>67</v>
      </c>
      <c r="N97" s="13" t="s">
        <v>68</v>
      </c>
      <c r="O97" s="13" t="s">
        <v>69</v>
      </c>
      <c r="Q97" s="13" t="s">
        <v>54</v>
      </c>
      <c r="R97" s="13" t="s">
        <v>78</v>
      </c>
      <c r="S97" s="13" t="s">
        <v>79</v>
      </c>
      <c r="X97" s="12" t="s">
        <v>48</v>
      </c>
      <c r="Y97" s="10" t="s">
        <v>49</v>
      </c>
      <c r="Z97" s="10" t="s">
        <v>50</v>
      </c>
      <c r="AA97" s="12" t="s">
        <v>50</v>
      </c>
      <c r="AB97" s="12" t="s">
        <v>50</v>
      </c>
      <c r="AC97" s="12" t="s">
        <v>50</v>
      </c>
      <c r="AD97" s="10" t="s">
        <v>50</v>
      </c>
      <c r="AE97" s="11">
        <v>1.0</v>
      </c>
      <c r="AF97" s="11">
        <v>16.0</v>
      </c>
      <c r="AG97" s="10"/>
      <c r="AH97" s="12" t="s">
        <v>48</v>
      </c>
      <c r="AI97" s="12" t="s">
        <v>50</v>
      </c>
      <c r="AJ97" s="12" t="s">
        <v>50</v>
      </c>
    </row>
    <row r="98">
      <c r="A98" s="7" t="s">
        <v>38</v>
      </c>
      <c r="B98" s="8">
        <v>2023.0</v>
      </c>
      <c r="C98" s="7" t="s">
        <v>39</v>
      </c>
      <c r="D98" s="7" t="s">
        <v>40</v>
      </c>
      <c r="E98" s="7" t="s">
        <v>39</v>
      </c>
      <c r="F98" s="7" t="s">
        <v>42</v>
      </c>
      <c r="G98" s="8">
        <v>96.0</v>
      </c>
      <c r="H98" s="8">
        <v>-27.0</v>
      </c>
      <c r="I98" s="7" t="s">
        <v>43</v>
      </c>
      <c r="J98" s="8">
        <v>3.0</v>
      </c>
      <c r="K98" s="8">
        <v>3.0</v>
      </c>
      <c r="L98" s="8">
        <v>1.0</v>
      </c>
      <c r="M98" s="13" t="s">
        <v>67</v>
      </c>
      <c r="N98" s="13" t="s">
        <v>68</v>
      </c>
      <c r="O98" s="13" t="s">
        <v>69</v>
      </c>
      <c r="Q98" s="13" t="s">
        <v>54</v>
      </c>
      <c r="R98" s="13" t="s">
        <v>78</v>
      </c>
      <c r="S98" s="13" t="s">
        <v>79</v>
      </c>
      <c r="X98" s="9" t="s">
        <v>48</v>
      </c>
      <c r="Y98" s="7" t="s">
        <v>49</v>
      </c>
      <c r="Z98" s="7" t="s">
        <v>50</v>
      </c>
      <c r="AA98" s="9" t="s">
        <v>50</v>
      </c>
      <c r="AB98" s="9" t="s">
        <v>50</v>
      </c>
      <c r="AC98" s="9" t="s">
        <v>50</v>
      </c>
      <c r="AD98" s="7" t="s">
        <v>50</v>
      </c>
      <c r="AE98" s="8">
        <v>0.0</v>
      </c>
      <c r="AF98" s="8">
        <v>16.0</v>
      </c>
      <c r="AG98" s="7"/>
      <c r="AH98" s="9" t="s">
        <v>48</v>
      </c>
      <c r="AI98" s="9" t="s">
        <v>50</v>
      </c>
      <c r="AJ98" s="9" t="s">
        <v>50</v>
      </c>
    </row>
    <row r="99" hidden="1">
      <c r="A99" s="10" t="s">
        <v>38</v>
      </c>
      <c r="B99" s="11">
        <v>2023.0</v>
      </c>
      <c r="C99" s="10" t="s">
        <v>39</v>
      </c>
      <c r="D99" s="10" t="s">
        <v>40</v>
      </c>
      <c r="E99" s="10"/>
      <c r="F99" s="10" t="s">
        <v>41</v>
      </c>
      <c r="G99" s="11">
        <v>97.0</v>
      </c>
      <c r="H99" s="11">
        <v>-28.0</v>
      </c>
      <c r="I99" s="10"/>
      <c r="J99" s="11">
        <v>4.0</v>
      </c>
      <c r="K99" s="11">
        <v>2.0</v>
      </c>
      <c r="L99" s="10"/>
      <c r="X99" s="12"/>
      <c r="Y99" s="10"/>
      <c r="Z99" s="10"/>
      <c r="AA99" s="12"/>
      <c r="AB99" s="12"/>
      <c r="AC99" s="12"/>
      <c r="AD99" s="10"/>
      <c r="AE99" s="10"/>
      <c r="AF99" s="10"/>
      <c r="AG99" s="10"/>
      <c r="AH99" s="12"/>
      <c r="AI99" s="12"/>
      <c r="AJ99" s="12"/>
    </row>
    <row r="100" hidden="1">
      <c r="A100" s="7" t="s">
        <v>38</v>
      </c>
      <c r="B100" s="8">
        <v>2023.0</v>
      </c>
      <c r="C100" s="7" t="s">
        <v>39</v>
      </c>
      <c r="D100" s="7" t="s">
        <v>40</v>
      </c>
      <c r="E100" s="7" t="s">
        <v>40</v>
      </c>
      <c r="F100" s="7" t="s">
        <v>74</v>
      </c>
      <c r="G100" s="8">
        <v>98.0</v>
      </c>
      <c r="H100" s="8">
        <v>-28.0</v>
      </c>
      <c r="I100" s="7"/>
      <c r="J100" s="8">
        <v>1.0</v>
      </c>
      <c r="K100" s="8">
        <v>10.0</v>
      </c>
      <c r="L100" s="8">
        <v>2.0</v>
      </c>
      <c r="X100" s="9"/>
      <c r="Y100" s="7"/>
      <c r="Z100" s="7"/>
      <c r="AA100" s="9"/>
      <c r="AB100" s="9"/>
      <c r="AC100" s="9"/>
      <c r="AD100" s="7"/>
      <c r="AE100" s="7"/>
      <c r="AF100" s="7"/>
      <c r="AG100" s="7"/>
      <c r="AH100" s="9"/>
      <c r="AI100" s="9"/>
      <c r="AJ100" s="9"/>
    </row>
    <row r="101" hidden="1">
      <c r="A101" s="10" t="s">
        <v>38</v>
      </c>
      <c r="B101" s="11">
        <v>2023.0</v>
      </c>
      <c r="C101" s="10" t="s">
        <v>39</v>
      </c>
      <c r="D101" s="10" t="s">
        <v>40</v>
      </c>
      <c r="E101" s="10" t="s">
        <v>40</v>
      </c>
      <c r="F101" s="10" t="s">
        <v>74</v>
      </c>
      <c r="G101" s="11">
        <v>99.0</v>
      </c>
      <c r="H101" s="11">
        <v>-30.0</v>
      </c>
      <c r="I101" s="10"/>
      <c r="J101" s="11">
        <v>2.0</v>
      </c>
      <c r="K101" s="11">
        <v>8.0</v>
      </c>
      <c r="L101" s="11">
        <v>3.0</v>
      </c>
      <c r="X101" s="12"/>
      <c r="Y101" s="10"/>
      <c r="Z101" s="10"/>
      <c r="AA101" s="12"/>
      <c r="AB101" s="12"/>
      <c r="AC101" s="12"/>
      <c r="AD101" s="10"/>
      <c r="AE101" s="10"/>
      <c r="AF101" s="10"/>
      <c r="AG101" s="10"/>
      <c r="AH101" s="12"/>
      <c r="AI101" s="12"/>
      <c r="AJ101" s="12"/>
    </row>
    <row r="102" hidden="1">
      <c r="A102" s="7" t="s">
        <v>38</v>
      </c>
      <c r="B102" s="8">
        <v>2023.0</v>
      </c>
      <c r="C102" s="7" t="s">
        <v>39</v>
      </c>
      <c r="D102" s="7" t="s">
        <v>40</v>
      </c>
      <c r="E102" s="7" t="s">
        <v>40</v>
      </c>
      <c r="F102" s="7" t="s">
        <v>74</v>
      </c>
      <c r="G102" s="8">
        <v>100.0</v>
      </c>
      <c r="H102" s="8">
        <v>-33.0</v>
      </c>
      <c r="I102" s="7"/>
      <c r="J102" s="8">
        <v>3.0</v>
      </c>
      <c r="K102" s="8">
        <v>5.0</v>
      </c>
      <c r="L102" s="8">
        <v>0.0</v>
      </c>
      <c r="X102" s="9"/>
      <c r="Y102" s="7"/>
      <c r="Z102" s="7"/>
      <c r="AA102" s="9"/>
      <c r="AB102" s="9"/>
      <c r="AC102" s="9"/>
      <c r="AD102" s="7"/>
      <c r="AE102" s="7"/>
      <c r="AF102" s="7"/>
      <c r="AG102" s="7"/>
      <c r="AH102" s="9"/>
      <c r="AI102" s="9"/>
      <c r="AJ102" s="9"/>
    </row>
    <row r="103" hidden="1">
      <c r="A103" s="10" t="s">
        <v>38</v>
      </c>
      <c r="B103" s="11">
        <v>2023.0</v>
      </c>
      <c r="C103" s="10" t="s">
        <v>39</v>
      </c>
      <c r="D103" s="10" t="s">
        <v>40</v>
      </c>
      <c r="E103" s="10"/>
      <c r="F103" s="10" t="s">
        <v>41</v>
      </c>
      <c r="G103" s="11">
        <v>101.0</v>
      </c>
      <c r="H103" s="10"/>
      <c r="I103" s="10"/>
      <c r="J103" s="10"/>
      <c r="K103" s="10"/>
      <c r="L103" s="10"/>
      <c r="X103" s="12"/>
      <c r="Y103" s="10"/>
      <c r="Z103" s="10"/>
      <c r="AA103" s="12"/>
      <c r="AB103" s="12"/>
      <c r="AC103" s="12"/>
      <c r="AD103" s="10"/>
      <c r="AE103" s="10"/>
      <c r="AF103" s="10"/>
      <c r="AG103" s="10"/>
      <c r="AH103" s="12"/>
      <c r="AI103" s="12"/>
      <c r="AJ103" s="12"/>
    </row>
    <row r="104">
      <c r="A104" s="7" t="s">
        <v>38</v>
      </c>
      <c r="B104" s="8">
        <v>2023.0</v>
      </c>
      <c r="C104" s="7" t="s">
        <v>39</v>
      </c>
      <c r="D104" s="7" t="s">
        <v>40</v>
      </c>
      <c r="E104" s="7" t="s">
        <v>39</v>
      </c>
      <c r="F104" s="7" t="s">
        <v>42</v>
      </c>
      <c r="G104" s="8">
        <v>102.0</v>
      </c>
      <c r="H104" s="8">
        <v>-36.0</v>
      </c>
      <c r="I104" s="7" t="s">
        <v>43</v>
      </c>
      <c r="J104" s="8">
        <v>1.0</v>
      </c>
      <c r="K104" s="8">
        <v>10.0</v>
      </c>
      <c r="L104" s="8">
        <v>0.0</v>
      </c>
      <c r="M104" s="13">
        <v>11.0</v>
      </c>
      <c r="N104" s="13" t="s">
        <v>62</v>
      </c>
      <c r="O104" s="13" t="s">
        <v>45</v>
      </c>
      <c r="Q104" s="13" t="s">
        <v>54</v>
      </c>
      <c r="R104" s="13" t="s">
        <v>63</v>
      </c>
      <c r="S104" s="13" t="s">
        <v>76</v>
      </c>
      <c r="X104" s="9" t="s">
        <v>48</v>
      </c>
      <c r="Y104" s="7" t="s">
        <v>49</v>
      </c>
      <c r="Z104" s="7" t="s">
        <v>50</v>
      </c>
      <c r="AA104" s="9" t="s">
        <v>50</v>
      </c>
      <c r="AB104" s="9" t="s">
        <v>50</v>
      </c>
      <c r="AC104" s="9" t="s">
        <v>50</v>
      </c>
      <c r="AD104" s="7" t="s">
        <v>50</v>
      </c>
      <c r="AE104" s="8">
        <v>2.0</v>
      </c>
      <c r="AF104" s="8">
        <v>2.0</v>
      </c>
      <c r="AG104" s="8">
        <v>16.0</v>
      </c>
      <c r="AH104" s="9" t="s">
        <v>48</v>
      </c>
      <c r="AI104" s="9" t="s">
        <v>50</v>
      </c>
      <c r="AJ104" s="9" t="s">
        <v>50</v>
      </c>
    </row>
    <row r="105">
      <c r="A105" s="10" t="s">
        <v>38</v>
      </c>
      <c r="B105" s="11">
        <v>2023.0</v>
      </c>
      <c r="C105" s="10" t="s">
        <v>39</v>
      </c>
      <c r="D105" s="10" t="s">
        <v>40</v>
      </c>
      <c r="E105" s="10" t="s">
        <v>39</v>
      </c>
      <c r="F105" s="10" t="s">
        <v>42</v>
      </c>
      <c r="G105" s="11">
        <v>103.0</v>
      </c>
      <c r="H105" s="11">
        <v>-36.0</v>
      </c>
      <c r="I105" s="10" t="s">
        <v>43</v>
      </c>
      <c r="J105" s="11">
        <v>2.0</v>
      </c>
      <c r="K105" s="11">
        <v>10.0</v>
      </c>
      <c r="L105" s="11">
        <v>15.0</v>
      </c>
      <c r="M105" s="13">
        <v>11.0</v>
      </c>
      <c r="N105" s="13" t="s">
        <v>60</v>
      </c>
      <c r="O105" s="13" t="s">
        <v>45</v>
      </c>
      <c r="Q105" s="13" t="s">
        <v>46</v>
      </c>
      <c r="T105" s="13" t="s">
        <v>89</v>
      </c>
      <c r="X105" s="12" t="s">
        <v>48</v>
      </c>
      <c r="Y105" s="10" t="s">
        <v>77</v>
      </c>
      <c r="Z105" s="11">
        <v>5.0</v>
      </c>
      <c r="AA105" s="15">
        <f>8.52-5.87</f>
        <v>2.65</v>
      </c>
      <c r="AB105" s="15">
        <v>-1.0</v>
      </c>
      <c r="AC105" s="15">
        <f>8.1-5.87</f>
        <v>2.23</v>
      </c>
      <c r="AD105" s="10" t="s">
        <v>50</v>
      </c>
      <c r="AE105" s="10" t="s">
        <v>50</v>
      </c>
      <c r="AF105" s="11">
        <v>2.0</v>
      </c>
      <c r="AG105" s="11">
        <v>8.0</v>
      </c>
      <c r="AH105" s="12" t="s">
        <v>48</v>
      </c>
      <c r="AI105" s="12" t="s">
        <v>50</v>
      </c>
      <c r="AJ105" s="12" t="s">
        <v>50</v>
      </c>
    </row>
    <row r="106">
      <c r="A106" s="7" t="s">
        <v>38</v>
      </c>
      <c r="B106" s="8">
        <v>2023.0</v>
      </c>
      <c r="C106" s="7" t="s">
        <v>39</v>
      </c>
      <c r="D106" s="7" t="s">
        <v>40</v>
      </c>
      <c r="E106" s="7" t="s">
        <v>39</v>
      </c>
      <c r="F106" s="7" t="s">
        <v>42</v>
      </c>
      <c r="G106" s="8">
        <v>104.0</v>
      </c>
      <c r="H106" s="8">
        <v>49.0</v>
      </c>
      <c r="I106" s="7" t="s">
        <v>43</v>
      </c>
      <c r="J106" s="8">
        <v>1.0</v>
      </c>
      <c r="K106" s="8">
        <v>10.0</v>
      </c>
      <c r="L106" s="8">
        <v>-4.0</v>
      </c>
      <c r="M106" s="13">
        <v>11.0</v>
      </c>
      <c r="N106" s="13" t="s">
        <v>60</v>
      </c>
      <c r="O106" s="13" t="s">
        <v>45</v>
      </c>
      <c r="Q106" s="13" t="s">
        <v>46</v>
      </c>
      <c r="T106" s="13" t="s">
        <v>82</v>
      </c>
      <c r="X106" s="9" t="s">
        <v>48</v>
      </c>
      <c r="Y106" s="7" t="s">
        <v>77</v>
      </c>
      <c r="Z106" s="8">
        <v>5.0</v>
      </c>
      <c r="AA106" s="9" t="s">
        <v>50</v>
      </c>
      <c r="AB106" s="9" t="s">
        <v>50</v>
      </c>
      <c r="AC106" s="14">
        <f>8.9-7.1</f>
        <v>1.8</v>
      </c>
      <c r="AD106" s="7" t="s">
        <v>50</v>
      </c>
      <c r="AE106" s="8">
        <v>0.0</v>
      </c>
      <c r="AF106" s="8">
        <v>2.0</v>
      </c>
      <c r="AG106" s="7"/>
      <c r="AH106" s="9" t="s">
        <v>48</v>
      </c>
      <c r="AI106" s="9" t="s">
        <v>50</v>
      </c>
      <c r="AJ106" s="9" t="s">
        <v>50</v>
      </c>
    </row>
    <row r="107">
      <c r="A107" s="10" t="s">
        <v>38</v>
      </c>
      <c r="B107" s="11">
        <v>2023.0</v>
      </c>
      <c r="C107" s="10" t="s">
        <v>39</v>
      </c>
      <c r="D107" s="10" t="s">
        <v>40</v>
      </c>
      <c r="E107" s="10" t="s">
        <v>39</v>
      </c>
      <c r="F107" s="10" t="s">
        <v>42</v>
      </c>
      <c r="G107" s="11">
        <v>105.0</v>
      </c>
      <c r="H107" s="11">
        <v>-47.0</v>
      </c>
      <c r="I107" s="10" t="s">
        <v>51</v>
      </c>
      <c r="J107" s="11">
        <v>2.0</v>
      </c>
      <c r="K107" s="11">
        <v>14.0</v>
      </c>
      <c r="L107" s="11">
        <v>0.0</v>
      </c>
      <c r="M107" s="13">
        <v>11.0</v>
      </c>
      <c r="N107" s="13" t="s">
        <v>65</v>
      </c>
      <c r="O107" s="13" t="s">
        <v>84</v>
      </c>
      <c r="Q107" s="13" t="s">
        <v>46</v>
      </c>
      <c r="T107" s="13" t="s">
        <v>61</v>
      </c>
      <c r="X107" s="12" t="s">
        <v>48</v>
      </c>
      <c r="Y107" s="10" t="s">
        <v>77</v>
      </c>
      <c r="Z107" s="11">
        <v>4.0</v>
      </c>
      <c r="AA107" s="15">
        <f>15.8-11.6</f>
        <v>4.2</v>
      </c>
      <c r="AB107" s="15">
        <v>-1.0</v>
      </c>
      <c r="AC107" s="12" t="s">
        <v>48</v>
      </c>
      <c r="AD107" s="10" t="s">
        <v>50</v>
      </c>
      <c r="AE107" s="10" t="s">
        <v>50</v>
      </c>
      <c r="AF107" s="11">
        <v>2.0</v>
      </c>
      <c r="AG107" s="11">
        <v>11.0</v>
      </c>
      <c r="AH107" s="12" t="s">
        <v>57</v>
      </c>
      <c r="AI107" s="12" t="s">
        <v>43</v>
      </c>
      <c r="AJ107" s="12" t="s">
        <v>66</v>
      </c>
    </row>
    <row r="108">
      <c r="A108" s="7" t="s">
        <v>38</v>
      </c>
      <c r="B108" s="8">
        <v>2023.0</v>
      </c>
      <c r="C108" s="7" t="s">
        <v>39</v>
      </c>
      <c r="D108" s="7" t="s">
        <v>40</v>
      </c>
      <c r="E108" s="7" t="s">
        <v>39</v>
      </c>
      <c r="F108" s="7" t="s">
        <v>42</v>
      </c>
      <c r="G108" s="8">
        <v>106.0</v>
      </c>
      <c r="H108" s="8">
        <v>-47.0</v>
      </c>
      <c r="I108" s="7" t="s">
        <v>51</v>
      </c>
      <c r="J108" s="8">
        <v>3.0</v>
      </c>
      <c r="K108" s="8">
        <v>14.0</v>
      </c>
      <c r="L108" s="8">
        <v>5.0</v>
      </c>
      <c r="M108" s="13">
        <v>11.0</v>
      </c>
      <c r="N108" s="13" t="s">
        <v>65</v>
      </c>
      <c r="O108" s="13" t="s">
        <v>45</v>
      </c>
      <c r="Q108" s="13" t="s">
        <v>46</v>
      </c>
      <c r="T108" s="13" t="s">
        <v>89</v>
      </c>
      <c r="X108" s="9" t="s">
        <v>48</v>
      </c>
      <c r="Y108" s="7" t="s">
        <v>77</v>
      </c>
      <c r="Z108" s="8">
        <v>3.0</v>
      </c>
      <c r="AA108" s="14">
        <f>23.2-10.2</f>
        <v>13</v>
      </c>
      <c r="AB108" s="14">
        <v>-1.0</v>
      </c>
      <c r="AC108" s="14">
        <f>12.8-10.2</f>
        <v>2.6</v>
      </c>
      <c r="AD108" s="7" t="s">
        <v>50</v>
      </c>
      <c r="AE108" s="7" t="s">
        <v>50</v>
      </c>
      <c r="AF108" s="8">
        <v>2.0</v>
      </c>
      <c r="AG108" s="8">
        <v>8.0</v>
      </c>
      <c r="AH108" s="9" t="s">
        <v>48</v>
      </c>
      <c r="AI108" s="9" t="s">
        <v>50</v>
      </c>
      <c r="AJ108" s="9" t="s">
        <v>50</v>
      </c>
    </row>
    <row r="109">
      <c r="A109" s="10" t="s">
        <v>38</v>
      </c>
      <c r="B109" s="11">
        <v>2023.0</v>
      </c>
      <c r="C109" s="10" t="s">
        <v>39</v>
      </c>
      <c r="D109" s="10" t="s">
        <v>40</v>
      </c>
      <c r="E109" s="10" t="s">
        <v>39</v>
      </c>
      <c r="F109" s="10" t="s">
        <v>42</v>
      </c>
      <c r="G109" s="11">
        <v>107.0</v>
      </c>
      <c r="H109" s="11">
        <v>48.0</v>
      </c>
      <c r="I109" s="10" t="s">
        <v>51</v>
      </c>
      <c r="J109" s="11">
        <v>1.0</v>
      </c>
      <c r="K109" s="11">
        <v>10.0</v>
      </c>
      <c r="L109" s="11">
        <v>3.0</v>
      </c>
      <c r="M109" s="13">
        <v>11.0</v>
      </c>
      <c r="N109" s="13" t="s">
        <v>52</v>
      </c>
      <c r="O109" s="13" t="s">
        <v>45</v>
      </c>
      <c r="P109" s="13" t="s">
        <v>53</v>
      </c>
      <c r="Q109" s="13" t="s">
        <v>54</v>
      </c>
      <c r="R109" s="13" t="s">
        <v>55</v>
      </c>
      <c r="S109" s="13" t="s">
        <v>56</v>
      </c>
      <c r="X109" s="12" t="s">
        <v>48</v>
      </c>
      <c r="Y109" s="10" t="s">
        <v>77</v>
      </c>
      <c r="Z109" s="10" t="s">
        <v>50</v>
      </c>
      <c r="AA109" s="12" t="s">
        <v>50</v>
      </c>
      <c r="AB109" s="12" t="s">
        <v>50</v>
      </c>
      <c r="AC109" s="12" t="s">
        <v>50</v>
      </c>
      <c r="AD109" s="10" t="s">
        <v>50</v>
      </c>
      <c r="AE109" s="11">
        <v>4.0</v>
      </c>
      <c r="AF109" s="11">
        <v>2.0</v>
      </c>
      <c r="AG109" s="11">
        <v>16.0</v>
      </c>
      <c r="AH109" s="12" t="s">
        <v>57</v>
      </c>
      <c r="AI109" s="12" t="s">
        <v>51</v>
      </c>
      <c r="AJ109" s="12" t="s">
        <v>58</v>
      </c>
    </row>
    <row r="110">
      <c r="A110" s="7" t="s">
        <v>38</v>
      </c>
      <c r="B110" s="8">
        <v>2023.0</v>
      </c>
      <c r="C110" s="7" t="s">
        <v>39</v>
      </c>
      <c r="D110" s="7" t="s">
        <v>40</v>
      </c>
      <c r="E110" s="7" t="s">
        <v>39</v>
      </c>
      <c r="F110" s="7" t="s">
        <v>42</v>
      </c>
      <c r="G110" s="8">
        <v>108.0</v>
      </c>
      <c r="H110" s="8">
        <v>45.0</v>
      </c>
      <c r="I110" s="7" t="s">
        <v>59</v>
      </c>
      <c r="J110" s="8">
        <v>2.0</v>
      </c>
      <c r="K110" s="8">
        <v>7.0</v>
      </c>
      <c r="L110" s="8">
        <v>4.0</v>
      </c>
      <c r="M110" s="13">
        <v>11.0</v>
      </c>
      <c r="N110" s="13" t="s">
        <v>52</v>
      </c>
      <c r="O110" s="13" t="s">
        <v>45</v>
      </c>
      <c r="P110" s="13" t="s">
        <v>53</v>
      </c>
      <c r="Q110" s="13" t="s">
        <v>54</v>
      </c>
      <c r="R110" s="13" t="s">
        <v>55</v>
      </c>
      <c r="S110" s="13" t="s">
        <v>56</v>
      </c>
      <c r="X110" s="9" t="s">
        <v>48</v>
      </c>
      <c r="Y110" s="7" t="s">
        <v>77</v>
      </c>
      <c r="Z110" s="7" t="s">
        <v>50</v>
      </c>
      <c r="AA110" s="9" t="s">
        <v>50</v>
      </c>
      <c r="AB110" s="9" t="s">
        <v>50</v>
      </c>
      <c r="AC110" s="9" t="s">
        <v>50</v>
      </c>
      <c r="AD110" s="7" t="s">
        <v>50</v>
      </c>
      <c r="AE110" s="8">
        <v>7.0</v>
      </c>
      <c r="AF110" s="8">
        <v>2.0</v>
      </c>
      <c r="AG110" s="8">
        <v>16.0</v>
      </c>
      <c r="AH110" s="9" t="s">
        <v>57</v>
      </c>
      <c r="AI110" s="9" t="s">
        <v>51</v>
      </c>
      <c r="AJ110" s="9" t="s">
        <v>93</v>
      </c>
    </row>
    <row r="111">
      <c r="A111" s="10" t="s">
        <v>38</v>
      </c>
      <c r="B111" s="11">
        <v>2023.0</v>
      </c>
      <c r="C111" s="10" t="s">
        <v>39</v>
      </c>
      <c r="D111" s="10" t="s">
        <v>40</v>
      </c>
      <c r="E111" s="10" t="s">
        <v>39</v>
      </c>
      <c r="F111" s="10" t="s">
        <v>42</v>
      </c>
      <c r="G111" s="11">
        <v>109.0</v>
      </c>
      <c r="H111" s="11">
        <v>41.0</v>
      </c>
      <c r="I111" s="10" t="s">
        <v>59</v>
      </c>
      <c r="J111" s="11">
        <v>3.0</v>
      </c>
      <c r="K111" s="11">
        <v>3.0</v>
      </c>
      <c r="L111" s="11">
        <v>-5.0</v>
      </c>
      <c r="M111" s="13">
        <v>11.0</v>
      </c>
      <c r="O111" s="13" t="s">
        <v>45</v>
      </c>
      <c r="X111" s="12" t="s">
        <v>50</v>
      </c>
      <c r="Y111" s="10" t="s">
        <v>49</v>
      </c>
      <c r="Z111" s="10" t="s">
        <v>50</v>
      </c>
      <c r="AA111" s="12" t="s">
        <v>50</v>
      </c>
      <c r="AB111" s="12" t="s">
        <v>50</v>
      </c>
      <c r="AC111" s="12" t="s">
        <v>50</v>
      </c>
      <c r="AD111" s="10" t="s">
        <v>50</v>
      </c>
      <c r="AE111" s="10" t="s">
        <v>50</v>
      </c>
      <c r="AF111" s="11">
        <v>2.0</v>
      </c>
      <c r="AG111" s="10" t="s">
        <v>50</v>
      </c>
      <c r="AH111" s="12" t="s">
        <v>48</v>
      </c>
      <c r="AI111" s="12" t="s">
        <v>50</v>
      </c>
      <c r="AJ111" s="12" t="s">
        <v>50</v>
      </c>
    </row>
    <row r="112">
      <c r="A112" s="7" t="s">
        <v>38</v>
      </c>
      <c r="B112" s="8">
        <v>2023.0</v>
      </c>
      <c r="C112" s="7" t="s">
        <v>39</v>
      </c>
      <c r="D112" s="7" t="s">
        <v>40</v>
      </c>
      <c r="E112" s="7" t="s">
        <v>39</v>
      </c>
      <c r="F112" s="7" t="s">
        <v>42</v>
      </c>
      <c r="G112" s="8">
        <v>110.0</v>
      </c>
      <c r="H112" s="8">
        <v>46.0</v>
      </c>
      <c r="I112" s="7" t="s">
        <v>59</v>
      </c>
      <c r="J112" s="8">
        <v>3.0</v>
      </c>
      <c r="K112" s="8">
        <v>8.0</v>
      </c>
      <c r="L112" s="8">
        <v>-8.0</v>
      </c>
      <c r="M112" s="13">
        <v>11.0</v>
      </c>
      <c r="N112" s="13" t="s">
        <v>60</v>
      </c>
      <c r="O112" s="13" t="s">
        <v>45</v>
      </c>
      <c r="Q112" s="13" t="s">
        <v>46</v>
      </c>
      <c r="T112" s="13" t="s">
        <v>47</v>
      </c>
      <c r="X112" s="9" t="s">
        <v>48</v>
      </c>
      <c r="Y112" s="7" t="s">
        <v>49</v>
      </c>
      <c r="Z112" s="8">
        <v>4.0</v>
      </c>
      <c r="AA112" s="9" t="s">
        <v>50</v>
      </c>
      <c r="AB112" s="9" t="s">
        <v>50</v>
      </c>
      <c r="AC112" s="14">
        <f>11-9.29</f>
        <v>1.71</v>
      </c>
      <c r="AD112" s="7" t="s">
        <v>50</v>
      </c>
      <c r="AE112" s="8">
        <v>0.0</v>
      </c>
      <c r="AF112" s="8">
        <v>2.0</v>
      </c>
      <c r="AG112" s="7"/>
      <c r="AH112" s="9" t="s">
        <v>48</v>
      </c>
      <c r="AI112" s="9" t="s">
        <v>50</v>
      </c>
      <c r="AJ112" s="9" t="s">
        <v>50</v>
      </c>
    </row>
    <row r="113" hidden="1">
      <c r="A113" s="10" t="s">
        <v>38</v>
      </c>
      <c r="B113" s="11">
        <v>2023.0</v>
      </c>
      <c r="C113" s="10" t="s">
        <v>39</v>
      </c>
      <c r="D113" s="10" t="s">
        <v>40</v>
      </c>
      <c r="E113" s="10"/>
      <c r="F113" s="10" t="s">
        <v>41</v>
      </c>
      <c r="G113" s="11">
        <v>111.0</v>
      </c>
      <c r="H113" s="11">
        <v>-46.0</v>
      </c>
      <c r="I113" s="10"/>
      <c r="J113" s="11">
        <v>4.0</v>
      </c>
      <c r="K113" s="11">
        <v>16.0</v>
      </c>
      <c r="L113" s="10"/>
      <c r="X113" s="12"/>
      <c r="Y113" s="10"/>
      <c r="Z113" s="10"/>
      <c r="AA113" s="12"/>
      <c r="AB113" s="12"/>
      <c r="AC113" s="12"/>
      <c r="AD113" s="10"/>
      <c r="AE113" s="10"/>
      <c r="AF113" s="10"/>
      <c r="AG113" s="10"/>
      <c r="AH113" s="12"/>
      <c r="AI113" s="12"/>
      <c r="AJ113" s="12"/>
    </row>
    <row r="114" hidden="1">
      <c r="A114" s="7" t="s">
        <v>38</v>
      </c>
      <c r="B114" s="8">
        <v>2023.0</v>
      </c>
      <c r="C114" s="7" t="s">
        <v>39</v>
      </c>
      <c r="D114" s="7" t="s">
        <v>40</v>
      </c>
      <c r="E114" s="7" t="s">
        <v>40</v>
      </c>
      <c r="F114" s="7" t="s">
        <v>74</v>
      </c>
      <c r="G114" s="8">
        <v>112.0</v>
      </c>
      <c r="H114" s="8">
        <v>-21.0</v>
      </c>
      <c r="I114" s="7"/>
      <c r="J114" s="8">
        <v>1.0</v>
      </c>
      <c r="K114" s="8">
        <v>10.0</v>
      </c>
      <c r="L114" s="8">
        <v>0.0</v>
      </c>
      <c r="X114" s="9"/>
      <c r="Y114" s="7"/>
      <c r="Z114" s="7"/>
      <c r="AA114" s="9"/>
      <c r="AB114" s="9"/>
      <c r="AC114" s="9"/>
      <c r="AD114" s="7"/>
      <c r="AE114" s="7"/>
      <c r="AF114" s="7"/>
      <c r="AG114" s="7"/>
      <c r="AH114" s="9"/>
      <c r="AI114" s="9"/>
      <c r="AJ114" s="9"/>
    </row>
    <row r="115" hidden="1">
      <c r="A115" s="10" t="s">
        <v>38</v>
      </c>
      <c r="B115" s="11">
        <v>2023.0</v>
      </c>
      <c r="C115" s="10" t="s">
        <v>39</v>
      </c>
      <c r="D115" s="10" t="s">
        <v>40</v>
      </c>
      <c r="E115" s="10" t="s">
        <v>40</v>
      </c>
      <c r="F115" s="10" t="s">
        <v>74</v>
      </c>
      <c r="G115" s="11">
        <v>113.0</v>
      </c>
      <c r="H115" s="11">
        <v>-21.0</v>
      </c>
      <c r="I115" s="10"/>
      <c r="J115" s="11">
        <v>2.0</v>
      </c>
      <c r="K115" s="11">
        <v>10.0</v>
      </c>
      <c r="L115" s="11">
        <v>19.0</v>
      </c>
      <c r="X115" s="12"/>
      <c r="Y115" s="10"/>
      <c r="Z115" s="10"/>
      <c r="AA115" s="12"/>
      <c r="AB115" s="12"/>
      <c r="AC115" s="12"/>
      <c r="AD115" s="10"/>
      <c r="AE115" s="10"/>
      <c r="AF115" s="10"/>
      <c r="AG115" s="10"/>
      <c r="AH115" s="12"/>
      <c r="AI115" s="12"/>
      <c r="AJ115" s="12"/>
    </row>
    <row r="116" hidden="1">
      <c r="A116" s="7" t="s">
        <v>38</v>
      </c>
      <c r="B116" s="8">
        <v>2023.0</v>
      </c>
      <c r="C116" s="7" t="s">
        <v>39</v>
      </c>
      <c r="D116" s="7" t="s">
        <v>40</v>
      </c>
      <c r="E116" s="7" t="s">
        <v>40</v>
      </c>
      <c r="F116" s="7" t="s">
        <v>74</v>
      </c>
      <c r="G116" s="8">
        <v>114.0</v>
      </c>
      <c r="H116" s="8">
        <v>-40.0</v>
      </c>
      <c r="I116" s="7"/>
      <c r="J116" s="8">
        <v>1.0</v>
      </c>
      <c r="K116" s="8">
        <v>10.0</v>
      </c>
      <c r="L116" s="8">
        <v>0.0</v>
      </c>
      <c r="X116" s="9"/>
      <c r="Y116" s="7"/>
      <c r="Z116" s="7"/>
      <c r="AA116" s="9"/>
      <c r="AB116" s="9"/>
      <c r="AC116" s="9"/>
      <c r="AD116" s="7"/>
      <c r="AE116" s="7"/>
      <c r="AF116" s="7"/>
      <c r="AG116" s="7"/>
      <c r="AH116" s="9"/>
      <c r="AI116" s="9"/>
      <c r="AJ116" s="9"/>
    </row>
    <row r="117" hidden="1">
      <c r="A117" s="10" t="s">
        <v>38</v>
      </c>
      <c r="B117" s="11">
        <v>2023.0</v>
      </c>
      <c r="C117" s="10" t="s">
        <v>39</v>
      </c>
      <c r="D117" s="10" t="s">
        <v>40</v>
      </c>
      <c r="E117" s="10" t="s">
        <v>40</v>
      </c>
      <c r="F117" s="10" t="s">
        <v>74</v>
      </c>
      <c r="G117" s="11">
        <v>115.0</v>
      </c>
      <c r="H117" s="11">
        <v>-40.0</v>
      </c>
      <c r="I117" s="10"/>
      <c r="J117" s="11">
        <v>2.0</v>
      </c>
      <c r="K117" s="11">
        <v>10.0</v>
      </c>
      <c r="L117" s="11">
        <v>23.0</v>
      </c>
      <c r="X117" s="12"/>
      <c r="Y117" s="10"/>
      <c r="Z117" s="10"/>
      <c r="AA117" s="12"/>
      <c r="AB117" s="12"/>
      <c r="AC117" s="12"/>
      <c r="AD117" s="10"/>
      <c r="AE117" s="10"/>
      <c r="AF117" s="10"/>
      <c r="AG117" s="10"/>
      <c r="AH117" s="12"/>
      <c r="AI117" s="12"/>
      <c r="AJ117" s="12"/>
    </row>
    <row r="118" hidden="1">
      <c r="A118" s="7" t="s">
        <v>38</v>
      </c>
      <c r="B118" s="8">
        <v>2023.0</v>
      </c>
      <c r="C118" s="7" t="s">
        <v>39</v>
      </c>
      <c r="D118" s="7" t="s">
        <v>40</v>
      </c>
      <c r="E118" s="7" t="s">
        <v>40</v>
      </c>
      <c r="F118" s="7" t="s">
        <v>74</v>
      </c>
      <c r="G118" s="8">
        <v>116.0</v>
      </c>
      <c r="H118" s="8">
        <v>37.0</v>
      </c>
      <c r="I118" s="7"/>
      <c r="J118" s="8">
        <v>1.0</v>
      </c>
      <c r="K118" s="8">
        <v>10.0</v>
      </c>
      <c r="L118" s="8">
        <v>-3.0</v>
      </c>
      <c r="X118" s="9"/>
      <c r="Y118" s="7"/>
      <c r="Z118" s="7"/>
      <c r="AA118" s="9"/>
      <c r="AB118" s="9"/>
      <c r="AC118" s="9"/>
      <c r="AD118" s="7"/>
      <c r="AE118" s="7"/>
      <c r="AF118" s="7"/>
      <c r="AG118" s="7"/>
      <c r="AH118" s="9"/>
      <c r="AI118" s="9"/>
      <c r="AJ118" s="9"/>
    </row>
    <row r="119" hidden="1">
      <c r="A119" s="10" t="s">
        <v>38</v>
      </c>
      <c r="B119" s="11">
        <v>2023.0</v>
      </c>
      <c r="C119" s="10" t="s">
        <v>39</v>
      </c>
      <c r="D119" s="10" t="s">
        <v>40</v>
      </c>
      <c r="E119" s="10" t="s">
        <v>40</v>
      </c>
      <c r="F119" s="10" t="s">
        <v>74</v>
      </c>
      <c r="G119" s="11">
        <v>117.0</v>
      </c>
      <c r="H119" s="11">
        <v>40.0</v>
      </c>
      <c r="I119" s="10"/>
      <c r="J119" s="11">
        <v>2.0</v>
      </c>
      <c r="K119" s="11">
        <v>12.0</v>
      </c>
      <c r="L119" s="11">
        <v>0.0</v>
      </c>
      <c r="X119" s="12"/>
      <c r="Y119" s="10"/>
      <c r="Z119" s="10"/>
      <c r="AA119" s="12"/>
      <c r="AB119" s="12"/>
      <c r="AC119" s="12"/>
      <c r="AD119" s="10"/>
      <c r="AE119" s="10"/>
      <c r="AF119" s="10"/>
      <c r="AG119" s="10"/>
      <c r="AH119" s="12"/>
      <c r="AI119" s="12"/>
      <c r="AJ119" s="12"/>
    </row>
    <row r="120" hidden="1">
      <c r="A120" s="7" t="s">
        <v>38</v>
      </c>
      <c r="B120" s="8">
        <v>2023.0</v>
      </c>
      <c r="C120" s="7" t="s">
        <v>39</v>
      </c>
      <c r="D120" s="7" t="s">
        <v>40</v>
      </c>
      <c r="E120" s="7" t="s">
        <v>40</v>
      </c>
      <c r="F120" s="7" t="s">
        <v>74</v>
      </c>
      <c r="G120" s="8">
        <v>118.0</v>
      </c>
      <c r="H120" s="8">
        <v>40.0</v>
      </c>
      <c r="I120" s="7"/>
      <c r="J120" s="8">
        <v>3.0</v>
      </c>
      <c r="K120" s="8">
        <v>12.0</v>
      </c>
      <c r="L120" s="8">
        <v>4.0</v>
      </c>
      <c r="X120" s="9"/>
      <c r="Y120" s="7"/>
      <c r="Z120" s="7"/>
      <c r="AA120" s="9"/>
      <c r="AB120" s="9"/>
      <c r="AC120" s="9"/>
      <c r="AD120" s="7"/>
      <c r="AE120" s="7"/>
      <c r="AF120" s="7"/>
      <c r="AG120" s="7"/>
      <c r="AH120" s="9"/>
      <c r="AI120" s="9"/>
      <c r="AJ120" s="9"/>
    </row>
    <row r="121" hidden="1">
      <c r="A121" s="10" t="s">
        <v>38</v>
      </c>
      <c r="B121" s="11">
        <v>2023.0</v>
      </c>
      <c r="C121" s="10" t="s">
        <v>39</v>
      </c>
      <c r="D121" s="10" t="s">
        <v>40</v>
      </c>
      <c r="E121" s="10" t="s">
        <v>40</v>
      </c>
      <c r="F121" s="10" t="s">
        <v>74</v>
      </c>
      <c r="G121" s="11">
        <v>119.0</v>
      </c>
      <c r="H121" s="11">
        <v>36.0</v>
      </c>
      <c r="I121" s="10"/>
      <c r="J121" s="11">
        <v>4.0</v>
      </c>
      <c r="K121" s="11">
        <v>9.0</v>
      </c>
      <c r="L121" s="11">
        <v>0.0</v>
      </c>
      <c r="X121" s="12"/>
      <c r="Y121" s="10"/>
      <c r="Z121" s="10"/>
      <c r="AA121" s="12"/>
      <c r="AB121" s="12"/>
      <c r="AC121" s="12"/>
      <c r="AD121" s="10"/>
      <c r="AE121" s="10"/>
      <c r="AF121" s="10"/>
      <c r="AG121" s="10"/>
      <c r="AH121" s="12"/>
      <c r="AI121" s="12"/>
      <c r="AJ121" s="12"/>
    </row>
    <row r="122">
      <c r="A122" s="7" t="s">
        <v>38</v>
      </c>
      <c r="B122" s="8">
        <v>2023.0</v>
      </c>
      <c r="C122" s="7" t="s">
        <v>39</v>
      </c>
      <c r="D122" s="7" t="s">
        <v>40</v>
      </c>
      <c r="E122" s="7" t="s">
        <v>39</v>
      </c>
      <c r="F122" s="7" t="s">
        <v>42</v>
      </c>
      <c r="G122" s="8">
        <v>120.0</v>
      </c>
      <c r="H122" s="8">
        <v>-36.0</v>
      </c>
      <c r="I122" s="7" t="s">
        <v>43</v>
      </c>
      <c r="J122" s="8">
        <v>1.0</v>
      </c>
      <c r="K122" s="8">
        <v>10.0</v>
      </c>
      <c r="L122" s="8">
        <v>2.0</v>
      </c>
      <c r="M122" s="13">
        <v>11.0</v>
      </c>
      <c r="N122" s="13" t="s">
        <v>72</v>
      </c>
      <c r="O122" s="13" t="s">
        <v>45</v>
      </c>
      <c r="Q122" s="13" t="s">
        <v>54</v>
      </c>
      <c r="R122" s="13" t="s">
        <v>55</v>
      </c>
      <c r="S122" s="13" t="s">
        <v>56</v>
      </c>
      <c r="X122" s="9" t="s">
        <v>48</v>
      </c>
      <c r="Y122" s="7" t="s">
        <v>49</v>
      </c>
      <c r="Z122" s="7" t="s">
        <v>50</v>
      </c>
      <c r="AA122" s="9" t="s">
        <v>50</v>
      </c>
      <c r="AB122" s="9" t="s">
        <v>50</v>
      </c>
      <c r="AC122" s="9" t="s">
        <v>50</v>
      </c>
      <c r="AD122" s="7" t="s">
        <v>50</v>
      </c>
      <c r="AE122" s="8">
        <v>0.0</v>
      </c>
      <c r="AF122" s="8">
        <v>2.0</v>
      </c>
      <c r="AG122" s="8">
        <v>16.0</v>
      </c>
      <c r="AH122" s="9" t="s">
        <v>48</v>
      </c>
      <c r="AI122" s="9" t="s">
        <v>50</v>
      </c>
      <c r="AJ122" s="9" t="s">
        <v>50</v>
      </c>
    </row>
    <row r="123">
      <c r="A123" s="10" t="s">
        <v>38</v>
      </c>
      <c r="B123" s="11">
        <v>2023.0</v>
      </c>
      <c r="C123" s="10" t="s">
        <v>39</v>
      </c>
      <c r="D123" s="10" t="s">
        <v>40</v>
      </c>
      <c r="E123" s="10" t="s">
        <v>39</v>
      </c>
      <c r="F123" s="10" t="s">
        <v>42</v>
      </c>
      <c r="G123" s="11">
        <v>121.0</v>
      </c>
      <c r="H123" s="11">
        <v>-38.0</v>
      </c>
      <c r="I123" s="10" t="s">
        <v>59</v>
      </c>
      <c r="J123" s="11">
        <v>2.0</v>
      </c>
      <c r="K123" s="11">
        <v>8.0</v>
      </c>
      <c r="L123" s="11">
        <v>5.0</v>
      </c>
      <c r="M123" s="13">
        <v>11.0</v>
      </c>
      <c r="N123" s="13" t="s">
        <v>44</v>
      </c>
      <c r="O123" s="13" t="s">
        <v>84</v>
      </c>
      <c r="P123" s="13" t="s">
        <v>94</v>
      </c>
      <c r="Q123" s="13" t="s">
        <v>46</v>
      </c>
      <c r="T123" s="13" t="s">
        <v>61</v>
      </c>
      <c r="X123" s="12" t="s">
        <v>48</v>
      </c>
      <c r="Y123" s="10" t="s">
        <v>77</v>
      </c>
      <c r="Z123" s="11">
        <v>4.0</v>
      </c>
      <c r="AA123" s="15">
        <f>14.1-11.8</f>
        <v>2.3</v>
      </c>
      <c r="AB123" s="15">
        <f>15-11.8</f>
        <v>3.2</v>
      </c>
      <c r="AC123" s="12" t="s">
        <v>48</v>
      </c>
      <c r="AD123" s="11">
        <v>2.0</v>
      </c>
      <c r="AE123" s="11">
        <v>0.0</v>
      </c>
      <c r="AF123" s="11">
        <v>2.0</v>
      </c>
      <c r="AG123" s="11">
        <v>1.0</v>
      </c>
      <c r="AH123" s="12" t="s">
        <v>57</v>
      </c>
      <c r="AI123" s="12" t="s">
        <v>43</v>
      </c>
      <c r="AJ123" s="12" t="s">
        <v>66</v>
      </c>
    </row>
    <row r="124">
      <c r="A124" s="7" t="s">
        <v>38</v>
      </c>
      <c r="B124" s="8">
        <v>2023.0</v>
      </c>
      <c r="C124" s="7" t="s">
        <v>39</v>
      </c>
      <c r="D124" s="7" t="s">
        <v>40</v>
      </c>
      <c r="E124" s="7" t="s">
        <v>39</v>
      </c>
      <c r="F124" s="7" t="s">
        <v>42</v>
      </c>
      <c r="G124" s="8">
        <v>122.0</v>
      </c>
      <c r="H124" s="8">
        <v>-43.0</v>
      </c>
      <c r="I124" s="7" t="s">
        <v>43</v>
      </c>
      <c r="J124" s="8">
        <v>3.0</v>
      </c>
      <c r="K124" s="8">
        <v>3.0</v>
      </c>
      <c r="L124" s="8">
        <v>0.0</v>
      </c>
      <c r="M124" s="13">
        <v>10.0</v>
      </c>
      <c r="N124" s="13" t="s">
        <v>44</v>
      </c>
      <c r="O124" s="13" t="s">
        <v>45</v>
      </c>
      <c r="Q124" s="13" t="s">
        <v>46</v>
      </c>
      <c r="T124" s="13" t="s">
        <v>47</v>
      </c>
      <c r="X124" s="9" t="s">
        <v>48</v>
      </c>
      <c r="Y124" s="7" t="s">
        <v>49</v>
      </c>
      <c r="Z124" s="8">
        <v>5.0</v>
      </c>
      <c r="AA124" s="14">
        <f>7.15-4.82</f>
        <v>2.33</v>
      </c>
      <c r="AB124" s="14">
        <v>-1.0</v>
      </c>
      <c r="AC124" s="9" t="s">
        <v>48</v>
      </c>
      <c r="AD124" s="7" t="s">
        <v>50</v>
      </c>
      <c r="AE124" s="7" t="s">
        <v>50</v>
      </c>
      <c r="AF124" s="8">
        <v>2.0</v>
      </c>
      <c r="AG124" s="8">
        <v>3.0</v>
      </c>
      <c r="AH124" s="9" t="s">
        <v>48</v>
      </c>
      <c r="AI124" s="9" t="s">
        <v>50</v>
      </c>
      <c r="AJ124" s="9" t="s">
        <v>50</v>
      </c>
    </row>
    <row r="125" hidden="1">
      <c r="A125" s="10" t="s">
        <v>38</v>
      </c>
      <c r="B125" s="11">
        <v>2023.0</v>
      </c>
      <c r="C125" s="10" t="s">
        <v>39</v>
      </c>
      <c r="D125" s="10" t="s">
        <v>40</v>
      </c>
      <c r="E125" s="10"/>
      <c r="F125" s="10" t="s">
        <v>41</v>
      </c>
      <c r="G125" s="11">
        <v>123.0</v>
      </c>
      <c r="H125" s="11">
        <v>-43.0</v>
      </c>
      <c r="I125" s="10"/>
      <c r="J125" s="11">
        <v>4.0</v>
      </c>
      <c r="K125" s="11">
        <v>3.0</v>
      </c>
      <c r="L125" s="10"/>
      <c r="X125" s="12"/>
      <c r="Y125" s="10"/>
      <c r="Z125" s="10"/>
      <c r="AA125" s="12"/>
      <c r="AB125" s="12"/>
      <c r="AC125" s="12"/>
      <c r="AD125" s="10"/>
      <c r="AE125" s="10"/>
      <c r="AF125" s="10"/>
      <c r="AG125" s="10"/>
      <c r="AH125" s="12"/>
      <c r="AI125" s="12"/>
      <c r="AJ125" s="12"/>
    </row>
    <row r="126" hidden="1">
      <c r="A126" s="7" t="s">
        <v>38</v>
      </c>
      <c r="B126" s="8">
        <v>2023.0</v>
      </c>
      <c r="C126" s="7" t="s">
        <v>39</v>
      </c>
      <c r="D126" s="7" t="s">
        <v>40</v>
      </c>
      <c r="E126" s="7" t="s">
        <v>40</v>
      </c>
      <c r="F126" s="7" t="s">
        <v>74</v>
      </c>
      <c r="G126" s="8">
        <v>124.0</v>
      </c>
      <c r="H126" s="8">
        <v>-30.0</v>
      </c>
      <c r="I126" s="7"/>
      <c r="J126" s="8">
        <v>1.0</v>
      </c>
      <c r="K126" s="8">
        <v>10.0</v>
      </c>
      <c r="L126" s="8">
        <v>-10.0</v>
      </c>
      <c r="X126" s="9"/>
      <c r="Y126" s="7"/>
      <c r="Z126" s="7"/>
      <c r="AA126" s="9"/>
      <c r="AB126" s="9"/>
      <c r="AC126" s="9"/>
      <c r="AD126" s="7"/>
      <c r="AE126" s="7"/>
      <c r="AF126" s="7"/>
      <c r="AG126" s="7"/>
      <c r="AH126" s="9"/>
      <c r="AI126" s="9"/>
      <c r="AJ126" s="9"/>
    </row>
    <row r="127" hidden="1">
      <c r="A127" s="10" t="s">
        <v>38</v>
      </c>
      <c r="B127" s="11">
        <v>2023.0</v>
      </c>
      <c r="C127" s="10" t="s">
        <v>39</v>
      </c>
      <c r="D127" s="10" t="s">
        <v>40</v>
      </c>
      <c r="E127" s="10" t="s">
        <v>40</v>
      </c>
      <c r="F127" s="10" t="s">
        <v>74</v>
      </c>
      <c r="G127" s="11">
        <v>125.0</v>
      </c>
      <c r="H127" s="11">
        <v>-20.0</v>
      </c>
      <c r="I127" s="10"/>
      <c r="J127" s="11">
        <v>1.0</v>
      </c>
      <c r="K127" s="11">
        <v>20.0</v>
      </c>
      <c r="L127" s="11">
        <v>-10.0</v>
      </c>
      <c r="X127" s="12"/>
      <c r="Y127" s="10"/>
      <c r="Z127" s="10"/>
      <c r="AA127" s="12"/>
      <c r="AB127" s="12"/>
      <c r="AC127" s="12"/>
      <c r="AD127" s="10"/>
      <c r="AE127" s="10"/>
      <c r="AF127" s="10"/>
      <c r="AG127" s="10"/>
      <c r="AH127" s="12"/>
      <c r="AI127" s="12"/>
      <c r="AJ127" s="12"/>
    </row>
    <row r="128" hidden="1">
      <c r="A128" s="7" t="s">
        <v>38</v>
      </c>
      <c r="B128" s="8">
        <v>2023.0</v>
      </c>
      <c r="C128" s="7" t="s">
        <v>39</v>
      </c>
      <c r="D128" s="7" t="s">
        <v>40</v>
      </c>
      <c r="E128" s="7" t="s">
        <v>40</v>
      </c>
      <c r="F128" s="7" t="s">
        <v>74</v>
      </c>
      <c r="G128" s="8">
        <v>126.0</v>
      </c>
      <c r="H128" s="8">
        <v>-10.0</v>
      </c>
      <c r="I128" s="7"/>
      <c r="J128" s="8">
        <v>1.0</v>
      </c>
      <c r="K128" s="8">
        <v>30.0</v>
      </c>
      <c r="L128" s="8">
        <v>8.0</v>
      </c>
      <c r="X128" s="9"/>
      <c r="Y128" s="7"/>
      <c r="Z128" s="7"/>
      <c r="AA128" s="9"/>
      <c r="AB128" s="9"/>
      <c r="AC128" s="9"/>
      <c r="AD128" s="7"/>
      <c r="AE128" s="7"/>
      <c r="AF128" s="7"/>
      <c r="AG128" s="7"/>
      <c r="AH128" s="9"/>
      <c r="AI128" s="9"/>
      <c r="AJ128" s="9"/>
    </row>
    <row r="129" hidden="1">
      <c r="A129" s="10" t="s">
        <v>38</v>
      </c>
      <c r="B129" s="11">
        <v>2023.0</v>
      </c>
      <c r="C129" s="10" t="s">
        <v>39</v>
      </c>
      <c r="D129" s="10" t="s">
        <v>40</v>
      </c>
      <c r="E129" s="10" t="s">
        <v>40</v>
      </c>
      <c r="F129" s="10" t="s">
        <v>74</v>
      </c>
      <c r="G129" s="11">
        <v>127.0</v>
      </c>
      <c r="H129" s="11">
        <v>-18.0</v>
      </c>
      <c r="I129" s="10"/>
      <c r="J129" s="11">
        <v>2.0</v>
      </c>
      <c r="K129" s="11">
        <v>21.0</v>
      </c>
      <c r="L129" s="11">
        <v>-5.0</v>
      </c>
      <c r="X129" s="12"/>
      <c r="Y129" s="10"/>
      <c r="Z129" s="10"/>
      <c r="AA129" s="12"/>
      <c r="AB129" s="12"/>
      <c r="AC129" s="12"/>
      <c r="AD129" s="10"/>
      <c r="AE129" s="10"/>
      <c r="AF129" s="10"/>
      <c r="AG129" s="10"/>
      <c r="AH129" s="12"/>
      <c r="AI129" s="12"/>
      <c r="AJ129" s="12"/>
    </row>
    <row r="130" hidden="1">
      <c r="A130" s="7" t="s">
        <v>38</v>
      </c>
      <c r="B130" s="8">
        <v>2023.0</v>
      </c>
      <c r="C130" s="7" t="s">
        <v>39</v>
      </c>
      <c r="D130" s="7" t="s">
        <v>40</v>
      </c>
      <c r="E130" s="7" t="s">
        <v>40</v>
      </c>
      <c r="F130" s="7" t="s">
        <v>74</v>
      </c>
      <c r="G130" s="8">
        <v>128.0</v>
      </c>
      <c r="H130" s="8">
        <v>-13.0</v>
      </c>
      <c r="I130" s="7"/>
      <c r="J130" s="8">
        <v>2.0</v>
      </c>
      <c r="K130" s="8">
        <v>28.0</v>
      </c>
      <c r="L130" s="8">
        <v>1.0</v>
      </c>
      <c r="X130" s="9"/>
      <c r="Y130" s="7"/>
      <c r="Z130" s="7"/>
      <c r="AA130" s="9"/>
      <c r="AB130" s="9"/>
      <c r="AC130" s="9"/>
      <c r="AD130" s="7"/>
      <c r="AE130" s="7"/>
      <c r="AF130" s="7"/>
      <c r="AG130" s="7"/>
      <c r="AH130" s="9"/>
      <c r="AI130" s="9"/>
      <c r="AJ130" s="9"/>
    </row>
    <row r="131" hidden="1">
      <c r="A131" s="10" t="s">
        <v>38</v>
      </c>
      <c r="B131" s="11">
        <v>2023.0</v>
      </c>
      <c r="C131" s="10" t="s">
        <v>39</v>
      </c>
      <c r="D131" s="10" t="s">
        <v>40</v>
      </c>
      <c r="E131" s="10" t="s">
        <v>40</v>
      </c>
      <c r="F131" s="10" t="s">
        <v>74</v>
      </c>
      <c r="G131" s="11">
        <v>129.0</v>
      </c>
      <c r="H131" s="11">
        <v>-14.0</v>
      </c>
      <c r="I131" s="10"/>
      <c r="J131" s="11">
        <v>3.0</v>
      </c>
      <c r="K131" s="11">
        <v>28.0</v>
      </c>
      <c r="L131" s="11">
        <v>0.0</v>
      </c>
      <c r="X131" s="12"/>
      <c r="Y131" s="10"/>
      <c r="Z131" s="10"/>
      <c r="AA131" s="12"/>
      <c r="AB131" s="12"/>
      <c r="AC131" s="12"/>
      <c r="AD131" s="10"/>
      <c r="AE131" s="10"/>
      <c r="AF131" s="10"/>
      <c r="AG131" s="10"/>
      <c r="AH131" s="12"/>
      <c r="AI131" s="12"/>
      <c r="AJ131" s="12"/>
    </row>
    <row r="132" hidden="1">
      <c r="A132" s="7" t="s">
        <v>38</v>
      </c>
      <c r="B132" s="8">
        <v>2023.0</v>
      </c>
      <c r="C132" s="7" t="s">
        <v>39</v>
      </c>
      <c r="D132" s="7" t="s">
        <v>40</v>
      </c>
      <c r="E132" s="7"/>
      <c r="F132" s="7" t="s">
        <v>41</v>
      </c>
      <c r="G132" s="8">
        <v>130.0</v>
      </c>
      <c r="H132" s="8">
        <v>-14.0</v>
      </c>
      <c r="I132" s="7"/>
      <c r="J132" s="8">
        <v>4.0</v>
      </c>
      <c r="K132" s="8">
        <v>28.0</v>
      </c>
      <c r="L132" s="7"/>
      <c r="X132" s="9"/>
      <c r="Y132" s="7"/>
      <c r="Z132" s="7"/>
      <c r="AA132" s="9"/>
      <c r="AB132" s="9"/>
      <c r="AC132" s="9"/>
      <c r="AD132" s="7"/>
      <c r="AE132" s="7"/>
      <c r="AF132" s="7"/>
      <c r="AG132" s="7"/>
      <c r="AH132" s="9"/>
      <c r="AI132" s="9"/>
      <c r="AJ132" s="9"/>
    </row>
    <row r="133">
      <c r="A133" s="10" t="s">
        <v>38</v>
      </c>
      <c r="B133" s="11">
        <v>2023.0</v>
      </c>
      <c r="C133" s="10" t="s">
        <v>39</v>
      </c>
      <c r="D133" s="10" t="s">
        <v>40</v>
      </c>
      <c r="E133" s="10" t="s">
        <v>39</v>
      </c>
      <c r="F133" s="10" t="s">
        <v>42</v>
      </c>
      <c r="G133" s="11">
        <v>131.0</v>
      </c>
      <c r="H133" s="11">
        <v>39.0</v>
      </c>
      <c r="I133" s="10" t="s">
        <v>51</v>
      </c>
      <c r="J133" s="11">
        <v>1.0</v>
      </c>
      <c r="K133" s="11">
        <v>10.0</v>
      </c>
      <c r="L133" s="11">
        <v>2.0</v>
      </c>
      <c r="M133" s="13">
        <v>11.0</v>
      </c>
      <c r="N133" s="13" t="s">
        <v>72</v>
      </c>
      <c r="O133" s="13" t="s">
        <v>45</v>
      </c>
      <c r="Q133" s="13" t="s">
        <v>54</v>
      </c>
      <c r="R133" s="13" t="s">
        <v>55</v>
      </c>
      <c r="S133" s="13" t="s">
        <v>56</v>
      </c>
      <c r="X133" s="12" t="s">
        <v>48</v>
      </c>
      <c r="Y133" s="10" t="s">
        <v>77</v>
      </c>
      <c r="Z133" s="10" t="s">
        <v>50</v>
      </c>
      <c r="AA133" s="12" t="s">
        <v>50</v>
      </c>
      <c r="AB133" s="12" t="s">
        <v>50</v>
      </c>
      <c r="AC133" s="12" t="s">
        <v>50</v>
      </c>
      <c r="AD133" s="10" t="s">
        <v>50</v>
      </c>
      <c r="AE133" s="11">
        <v>2.0</v>
      </c>
      <c r="AF133" s="11">
        <v>2.0</v>
      </c>
      <c r="AG133" s="11">
        <v>16.0</v>
      </c>
      <c r="AH133" s="12" t="s">
        <v>48</v>
      </c>
      <c r="AI133" s="12" t="s">
        <v>50</v>
      </c>
      <c r="AJ133" s="12" t="s">
        <v>50</v>
      </c>
    </row>
    <row r="134">
      <c r="A134" s="7" t="s">
        <v>38</v>
      </c>
      <c r="B134" s="8">
        <v>2023.0</v>
      </c>
      <c r="C134" s="7" t="s">
        <v>39</v>
      </c>
      <c r="D134" s="7" t="s">
        <v>40</v>
      </c>
      <c r="E134" s="7" t="s">
        <v>39</v>
      </c>
      <c r="F134" s="7" t="s">
        <v>42</v>
      </c>
      <c r="G134" s="8">
        <v>132.0</v>
      </c>
      <c r="H134" s="8">
        <v>37.0</v>
      </c>
      <c r="I134" s="7" t="s">
        <v>51</v>
      </c>
      <c r="J134" s="8">
        <v>2.0</v>
      </c>
      <c r="K134" s="8">
        <v>8.0</v>
      </c>
      <c r="L134" s="8">
        <v>0.0</v>
      </c>
      <c r="M134" s="13">
        <v>11.0</v>
      </c>
      <c r="N134" s="13" t="s">
        <v>60</v>
      </c>
      <c r="O134" s="13" t="s">
        <v>45</v>
      </c>
      <c r="Q134" s="13" t="s">
        <v>46</v>
      </c>
      <c r="T134" s="13" t="s">
        <v>89</v>
      </c>
      <c r="X134" s="9" t="s">
        <v>48</v>
      </c>
      <c r="Y134" s="7" t="s">
        <v>77</v>
      </c>
      <c r="Z134" s="8">
        <v>5.0</v>
      </c>
      <c r="AA134" s="14">
        <f>9.45-6.8</f>
        <v>2.65</v>
      </c>
      <c r="AB134" s="14">
        <v>-1.0</v>
      </c>
      <c r="AC134" s="9" t="s">
        <v>48</v>
      </c>
      <c r="AD134" s="7" t="s">
        <v>50</v>
      </c>
      <c r="AE134" s="7" t="s">
        <v>50</v>
      </c>
      <c r="AF134" s="8">
        <v>2.0</v>
      </c>
      <c r="AG134" s="8">
        <v>18.0</v>
      </c>
      <c r="AH134" s="9" t="s">
        <v>48</v>
      </c>
      <c r="AI134" s="9" t="s">
        <v>50</v>
      </c>
      <c r="AJ134" s="9" t="s">
        <v>50</v>
      </c>
    </row>
    <row r="135">
      <c r="A135" s="10" t="s">
        <v>38</v>
      </c>
      <c r="B135" s="11">
        <v>2023.0</v>
      </c>
      <c r="C135" s="10" t="s">
        <v>39</v>
      </c>
      <c r="D135" s="10" t="s">
        <v>40</v>
      </c>
      <c r="E135" s="10" t="s">
        <v>39</v>
      </c>
      <c r="F135" s="10" t="s">
        <v>42</v>
      </c>
      <c r="G135" s="11">
        <v>133.0</v>
      </c>
      <c r="H135" s="11">
        <v>37.0</v>
      </c>
      <c r="I135" s="10" t="s">
        <v>51</v>
      </c>
      <c r="J135" s="11">
        <v>3.0</v>
      </c>
      <c r="K135" s="11">
        <v>8.0</v>
      </c>
      <c r="L135" s="11">
        <v>0.0</v>
      </c>
      <c r="M135" s="13">
        <v>11.0</v>
      </c>
      <c r="N135" s="13" t="s">
        <v>60</v>
      </c>
      <c r="O135" s="13" t="s">
        <v>45</v>
      </c>
      <c r="Q135" s="13" t="s">
        <v>46</v>
      </c>
      <c r="T135" s="13" t="s">
        <v>89</v>
      </c>
      <c r="X135" s="12" t="s">
        <v>48</v>
      </c>
      <c r="Y135" s="10" t="s">
        <v>77</v>
      </c>
      <c r="Z135" s="11">
        <v>5.0</v>
      </c>
      <c r="AA135" s="15">
        <f>7.04-4.6</f>
        <v>2.44</v>
      </c>
      <c r="AB135" s="15">
        <v>-1.0</v>
      </c>
      <c r="AC135" s="15">
        <f>6.7-4.6</f>
        <v>2.1</v>
      </c>
      <c r="AD135" s="10" t="s">
        <v>50</v>
      </c>
      <c r="AE135" s="10" t="s">
        <v>50</v>
      </c>
      <c r="AF135" s="11">
        <v>2.0</v>
      </c>
      <c r="AG135" s="11">
        <v>1.0</v>
      </c>
      <c r="AH135" s="12" t="s">
        <v>48</v>
      </c>
      <c r="AI135" s="12" t="s">
        <v>50</v>
      </c>
      <c r="AJ135" s="12" t="s">
        <v>50</v>
      </c>
    </row>
    <row r="136" hidden="1">
      <c r="A136" s="7" t="s">
        <v>38</v>
      </c>
      <c r="B136" s="8">
        <v>2023.0</v>
      </c>
      <c r="C136" s="7" t="s">
        <v>39</v>
      </c>
      <c r="D136" s="7" t="s">
        <v>40</v>
      </c>
      <c r="E136" s="7"/>
      <c r="F136" s="7" t="s">
        <v>41</v>
      </c>
      <c r="G136" s="8">
        <v>134.0</v>
      </c>
      <c r="H136" s="8">
        <v>37.0</v>
      </c>
      <c r="I136" s="7"/>
      <c r="J136" s="8">
        <v>4.0</v>
      </c>
      <c r="K136" s="8">
        <v>8.0</v>
      </c>
      <c r="L136" s="7"/>
      <c r="X136" s="9"/>
      <c r="Y136" s="7"/>
      <c r="Z136" s="7"/>
      <c r="AA136" s="9"/>
      <c r="AB136" s="9"/>
      <c r="AC136" s="9"/>
      <c r="AD136" s="7"/>
      <c r="AE136" s="7"/>
      <c r="AF136" s="7"/>
      <c r="AG136" s="7"/>
      <c r="AH136" s="9"/>
      <c r="AI136" s="9"/>
      <c r="AJ136" s="9"/>
    </row>
    <row r="137" hidden="1">
      <c r="A137" s="10" t="s">
        <v>38</v>
      </c>
      <c r="B137" s="11">
        <v>2023.0</v>
      </c>
      <c r="C137" s="10" t="s">
        <v>39</v>
      </c>
      <c r="D137" s="10" t="s">
        <v>40</v>
      </c>
      <c r="E137" s="10" t="s">
        <v>40</v>
      </c>
      <c r="F137" s="10" t="s">
        <v>74</v>
      </c>
      <c r="G137" s="11">
        <v>135.0</v>
      </c>
      <c r="H137" s="11">
        <v>-24.0</v>
      </c>
      <c r="I137" s="10"/>
      <c r="J137" s="11">
        <v>1.0</v>
      </c>
      <c r="K137" s="11">
        <v>10.0</v>
      </c>
      <c r="L137" s="11">
        <v>5.0</v>
      </c>
      <c r="X137" s="12"/>
      <c r="Y137" s="10"/>
      <c r="Z137" s="10"/>
      <c r="AA137" s="12"/>
      <c r="AB137" s="12"/>
      <c r="AC137" s="12"/>
      <c r="AD137" s="10"/>
      <c r="AE137" s="10"/>
      <c r="AF137" s="10"/>
      <c r="AG137" s="10"/>
      <c r="AH137" s="12"/>
      <c r="AI137" s="12"/>
      <c r="AJ137" s="12"/>
    </row>
    <row r="138" hidden="1">
      <c r="A138" s="7" t="s">
        <v>38</v>
      </c>
      <c r="B138" s="8">
        <v>2023.0</v>
      </c>
      <c r="C138" s="7" t="s">
        <v>39</v>
      </c>
      <c r="D138" s="7" t="s">
        <v>40</v>
      </c>
      <c r="E138" s="7" t="s">
        <v>40</v>
      </c>
      <c r="F138" s="7" t="s">
        <v>74</v>
      </c>
      <c r="G138" s="8">
        <v>136.0</v>
      </c>
      <c r="H138" s="8">
        <v>-29.0</v>
      </c>
      <c r="I138" s="7"/>
      <c r="J138" s="8">
        <v>2.0</v>
      </c>
      <c r="K138" s="8">
        <v>8.0</v>
      </c>
      <c r="L138" s="8">
        <v>7.0</v>
      </c>
      <c r="X138" s="9"/>
      <c r="Y138" s="7"/>
      <c r="Z138" s="7"/>
      <c r="AA138" s="9"/>
      <c r="AB138" s="9"/>
      <c r="AC138" s="9"/>
      <c r="AD138" s="7"/>
      <c r="AE138" s="7"/>
      <c r="AF138" s="7"/>
      <c r="AG138" s="7"/>
      <c r="AH138" s="9"/>
      <c r="AI138" s="9"/>
      <c r="AJ138" s="9"/>
    </row>
    <row r="139" hidden="1">
      <c r="A139" s="10" t="s">
        <v>38</v>
      </c>
      <c r="B139" s="11">
        <v>2023.0</v>
      </c>
      <c r="C139" s="10" t="s">
        <v>39</v>
      </c>
      <c r="D139" s="10" t="s">
        <v>40</v>
      </c>
      <c r="E139" s="10" t="s">
        <v>40</v>
      </c>
      <c r="F139" s="10" t="s">
        <v>74</v>
      </c>
      <c r="G139" s="11">
        <v>137.0</v>
      </c>
      <c r="H139" s="11">
        <v>-36.0</v>
      </c>
      <c r="I139" s="10"/>
      <c r="J139" s="11">
        <v>3.0</v>
      </c>
      <c r="K139" s="11">
        <v>1.0</v>
      </c>
      <c r="L139" s="11">
        <v>1.0</v>
      </c>
      <c r="X139" s="12"/>
      <c r="Y139" s="10"/>
      <c r="Z139" s="10"/>
      <c r="AA139" s="12"/>
      <c r="AB139" s="12"/>
      <c r="AC139" s="12"/>
      <c r="AD139" s="10"/>
      <c r="AE139" s="10"/>
      <c r="AF139" s="10"/>
      <c r="AG139" s="10"/>
      <c r="AH139" s="12"/>
      <c r="AI139" s="12"/>
      <c r="AJ139" s="12"/>
    </row>
    <row r="140" hidden="1">
      <c r="A140" s="7" t="s">
        <v>38</v>
      </c>
      <c r="B140" s="8">
        <v>2023.0</v>
      </c>
      <c r="C140" s="7" t="s">
        <v>39</v>
      </c>
      <c r="D140" s="7" t="s">
        <v>40</v>
      </c>
      <c r="E140" s="7"/>
      <c r="F140" s="7" t="s">
        <v>41</v>
      </c>
      <c r="G140" s="8">
        <v>138.0</v>
      </c>
      <c r="H140" s="8">
        <v>-37.0</v>
      </c>
      <c r="I140" s="7"/>
      <c r="J140" s="8">
        <v>1.0</v>
      </c>
      <c r="K140" s="8">
        <v>10.0</v>
      </c>
      <c r="L140" s="7"/>
      <c r="X140" s="9"/>
      <c r="Y140" s="7"/>
      <c r="Z140" s="7"/>
      <c r="AA140" s="9"/>
      <c r="AB140" s="9"/>
      <c r="AC140" s="9"/>
      <c r="AD140" s="7"/>
      <c r="AE140" s="7"/>
      <c r="AF140" s="7"/>
      <c r="AG140" s="7"/>
      <c r="AH140" s="9"/>
      <c r="AI140" s="9"/>
      <c r="AJ140" s="9"/>
    </row>
    <row r="141">
      <c r="A141" s="10" t="s">
        <v>38</v>
      </c>
      <c r="B141" s="11">
        <v>2023.0</v>
      </c>
      <c r="C141" s="10" t="s">
        <v>39</v>
      </c>
      <c r="D141" s="10" t="s">
        <v>40</v>
      </c>
      <c r="E141" s="10" t="s">
        <v>39</v>
      </c>
      <c r="F141" s="10" t="s">
        <v>42</v>
      </c>
      <c r="G141" s="11">
        <v>139.0</v>
      </c>
      <c r="H141" s="11">
        <v>-30.0</v>
      </c>
      <c r="I141" s="10" t="s">
        <v>43</v>
      </c>
      <c r="J141" s="11">
        <v>1.0</v>
      </c>
      <c r="K141" s="11">
        <v>10.0</v>
      </c>
      <c r="L141" s="11">
        <v>1.0</v>
      </c>
      <c r="M141" s="13">
        <v>11.0</v>
      </c>
      <c r="N141" s="13" t="s">
        <v>72</v>
      </c>
      <c r="O141" s="13" t="s">
        <v>45</v>
      </c>
      <c r="Q141" s="13" t="s">
        <v>54</v>
      </c>
      <c r="R141" s="13" t="s">
        <v>63</v>
      </c>
      <c r="S141" s="13" t="s">
        <v>86</v>
      </c>
      <c r="X141" s="12" t="s">
        <v>57</v>
      </c>
      <c r="Y141" s="10" t="s">
        <v>77</v>
      </c>
      <c r="Z141" s="10" t="s">
        <v>50</v>
      </c>
      <c r="AA141" s="12" t="s">
        <v>50</v>
      </c>
      <c r="AB141" s="12" t="s">
        <v>50</v>
      </c>
      <c r="AC141" s="12" t="s">
        <v>50</v>
      </c>
      <c r="AD141" s="10" t="s">
        <v>50</v>
      </c>
      <c r="AE141" s="11">
        <v>1.0</v>
      </c>
      <c r="AF141" s="11">
        <v>2.0</v>
      </c>
      <c r="AG141" s="11">
        <v>16.0</v>
      </c>
      <c r="AH141" s="12" t="s">
        <v>48</v>
      </c>
      <c r="AI141" s="12" t="s">
        <v>50</v>
      </c>
      <c r="AJ141" s="12" t="s">
        <v>50</v>
      </c>
    </row>
    <row r="142">
      <c r="A142" s="7" t="s">
        <v>38</v>
      </c>
      <c r="B142" s="8">
        <v>2023.0</v>
      </c>
      <c r="C142" s="7" t="s">
        <v>39</v>
      </c>
      <c r="D142" s="7" t="s">
        <v>40</v>
      </c>
      <c r="E142" s="7" t="s">
        <v>39</v>
      </c>
      <c r="F142" s="7" t="s">
        <v>42</v>
      </c>
      <c r="G142" s="8">
        <v>140.0</v>
      </c>
      <c r="H142" s="8">
        <v>-31.0</v>
      </c>
      <c r="I142" s="7" t="s">
        <v>43</v>
      </c>
      <c r="J142" s="8">
        <v>2.0</v>
      </c>
      <c r="K142" s="8">
        <v>9.0</v>
      </c>
      <c r="L142" s="8">
        <v>1.0</v>
      </c>
      <c r="M142" s="13">
        <v>11.0</v>
      </c>
      <c r="N142" s="13" t="s">
        <v>65</v>
      </c>
      <c r="O142" s="13" t="s">
        <v>45</v>
      </c>
      <c r="Q142" s="13" t="s">
        <v>46</v>
      </c>
      <c r="T142" s="13" t="s">
        <v>89</v>
      </c>
      <c r="X142" s="9" t="s">
        <v>48</v>
      </c>
      <c r="Y142" s="7" t="s">
        <v>77</v>
      </c>
      <c r="Z142" s="8">
        <v>4.0</v>
      </c>
      <c r="AA142" s="14">
        <f>10.01-8.26</f>
        <v>1.75</v>
      </c>
      <c r="AB142" s="14">
        <f>10.74-8.26</f>
        <v>2.48</v>
      </c>
      <c r="AC142" s="9" t="s">
        <v>48</v>
      </c>
      <c r="AD142" s="8">
        <v>0.0</v>
      </c>
      <c r="AE142" s="8">
        <v>0.0</v>
      </c>
      <c r="AF142" s="8">
        <v>2.0</v>
      </c>
      <c r="AG142" s="8">
        <v>1.0</v>
      </c>
      <c r="AH142" s="9" t="s">
        <v>48</v>
      </c>
      <c r="AI142" s="9" t="s">
        <v>50</v>
      </c>
      <c r="AJ142" s="9" t="s">
        <v>50</v>
      </c>
    </row>
    <row r="143">
      <c r="A143" s="10" t="s">
        <v>38</v>
      </c>
      <c r="B143" s="11">
        <v>2023.0</v>
      </c>
      <c r="C143" s="10" t="s">
        <v>39</v>
      </c>
      <c r="D143" s="10" t="s">
        <v>40</v>
      </c>
      <c r="E143" s="10" t="s">
        <v>39</v>
      </c>
      <c r="F143" s="10" t="s">
        <v>42</v>
      </c>
      <c r="G143" s="11">
        <v>141.0</v>
      </c>
      <c r="H143" s="11">
        <v>-32.0</v>
      </c>
      <c r="I143" s="10" t="s">
        <v>51</v>
      </c>
      <c r="J143" s="11">
        <v>3.0</v>
      </c>
      <c r="K143" s="11">
        <v>8.0</v>
      </c>
      <c r="L143" s="11">
        <v>0.0</v>
      </c>
      <c r="M143" s="13">
        <v>11.0</v>
      </c>
      <c r="N143" s="13" t="s">
        <v>60</v>
      </c>
      <c r="O143" s="13" t="s">
        <v>45</v>
      </c>
      <c r="Q143" s="13" t="s">
        <v>46</v>
      </c>
      <c r="T143" s="13" t="s">
        <v>61</v>
      </c>
      <c r="X143" s="12" t="s">
        <v>48</v>
      </c>
      <c r="Y143" s="10" t="s">
        <v>77</v>
      </c>
      <c r="Z143" s="11">
        <v>5.0</v>
      </c>
      <c r="AA143" s="15">
        <f>10.56-8.1</f>
        <v>2.46</v>
      </c>
      <c r="AB143" s="15">
        <v>-1.0</v>
      </c>
      <c r="AC143" s="12" t="s">
        <v>48</v>
      </c>
      <c r="AD143" s="10" t="s">
        <v>50</v>
      </c>
      <c r="AE143" s="10" t="s">
        <v>50</v>
      </c>
      <c r="AF143" s="11">
        <v>2.0</v>
      </c>
      <c r="AG143" s="11">
        <v>1.0</v>
      </c>
      <c r="AH143" s="12" t="s">
        <v>48</v>
      </c>
      <c r="AI143" s="12" t="s">
        <v>50</v>
      </c>
      <c r="AJ143" s="12" t="s">
        <v>50</v>
      </c>
    </row>
    <row r="144" hidden="1">
      <c r="A144" s="7" t="s">
        <v>38</v>
      </c>
      <c r="B144" s="8">
        <v>2023.0</v>
      </c>
      <c r="C144" s="7" t="s">
        <v>39</v>
      </c>
      <c r="D144" s="7" t="s">
        <v>40</v>
      </c>
      <c r="E144" s="7"/>
      <c r="F144" s="7" t="s">
        <v>41</v>
      </c>
      <c r="G144" s="8">
        <v>142.0</v>
      </c>
      <c r="H144" s="8">
        <v>-32.0</v>
      </c>
      <c r="I144" s="7"/>
      <c r="J144" s="8">
        <v>4.0</v>
      </c>
      <c r="K144" s="8">
        <v>8.0</v>
      </c>
      <c r="L144" s="7"/>
      <c r="X144" s="9"/>
      <c r="Y144" s="7"/>
      <c r="Z144" s="7"/>
      <c r="AA144" s="9"/>
      <c r="AB144" s="9"/>
      <c r="AC144" s="9"/>
      <c r="AD144" s="7"/>
      <c r="AE144" s="7"/>
      <c r="AF144" s="7"/>
      <c r="AG144" s="7"/>
      <c r="AH144" s="9"/>
      <c r="AI144" s="9"/>
      <c r="AJ144" s="9"/>
    </row>
    <row r="145" hidden="1">
      <c r="A145" s="10" t="s">
        <v>38</v>
      </c>
      <c r="B145" s="11">
        <v>2023.0</v>
      </c>
      <c r="C145" s="10" t="s">
        <v>39</v>
      </c>
      <c r="D145" s="10" t="s">
        <v>40</v>
      </c>
      <c r="E145" s="10" t="s">
        <v>40</v>
      </c>
      <c r="F145" s="10" t="s">
        <v>74</v>
      </c>
      <c r="G145" s="11">
        <v>143.0</v>
      </c>
      <c r="H145" s="11">
        <v>-26.0</v>
      </c>
      <c r="I145" s="10"/>
      <c r="J145" s="11">
        <v>1.0</v>
      </c>
      <c r="K145" s="11">
        <v>10.0</v>
      </c>
      <c r="L145" s="10"/>
      <c r="X145" s="12"/>
      <c r="Y145" s="10"/>
      <c r="Z145" s="10"/>
      <c r="AA145" s="12"/>
      <c r="AB145" s="12"/>
      <c r="AC145" s="12"/>
      <c r="AD145" s="10"/>
      <c r="AE145" s="10"/>
      <c r="AF145" s="10"/>
      <c r="AG145" s="10"/>
      <c r="AH145" s="12"/>
      <c r="AI145" s="12"/>
      <c r="AJ145" s="12"/>
    </row>
    <row r="146">
      <c r="A146" s="7" t="s">
        <v>38</v>
      </c>
      <c r="B146" s="8">
        <v>2023.0</v>
      </c>
      <c r="C146" s="7" t="s">
        <v>39</v>
      </c>
      <c r="D146" s="7" t="s">
        <v>40</v>
      </c>
      <c r="E146" s="7" t="s">
        <v>39</v>
      </c>
      <c r="F146" s="7" t="s">
        <v>42</v>
      </c>
      <c r="G146" s="8">
        <v>144.0</v>
      </c>
      <c r="H146" s="8">
        <v>36.0</v>
      </c>
      <c r="I146" s="7" t="s">
        <v>59</v>
      </c>
      <c r="J146" s="8">
        <v>1.0</v>
      </c>
      <c r="K146" s="8">
        <v>10.0</v>
      </c>
      <c r="L146" s="8">
        <v>13.0</v>
      </c>
      <c r="M146" s="13">
        <v>10.0</v>
      </c>
      <c r="N146" s="13" t="s">
        <v>65</v>
      </c>
      <c r="O146" s="13" t="s">
        <v>45</v>
      </c>
      <c r="Q146" s="13" t="s">
        <v>46</v>
      </c>
      <c r="T146" s="13" t="s">
        <v>47</v>
      </c>
      <c r="X146" s="9" t="s">
        <v>48</v>
      </c>
      <c r="Y146" s="7" t="s">
        <v>77</v>
      </c>
      <c r="Z146" s="8">
        <v>4.0</v>
      </c>
      <c r="AA146" s="14">
        <f>9.2-7.6</f>
        <v>1.6</v>
      </c>
      <c r="AB146" s="14">
        <f>10.2-7.6</f>
        <v>2.6</v>
      </c>
      <c r="AC146" s="9" t="s">
        <v>48</v>
      </c>
      <c r="AD146" s="8">
        <v>6.0</v>
      </c>
      <c r="AE146" s="8">
        <v>6.0</v>
      </c>
      <c r="AF146" s="8">
        <v>7.0</v>
      </c>
      <c r="AG146" s="8">
        <v>18.0</v>
      </c>
      <c r="AH146" s="9" t="s">
        <v>48</v>
      </c>
      <c r="AI146" s="9" t="s">
        <v>50</v>
      </c>
      <c r="AJ146" s="9" t="s">
        <v>50</v>
      </c>
    </row>
    <row r="147">
      <c r="A147" s="10" t="s">
        <v>38</v>
      </c>
      <c r="B147" s="11">
        <v>2023.0</v>
      </c>
      <c r="C147" s="10" t="s">
        <v>39</v>
      </c>
      <c r="D147" s="10" t="s">
        <v>40</v>
      </c>
      <c r="E147" s="10" t="s">
        <v>39</v>
      </c>
      <c r="F147" s="10" t="s">
        <v>42</v>
      </c>
      <c r="G147" s="11">
        <v>145.0</v>
      </c>
      <c r="H147" s="11">
        <v>23.0</v>
      </c>
      <c r="I147" s="10" t="s">
        <v>59</v>
      </c>
      <c r="J147" s="11">
        <v>1.0</v>
      </c>
      <c r="K147" s="11">
        <v>10.0</v>
      </c>
      <c r="L147" s="11">
        <v>2.0</v>
      </c>
      <c r="M147" s="13">
        <v>10.0</v>
      </c>
      <c r="N147" s="13" t="s">
        <v>62</v>
      </c>
      <c r="O147" s="13" t="s">
        <v>45</v>
      </c>
      <c r="Q147" s="13" t="s">
        <v>54</v>
      </c>
      <c r="R147" s="13" t="s">
        <v>63</v>
      </c>
      <c r="S147" s="13" t="s">
        <v>64</v>
      </c>
      <c r="X147" s="12" t="s">
        <v>48</v>
      </c>
      <c r="Y147" s="10" t="s">
        <v>77</v>
      </c>
      <c r="Z147" s="10" t="s">
        <v>50</v>
      </c>
      <c r="AA147" s="12" t="s">
        <v>50</v>
      </c>
      <c r="AB147" s="12" t="s">
        <v>50</v>
      </c>
      <c r="AC147" s="12" t="s">
        <v>50</v>
      </c>
      <c r="AD147" s="10" t="s">
        <v>50</v>
      </c>
      <c r="AE147" s="11">
        <v>1.0</v>
      </c>
      <c r="AF147" s="11">
        <v>7.0</v>
      </c>
      <c r="AG147" s="11">
        <v>26.0</v>
      </c>
      <c r="AH147" s="12" t="s">
        <v>48</v>
      </c>
      <c r="AI147" s="12" t="s">
        <v>50</v>
      </c>
      <c r="AJ147" s="12" t="s">
        <v>50</v>
      </c>
    </row>
    <row r="148">
      <c r="A148" s="7" t="s">
        <v>38</v>
      </c>
      <c r="B148" s="8">
        <v>2023.0</v>
      </c>
      <c r="C148" s="7" t="s">
        <v>39</v>
      </c>
      <c r="D148" s="7" t="s">
        <v>40</v>
      </c>
      <c r="E148" s="7" t="s">
        <v>39</v>
      </c>
      <c r="F148" s="7" t="s">
        <v>42</v>
      </c>
      <c r="G148" s="8">
        <v>146.0</v>
      </c>
      <c r="H148" s="8">
        <v>21.0</v>
      </c>
      <c r="I148" s="7" t="s">
        <v>59</v>
      </c>
      <c r="J148" s="8">
        <v>2.0</v>
      </c>
      <c r="K148" s="8">
        <v>8.0</v>
      </c>
      <c r="L148" s="8">
        <v>0.0</v>
      </c>
      <c r="M148" s="13">
        <v>10.0</v>
      </c>
      <c r="N148" s="13" t="s">
        <v>65</v>
      </c>
      <c r="O148" s="13" t="s">
        <v>45</v>
      </c>
      <c r="Q148" s="13" t="s">
        <v>46</v>
      </c>
      <c r="T148" s="13" t="s">
        <v>47</v>
      </c>
      <c r="X148" s="9" t="s">
        <v>48</v>
      </c>
      <c r="Y148" s="7" t="s">
        <v>77</v>
      </c>
      <c r="Z148" s="8">
        <v>4.0</v>
      </c>
      <c r="AA148" s="14">
        <f>6.75-4.8</f>
        <v>1.95</v>
      </c>
      <c r="AB148" s="14">
        <v>-1.0</v>
      </c>
      <c r="AC148" s="9" t="s">
        <v>48</v>
      </c>
      <c r="AD148" s="7" t="s">
        <v>50</v>
      </c>
      <c r="AE148" s="7" t="s">
        <v>50</v>
      </c>
      <c r="AF148" s="8">
        <v>7.0</v>
      </c>
      <c r="AG148" s="8">
        <v>26.0</v>
      </c>
      <c r="AH148" s="9" t="s">
        <v>48</v>
      </c>
      <c r="AI148" s="9" t="s">
        <v>50</v>
      </c>
      <c r="AJ148" s="9" t="s">
        <v>50</v>
      </c>
    </row>
    <row r="149">
      <c r="A149" s="10" t="s">
        <v>38</v>
      </c>
      <c r="B149" s="11">
        <v>2023.0</v>
      </c>
      <c r="C149" s="10" t="s">
        <v>39</v>
      </c>
      <c r="D149" s="10" t="s">
        <v>40</v>
      </c>
      <c r="E149" s="10" t="s">
        <v>39</v>
      </c>
      <c r="F149" s="10" t="s">
        <v>42</v>
      </c>
      <c r="G149" s="11">
        <v>147.0</v>
      </c>
      <c r="H149" s="11">
        <v>21.0</v>
      </c>
      <c r="I149" s="10" t="s">
        <v>59</v>
      </c>
      <c r="J149" s="11">
        <v>3.0</v>
      </c>
      <c r="K149" s="11">
        <v>8.0</v>
      </c>
      <c r="L149" s="11">
        <v>21.0</v>
      </c>
      <c r="M149" s="13">
        <v>11.0</v>
      </c>
      <c r="N149" s="13" t="s">
        <v>60</v>
      </c>
      <c r="O149" s="13" t="s">
        <v>45</v>
      </c>
      <c r="Q149" s="13" t="s">
        <v>46</v>
      </c>
      <c r="T149" s="13" t="s">
        <v>61</v>
      </c>
      <c r="X149" s="12" t="s">
        <v>48</v>
      </c>
      <c r="Y149" s="10" t="s">
        <v>77</v>
      </c>
      <c r="Z149" s="11">
        <v>6.0</v>
      </c>
      <c r="AA149" s="15">
        <f>7-4.1</f>
        <v>2.9</v>
      </c>
      <c r="AB149" s="15">
        <f>9.18-4.1</f>
        <v>5.08</v>
      </c>
      <c r="AC149" s="15">
        <f>6.7-4.1</f>
        <v>2.6</v>
      </c>
      <c r="AD149" s="11">
        <v>0.0</v>
      </c>
      <c r="AE149" s="11">
        <v>0.0</v>
      </c>
      <c r="AF149" s="11">
        <v>7.0</v>
      </c>
      <c r="AG149" s="11">
        <v>1.0</v>
      </c>
      <c r="AH149" s="12" t="s">
        <v>48</v>
      </c>
      <c r="AI149" s="12" t="s">
        <v>50</v>
      </c>
      <c r="AJ149" s="12" t="s">
        <v>50</v>
      </c>
    </row>
    <row r="150" hidden="1">
      <c r="A150" s="7" t="s">
        <v>38</v>
      </c>
      <c r="B150" s="8">
        <v>2023.0</v>
      </c>
      <c r="C150" s="7" t="s">
        <v>39</v>
      </c>
      <c r="D150" s="7" t="s">
        <v>40</v>
      </c>
      <c r="E150" s="7"/>
      <c r="F150" s="7" t="s">
        <v>41</v>
      </c>
      <c r="G150" s="8">
        <v>148.0</v>
      </c>
      <c r="H150" s="8">
        <v>0.0</v>
      </c>
      <c r="I150" s="7"/>
      <c r="J150" s="8">
        <v>1.0</v>
      </c>
      <c r="K150" s="8">
        <v>10.0</v>
      </c>
      <c r="L150" s="7"/>
      <c r="X150" s="9"/>
      <c r="Y150" s="7"/>
      <c r="Z150" s="7"/>
      <c r="AA150" s="9"/>
      <c r="AB150" s="9"/>
      <c r="AC150" s="9"/>
      <c r="AD150" s="7"/>
      <c r="AE150" s="7"/>
      <c r="AF150" s="7"/>
      <c r="AG150" s="7"/>
      <c r="AH150" s="9"/>
      <c r="AI150" s="9"/>
      <c r="AJ150" s="9"/>
    </row>
    <row r="151" hidden="1">
      <c r="A151" s="10" t="s">
        <v>38</v>
      </c>
      <c r="B151" s="11">
        <v>2023.0</v>
      </c>
      <c r="C151" s="10" t="s">
        <v>39</v>
      </c>
      <c r="D151" s="10" t="s">
        <v>40</v>
      </c>
      <c r="E151" s="10"/>
      <c r="F151" s="10" t="s">
        <v>41</v>
      </c>
      <c r="G151" s="11">
        <v>149.0</v>
      </c>
      <c r="H151" s="11">
        <v>-35.0</v>
      </c>
      <c r="I151" s="10"/>
      <c r="J151" s="11">
        <v>0.0</v>
      </c>
      <c r="K151" s="10"/>
      <c r="L151" s="10"/>
      <c r="X151" s="12"/>
      <c r="Y151" s="10"/>
      <c r="Z151" s="10"/>
      <c r="AA151" s="12"/>
      <c r="AB151" s="12"/>
      <c r="AC151" s="12"/>
      <c r="AD151" s="10"/>
      <c r="AE151" s="10"/>
      <c r="AF151" s="10"/>
      <c r="AG151" s="10"/>
      <c r="AH151" s="12"/>
      <c r="AI151" s="12"/>
      <c r="AJ151" s="12"/>
    </row>
    <row r="152" hidden="1">
      <c r="A152" s="7" t="s">
        <v>38</v>
      </c>
      <c r="B152" s="8">
        <v>2023.0</v>
      </c>
      <c r="C152" s="7" t="s">
        <v>39</v>
      </c>
      <c r="D152" s="7" t="s">
        <v>40</v>
      </c>
      <c r="E152" s="7" t="s">
        <v>40</v>
      </c>
      <c r="F152" s="7" t="s">
        <v>74</v>
      </c>
      <c r="G152" s="8">
        <v>150.0</v>
      </c>
      <c r="H152" s="8">
        <v>-32.0</v>
      </c>
      <c r="I152" s="7"/>
      <c r="J152" s="8">
        <v>1.0</v>
      </c>
      <c r="K152" s="8">
        <v>10.0</v>
      </c>
      <c r="L152" s="8">
        <v>8.0</v>
      </c>
      <c r="X152" s="9"/>
      <c r="Y152" s="7"/>
      <c r="Z152" s="7"/>
      <c r="AA152" s="9"/>
      <c r="AB152" s="9"/>
      <c r="AC152" s="9"/>
      <c r="AD152" s="7"/>
      <c r="AE152" s="7"/>
      <c r="AF152" s="7"/>
      <c r="AG152" s="7"/>
      <c r="AH152" s="9"/>
      <c r="AI152" s="9"/>
      <c r="AJ152" s="9"/>
    </row>
    <row r="153" hidden="1">
      <c r="A153" s="10" t="s">
        <v>38</v>
      </c>
      <c r="B153" s="11">
        <v>2023.0</v>
      </c>
      <c r="C153" s="10" t="s">
        <v>39</v>
      </c>
      <c r="D153" s="10" t="s">
        <v>40</v>
      </c>
      <c r="E153" s="10" t="s">
        <v>40</v>
      </c>
      <c r="F153" s="10" t="s">
        <v>74</v>
      </c>
      <c r="G153" s="11">
        <v>151.0</v>
      </c>
      <c r="H153" s="11">
        <v>-40.0</v>
      </c>
      <c r="I153" s="10"/>
      <c r="J153" s="11">
        <v>2.0</v>
      </c>
      <c r="K153" s="11">
        <v>1.0</v>
      </c>
      <c r="L153" s="11">
        <v>8.0</v>
      </c>
      <c r="X153" s="12"/>
      <c r="Y153" s="10"/>
      <c r="Z153" s="10"/>
      <c r="AA153" s="12"/>
      <c r="AB153" s="12"/>
      <c r="AC153" s="12"/>
      <c r="AD153" s="10"/>
      <c r="AE153" s="10"/>
      <c r="AF153" s="10"/>
      <c r="AG153" s="10"/>
      <c r="AH153" s="12"/>
      <c r="AI153" s="12"/>
      <c r="AJ153" s="12"/>
    </row>
    <row r="154" hidden="1">
      <c r="A154" s="7" t="s">
        <v>38</v>
      </c>
      <c r="B154" s="8">
        <v>2023.0</v>
      </c>
      <c r="C154" s="7" t="s">
        <v>39</v>
      </c>
      <c r="D154" s="7" t="s">
        <v>40</v>
      </c>
      <c r="E154" s="7" t="s">
        <v>40</v>
      </c>
      <c r="F154" s="7" t="s">
        <v>74</v>
      </c>
      <c r="G154" s="8">
        <v>152.0</v>
      </c>
      <c r="H154" s="8">
        <v>-48.0</v>
      </c>
      <c r="I154" s="7"/>
      <c r="J154" s="8">
        <v>1.0</v>
      </c>
      <c r="K154" s="8">
        <v>10.0</v>
      </c>
      <c r="L154" s="8">
        <v>5.0</v>
      </c>
      <c r="X154" s="9"/>
      <c r="Y154" s="7"/>
      <c r="Z154" s="7"/>
      <c r="AA154" s="9"/>
      <c r="AB154" s="9"/>
      <c r="AC154" s="9"/>
      <c r="AD154" s="7"/>
      <c r="AE154" s="7"/>
      <c r="AF154" s="7"/>
      <c r="AG154" s="7"/>
      <c r="AH154" s="9"/>
      <c r="AI154" s="9"/>
      <c r="AJ154" s="9"/>
    </row>
    <row r="155" hidden="1">
      <c r="A155" s="10" t="s">
        <v>38</v>
      </c>
      <c r="B155" s="11">
        <v>2023.0</v>
      </c>
      <c r="C155" s="10" t="s">
        <v>39</v>
      </c>
      <c r="D155" s="10" t="s">
        <v>40</v>
      </c>
      <c r="E155" s="10" t="s">
        <v>40</v>
      </c>
      <c r="F155" s="10" t="s">
        <v>74</v>
      </c>
      <c r="G155" s="11">
        <v>153.0</v>
      </c>
      <c r="H155" s="11">
        <v>47.0</v>
      </c>
      <c r="I155" s="10"/>
      <c r="J155" s="11">
        <v>2.0</v>
      </c>
      <c r="K155" s="11">
        <v>6.0</v>
      </c>
      <c r="L155" s="11">
        <v>9.0</v>
      </c>
      <c r="X155" s="12"/>
      <c r="Y155" s="10"/>
      <c r="Z155" s="10"/>
      <c r="AA155" s="12"/>
      <c r="AB155" s="12"/>
      <c r="AC155" s="12"/>
      <c r="AD155" s="10"/>
      <c r="AE155" s="10"/>
      <c r="AF155" s="10"/>
      <c r="AG155" s="10"/>
      <c r="AH155" s="12"/>
      <c r="AI155" s="12"/>
      <c r="AJ155" s="12"/>
    </row>
    <row r="156" hidden="1">
      <c r="A156" s="7" t="s">
        <v>38</v>
      </c>
      <c r="B156" s="8">
        <v>2023.0</v>
      </c>
      <c r="C156" s="7" t="s">
        <v>39</v>
      </c>
      <c r="D156" s="7" t="s">
        <v>40</v>
      </c>
      <c r="E156" s="7" t="s">
        <v>40</v>
      </c>
      <c r="F156" s="7" t="s">
        <v>74</v>
      </c>
      <c r="G156" s="8">
        <v>154.0</v>
      </c>
      <c r="H156" s="8">
        <v>42.0</v>
      </c>
      <c r="I156" s="7"/>
      <c r="J156" s="8">
        <v>1.0</v>
      </c>
      <c r="K156" s="8">
        <v>10.0</v>
      </c>
      <c r="L156" s="8">
        <v>42.0</v>
      </c>
      <c r="X156" s="9"/>
      <c r="Y156" s="7"/>
      <c r="Z156" s="7"/>
      <c r="AA156" s="9"/>
      <c r="AB156" s="9"/>
      <c r="AC156" s="9"/>
      <c r="AD156" s="7"/>
      <c r="AE156" s="7"/>
      <c r="AF156" s="7"/>
      <c r="AG156" s="7"/>
      <c r="AH156" s="9"/>
      <c r="AI156" s="9"/>
      <c r="AJ156" s="9"/>
    </row>
    <row r="157" hidden="1">
      <c r="A157" s="10" t="s">
        <v>38</v>
      </c>
      <c r="B157" s="11">
        <v>2023.0</v>
      </c>
      <c r="C157" s="10" t="s">
        <v>39</v>
      </c>
      <c r="D157" s="10" t="s">
        <v>40</v>
      </c>
      <c r="E157" s="10"/>
      <c r="F157" s="10" t="s">
        <v>41</v>
      </c>
      <c r="G157" s="11">
        <v>155.0</v>
      </c>
      <c r="H157" s="11">
        <v>3.0</v>
      </c>
      <c r="I157" s="10"/>
      <c r="J157" s="11">
        <v>0.0</v>
      </c>
      <c r="K157" s="10"/>
      <c r="L157" s="10"/>
      <c r="X157" s="12"/>
      <c r="Y157" s="10"/>
      <c r="Z157" s="10"/>
      <c r="AA157" s="12"/>
      <c r="AB157" s="12"/>
      <c r="AC157" s="12"/>
      <c r="AD157" s="10"/>
      <c r="AE157" s="10"/>
      <c r="AF157" s="10"/>
      <c r="AG157" s="10"/>
      <c r="AH157" s="12"/>
      <c r="AI157" s="12"/>
      <c r="AJ157" s="12"/>
    </row>
    <row r="158" hidden="1">
      <c r="A158" s="7" t="s">
        <v>38</v>
      </c>
      <c r="B158" s="8">
        <v>2023.0</v>
      </c>
      <c r="C158" s="7" t="s">
        <v>39</v>
      </c>
      <c r="D158" s="7" t="s">
        <v>40</v>
      </c>
      <c r="E158" s="7"/>
      <c r="F158" s="7" t="s">
        <v>41</v>
      </c>
      <c r="G158" s="8">
        <v>156.0</v>
      </c>
      <c r="H158" s="8">
        <v>-35.0</v>
      </c>
      <c r="I158" s="7"/>
      <c r="J158" s="8">
        <v>0.0</v>
      </c>
      <c r="K158" s="7"/>
      <c r="L158" s="7"/>
      <c r="X158" s="9"/>
      <c r="Y158" s="7"/>
      <c r="Z158" s="7"/>
      <c r="AA158" s="9"/>
      <c r="AB158" s="9"/>
      <c r="AC158" s="9"/>
      <c r="AD158" s="7"/>
      <c r="AE158" s="7"/>
      <c r="AF158" s="7"/>
      <c r="AG158" s="7"/>
      <c r="AH158" s="9"/>
      <c r="AI158" s="9"/>
      <c r="AJ158" s="9"/>
    </row>
    <row r="159">
      <c r="A159" s="10" t="s">
        <v>38</v>
      </c>
      <c r="B159" s="11">
        <v>2023.0</v>
      </c>
      <c r="C159" s="10" t="s">
        <v>39</v>
      </c>
      <c r="D159" s="10" t="s">
        <v>40</v>
      </c>
      <c r="E159" s="10" t="s">
        <v>39</v>
      </c>
      <c r="F159" s="10" t="s">
        <v>42</v>
      </c>
      <c r="G159" s="11">
        <v>157.0</v>
      </c>
      <c r="H159" s="11">
        <v>-20.0</v>
      </c>
      <c r="I159" s="10" t="s">
        <v>43</v>
      </c>
      <c r="J159" s="11">
        <v>1.0</v>
      </c>
      <c r="K159" s="11">
        <v>10.0</v>
      </c>
      <c r="L159" s="11">
        <v>0.0</v>
      </c>
      <c r="M159" s="13">
        <v>11.0</v>
      </c>
      <c r="N159" s="13" t="s">
        <v>65</v>
      </c>
      <c r="O159" s="13" t="s">
        <v>45</v>
      </c>
      <c r="Q159" s="13" t="s">
        <v>46</v>
      </c>
      <c r="T159" s="13" t="s">
        <v>47</v>
      </c>
      <c r="X159" s="12" t="s">
        <v>48</v>
      </c>
      <c r="Y159" s="10" t="s">
        <v>49</v>
      </c>
      <c r="Z159" s="11">
        <v>4.0</v>
      </c>
      <c r="AA159" s="15">
        <f>12.7-11.05</f>
        <v>1.65</v>
      </c>
      <c r="AB159" s="15">
        <v>-1.0</v>
      </c>
      <c r="AC159" s="12" t="s">
        <v>48</v>
      </c>
      <c r="AD159" s="10" t="s">
        <v>50</v>
      </c>
      <c r="AE159" s="10" t="s">
        <v>50</v>
      </c>
      <c r="AF159" s="11">
        <v>7.0</v>
      </c>
      <c r="AG159" s="11">
        <v>11.0</v>
      </c>
      <c r="AH159" s="12" t="s">
        <v>48</v>
      </c>
      <c r="AI159" s="12" t="s">
        <v>50</v>
      </c>
      <c r="AJ159" s="12" t="s">
        <v>50</v>
      </c>
    </row>
    <row r="160">
      <c r="A160" s="7" t="s">
        <v>38</v>
      </c>
      <c r="B160" s="8">
        <v>2023.0</v>
      </c>
      <c r="C160" s="7" t="s">
        <v>39</v>
      </c>
      <c r="D160" s="7" t="s">
        <v>40</v>
      </c>
      <c r="E160" s="7" t="s">
        <v>39</v>
      </c>
      <c r="F160" s="7" t="s">
        <v>42</v>
      </c>
      <c r="G160" s="8">
        <v>158.0</v>
      </c>
      <c r="H160" s="8">
        <v>-20.0</v>
      </c>
      <c r="I160" s="7" t="s">
        <v>43</v>
      </c>
      <c r="J160" s="8">
        <v>2.0</v>
      </c>
      <c r="K160" s="8">
        <v>10.0</v>
      </c>
      <c r="L160" s="8">
        <v>-10.0</v>
      </c>
      <c r="M160" s="13">
        <v>11.0</v>
      </c>
      <c r="N160" s="13" t="s">
        <v>60</v>
      </c>
      <c r="O160" s="13" t="s">
        <v>45</v>
      </c>
      <c r="Q160" s="13" t="s">
        <v>46</v>
      </c>
      <c r="T160" s="13" t="s">
        <v>61</v>
      </c>
      <c r="X160" s="9" t="s">
        <v>48</v>
      </c>
      <c r="Y160" s="7" t="s">
        <v>49</v>
      </c>
      <c r="Z160" s="8">
        <v>4.0</v>
      </c>
      <c r="AA160" s="9" t="s">
        <v>50</v>
      </c>
      <c r="AB160" s="9" t="s">
        <v>50</v>
      </c>
      <c r="AC160" s="14">
        <f>6.65-3.63</f>
        <v>3.02</v>
      </c>
      <c r="AD160" s="7" t="s">
        <v>50</v>
      </c>
      <c r="AE160" s="8">
        <v>0.0</v>
      </c>
      <c r="AF160" s="8">
        <v>7.0</v>
      </c>
      <c r="AG160" s="7" t="s">
        <v>48</v>
      </c>
      <c r="AH160" s="9" t="s">
        <v>48</v>
      </c>
      <c r="AI160" s="9" t="s">
        <v>50</v>
      </c>
      <c r="AJ160" s="9" t="s">
        <v>50</v>
      </c>
    </row>
    <row r="161">
      <c r="A161" s="10" t="s">
        <v>38</v>
      </c>
      <c r="B161" s="11">
        <v>2023.0</v>
      </c>
      <c r="C161" s="10" t="s">
        <v>39</v>
      </c>
      <c r="D161" s="10" t="s">
        <v>40</v>
      </c>
      <c r="E161" s="10" t="s">
        <v>39</v>
      </c>
      <c r="F161" s="10" t="s">
        <v>42</v>
      </c>
      <c r="G161" s="11">
        <v>159.0</v>
      </c>
      <c r="H161" s="11">
        <v>-10.0</v>
      </c>
      <c r="I161" s="10" t="s">
        <v>43</v>
      </c>
      <c r="J161" s="11">
        <v>3.0</v>
      </c>
      <c r="K161" s="11">
        <v>20.0</v>
      </c>
      <c r="L161" s="11">
        <v>3.0</v>
      </c>
      <c r="M161" s="13">
        <v>11.0</v>
      </c>
      <c r="N161" s="13" t="s">
        <v>60</v>
      </c>
      <c r="O161" s="13" t="s">
        <v>45</v>
      </c>
      <c r="Q161" s="13" t="s">
        <v>46</v>
      </c>
      <c r="T161" s="13" t="s">
        <v>89</v>
      </c>
      <c r="X161" s="12" t="s">
        <v>48</v>
      </c>
      <c r="Y161" s="10" t="s">
        <v>77</v>
      </c>
      <c r="Z161" s="11">
        <v>3.0</v>
      </c>
      <c r="AA161" s="12" t="s">
        <v>50</v>
      </c>
      <c r="AB161" s="12" t="s">
        <v>50</v>
      </c>
      <c r="AC161" s="12" t="s">
        <v>50</v>
      </c>
      <c r="AD161" s="10" t="s">
        <v>50</v>
      </c>
      <c r="AE161" s="11">
        <v>1.0</v>
      </c>
      <c r="AF161" s="11">
        <v>7.0</v>
      </c>
      <c r="AG161" s="10"/>
      <c r="AH161" s="12" t="s">
        <v>48</v>
      </c>
      <c r="AI161" s="12" t="s">
        <v>50</v>
      </c>
      <c r="AJ161" s="12" t="s">
        <v>50</v>
      </c>
    </row>
    <row r="162" hidden="1">
      <c r="A162" s="7" t="s">
        <v>38</v>
      </c>
      <c r="B162" s="8">
        <v>2023.0</v>
      </c>
      <c r="C162" s="7" t="s">
        <v>39</v>
      </c>
      <c r="D162" s="7" t="s">
        <v>40</v>
      </c>
      <c r="E162" s="7"/>
      <c r="F162" s="7" t="s">
        <v>41</v>
      </c>
      <c r="G162" s="8">
        <v>160.0</v>
      </c>
      <c r="H162" s="8">
        <v>-13.0</v>
      </c>
      <c r="I162" s="7"/>
      <c r="J162" s="8">
        <v>4.0</v>
      </c>
      <c r="K162" s="8">
        <v>17.0</v>
      </c>
      <c r="L162" s="7"/>
      <c r="X162" s="9"/>
      <c r="Y162" s="7"/>
      <c r="Z162" s="7"/>
      <c r="AA162" s="9"/>
      <c r="AB162" s="9"/>
      <c r="AC162" s="9"/>
      <c r="AD162" s="7"/>
      <c r="AE162" s="7"/>
      <c r="AF162" s="7"/>
      <c r="AG162" s="7"/>
      <c r="AH162" s="9"/>
      <c r="AI162" s="9"/>
      <c r="AJ162" s="9"/>
    </row>
    <row r="163" hidden="1">
      <c r="A163" s="10" t="s">
        <v>38</v>
      </c>
      <c r="B163" s="11">
        <v>2023.0</v>
      </c>
      <c r="C163" s="10" t="s">
        <v>39</v>
      </c>
      <c r="D163" s="10" t="s">
        <v>40</v>
      </c>
      <c r="E163" s="10" t="s">
        <v>40</v>
      </c>
      <c r="F163" s="10" t="s">
        <v>74</v>
      </c>
      <c r="G163" s="11">
        <v>161.0</v>
      </c>
      <c r="H163" s="10"/>
      <c r="I163" s="10"/>
      <c r="J163" s="11">
        <v>1.0</v>
      </c>
      <c r="K163" s="11">
        <v>10.0</v>
      </c>
      <c r="L163" s="10"/>
      <c r="X163" s="12"/>
      <c r="Y163" s="10"/>
      <c r="Z163" s="10"/>
      <c r="AA163" s="12"/>
      <c r="AB163" s="12"/>
      <c r="AC163" s="12"/>
      <c r="AD163" s="10"/>
      <c r="AE163" s="10"/>
      <c r="AF163" s="10"/>
      <c r="AG163" s="10"/>
      <c r="AH163" s="12"/>
      <c r="AI163" s="12"/>
      <c r="AJ163" s="12"/>
    </row>
    <row r="164" hidden="1">
      <c r="A164" s="7" t="s">
        <v>38</v>
      </c>
      <c r="B164" s="8">
        <v>2023.0</v>
      </c>
      <c r="C164" s="7" t="s">
        <v>39</v>
      </c>
      <c r="D164" s="7" t="s">
        <v>40</v>
      </c>
      <c r="E164" s="7" t="s">
        <v>40</v>
      </c>
      <c r="F164" s="7" t="s">
        <v>74</v>
      </c>
      <c r="G164" s="8">
        <v>162.0</v>
      </c>
      <c r="H164" s="8">
        <v>46.0</v>
      </c>
      <c r="I164" s="7"/>
      <c r="J164" s="8">
        <v>2.0</v>
      </c>
      <c r="K164" s="8">
        <v>11.0</v>
      </c>
      <c r="L164" s="7"/>
      <c r="X164" s="9"/>
      <c r="Y164" s="7"/>
      <c r="Z164" s="7"/>
      <c r="AA164" s="9"/>
      <c r="AB164" s="9"/>
      <c r="AC164" s="9"/>
      <c r="AD164" s="7"/>
      <c r="AE164" s="7"/>
      <c r="AF164" s="7"/>
      <c r="AG164" s="7"/>
      <c r="AH164" s="9"/>
      <c r="AI164" s="9"/>
      <c r="AJ164" s="9"/>
    </row>
    <row r="165" hidden="1">
      <c r="A165" s="10" t="s">
        <v>38</v>
      </c>
      <c r="B165" s="11">
        <v>2023.0</v>
      </c>
      <c r="C165" s="10" t="s">
        <v>39</v>
      </c>
      <c r="D165" s="10" t="s">
        <v>40</v>
      </c>
      <c r="E165" s="10" t="s">
        <v>40</v>
      </c>
      <c r="F165" s="10" t="s">
        <v>74</v>
      </c>
      <c r="G165" s="11">
        <v>163.0</v>
      </c>
      <c r="H165" s="10"/>
      <c r="I165" s="10"/>
      <c r="J165" s="11">
        <v>3.0</v>
      </c>
      <c r="K165" s="11">
        <v>9.0</v>
      </c>
      <c r="L165" s="10"/>
      <c r="X165" s="12"/>
      <c r="Y165" s="10"/>
      <c r="Z165" s="10"/>
      <c r="AA165" s="12"/>
      <c r="AB165" s="12"/>
      <c r="AC165" s="12"/>
      <c r="AD165" s="10"/>
      <c r="AE165" s="10"/>
      <c r="AF165" s="10"/>
      <c r="AG165" s="10"/>
      <c r="AH165" s="12"/>
      <c r="AI165" s="12"/>
      <c r="AJ165" s="12"/>
    </row>
    <row r="166" hidden="1">
      <c r="A166" s="7" t="s">
        <v>38</v>
      </c>
      <c r="B166" s="8">
        <v>2023.0</v>
      </c>
      <c r="C166" s="7" t="s">
        <v>39</v>
      </c>
      <c r="D166" s="7" t="s">
        <v>40</v>
      </c>
      <c r="E166" s="7"/>
      <c r="F166" s="7" t="s">
        <v>41</v>
      </c>
      <c r="G166" s="8">
        <v>164.0</v>
      </c>
      <c r="H166" s="7"/>
      <c r="I166" s="7"/>
      <c r="J166" s="7"/>
      <c r="K166" s="7"/>
      <c r="L166" s="7"/>
      <c r="X166" s="9"/>
      <c r="Y166" s="7"/>
      <c r="Z166" s="7"/>
      <c r="AA166" s="9"/>
      <c r="AB166" s="9"/>
      <c r="AC166" s="9"/>
      <c r="AD166" s="7"/>
      <c r="AE166" s="7"/>
      <c r="AF166" s="7"/>
      <c r="AG166" s="7"/>
      <c r="AH166" s="9"/>
      <c r="AI166" s="9"/>
      <c r="AJ166" s="9"/>
    </row>
    <row r="167">
      <c r="A167" s="10" t="s">
        <v>38</v>
      </c>
      <c r="B167" s="11">
        <v>2023.0</v>
      </c>
      <c r="C167" s="10" t="s">
        <v>39</v>
      </c>
      <c r="D167" s="10" t="s">
        <v>40</v>
      </c>
      <c r="E167" s="10" t="s">
        <v>39</v>
      </c>
      <c r="F167" s="10" t="s">
        <v>42</v>
      </c>
      <c r="G167" s="11">
        <v>165.0</v>
      </c>
      <c r="H167" s="11">
        <v>-11.0</v>
      </c>
      <c r="I167" s="10" t="s">
        <v>43</v>
      </c>
      <c r="J167" s="11">
        <v>1.0</v>
      </c>
      <c r="K167" s="11">
        <v>10.0</v>
      </c>
      <c r="L167" s="11">
        <v>4.0</v>
      </c>
      <c r="M167" s="13">
        <v>10.0</v>
      </c>
      <c r="N167" s="13" t="s">
        <v>65</v>
      </c>
      <c r="O167" s="13" t="s">
        <v>45</v>
      </c>
      <c r="Q167" s="13" t="s">
        <v>46</v>
      </c>
      <c r="T167" s="13" t="s">
        <v>89</v>
      </c>
      <c r="X167" s="12" t="s">
        <v>48</v>
      </c>
      <c r="Y167" s="10" t="s">
        <v>49</v>
      </c>
      <c r="Z167" s="11">
        <v>4.0</v>
      </c>
      <c r="AA167" s="12" t="s">
        <v>50</v>
      </c>
      <c r="AB167" s="12" t="s">
        <v>50</v>
      </c>
      <c r="AC167" s="12" t="s">
        <v>50</v>
      </c>
      <c r="AD167" s="10" t="s">
        <v>50</v>
      </c>
      <c r="AE167" s="11">
        <f>15-5</f>
        <v>10</v>
      </c>
      <c r="AF167" s="11">
        <v>7.0</v>
      </c>
      <c r="AG167" s="10"/>
      <c r="AH167" s="12" t="s">
        <v>48</v>
      </c>
      <c r="AI167" s="12" t="s">
        <v>50</v>
      </c>
      <c r="AJ167" s="12" t="s">
        <v>50</v>
      </c>
    </row>
    <row r="168">
      <c r="A168" s="7" t="s">
        <v>38</v>
      </c>
      <c r="B168" s="8">
        <v>2023.0</v>
      </c>
      <c r="C168" s="7" t="s">
        <v>39</v>
      </c>
      <c r="D168" s="7" t="s">
        <v>40</v>
      </c>
      <c r="E168" s="7" t="s">
        <v>39</v>
      </c>
      <c r="F168" s="7" t="s">
        <v>42</v>
      </c>
      <c r="G168" s="8">
        <v>166.0</v>
      </c>
      <c r="H168" s="8">
        <v>-15.0</v>
      </c>
      <c r="I168" s="7" t="s">
        <v>43</v>
      </c>
      <c r="J168" s="8">
        <v>2.0</v>
      </c>
      <c r="K168" s="8">
        <v>6.0</v>
      </c>
      <c r="L168" s="8">
        <v>0.0</v>
      </c>
      <c r="M168" s="13">
        <v>10.0</v>
      </c>
      <c r="N168" s="13" t="s">
        <v>65</v>
      </c>
      <c r="O168" s="13" t="s">
        <v>45</v>
      </c>
      <c r="Q168" s="13" t="s">
        <v>46</v>
      </c>
      <c r="T168" s="13" t="s">
        <v>47</v>
      </c>
      <c r="X168" s="9" t="s">
        <v>48</v>
      </c>
      <c r="Y168" s="7" t="s">
        <v>49</v>
      </c>
      <c r="Z168" s="8">
        <v>4.0</v>
      </c>
      <c r="AA168" s="14">
        <f>8.54-4.56</f>
        <v>3.98</v>
      </c>
      <c r="AB168" s="14">
        <v>-1.0</v>
      </c>
      <c r="AC168" s="14">
        <f>7.1-4.56</f>
        <v>2.54</v>
      </c>
      <c r="AD168" s="7" t="s">
        <v>50</v>
      </c>
      <c r="AE168" s="7" t="s">
        <v>50</v>
      </c>
      <c r="AF168" s="8">
        <v>7.0</v>
      </c>
      <c r="AG168" s="8">
        <v>18.0</v>
      </c>
      <c r="AH168" s="9" t="s">
        <v>48</v>
      </c>
      <c r="AI168" s="9" t="s">
        <v>50</v>
      </c>
      <c r="AJ168" s="9" t="s">
        <v>50</v>
      </c>
    </row>
    <row r="169">
      <c r="A169" s="10" t="s">
        <v>38</v>
      </c>
      <c r="B169" s="11">
        <v>2023.0</v>
      </c>
      <c r="C169" s="10" t="s">
        <v>39</v>
      </c>
      <c r="D169" s="10" t="s">
        <v>40</v>
      </c>
      <c r="E169" s="10" t="s">
        <v>39</v>
      </c>
      <c r="F169" s="10" t="s">
        <v>42</v>
      </c>
      <c r="G169" s="11">
        <v>167.0</v>
      </c>
      <c r="H169" s="11">
        <v>-15.0</v>
      </c>
      <c r="I169" s="10" t="s">
        <v>43</v>
      </c>
      <c r="J169" s="11">
        <v>3.0</v>
      </c>
      <c r="K169" s="11">
        <v>6.0</v>
      </c>
      <c r="L169" s="11">
        <v>10.0</v>
      </c>
      <c r="M169" s="13">
        <v>10.0</v>
      </c>
      <c r="N169" s="13" t="s">
        <v>44</v>
      </c>
      <c r="O169" s="13" t="s">
        <v>45</v>
      </c>
      <c r="Q169" s="13" t="s">
        <v>46</v>
      </c>
      <c r="T169" s="13" t="s">
        <v>61</v>
      </c>
      <c r="X169" s="12" t="s">
        <v>48</v>
      </c>
      <c r="Y169" s="10" t="s">
        <v>49</v>
      </c>
      <c r="Z169" s="11">
        <v>4.0</v>
      </c>
      <c r="AA169" s="15">
        <f>5.53-2.95</f>
        <v>2.58</v>
      </c>
      <c r="AB169" s="15">
        <f>7-2.95</f>
        <v>4.05</v>
      </c>
      <c r="AC169" s="12" t="s">
        <v>48</v>
      </c>
      <c r="AD169" s="11">
        <v>1.0</v>
      </c>
      <c r="AE169" s="11">
        <f>25-24</f>
        <v>1</v>
      </c>
      <c r="AF169" s="11">
        <v>7.0</v>
      </c>
      <c r="AG169" s="11">
        <v>8.0</v>
      </c>
      <c r="AH169" s="12" t="s">
        <v>48</v>
      </c>
      <c r="AI169" s="12" t="s">
        <v>50</v>
      </c>
      <c r="AJ169" s="12" t="s">
        <v>50</v>
      </c>
    </row>
    <row r="170">
      <c r="A170" s="7" t="s">
        <v>38</v>
      </c>
      <c r="B170" s="8">
        <v>2023.0</v>
      </c>
      <c r="C170" s="7" t="s">
        <v>39</v>
      </c>
      <c r="D170" s="7" t="s">
        <v>40</v>
      </c>
      <c r="E170" s="7" t="s">
        <v>39</v>
      </c>
      <c r="F170" s="7" t="s">
        <v>42</v>
      </c>
      <c r="G170" s="8">
        <v>168.0</v>
      </c>
      <c r="H170" s="8">
        <v>-25.0</v>
      </c>
      <c r="I170" s="7" t="s">
        <v>51</v>
      </c>
      <c r="J170" s="8">
        <v>1.0</v>
      </c>
      <c r="K170" s="8">
        <v>10.0</v>
      </c>
      <c r="L170" s="8">
        <v>0.0</v>
      </c>
      <c r="M170" s="13">
        <v>10.0</v>
      </c>
      <c r="N170" s="13" t="s">
        <v>65</v>
      </c>
      <c r="O170" s="13" t="s">
        <v>45</v>
      </c>
      <c r="Q170" s="13" t="s">
        <v>46</v>
      </c>
      <c r="T170" s="13" t="s">
        <v>61</v>
      </c>
      <c r="X170" s="9" t="s">
        <v>48</v>
      </c>
      <c r="Y170" s="7" t="s">
        <v>49</v>
      </c>
      <c r="Z170" s="8">
        <v>4.0</v>
      </c>
      <c r="AA170" s="14">
        <f>12.15-7.07</f>
        <v>5.08</v>
      </c>
      <c r="AB170" s="14">
        <v>-1.0</v>
      </c>
      <c r="AC170" s="14">
        <f>11.6-7.07</f>
        <v>4.53</v>
      </c>
      <c r="AD170" s="7" t="s">
        <v>50</v>
      </c>
      <c r="AE170" s="7" t="s">
        <v>50</v>
      </c>
      <c r="AF170" s="8">
        <v>7.0</v>
      </c>
      <c r="AG170" s="8">
        <v>8.0</v>
      </c>
      <c r="AH170" s="9" t="s">
        <v>48</v>
      </c>
      <c r="AI170" s="9" t="s">
        <v>50</v>
      </c>
      <c r="AJ170" s="9" t="s">
        <v>50</v>
      </c>
    </row>
    <row r="171">
      <c r="A171" s="10" t="s">
        <v>38</v>
      </c>
      <c r="B171" s="11">
        <v>2023.0</v>
      </c>
      <c r="C171" s="10" t="s">
        <v>39</v>
      </c>
      <c r="D171" s="10" t="s">
        <v>40</v>
      </c>
      <c r="E171" s="10" t="s">
        <v>39</v>
      </c>
      <c r="F171" s="10" t="s">
        <v>42</v>
      </c>
      <c r="G171" s="11">
        <v>169.0</v>
      </c>
      <c r="H171" s="11">
        <v>-25.0</v>
      </c>
      <c r="I171" s="10" t="s">
        <v>51</v>
      </c>
      <c r="J171" s="11">
        <v>2.0</v>
      </c>
      <c r="K171" s="11">
        <v>10.0</v>
      </c>
      <c r="L171" s="11">
        <v>4.0</v>
      </c>
      <c r="M171" s="13">
        <v>10.0</v>
      </c>
      <c r="N171" s="13" t="s">
        <v>44</v>
      </c>
      <c r="O171" s="13" t="s">
        <v>45</v>
      </c>
      <c r="Q171" s="13" t="s">
        <v>46</v>
      </c>
      <c r="T171" s="13" t="s">
        <v>61</v>
      </c>
      <c r="X171" s="12" t="s">
        <v>48</v>
      </c>
      <c r="Y171" s="10" t="s">
        <v>49</v>
      </c>
      <c r="Z171" s="11">
        <v>4.0</v>
      </c>
      <c r="AA171" s="12" t="s">
        <v>50</v>
      </c>
      <c r="AB171" s="12" t="s">
        <v>50</v>
      </c>
      <c r="AC171" s="15">
        <f>5.47-3.36</f>
        <v>2.11</v>
      </c>
      <c r="AD171" s="10" t="s">
        <v>50</v>
      </c>
      <c r="AE171" s="11">
        <f>29-17</f>
        <v>12</v>
      </c>
      <c r="AF171" s="11">
        <v>7.0</v>
      </c>
      <c r="AG171" s="10"/>
      <c r="AH171" s="12" t="s">
        <v>48</v>
      </c>
      <c r="AI171" s="12" t="s">
        <v>50</v>
      </c>
      <c r="AJ171" s="12" t="s">
        <v>50</v>
      </c>
    </row>
    <row r="172">
      <c r="A172" s="7" t="s">
        <v>38</v>
      </c>
      <c r="B172" s="8">
        <v>2023.0</v>
      </c>
      <c r="C172" s="7" t="s">
        <v>39</v>
      </c>
      <c r="D172" s="7" t="s">
        <v>40</v>
      </c>
      <c r="E172" s="7" t="s">
        <v>39</v>
      </c>
      <c r="F172" s="7" t="s">
        <v>42</v>
      </c>
      <c r="G172" s="8">
        <v>170.0</v>
      </c>
      <c r="H172" s="8">
        <v>-29.0</v>
      </c>
      <c r="I172" s="7" t="s">
        <v>43</v>
      </c>
      <c r="J172" s="8">
        <v>3.0</v>
      </c>
      <c r="K172" s="8">
        <v>6.0</v>
      </c>
      <c r="L172" s="8">
        <v>4.0</v>
      </c>
      <c r="M172" s="13">
        <v>0.0</v>
      </c>
      <c r="N172" s="13" t="s">
        <v>90</v>
      </c>
      <c r="O172" s="13" t="s">
        <v>90</v>
      </c>
      <c r="Q172" s="13" t="s">
        <v>46</v>
      </c>
      <c r="T172" s="13" t="s">
        <v>47</v>
      </c>
      <c r="X172" s="9" t="s">
        <v>48</v>
      </c>
      <c r="Y172" s="7" t="s">
        <v>77</v>
      </c>
      <c r="Z172" s="8">
        <v>3.0</v>
      </c>
      <c r="AA172" s="14">
        <f>13.2-10.24</f>
        <v>2.96</v>
      </c>
      <c r="AB172" s="14">
        <f>13.98-10.24</f>
        <v>3.74</v>
      </c>
      <c r="AC172" s="14">
        <f>12.8-10.24</f>
        <v>2.56</v>
      </c>
      <c r="AD172" s="8">
        <v>3.0</v>
      </c>
      <c r="AE172" s="8">
        <v>0.0</v>
      </c>
      <c r="AF172" s="8">
        <v>7.0</v>
      </c>
      <c r="AG172" s="8">
        <v>1.0</v>
      </c>
      <c r="AH172" s="9" t="s">
        <v>48</v>
      </c>
      <c r="AI172" s="9" t="s">
        <v>50</v>
      </c>
      <c r="AJ172" s="9" t="s">
        <v>50</v>
      </c>
    </row>
    <row r="173">
      <c r="A173" s="10" t="s">
        <v>38</v>
      </c>
      <c r="B173" s="11">
        <v>2023.0</v>
      </c>
      <c r="C173" s="10" t="s">
        <v>39</v>
      </c>
      <c r="D173" s="10" t="s">
        <v>40</v>
      </c>
      <c r="E173" s="10" t="s">
        <v>39</v>
      </c>
      <c r="F173" s="10" t="s">
        <v>42</v>
      </c>
      <c r="G173" s="11">
        <v>171.0</v>
      </c>
      <c r="H173" s="11">
        <v>-33.0</v>
      </c>
      <c r="I173" s="10" t="s">
        <v>51</v>
      </c>
      <c r="J173" s="11">
        <v>4.0</v>
      </c>
      <c r="K173" s="11">
        <v>2.0</v>
      </c>
      <c r="L173" s="11">
        <v>30.0</v>
      </c>
      <c r="M173" s="13">
        <v>0.0</v>
      </c>
      <c r="N173" s="13" t="s">
        <v>90</v>
      </c>
      <c r="O173" s="13" t="s">
        <v>90</v>
      </c>
      <c r="Q173" s="13" t="s">
        <v>46</v>
      </c>
      <c r="T173" s="13" t="s">
        <v>89</v>
      </c>
      <c r="X173" s="12" t="s">
        <v>48</v>
      </c>
      <c r="Y173" s="10" t="s">
        <v>77</v>
      </c>
      <c r="Z173" s="11">
        <v>3.0</v>
      </c>
      <c r="AA173" s="15">
        <f>12.64-6.56</f>
        <v>6.08</v>
      </c>
      <c r="AB173" s="15">
        <f>14.35-6.56</f>
        <v>7.79</v>
      </c>
      <c r="AC173" s="15">
        <f>8.3-6.56</f>
        <v>1.74</v>
      </c>
      <c r="AD173" s="11">
        <v>8.0</v>
      </c>
      <c r="AE173" s="11">
        <v>6.0</v>
      </c>
      <c r="AF173" s="11">
        <v>7.0</v>
      </c>
      <c r="AG173" s="11">
        <v>8.0</v>
      </c>
      <c r="AH173" s="12" t="s">
        <v>48</v>
      </c>
      <c r="AI173" s="12" t="s">
        <v>50</v>
      </c>
      <c r="AJ173" s="12" t="s">
        <v>50</v>
      </c>
    </row>
    <row r="174">
      <c r="A174" s="7" t="s">
        <v>38</v>
      </c>
      <c r="B174" s="8">
        <v>2023.0</v>
      </c>
      <c r="C174" s="7" t="s">
        <v>39</v>
      </c>
      <c r="D174" s="7" t="s">
        <v>40</v>
      </c>
      <c r="E174" s="7" t="s">
        <v>39</v>
      </c>
      <c r="F174" s="7" t="s">
        <v>42</v>
      </c>
      <c r="G174" s="8">
        <v>172.0</v>
      </c>
      <c r="H174" s="8">
        <v>37.0</v>
      </c>
      <c r="I174" s="7" t="s">
        <v>43</v>
      </c>
      <c r="J174" s="8">
        <v>1.0</v>
      </c>
      <c r="K174" s="8">
        <v>10.0</v>
      </c>
      <c r="L174" s="8">
        <v>2.0</v>
      </c>
      <c r="M174" s="13">
        <v>0.0</v>
      </c>
      <c r="N174" s="13" t="s">
        <v>90</v>
      </c>
      <c r="O174" s="13" t="s">
        <v>90</v>
      </c>
      <c r="Q174" s="13" t="s">
        <v>46</v>
      </c>
      <c r="T174" s="13" t="s">
        <v>89</v>
      </c>
      <c r="X174" s="9" t="s">
        <v>48</v>
      </c>
      <c r="Y174" s="7" t="s">
        <v>77</v>
      </c>
      <c r="Z174" s="8">
        <v>3.0</v>
      </c>
      <c r="AA174" s="14">
        <f>6.56-3.78</f>
        <v>2.78</v>
      </c>
      <c r="AB174" s="14">
        <f>7.38-3.78</f>
        <v>3.6</v>
      </c>
      <c r="AC174" s="9" t="s">
        <v>48</v>
      </c>
      <c r="AD174" s="8">
        <v>0.0</v>
      </c>
      <c r="AE174" s="8">
        <v>-1.0</v>
      </c>
      <c r="AF174" s="8">
        <v>7.0</v>
      </c>
      <c r="AG174" s="7"/>
      <c r="AH174" s="9" t="s">
        <v>48</v>
      </c>
      <c r="AI174" s="9" t="s">
        <v>50</v>
      </c>
      <c r="AJ174" s="9" t="s">
        <v>50</v>
      </c>
    </row>
    <row r="175">
      <c r="A175" s="10" t="s">
        <v>38</v>
      </c>
      <c r="B175" s="11">
        <v>2023.0</v>
      </c>
      <c r="C175" s="10" t="s">
        <v>39</v>
      </c>
      <c r="D175" s="10" t="s">
        <v>40</v>
      </c>
      <c r="E175" s="10" t="s">
        <v>39</v>
      </c>
      <c r="F175" s="10" t="s">
        <v>42</v>
      </c>
      <c r="G175" s="11">
        <v>173.0</v>
      </c>
      <c r="H175" s="11">
        <v>35.0</v>
      </c>
      <c r="I175" s="10" t="s">
        <v>51</v>
      </c>
      <c r="J175" s="11">
        <v>2.0</v>
      </c>
      <c r="K175" s="11">
        <v>8.0</v>
      </c>
      <c r="L175" s="11">
        <v>17.0</v>
      </c>
      <c r="M175" s="13">
        <v>0.0</v>
      </c>
      <c r="N175" s="13" t="s">
        <v>90</v>
      </c>
      <c r="O175" s="13" t="s">
        <v>90</v>
      </c>
      <c r="Q175" s="13" t="s">
        <v>46</v>
      </c>
      <c r="T175" s="13" t="s">
        <v>47</v>
      </c>
      <c r="X175" s="12" t="s">
        <v>48</v>
      </c>
      <c r="Y175" s="10" t="s">
        <v>77</v>
      </c>
      <c r="Z175" s="11">
        <v>3.0</v>
      </c>
      <c r="AA175" s="12" t="s">
        <v>50</v>
      </c>
      <c r="AB175" s="12" t="s">
        <v>50</v>
      </c>
      <c r="AC175" s="15">
        <f>5.8-4</f>
        <v>1.8</v>
      </c>
      <c r="AD175" s="10" t="s">
        <v>50</v>
      </c>
      <c r="AE175" s="11">
        <v>3.0</v>
      </c>
      <c r="AF175" s="11">
        <v>7.0</v>
      </c>
      <c r="AG175" s="10"/>
      <c r="AH175" s="12" t="s">
        <v>48</v>
      </c>
      <c r="AI175" s="12" t="s">
        <v>50</v>
      </c>
      <c r="AJ175" s="12" t="s">
        <v>50</v>
      </c>
    </row>
    <row r="176">
      <c r="A176" s="7" t="s">
        <v>38</v>
      </c>
      <c r="B176" s="8">
        <v>2023.0</v>
      </c>
      <c r="C176" s="7" t="s">
        <v>39</v>
      </c>
      <c r="D176" s="7" t="s">
        <v>40</v>
      </c>
      <c r="E176" s="7" t="s">
        <v>39</v>
      </c>
      <c r="F176" s="7" t="s">
        <v>42</v>
      </c>
      <c r="G176" s="8">
        <v>174.0</v>
      </c>
      <c r="H176" s="8">
        <v>18.0</v>
      </c>
      <c r="I176" s="7" t="s">
        <v>51</v>
      </c>
      <c r="J176" s="8">
        <v>1.0</v>
      </c>
      <c r="K176" s="8">
        <v>10.0</v>
      </c>
      <c r="L176" s="8">
        <v>0.0</v>
      </c>
      <c r="O176" s="13" t="s">
        <v>95</v>
      </c>
      <c r="Q176" s="13" t="s">
        <v>46</v>
      </c>
      <c r="X176" s="9" t="s">
        <v>48</v>
      </c>
      <c r="Y176" s="7" t="s">
        <v>77</v>
      </c>
      <c r="Z176" s="8">
        <v>3.0</v>
      </c>
      <c r="AA176" s="9" t="s">
        <v>50</v>
      </c>
      <c r="AB176" s="9" t="s">
        <v>50</v>
      </c>
      <c r="AC176" s="9" t="s">
        <v>50</v>
      </c>
      <c r="AD176" s="7" t="s">
        <v>50</v>
      </c>
      <c r="AE176" s="7" t="s">
        <v>50</v>
      </c>
      <c r="AF176" s="8">
        <v>7.0</v>
      </c>
      <c r="AG176" s="8">
        <v>18.0</v>
      </c>
      <c r="AH176" s="9" t="s">
        <v>50</v>
      </c>
      <c r="AI176" s="9" t="s">
        <v>50</v>
      </c>
      <c r="AJ176" s="9" t="s">
        <v>50</v>
      </c>
    </row>
    <row r="177">
      <c r="A177" s="10" t="s">
        <v>38</v>
      </c>
      <c r="B177" s="11">
        <v>2023.0</v>
      </c>
      <c r="C177" s="10" t="s">
        <v>39</v>
      </c>
      <c r="D177" s="10" t="s">
        <v>40</v>
      </c>
      <c r="E177" s="10" t="s">
        <v>39</v>
      </c>
      <c r="F177" s="10" t="s">
        <v>42</v>
      </c>
      <c r="G177" s="11">
        <v>175.0</v>
      </c>
      <c r="H177" s="11">
        <v>18.0</v>
      </c>
      <c r="I177" s="10" t="s">
        <v>51</v>
      </c>
      <c r="J177" s="11">
        <v>1.0</v>
      </c>
      <c r="K177" s="11">
        <v>10.0</v>
      </c>
      <c r="L177" s="11">
        <v>-10.0</v>
      </c>
      <c r="M177" s="13">
        <v>0.0</v>
      </c>
      <c r="N177" s="13" t="s">
        <v>90</v>
      </c>
      <c r="O177" s="13" t="s">
        <v>90</v>
      </c>
      <c r="Q177" s="13" t="s">
        <v>46</v>
      </c>
      <c r="T177" s="13" t="s">
        <v>47</v>
      </c>
      <c r="X177" s="12" t="s">
        <v>48</v>
      </c>
      <c r="Y177" s="10" t="s">
        <v>50</v>
      </c>
      <c r="Z177" s="10" t="s">
        <v>50</v>
      </c>
      <c r="AA177" s="12" t="s">
        <v>50</v>
      </c>
      <c r="AB177" s="12" t="s">
        <v>50</v>
      </c>
      <c r="AC177" s="12" t="s">
        <v>50</v>
      </c>
      <c r="AD177" s="10" t="s">
        <v>50</v>
      </c>
      <c r="AE177" s="11">
        <f>-32-(-34)</f>
        <v>2</v>
      </c>
      <c r="AF177" s="11">
        <v>7.0</v>
      </c>
      <c r="AG177" s="10"/>
      <c r="AH177" s="12" t="s">
        <v>48</v>
      </c>
      <c r="AI177" s="12" t="s">
        <v>50</v>
      </c>
      <c r="AJ177" s="12" t="s">
        <v>50</v>
      </c>
    </row>
    <row r="178">
      <c r="A178" s="7" t="s">
        <v>38</v>
      </c>
      <c r="B178" s="8">
        <v>2023.0</v>
      </c>
      <c r="C178" s="7" t="s">
        <v>39</v>
      </c>
      <c r="D178" s="7" t="s">
        <v>40</v>
      </c>
      <c r="E178" s="7" t="s">
        <v>39</v>
      </c>
      <c r="F178" s="7" t="s">
        <v>42</v>
      </c>
      <c r="G178" s="8">
        <v>176.0</v>
      </c>
      <c r="H178" s="8">
        <v>28.0</v>
      </c>
      <c r="I178" s="7" t="s">
        <v>51</v>
      </c>
      <c r="J178" s="8">
        <v>1.0</v>
      </c>
      <c r="K178" s="8">
        <v>20.0</v>
      </c>
      <c r="L178" s="8">
        <v>-4.0</v>
      </c>
      <c r="M178" s="13">
        <v>0.0</v>
      </c>
      <c r="N178" s="13" t="s">
        <v>90</v>
      </c>
      <c r="O178" s="13" t="s">
        <v>90</v>
      </c>
      <c r="Q178" s="13" t="s">
        <v>46</v>
      </c>
      <c r="T178" s="13" t="s">
        <v>47</v>
      </c>
      <c r="X178" s="9" t="s">
        <v>48</v>
      </c>
      <c r="Y178" s="7" t="s">
        <v>49</v>
      </c>
      <c r="Z178" s="8">
        <v>4.0</v>
      </c>
      <c r="AA178" s="9" t="s">
        <v>50</v>
      </c>
      <c r="AB178" s="9" t="s">
        <v>50</v>
      </c>
      <c r="AC178" s="14">
        <f>7.95-6.1</f>
        <v>1.85</v>
      </c>
      <c r="AD178" s="7" t="s">
        <v>50</v>
      </c>
      <c r="AE178" s="7" t="s">
        <v>50</v>
      </c>
      <c r="AF178" s="8">
        <v>7.0</v>
      </c>
      <c r="AG178" s="7"/>
      <c r="AH178" s="9" t="s">
        <v>48</v>
      </c>
      <c r="AI178" s="9" t="s">
        <v>50</v>
      </c>
      <c r="AJ178" s="9" t="s">
        <v>50</v>
      </c>
    </row>
    <row r="179">
      <c r="A179" s="10" t="s">
        <v>38</v>
      </c>
      <c r="B179" s="11">
        <v>2023.0</v>
      </c>
      <c r="C179" s="10" t="s">
        <v>39</v>
      </c>
      <c r="D179" s="10" t="s">
        <v>40</v>
      </c>
      <c r="E179" s="10" t="s">
        <v>39</v>
      </c>
      <c r="F179" s="10" t="s">
        <v>42</v>
      </c>
      <c r="G179" s="11">
        <v>177.0</v>
      </c>
      <c r="H179" s="11">
        <v>32.0</v>
      </c>
      <c r="I179" s="10" t="s">
        <v>51</v>
      </c>
      <c r="J179" s="11">
        <v>2.0</v>
      </c>
      <c r="K179" s="11">
        <v>24.0</v>
      </c>
      <c r="L179" s="11">
        <v>0.0</v>
      </c>
      <c r="O179" s="13" t="s">
        <v>95</v>
      </c>
      <c r="Q179" s="13" t="s">
        <v>46</v>
      </c>
      <c r="X179" s="12" t="s">
        <v>48</v>
      </c>
      <c r="Y179" s="10" t="s">
        <v>50</v>
      </c>
      <c r="Z179" s="10" t="s">
        <v>50</v>
      </c>
      <c r="AA179" s="12" t="s">
        <v>50</v>
      </c>
      <c r="AB179" s="12" t="s">
        <v>50</v>
      </c>
      <c r="AC179" s="12" t="s">
        <v>50</v>
      </c>
      <c r="AD179" s="10" t="s">
        <v>50</v>
      </c>
      <c r="AE179" s="10" t="s">
        <v>50</v>
      </c>
      <c r="AF179" s="11">
        <v>7.0</v>
      </c>
      <c r="AG179" s="10"/>
      <c r="AH179" s="12" t="s">
        <v>50</v>
      </c>
      <c r="AI179" s="12" t="s">
        <v>50</v>
      </c>
      <c r="AJ179" s="12" t="s">
        <v>50</v>
      </c>
    </row>
    <row r="180">
      <c r="A180" s="7" t="s">
        <v>38</v>
      </c>
      <c r="B180" s="8">
        <v>2023.0</v>
      </c>
      <c r="C180" s="7" t="s">
        <v>39</v>
      </c>
      <c r="D180" s="7" t="s">
        <v>40</v>
      </c>
      <c r="E180" s="7" t="s">
        <v>39</v>
      </c>
      <c r="F180" s="7" t="s">
        <v>42</v>
      </c>
      <c r="G180" s="8">
        <v>178.0</v>
      </c>
      <c r="H180" s="8">
        <v>32.0</v>
      </c>
      <c r="I180" s="7" t="s">
        <v>51</v>
      </c>
      <c r="J180" s="8">
        <v>3.0</v>
      </c>
      <c r="K180" s="8">
        <v>24.0</v>
      </c>
      <c r="L180" s="8">
        <v>-5.0</v>
      </c>
      <c r="M180" s="13">
        <v>0.0</v>
      </c>
      <c r="N180" s="13" t="s">
        <v>90</v>
      </c>
      <c r="O180" s="13" t="s">
        <v>90</v>
      </c>
      <c r="Q180" s="13" t="s">
        <v>46</v>
      </c>
      <c r="T180" s="13" t="s">
        <v>47</v>
      </c>
      <c r="X180" s="9" t="s">
        <v>48</v>
      </c>
      <c r="Y180" s="7" t="s">
        <v>49</v>
      </c>
      <c r="Z180" s="8">
        <v>4.0</v>
      </c>
      <c r="AA180" s="9" t="s">
        <v>50</v>
      </c>
      <c r="AB180" s="9" t="s">
        <v>50</v>
      </c>
      <c r="AC180" s="14">
        <f>13.05-11.35</f>
        <v>1.7</v>
      </c>
      <c r="AD180" s="7" t="s">
        <v>50</v>
      </c>
      <c r="AE180" s="8">
        <f>37-37</f>
        <v>0</v>
      </c>
      <c r="AF180" s="8">
        <v>7.0</v>
      </c>
      <c r="AG180" s="7"/>
      <c r="AH180" s="9" t="s">
        <v>48</v>
      </c>
      <c r="AI180" s="9" t="s">
        <v>50</v>
      </c>
      <c r="AJ180" s="9" t="s">
        <v>50</v>
      </c>
    </row>
    <row r="181" hidden="1">
      <c r="A181" s="10" t="s">
        <v>38</v>
      </c>
      <c r="B181" s="11">
        <v>2023.0</v>
      </c>
      <c r="C181" s="10" t="s">
        <v>39</v>
      </c>
      <c r="D181" s="10" t="s">
        <v>40</v>
      </c>
      <c r="E181" s="10" t="s">
        <v>40</v>
      </c>
      <c r="F181" s="10" t="s">
        <v>74</v>
      </c>
      <c r="G181" s="11">
        <v>179.0</v>
      </c>
      <c r="H181" s="11">
        <v>37.0</v>
      </c>
      <c r="I181" s="10"/>
      <c r="J181" s="11">
        <v>1.0</v>
      </c>
      <c r="K181" s="11">
        <v>10.0</v>
      </c>
      <c r="L181" s="10"/>
      <c r="X181" s="12"/>
      <c r="Y181" s="10"/>
      <c r="Z181" s="10"/>
      <c r="AA181" s="12"/>
      <c r="AB181" s="12"/>
      <c r="AC181" s="12"/>
      <c r="AD181" s="10"/>
      <c r="AE181" s="10"/>
      <c r="AF181" s="10"/>
      <c r="AG181" s="10"/>
      <c r="AH181" s="12"/>
      <c r="AI181" s="12"/>
      <c r="AJ181" s="12"/>
    </row>
    <row r="182" hidden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X182" s="9"/>
      <c r="Y182" s="7"/>
      <c r="Z182" s="7"/>
      <c r="AA182" s="9"/>
      <c r="AB182" s="9"/>
      <c r="AC182" s="9"/>
      <c r="AD182" s="7"/>
      <c r="AE182" s="7"/>
      <c r="AF182" s="7"/>
      <c r="AG182" s="7"/>
      <c r="AH182" s="9"/>
      <c r="AI182" s="9"/>
      <c r="AJ182" s="9"/>
    </row>
    <row r="183" hidden="1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X183" s="12"/>
      <c r="Y183" s="10"/>
      <c r="Z183" s="10"/>
      <c r="AA183" s="12"/>
      <c r="AB183" s="12"/>
      <c r="AC183" s="12"/>
      <c r="AD183" s="10"/>
      <c r="AE183" s="10"/>
      <c r="AF183" s="10"/>
      <c r="AG183" s="10"/>
      <c r="AH183" s="12"/>
      <c r="AI183" s="12"/>
      <c r="AJ183" s="12"/>
    </row>
    <row r="184" hidden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X184" s="9"/>
      <c r="Y184" s="7"/>
      <c r="Z184" s="7"/>
      <c r="AA184" s="9"/>
      <c r="AB184" s="9"/>
      <c r="AC184" s="9"/>
      <c r="AD184" s="7"/>
      <c r="AE184" s="7"/>
      <c r="AF184" s="7"/>
      <c r="AG184" s="7"/>
      <c r="AH184" s="9"/>
      <c r="AI184" s="9"/>
      <c r="AJ184" s="9"/>
    </row>
    <row r="185" hidden="1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X185" s="12"/>
      <c r="Y185" s="10"/>
      <c r="Z185" s="10"/>
      <c r="AA185" s="12"/>
      <c r="AB185" s="12"/>
      <c r="AC185" s="12"/>
      <c r="AD185" s="10"/>
      <c r="AE185" s="10"/>
      <c r="AF185" s="10"/>
      <c r="AG185" s="10"/>
      <c r="AH185" s="12"/>
      <c r="AI185" s="12"/>
      <c r="AJ185" s="12"/>
    </row>
    <row r="186" hidden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X186" s="9"/>
      <c r="Y186" s="7"/>
      <c r="Z186" s="7"/>
      <c r="AA186" s="9"/>
      <c r="AB186" s="9"/>
      <c r="AC186" s="9"/>
      <c r="AD186" s="7"/>
      <c r="AE186" s="7"/>
      <c r="AF186" s="7"/>
      <c r="AG186" s="7"/>
      <c r="AH186" s="9"/>
      <c r="AI186" s="9"/>
      <c r="AJ186" s="9"/>
    </row>
    <row r="187" hidden="1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X187" s="12"/>
      <c r="Y187" s="10"/>
      <c r="Z187" s="10"/>
      <c r="AA187" s="12"/>
      <c r="AB187" s="12"/>
      <c r="AC187" s="12"/>
      <c r="AD187" s="10"/>
      <c r="AE187" s="10"/>
      <c r="AF187" s="10"/>
      <c r="AG187" s="10"/>
      <c r="AH187" s="12"/>
      <c r="AI187" s="12"/>
      <c r="AJ187" s="12"/>
    </row>
    <row r="188" hidden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X188" s="9"/>
      <c r="Y188" s="7"/>
      <c r="Z188" s="7"/>
      <c r="AA188" s="9"/>
      <c r="AB188" s="9"/>
      <c r="AC188" s="9"/>
      <c r="AD188" s="7"/>
      <c r="AE188" s="7"/>
      <c r="AF188" s="7"/>
      <c r="AG188" s="7"/>
      <c r="AH188" s="9"/>
      <c r="AI188" s="9"/>
      <c r="AJ188" s="9"/>
    </row>
    <row r="189" hidden="1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X189" s="12"/>
      <c r="Y189" s="10"/>
      <c r="Z189" s="10"/>
      <c r="AA189" s="12"/>
      <c r="AB189" s="12"/>
      <c r="AC189" s="12"/>
      <c r="AD189" s="10"/>
      <c r="AE189" s="10"/>
      <c r="AF189" s="10"/>
      <c r="AG189" s="10"/>
      <c r="AH189" s="12"/>
      <c r="AI189" s="12"/>
      <c r="AJ189" s="12"/>
    </row>
    <row r="190" hidden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X190" s="9"/>
      <c r="Y190" s="7"/>
      <c r="Z190" s="7"/>
      <c r="AA190" s="9"/>
      <c r="AB190" s="9"/>
      <c r="AC190" s="9"/>
      <c r="AD190" s="7"/>
      <c r="AE190" s="7"/>
      <c r="AF190" s="7"/>
      <c r="AG190" s="7"/>
      <c r="AH190" s="9"/>
      <c r="AI190" s="9"/>
      <c r="AJ190" s="9"/>
    </row>
    <row r="191" hidden="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X191" s="12"/>
      <c r="Y191" s="10"/>
      <c r="Z191" s="10"/>
      <c r="AA191" s="12"/>
      <c r="AB191" s="12"/>
      <c r="AC191" s="12"/>
      <c r="AD191" s="10"/>
      <c r="AE191" s="10"/>
      <c r="AF191" s="10"/>
      <c r="AG191" s="10"/>
      <c r="AH191" s="12"/>
      <c r="AI191" s="12"/>
      <c r="AJ191" s="12"/>
    </row>
    <row r="192" hidden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X192" s="9"/>
      <c r="Y192" s="7"/>
      <c r="Z192" s="7"/>
      <c r="AA192" s="9"/>
      <c r="AB192" s="9"/>
      <c r="AC192" s="9"/>
      <c r="AD192" s="7"/>
      <c r="AE192" s="7"/>
      <c r="AF192" s="7"/>
      <c r="AG192" s="7"/>
      <c r="AH192" s="9"/>
      <c r="AI192" s="9"/>
      <c r="AJ192" s="9"/>
    </row>
    <row r="193" hidden="1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X193" s="12"/>
      <c r="Y193" s="10"/>
      <c r="Z193" s="10"/>
      <c r="AA193" s="12"/>
      <c r="AB193" s="12"/>
      <c r="AC193" s="12"/>
      <c r="AD193" s="10"/>
      <c r="AE193" s="10"/>
      <c r="AF193" s="10"/>
      <c r="AG193" s="10"/>
      <c r="AH193" s="12"/>
      <c r="AI193" s="12"/>
      <c r="AJ193" s="12"/>
    </row>
    <row r="194" hidden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X194" s="9"/>
      <c r="Y194" s="7"/>
      <c r="Z194" s="7"/>
      <c r="AA194" s="9"/>
      <c r="AB194" s="9"/>
      <c r="AC194" s="9"/>
      <c r="AD194" s="7"/>
      <c r="AE194" s="7"/>
      <c r="AF194" s="7"/>
      <c r="AG194" s="7"/>
      <c r="AH194" s="9"/>
      <c r="AI194" s="9"/>
      <c r="AJ194" s="9"/>
    </row>
    <row r="195" hidden="1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X195" s="12"/>
      <c r="Y195" s="10"/>
      <c r="Z195" s="10"/>
      <c r="AA195" s="12"/>
      <c r="AB195" s="12"/>
      <c r="AC195" s="12"/>
      <c r="AD195" s="10"/>
      <c r="AE195" s="10"/>
      <c r="AF195" s="10"/>
      <c r="AG195" s="10"/>
      <c r="AH195" s="12"/>
      <c r="AI195" s="12"/>
      <c r="AJ195" s="12"/>
    </row>
    <row r="196" hidden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X196" s="9"/>
      <c r="Y196" s="7"/>
      <c r="Z196" s="7"/>
      <c r="AA196" s="9"/>
      <c r="AB196" s="9"/>
      <c r="AC196" s="9"/>
      <c r="AD196" s="7"/>
      <c r="AE196" s="7"/>
      <c r="AF196" s="7"/>
      <c r="AG196" s="7"/>
      <c r="AH196" s="9"/>
      <c r="AI196" s="9"/>
      <c r="AJ196" s="9"/>
    </row>
    <row r="197" hidden="1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X197" s="12"/>
      <c r="Y197" s="10"/>
      <c r="Z197" s="10"/>
      <c r="AA197" s="12"/>
      <c r="AB197" s="12"/>
      <c r="AC197" s="12"/>
      <c r="AD197" s="10"/>
      <c r="AE197" s="10"/>
      <c r="AF197" s="10"/>
      <c r="AG197" s="10"/>
      <c r="AH197" s="12"/>
      <c r="AI197" s="12"/>
      <c r="AJ197" s="12"/>
    </row>
    <row r="198" hidden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X198" s="9"/>
      <c r="Y198" s="7"/>
      <c r="Z198" s="7"/>
      <c r="AA198" s="9"/>
      <c r="AB198" s="9"/>
      <c r="AC198" s="9"/>
      <c r="AD198" s="7"/>
      <c r="AE198" s="7"/>
      <c r="AF198" s="7"/>
      <c r="AG198" s="7"/>
      <c r="AH198" s="9"/>
      <c r="AI198" s="9"/>
      <c r="AJ198" s="9"/>
    </row>
    <row r="199" hidden="1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X199" s="12"/>
      <c r="Y199" s="10"/>
      <c r="Z199" s="10"/>
      <c r="AA199" s="12"/>
      <c r="AB199" s="12"/>
      <c r="AC199" s="12"/>
      <c r="AD199" s="10"/>
      <c r="AE199" s="10"/>
      <c r="AF199" s="10"/>
      <c r="AG199" s="10"/>
      <c r="AH199" s="12"/>
      <c r="AI199" s="12"/>
      <c r="AJ199" s="12"/>
    </row>
    <row r="200" hidden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X200" s="9"/>
      <c r="Y200" s="7"/>
      <c r="Z200" s="7"/>
      <c r="AA200" s="9"/>
      <c r="AB200" s="9"/>
      <c r="AC200" s="9"/>
      <c r="AD200" s="7"/>
      <c r="AE200" s="7"/>
      <c r="AF200" s="7"/>
      <c r="AG200" s="7"/>
      <c r="AH200" s="9"/>
      <c r="AI200" s="9"/>
      <c r="AJ200" s="9"/>
    </row>
    <row r="201" hidden="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X201" s="12"/>
      <c r="Y201" s="10"/>
      <c r="Z201" s="10"/>
      <c r="AA201" s="12"/>
      <c r="AB201" s="12"/>
      <c r="AC201" s="12"/>
      <c r="AD201" s="10"/>
      <c r="AE201" s="10"/>
      <c r="AF201" s="10"/>
      <c r="AG201" s="10"/>
      <c r="AH201" s="12"/>
      <c r="AI201" s="12"/>
      <c r="AJ201" s="12"/>
    </row>
    <row r="202" hidden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X202" s="9"/>
      <c r="Y202" s="7"/>
      <c r="Z202" s="7"/>
      <c r="AA202" s="9"/>
      <c r="AB202" s="9"/>
      <c r="AC202" s="9"/>
      <c r="AD202" s="7"/>
      <c r="AE202" s="7"/>
      <c r="AF202" s="7"/>
      <c r="AG202" s="7"/>
      <c r="AH202" s="9"/>
      <c r="AI202" s="9"/>
      <c r="AJ202" s="9"/>
    </row>
    <row r="203" hidden="1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X203" s="12"/>
      <c r="Y203" s="10"/>
      <c r="Z203" s="10"/>
      <c r="AA203" s="12"/>
      <c r="AB203" s="12"/>
      <c r="AC203" s="12"/>
      <c r="AD203" s="10"/>
      <c r="AE203" s="10"/>
      <c r="AF203" s="10"/>
      <c r="AG203" s="10"/>
      <c r="AH203" s="12"/>
      <c r="AI203" s="12"/>
      <c r="AJ203" s="12"/>
    </row>
    <row r="204" hidden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X204" s="9"/>
      <c r="Y204" s="7"/>
      <c r="Z204" s="7"/>
      <c r="AA204" s="9"/>
      <c r="AB204" s="9"/>
      <c r="AC204" s="9"/>
      <c r="AD204" s="7"/>
      <c r="AE204" s="7"/>
      <c r="AF204" s="7"/>
      <c r="AG204" s="7"/>
      <c r="AH204" s="9"/>
      <c r="AI204" s="9"/>
      <c r="AJ204" s="9"/>
    </row>
    <row r="205" hidden="1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X205" s="12"/>
      <c r="Y205" s="10"/>
      <c r="Z205" s="10"/>
      <c r="AA205" s="12"/>
      <c r="AB205" s="12"/>
      <c r="AC205" s="12"/>
      <c r="AD205" s="10"/>
      <c r="AE205" s="10"/>
      <c r="AF205" s="10"/>
      <c r="AG205" s="10"/>
      <c r="AH205" s="12"/>
      <c r="AI205" s="12"/>
      <c r="AJ205" s="12"/>
    </row>
    <row r="206" hidden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X206" s="9"/>
      <c r="Y206" s="7"/>
      <c r="Z206" s="7"/>
      <c r="AA206" s="9"/>
      <c r="AB206" s="9"/>
      <c r="AC206" s="9"/>
      <c r="AD206" s="7"/>
      <c r="AE206" s="7"/>
      <c r="AF206" s="7"/>
      <c r="AG206" s="7"/>
      <c r="AH206" s="9"/>
      <c r="AI206" s="9"/>
      <c r="AJ206" s="9"/>
    </row>
    <row r="207" hidden="1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X207" s="12"/>
      <c r="Y207" s="10"/>
      <c r="Z207" s="10"/>
      <c r="AA207" s="12"/>
      <c r="AB207" s="12"/>
      <c r="AC207" s="12"/>
      <c r="AD207" s="10"/>
      <c r="AE207" s="10"/>
      <c r="AF207" s="10"/>
      <c r="AG207" s="10"/>
      <c r="AH207" s="12"/>
      <c r="AI207" s="12"/>
      <c r="AJ207" s="12"/>
    </row>
    <row r="208" hidden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X208" s="9"/>
      <c r="Y208" s="7"/>
      <c r="Z208" s="7"/>
      <c r="AA208" s="9"/>
      <c r="AB208" s="9"/>
      <c r="AC208" s="9"/>
      <c r="AD208" s="7"/>
      <c r="AE208" s="7"/>
      <c r="AF208" s="7"/>
      <c r="AG208" s="7"/>
      <c r="AH208" s="9"/>
      <c r="AI208" s="9"/>
      <c r="AJ208" s="9"/>
    </row>
    <row r="209" hidden="1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X209" s="12"/>
      <c r="Y209" s="10"/>
      <c r="Z209" s="10"/>
      <c r="AA209" s="12"/>
      <c r="AB209" s="12"/>
      <c r="AC209" s="12"/>
      <c r="AD209" s="10"/>
      <c r="AE209" s="10"/>
      <c r="AF209" s="10"/>
      <c r="AG209" s="10"/>
      <c r="AH209" s="12"/>
      <c r="AI209" s="12"/>
      <c r="AJ209" s="12"/>
    </row>
    <row r="210" hidden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X210" s="9"/>
      <c r="Y210" s="7"/>
      <c r="Z210" s="7"/>
      <c r="AA210" s="9"/>
      <c r="AB210" s="9"/>
      <c r="AC210" s="9"/>
      <c r="AD210" s="7"/>
      <c r="AE210" s="7"/>
      <c r="AF210" s="7"/>
      <c r="AG210" s="7"/>
      <c r="AH210" s="9"/>
      <c r="AI210" s="9"/>
      <c r="AJ210" s="9"/>
    </row>
    <row r="211" hidden="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X211" s="12"/>
      <c r="Y211" s="10"/>
      <c r="Z211" s="10"/>
      <c r="AA211" s="12"/>
      <c r="AB211" s="12"/>
      <c r="AC211" s="12"/>
      <c r="AD211" s="10"/>
      <c r="AE211" s="10"/>
      <c r="AF211" s="10"/>
      <c r="AG211" s="10"/>
      <c r="AH211" s="12"/>
      <c r="AI211" s="12"/>
      <c r="AJ211" s="12"/>
    </row>
    <row r="212" hidden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X212" s="9"/>
      <c r="Y212" s="7"/>
      <c r="Z212" s="7"/>
      <c r="AA212" s="9"/>
      <c r="AB212" s="9"/>
      <c r="AC212" s="9"/>
      <c r="AD212" s="7"/>
      <c r="AE212" s="7"/>
      <c r="AF212" s="7"/>
      <c r="AG212" s="7"/>
      <c r="AH212" s="9"/>
      <c r="AI212" s="9"/>
      <c r="AJ212" s="9"/>
    </row>
    <row r="213" hidden="1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X213" s="12"/>
      <c r="Y213" s="10"/>
      <c r="Z213" s="10"/>
      <c r="AA213" s="12"/>
      <c r="AB213" s="12"/>
      <c r="AC213" s="12"/>
      <c r="AD213" s="10"/>
      <c r="AE213" s="10"/>
      <c r="AF213" s="10"/>
      <c r="AG213" s="10"/>
      <c r="AH213" s="12"/>
      <c r="AI213" s="12"/>
      <c r="AJ213" s="12"/>
    </row>
    <row r="214" hidden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X214" s="9"/>
      <c r="Y214" s="7"/>
      <c r="Z214" s="7"/>
      <c r="AA214" s="9"/>
      <c r="AB214" s="9"/>
      <c r="AC214" s="9"/>
      <c r="AD214" s="7"/>
      <c r="AE214" s="7"/>
      <c r="AF214" s="7"/>
      <c r="AG214" s="7"/>
      <c r="AH214" s="9"/>
      <c r="AI214" s="9"/>
      <c r="AJ214" s="9"/>
    </row>
    <row r="215" hidden="1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X215" s="12"/>
      <c r="Y215" s="10"/>
      <c r="Z215" s="10"/>
      <c r="AA215" s="12"/>
      <c r="AB215" s="12"/>
      <c r="AC215" s="12"/>
      <c r="AD215" s="10"/>
      <c r="AE215" s="10"/>
      <c r="AF215" s="10"/>
      <c r="AG215" s="10"/>
      <c r="AH215" s="12"/>
      <c r="AI215" s="12"/>
      <c r="AJ215" s="12"/>
    </row>
    <row r="216" hidden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X216" s="9"/>
      <c r="Y216" s="7"/>
      <c r="Z216" s="7"/>
      <c r="AA216" s="9"/>
      <c r="AB216" s="9"/>
      <c r="AC216" s="9"/>
      <c r="AD216" s="7"/>
      <c r="AE216" s="7"/>
      <c r="AF216" s="7"/>
      <c r="AG216" s="7"/>
      <c r="AH216" s="9"/>
      <c r="AI216" s="9"/>
      <c r="AJ216" s="9"/>
    </row>
    <row r="217" hidden="1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X217" s="12"/>
      <c r="Y217" s="10"/>
      <c r="Z217" s="10"/>
      <c r="AA217" s="12"/>
      <c r="AB217" s="12"/>
      <c r="AC217" s="12"/>
      <c r="AD217" s="10"/>
      <c r="AE217" s="10"/>
      <c r="AF217" s="10"/>
      <c r="AG217" s="10"/>
      <c r="AH217" s="12"/>
      <c r="AI217" s="12"/>
      <c r="AJ217" s="12"/>
    </row>
    <row r="218" hidden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X218" s="9"/>
      <c r="Y218" s="7"/>
      <c r="Z218" s="7"/>
      <c r="AA218" s="9"/>
      <c r="AB218" s="9"/>
      <c r="AC218" s="9"/>
      <c r="AD218" s="7"/>
      <c r="AE218" s="7"/>
      <c r="AF218" s="7"/>
      <c r="AG218" s="7"/>
      <c r="AH218" s="9"/>
      <c r="AI218" s="9"/>
      <c r="AJ218" s="9"/>
    </row>
    <row r="219" hidden="1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X219" s="12"/>
      <c r="Y219" s="10"/>
      <c r="Z219" s="10"/>
      <c r="AA219" s="12"/>
      <c r="AB219" s="12"/>
      <c r="AC219" s="12"/>
      <c r="AD219" s="10"/>
      <c r="AE219" s="10"/>
      <c r="AF219" s="10"/>
      <c r="AG219" s="10"/>
      <c r="AH219" s="12"/>
      <c r="AI219" s="12"/>
      <c r="AJ219" s="12"/>
    </row>
    <row r="220" hidden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X220" s="9"/>
      <c r="Y220" s="7"/>
      <c r="Z220" s="7"/>
      <c r="AA220" s="9"/>
      <c r="AB220" s="9"/>
      <c r="AC220" s="9"/>
      <c r="AD220" s="7"/>
      <c r="AE220" s="7"/>
      <c r="AF220" s="7"/>
      <c r="AG220" s="7"/>
      <c r="AH220" s="9"/>
      <c r="AI220" s="9"/>
      <c r="AJ220" s="9"/>
    </row>
    <row r="221" hidden="1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X221" s="12"/>
      <c r="Y221" s="10"/>
      <c r="Z221" s="10"/>
      <c r="AA221" s="12"/>
      <c r="AB221" s="12"/>
      <c r="AC221" s="12"/>
      <c r="AD221" s="10"/>
      <c r="AE221" s="10"/>
      <c r="AF221" s="10"/>
      <c r="AG221" s="10"/>
      <c r="AH221" s="12"/>
      <c r="AI221" s="12"/>
      <c r="AJ221" s="12"/>
    </row>
    <row r="222" hidden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X222" s="9"/>
      <c r="Y222" s="7"/>
      <c r="Z222" s="7"/>
      <c r="AA222" s="9"/>
      <c r="AB222" s="9"/>
      <c r="AC222" s="9"/>
      <c r="AD222" s="7"/>
      <c r="AE222" s="7"/>
      <c r="AF222" s="7"/>
      <c r="AG222" s="7"/>
      <c r="AH222" s="9"/>
      <c r="AI222" s="9"/>
      <c r="AJ222" s="9"/>
    </row>
    <row r="223" hidden="1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X223" s="12"/>
      <c r="Y223" s="10"/>
      <c r="Z223" s="10"/>
      <c r="AA223" s="12"/>
      <c r="AB223" s="12"/>
      <c r="AC223" s="12"/>
      <c r="AD223" s="10"/>
      <c r="AE223" s="10"/>
      <c r="AF223" s="10"/>
      <c r="AG223" s="10"/>
      <c r="AH223" s="12"/>
      <c r="AI223" s="12"/>
      <c r="AJ223" s="12"/>
    </row>
    <row r="224" hidden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X224" s="9"/>
      <c r="Y224" s="7"/>
      <c r="Z224" s="7"/>
      <c r="AA224" s="9"/>
      <c r="AB224" s="9"/>
      <c r="AC224" s="9"/>
      <c r="AD224" s="7"/>
      <c r="AE224" s="7"/>
      <c r="AF224" s="7"/>
      <c r="AG224" s="7"/>
      <c r="AH224" s="9"/>
      <c r="AI224" s="9"/>
      <c r="AJ224" s="9"/>
    </row>
    <row r="225" hidden="1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X225" s="12"/>
      <c r="Y225" s="10"/>
      <c r="Z225" s="10"/>
      <c r="AA225" s="12"/>
      <c r="AB225" s="12"/>
      <c r="AC225" s="12"/>
      <c r="AD225" s="10"/>
      <c r="AE225" s="10"/>
      <c r="AF225" s="10"/>
      <c r="AG225" s="10"/>
      <c r="AH225" s="12"/>
      <c r="AI225" s="12"/>
      <c r="AJ225" s="12"/>
    </row>
    <row r="226" hidden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X226" s="9"/>
      <c r="Y226" s="7"/>
      <c r="Z226" s="7"/>
      <c r="AA226" s="9"/>
      <c r="AB226" s="9"/>
      <c r="AC226" s="9"/>
      <c r="AD226" s="7"/>
      <c r="AE226" s="7"/>
      <c r="AF226" s="7"/>
      <c r="AG226" s="7"/>
      <c r="AH226" s="9"/>
      <c r="AI226" s="9"/>
      <c r="AJ226" s="9"/>
    </row>
    <row r="227" hidden="1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X227" s="12"/>
      <c r="Y227" s="10"/>
      <c r="Z227" s="10"/>
      <c r="AA227" s="12"/>
      <c r="AB227" s="12"/>
      <c r="AC227" s="12"/>
      <c r="AD227" s="10"/>
      <c r="AE227" s="10"/>
      <c r="AF227" s="10"/>
      <c r="AG227" s="10"/>
      <c r="AH227" s="12"/>
      <c r="AI227" s="12"/>
      <c r="AJ227" s="12"/>
    </row>
    <row r="228" hidden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X228" s="9"/>
      <c r="Y228" s="7"/>
      <c r="Z228" s="7"/>
      <c r="AA228" s="9"/>
      <c r="AB228" s="9"/>
      <c r="AC228" s="9"/>
      <c r="AD228" s="7"/>
      <c r="AE228" s="7"/>
      <c r="AF228" s="7"/>
      <c r="AG228" s="7"/>
      <c r="AH228" s="9"/>
      <c r="AI228" s="9"/>
      <c r="AJ228" s="9"/>
    </row>
    <row r="229" hidden="1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X229" s="12"/>
      <c r="Y229" s="10"/>
      <c r="Z229" s="10"/>
      <c r="AA229" s="12"/>
      <c r="AB229" s="12"/>
      <c r="AC229" s="12"/>
      <c r="AD229" s="10"/>
      <c r="AE229" s="10"/>
      <c r="AF229" s="10"/>
      <c r="AG229" s="10"/>
      <c r="AH229" s="12"/>
      <c r="AI229" s="12"/>
      <c r="AJ229" s="12"/>
    </row>
    <row r="230" hidden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X230" s="9"/>
      <c r="Y230" s="7"/>
      <c r="Z230" s="7"/>
      <c r="AA230" s="9"/>
      <c r="AB230" s="9"/>
      <c r="AC230" s="9"/>
      <c r="AD230" s="7"/>
      <c r="AE230" s="7"/>
      <c r="AF230" s="7"/>
      <c r="AG230" s="7"/>
      <c r="AH230" s="9"/>
      <c r="AI230" s="9"/>
      <c r="AJ230" s="9"/>
    </row>
    <row r="231" hidden="1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X231" s="12"/>
      <c r="Y231" s="10"/>
      <c r="Z231" s="10"/>
      <c r="AA231" s="12"/>
      <c r="AB231" s="12"/>
      <c r="AC231" s="12"/>
      <c r="AD231" s="10"/>
      <c r="AE231" s="10"/>
      <c r="AF231" s="10"/>
      <c r="AG231" s="10"/>
      <c r="AH231" s="12"/>
      <c r="AI231" s="12"/>
      <c r="AJ231" s="12"/>
    </row>
    <row r="232" hidden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X232" s="9"/>
      <c r="Y232" s="7"/>
      <c r="Z232" s="7"/>
      <c r="AA232" s="9"/>
      <c r="AB232" s="9"/>
      <c r="AC232" s="9"/>
      <c r="AD232" s="7"/>
      <c r="AE232" s="7"/>
      <c r="AF232" s="7"/>
      <c r="AG232" s="7"/>
      <c r="AH232" s="9"/>
      <c r="AI232" s="9"/>
      <c r="AJ232" s="9"/>
    </row>
    <row r="233" hidden="1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X233" s="12"/>
      <c r="Y233" s="10"/>
      <c r="Z233" s="10"/>
      <c r="AA233" s="12"/>
      <c r="AB233" s="12"/>
      <c r="AC233" s="12"/>
      <c r="AD233" s="10"/>
      <c r="AE233" s="10"/>
      <c r="AF233" s="10"/>
      <c r="AG233" s="10"/>
      <c r="AH233" s="12"/>
      <c r="AI233" s="12"/>
      <c r="AJ233" s="12"/>
    </row>
    <row r="234" hidden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X234" s="9"/>
      <c r="Y234" s="7"/>
      <c r="Z234" s="7"/>
      <c r="AA234" s="9"/>
      <c r="AB234" s="9"/>
      <c r="AC234" s="9"/>
      <c r="AD234" s="7"/>
      <c r="AE234" s="7"/>
      <c r="AF234" s="7"/>
      <c r="AG234" s="7"/>
      <c r="AH234" s="9"/>
      <c r="AI234" s="9"/>
      <c r="AJ234" s="9"/>
    </row>
    <row r="235" hidden="1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X235" s="12"/>
      <c r="Y235" s="10"/>
      <c r="Z235" s="10"/>
      <c r="AA235" s="12"/>
      <c r="AB235" s="12"/>
      <c r="AC235" s="12"/>
      <c r="AD235" s="10"/>
      <c r="AE235" s="10"/>
      <c r="AF235" s="10"/>
      <c r="AG235" s="10"/>
      <c r="AH235" s="12"/>
      <c r="AI235" s="12"/>
      <c r="AJ235" s="12"/>
    </row>
    <row r="236" hidden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X236" s="9"/>
      <c r="Y236" s="7"/>
      <c r="Z236" s="7"/>
      <c r="AA236" s="9"/>
      <c r="AB236" s="9"/>
      <c r="AC236" s="9"/>
      <c r="AD236" s="7"/>
      <c r="AE236" s="7"/>
      <c r="AF236" s="7"/>
      <c r="AG236" s="7"/>
      <c r="AH236" s="9"/>
      <c r="AI236" s="9"/>
      <c r="AJ236" s="9"/>
    </row>
    <row r="237" hidden="1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X237" s="12"/>
      <c r="Y237" s="10"/>
      <c r="Z237" s="10"/>
      <c r="AA237" s="12"/>
      <c r="AB237" s="12"/>
      <c r="AC237" s="12"/>
      <c r="AD237" s="10"/>
      <c r="AE237" s="10"/>
      <c r="AF237" s="10"/>
      <c r="AG237" s="10"/>
      <c r="AH237" s="12"/>
      <c r="AI237" s="12"/>
      <c r="AJ237" s="12"/>
    </row>
    <row r="238" hidden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X238" s="9"/>
      <c r="Y238" s="7"/>
      <c r="Z238" s="7"/>
      <c r="AA238" s="9"/>
      <c r="AB238" s="9"/>
      <c r="AC238" s="9"/>
      <c r="AD238" s="7"/>
      <c r="AE238" s="7"/>
      <c r="AF238" s="7"/>
      <c r="AG238" s="7"/>
      <c r="AH238" s="9"/>
      <c r="AI238" s="9"/>
      <c r="AJ238" s="9"/>
    </row>
    <row r="239" hidden="1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X239" s="12"/>
      <c r="Y239" s="10"/>
      <c r="Z239" s="10"/>
      <c r="AA239" s="12"/>
      <c r="AB239" s="12"/>
      <c r="AC239" s="12"/>
      <c r="AD239" s="10"/>
      <c r="AE239" s="10"/>
      <c r="AF239" s="10"/>
      <c r="AG239" s="10"/>
      <c r="AH239" s="12"/>
      <c r="AI239" s="12"/>
      <c r="AJ239" s="12"/>
    </row>
    <row r="240" hidden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X240" s="9"/>
      <c r="Y240" s="7"/>
      <c r="Z240" s="7"/>
      <c r="AA240" s="9"/>
      <c r="AB240" s="9"/>
      <c r="AC240" s="9"/>
      <c r="AD240" s="7"/>
      <c r="AE240" s="7"/>
      <c r="AF240" s="7"/>
      <c r="AG240" s="7"/>
      <c r="AH240" s="9"/>
      <c r="AI240" s="9"/>
      <c r="AJ240" s="9"/>
    </row>
    <row r="241" hidden="1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X241" s="12"/>
      <c r="Y241" s="10"/>
      <c r="Z241" s="10"/>
      <c r="AA241" s="12"/>
      <c r="AB241" s="12"/>
      <c r="AC241" s="12"/>
      <c r="AD241" s="10"/>
      <c r="AE241" s="10"/>
      <c r="AF241" s="10"/>
      <c r="AG241" s="10"/>
      <c r="AH241" s="12"/>
      <c r="AI241" s="12"/>
      <c r="AJ241" s="12"/>
    </row>
    <row r="242" hidden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X242" s="9"/>
      <c r="Y242" s="7"/>
      <c r="Z242" s="7"/>
      <c r="AA242" s="9"/>
      <c r="AB242" s="9"/>
      <c r="AC242" s="9"/>
      <c r="AD242" s="7"/>
      <c r="AE242" s="7"/>
      <c r="AF242" s="7"/>
      <c r="AG242" s="7"/>
      <c r="AH242" s="9"/>
      <c r="AI242" s="9"/>
      <c r="AJ242" s="9"/>
    </row>
    <row r="243" hidden="1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X243" s="12"/>
      <c r="Y243" s="10"/>
      <c r="Z243" s="10"/>
      <c r="AA243" s="12"/>
      <c r="AB243" s="12"/>
      <c r="AC243" s="12"/>
      <c r="AD243" s="10"/>
      <c r="AE243" s="10"/>
      <c r="AF243" s="10"/>
      <c r="AG243" s="10"/>
      <c r="AH243" s="12"/>
      <c r="AI243" s="12"/>
      <c r="AJ243" s="12"/>
    </row>
    <row r="244" hidden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X244" s="9"/>
      <c r="Y244" s="7"/>
      <c r="Z244" s="7"/>
      <c r="AA244" s="9"/>
      <c r="AB244" s="9"/>
      <c r="AC244" s="9"/>
      <c r="AD244" s="7"/>
      <c r="AE244" s="7"/>
      <c r="AF244" s="7"/>
      <c r="AG244" s="7"/>
      <c r="AH244" s="9"/>
      <c r="AI244" s="9"/>
      <c r="AJ244" s="9"/>
    </row>
    <row r="245" hidden="1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X245" s="12"/>
      <c r="Y245" s="10"/>
      <c r="Z245" s="10"/>
      <c r="AA245" s="12"/>
      <c r="AB245" s="12"/>
      <c r="AC245" s="12"/>
      <c r="AD245" s="10"/>
      <c r="AE245" s="10"/>
      <c r="AF245" s="10"/>
      <c r="AG245" s="10"/>
      <c r="AH245" s="12"/>
      <c r="AI245" s="12"/>
      <c r="AJ245" s="12"/>
    </row>
    <row r="246" hidden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X246" s="9"/>
      <c r="Y246" s="7"/>
      <c r="Z246" s="7"/>
      <c r="AA246" s="9"/>
      <c r="AB246" s="9"/>
      <c r="AC246" s="9"/>
      <c r="AD246" s="7"/>
      <c r="AE246" s="7"/>
      <c r="AF246" s="7"/>
      <c r="AG246" s="7"/>
      <c r="AH246" s="9"/>
      <c r="AI246" s="9"/>
      <c r="AJ246" s="9"/>
    </row>
    <row r="247" hidden="1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X247" s="12"/>
      <c r="Y247" s="10"/>
      <c r="Z247" s="10"/>
      <c r="AA247" s="12"/>
      <c r="AB247" s="12"/>
      <c r="AC247" s="12"/>
      <c r="AD247" s="10"/>
      <c r="AE247" s="10"/>
      <c r="AF247" s="10"/>
      <c r="AG247" s="10"/>
      <c r="AH247" s="12"/>
      <c r="AI247" s="12"/>
      <c r="AJ247" s="12"/>
    </row>
    <row r="248" hidden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X248" s="9"/>
      <c r="Y248" s="7"/>
      <c r="Z248" s="7"/>
      <c r="AA248" s="9"/>
      <c r="AB248" s="9"/>
      <c r="AC248" s="9"/>
      <c r="AD248" s="7"/>
      <c r="AE248" s="7"/>
      <c r="AF248" s="7"/>
      <c r="AG248" s="7"/>
      <c r="AH248" s="9"/>
      <c r="AI248" s="9"/>
      <c r="AJ248" s="9"/>
    </row>
    <row r="249" hidden="1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X249" s="12"/>
      <c r="Y249" s="10"/>
      <c r="Z249" s="10"/>
      <c r="AA249" s="12"/>
      <c r="AB249" s="12"/>
      <c r="AC249" s="12"/>
      <c r="AD249" s="10"/>
      <c r="AE249" s="10"/>
      <c r="AF249" s="10"/>
      <c r="AG249" s="10"/>
      <c r="AH249" s="12"/>
      <c r="AI249" s="12"/>
      <c r="AJ249" s="12"/>
    </row>
    <row r="250" hidden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X250" s="9"/>
      <c r="Y250" s="7"/>
      <c r="Z250" s="7"/>
      <c r="AA250" s="9"/>
      <c r="AB250" s="9"/>
      <c r="AC250" s="9"/>
      <c r="AD250" s="7"/>
      <c r="AE250" s="7"/>
      <c r="AF250" s="7"/>
      <c r="AG250" s="7"/>
      <c r="AH250" s="9"/>
      <c r="AI250" s="9"/>
      <c r="AJ250" s="9"/>
    </row>
    <row r="251" hidden="1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X251" s="12"/>
      <c r="Y251" s="10"/>
      <c r="Z251" s="10"/>
      <c r="AA251" s="12"/>
      <c r="AB251" s="12"/>
      <c r="AC251" s="12"/>
      <c r="AD251" s="10"/>
      <c r="AE251" s="10"/>
      <c r="AF251" s="10"/>
      <c r="AG251" s="10"/>
      <c r="AH251" s="12"/>
      <c r="AI251" s="12"/>
      <c r="AJ251" s="12"/>
    </row>
    <row r="252" hidden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X252" s="9"/>
      <c r="Y252" s="7"/>
      <c r="Z252" s="7"/>
      <c r="AA252" s="9"/>
      <c r="AB252" s="9"/>
      <c r="AC252" s="9"/>
      <c r="AD252" s="7"/>
      <c r="AE252" s="7"/>
      <c r="AF252" s="7"/>
      <c r="AG252" s="7"/>
      <c r="AH252" s="9"/>
      <c r="AI252" s="9"/>
      <c r="AJ252" s="9"/>
    </row>
    <row r="253" hidden="1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X253" s="12"/>
      <c r="Y253" s="10"/>
      <c r="Z253" s="10"/>
      <c r="AA253" s="12"/>
      <c r="AB253" s="12"/>
      <c r="AC253" s="12"/>
      <c r="AD253" s="10"/>
      <c r="AE253" s="10"/>
      <c r="AF253" s="10"/>
      <c r="AG253" s="10"/>
      <c r="AH253" s="12"/>
      <c r="AI253" s="12"/>
      <c r="AJ253" s="12"/>
    </row>
    <row r="254" hidden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X254" s="9"/>
      <c r="Y254" s="7"/>
      <c r="Z254" s="7"/>
      <c r="AA254" s="9"/>
      <c r="AB254" s="9"/>
      <c r="AC254" s="9"/>
      <c r="AD254" s="7"/>
      <c r="AE254" s="7"/>
      <c r="AF254" s="7"/>
      <c r="AG254" s="7"/>
      <c r="AH254" s="9"/>
      <c r="AI254" s="9"/>
      <c r="AJ254" s="9"/>
    </row>
    <row r="255" hidden="1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X255" s="12"/>
      <c r="Y255" s="10"/>
      <c r="Z255" s="10"/>
      <c r="AA255" s="12"/>
      <c r="AB255" s="12"/>
      <c r="AC255" s="12"/>
      <c r="AD255" s="10"/>
      <c r="AE255" s="10"/>
      <c r="AF255" s="10"/>
      <c r="AG255" s="10"/>
      <c r="AH255" s="12"/>
      <c r="AI255" s="12"/>
      <c r="AJ255" s="12"/>
    </row>
    <row r="256" hidden="1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X256" s="9"/>
      <c r="Y256" s="7"/>
      <c r="Z256" s="7"/>
      <c r="AA256" s="9"/>
      <c r="AB256" s="9"/>
      <c r="AC256" s="9"/>
      <c r="AD256" s="7"/>
      <c r="AE256" s="7"/>
      <c r="AF256" s="7"/>
      <c r="AG256" s="7"/>
      <c r="AH256" s="9"/>
      <c r="AI256" s="9"/>
      <c r="AJ256" s="9"/>
    </row>
    <row r="257" hidden="1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X257" s="12"/>
      <c r="Y257" s="10"/>
      <c r="Z257" s="10"/>
      <c r="AA257" s="12"/>
      <c r="AB257" s="12"/>
      <c r="AC257" s="12"/>
      <c r="AD257" s="10"/>
      <c r="AE257" s="10"/>
      <c r="AF257" s="10"/>
      <c r="AG257" s="10"/>
      <c r="AH257" s="12"/>
      <c r="AI257" s="12"/>
      <c r="AJ257" s="12"/>
    </row>
    <row r="258" hidden="1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X258" s="9"/>
      <c r="Y258" s="7"/>
      <c r="Z258" s="7"/>
      <c r="AA258" s="9"/>
      <c r="AB258" s="9"/>
      <c r="AC258" s="9"/>
      <c r="AD258" s="7"/>
      <c r="AE258" s="7"/>
      <c r="AF258" s="7"/>
      <c r="AG258" s="7"/>
      <c r="AH258" s="9"/>
      <c r="AI258" s="9"/>
      <c r="AJ258" s="9"/>
    </row>
    <row r="259" hidden="1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X259" s="12"/>
      <c r="Y259" s="10"/>
      <c r="Z259" s="10"/>
      <c r="AA259" s="12"/>
      <c r="AB259" s="12"/>
      <c r="AC259" s="12"/>
      <c r="AD259" s="10"/>
      <c r="AE259" s="10"/>
      <c r="AF259" s="10"/>
      <c r="AG259" s="10"/>
      <c r="AH259" s="12"/>
      <c r="AI259" s="12"/>
      <c r="AJ259" s="12"/>
    </row>
    <row r="260" hidden="1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X260" s="9"/>
      <c r="Y260" s="7"/>
      <c r="Z260" s="7"/>
      <c r="AA260" s="9"/>
      <c r="AB260" s="9"/>
      <c r="AC260" s="9"/>
      <c r="AD260" s="7"/>
      <c r="AE260" s="7"/>
      <c r="AF260" s="7"/>
      <c r="AG260" s="7"/>
      <c r="AH260" s="9"/>
      <c r="AI260" s="9"/>
      <c r="AJ260" s="9"/>
    </row>
    <row r="261" hidden="1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X261" s="12"/>
      <c r="Y261" s="10"/>
      <c r="Z261" s="10"/>
      <c r="AA261" s="12"/>
      <c r="AB261" s="12"/>
      <c r="AC261" s="12"/>
      <c r="AD261" s="10"/>
      <c r="AE261" s="10"/>
      <c r="AF261" s="10"/>
      <c r="AG261" s="10"/>
      <c r="AH261" s="12"/>
      <c r="AI261" s="12"/>
      <c r="AJ261" s="12"/>
    </row>
    <row r="262" hidden="1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X262" s="9"/>
      <c r="Y262" s="7"/>
      <c r="Z262" s="7"/>
      <c r="AA262" s="9"/>
      <c r="AB262" s="9"/>
      <c r="AC262" s="9"/>
      <c r="AD262" s="7"/>
      <c r="AE262" s="7"/>
      <c r="AF262" s="7"/>
      <c r="AG262" s="7"/>
      <c r="AH262" s="9"/>
      <c r="AI262" s="9"/>
      <c r="AJ262" s="9"/>
    </row>
    <row r="263" hidden="1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X263" s="12"/>
      <c r="Y263" s="10"/>
      <c r="Z263" s="10"/>
      <c r="AA263" s="12"/>
      <c r="AB263" s="12"/>
      <c r="AC263" s="12"/>
      <c r="AD263" s="10"/>
      <c r="AE263" s="10"/>
      <c r="AF263" s="10"/>
      <c r="AG263" s="10"/>
      <c r="AH263" s="12"/>
      <c r="AI263" s="12"/>
      <c r="AJ263" s="12"/>
    </row>
    <row r="264" hidden="1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X264" s="9"/>
      <c r="Y264" s="7"/>
      <c r="Z264" s="7"/>
      <c r="AA264" s="9"/>
      <c r="AB264" s="9"/>
      <c r="AC264" s="9"/>
      <c r="AD264" s="7"/>
      <c r="AE264" s="7"/>
      <c r="AF264" s="7"/>
      <c r="AG264" s="7"/>
      <c r="AH264" s="9"/>
      <c r="AI264" s="9"/>
      <c r="AJ264" s="9"/>
    </row>
    <row r="265" hidden="1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X265" s="12"/>
      <c r="Y265" s="10"/>
      <c r="Z265" s="10"/>
      <c r="AA265" s="12"/>
      <c r="AB265" s="12"/>
      <c r="AC265" s="12"/>
      <c r="AD265" s="10"/>
      <c r="AE265" s="10"/>
      <c r="AF265" s="10"/>
      <c r="AG265" s="10"/>
      <c r="AH265" s="12"/>
      <c r="AI265" s="12"/>
      <c r="AJ265" s="12"/>
    </row>
    <row r="266" hidden="1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X266" s="9"/>
      <c r="Y266" s="7"/>
      <c r="Z266" s="7"/>
      <c r="AA266" s="9"/>
      <c r="AB266" s="9"/>
      <c r="AC266" s="9"/>
      <c r="AD266" s="7"/>
      <c r="AE266" s="7"/>
      <c r="AF266" s="7"/>
      <c r="AG266" s="7"/>
      <c r="AH266" s="9"/>
      <c r="AI266" s="9"/>
      <c r="AJ266" s="9"/>
    </row>
    <row r="267" hidden="1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X267" s="12"/>
      <c r="Y267" s="10"/>
      <c r="Z267" s="10"/>
      <c r="AA267" s="12"/>
      <c r="AB267" s="12"/>
      <c r="AC267" s="12"/>
      <c r="AD267" s="10"/>
      <c r="AE267" s="10"/>
      <c r="AF267" s="10"/>
      <c r="AG267" s="10"/>
      <c r="AH267" s="12"/>
      <c r="AI267" s="12"/>
      <c r="AJ267" s="12"/>
    </row>
    <row r="268" hidden="1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X268" s="9"/>
      <c r="Y268" s="7"/>
      <c r="Z268" s="7"/>
      <c r="AA268" s="9"/>
      <c r="AB268" s="9"/>
      <c r="AC268" s="9"/>
      <c r="AD268" s="7"/>
      <c r="AE268" s="7"/>
      <c r="AF268" s="7"/>
      <c r="AG268" s="7"/>
      <c r="AH268" s="9"/>
      <c r="AI268" s="9"/>
      <c r="AJ268" s="9"/>
    </row>
    <row r="269" hidden="1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X269" s="12"/>
      <c r="Y269" s="10"/>
      <c r="Z269" s="10"/>
      <c r="AA269" s="12"/>
      <c r="AB269" s="12"/>
      <c r="AC269" s="12"/>
      <c r="AD269" s="10"/>
      <c r="AE269" s="10"/>
      <c r="AF269" s="10"/>
      <c r="AG269" s="10"/>
      <c r="AH269" s="12"/>
      <c r="AI269" s="12"/>
      <c r="AJ269" s="12"/>
    </row>
    <row r="270" hidden="1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X270" s="9"/>
      <c r="Y270" s="7"/>
      <c r="Z270" s="7"/>
      <c r="AA270" s="9"/>
      <c r="AB270" s="9"/>
      <c r="AC270" s="9"/>
      <c r="AD270" s="7"/>
      <c r="AE270" s="7"/>
      <c r="AF270" s="7"/>
      <c r="AG270" s="7"/>
      <c r="AH270" s="9"/>
      <c r="AI270" s="9"/>
      <c r="AJ270" s="9"/>
    </row>
    <row r="271" hidden="1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X271" s="12"/>
      <c r="Y271" s="10"/>
      <c r="Z271" s="10"/>
      <c r="AA271" s="12"/>
      <c r="AB271" s="12"/>
      <c r="AC271" s="12"/>
      <c r="AD271" s="10"/>
      <c r="AE271" s="10"/>
      <c r="AF271" s="10"/>
      <c r="AG271" s="10"/>
      <c r="AH271" s="12"/>
      <c r="AI271" s="12"/>
      <c r="AJ271" s="12"/>
    </row>
    <row r="272" hidden="1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X272" s="9"/>
      <c r="Y272" s="7"/>
      <c r="Z272" s="7"/>
      <c r="AA272" s="9"/>
      <c r="AB272" s="9"/>
      <c r="AC272" s="9"/>
      <c r="AD272" s="7"/>
      <c r="AE272" s="7"/>
      <c r="AF272" s="7"/>
      <c r="AG272" s="7"/>
      <c r="AH272" s="9"/>
      <c r="AI272" s="9"/>
      <c r="AJ272" s="9"/>
    </row>
    <row r="273" hidden="1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X273" s="12"/>
      <c r="Y273" s="10"/>
      <c r="Z273" s="10"/>
      <c r="AA273" s="12"/>
      <c r="AB273" s="12"/>
      <c r="AC273" s="12"/>
      <c r="AD273" s="10"/>
      <c r="AE273" s="10"/>
      <c r="AF273" s="10"/>
      <c r="AG273" s="10"/>
      <c r="AH273" s="12"/>
      <c r="AI273" s="12"/>
      <c r="AJ273" s="12"/>
    </row>
    <row r="274" hidden="1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X274" s="9"/>
      <c r="Y274" s="7"/>
      <c r="Z274" s="7"/>
      <c r="AA274" s="9"/>
      <c r="AB274" s="9"/>
      <c r="AC274" s="9"/>
      <c r="AD274" s="7"/>
      <c r="AE274" s="7"/>
      <c r="AF274" s="7"/>
      <c r="AG274" s="7"/>
      <c r="AH274" s="9"/>
      <c r="AI274" s="9"/>
      <c r="AJ274" s="9"/>
    </row>
    <row r="275" hidden="1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X275" s="12"/>
      <c r="Y275" s="10"/>
      <c r="Z275" s="10"/>
      <c r="AA275" s="12"/>
      <c r="AB275" s="12"/>
      <c r="AC275" s="12"/>
      <c r="AD275" s="10"/>
      <c r="AE275" s="10"/>
      <c r="AF275" s="10"/>
      <c r="AG275" s="10"/>
      <c r="AH275" s="12"/>
      <c r="AI275" s="12"/>
      <c r="AJ275" s="12"/>
    </row>
    <row r="276" hidden="1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X276" s="9"/>
      <c r="Y276" s="7"/>
      <c r="Z276" s="7"/>
      <c r="AA276" s="9"/>
      <c r="AB276" s="9"/>
      <c r="AC276" s="9"/>
      <c r="AD276" s="7"/>
      <c r="AE276" s="7"/>
      <c r="AF276" s="7"/>
      <c r="AG276" s="7"/>
      <c r="AH276" s="9"/>
      <c r="AI276" s="9"/>
      <c r="AJ276" s="9"/>
    </row>
    <row r="277" hidden="1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X277" s="12"/>
      <c r="Y277" s="10"/>
      <c r="Z277" s="10"/>
      <c r="AA277" s="12"/>
      <c r="AB277" s="12"/>
      <c r="AC277" s="12"/>
      <c r="AD277" s="10"/>
      <c r="AE277" s="10"/>
      <c r="AF277" s="10"/>
      <c r="AG277" s="10"/>
      <c r="AH277" s="12"/>
      <c r="AI277" s="12"/>
      <c r="AJ277" s="12"/>
    </row>
    <row r="278" hidden="1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X278" s="9"/>
      <c r="Y278" s="7"/>
      <c r="Z278" s="7"/>
      <c r="AA278" s="9"/>
      <c r="AB278" s="9"/>
      <c r="AC278" s="9"/>
      <c r="AD278" s="7"/>
      <c r="AE278" s="7"/>
      <c r="AF278" s="7"/>
      <c r="AG278" s="7"/>
      <c r="AH278" s="9"/>
      <c r="AI278" s="9"/>
      <c r="AJ278" s="9"/>
    </row>
    <row r="279" hidden="1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X279" s="12"/>
      <c r="Y279" s="10"/>
      <c r="Z279" s="10"/>
      <c r="AA279" s="12"/>
      <c r="AB279" s="12"/>
      <c r="AC279" s="12"/>
      <c r="AD279" s="10"/>
      <c r="AE279" s="10"/>
      <c r="AF279" s="10"/>
      <c r="AG279" s="10"/>
      <c r="AH279" s="12"/>
      <c r="AI279" s="12"/>
      <c r="AJ279" s="12"/>
    </row>
    <row r="280" hidden="1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X280" s="9"/>
      <c r="Y280" s="7"/>
      <c r="Z280" s="7"/>
      <c r="AA280" s="9"/>
      <c r="AB280" s="9"/>
      <c r="AC280" s="9"/>
      <c r="AD280" s="7"/>
      <c r="AE280" s="7"/>
      <c r="AF280" s="7"/>
      <c r="AG280" s="7"/>
      <c r="AH280" s="9"/>
      <c r="AI280" s="9"/>
      <c r="AJ280" s="9"/>
    </row>
    <row r="281" hidden="1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X281" s="12"/>
      <c r="Y281" s="10"/>
      <c r="Z281" s="10"/>
      <c r="AA281" s="12"/>
      <c r="AB281" s="12"/>
      <c r="AC281" s="12"/>
      <c r="AD281" s="10"/>
      <c r="AE281" s="10"/>
      <c r="AF281" s="10"/>
      <c r="AG281" s="10"/>
      <c r="AH281" s="12"/>
      <c r="AI281" s="12"/>
      <c r="AJ281" s="12"/>
    </row>
    <row r="282" hidden="1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X282" s="9"/>
      <c r="Y282" s="7"/>
      <c r="Z282" s="7"/>
      <c r="AA282" s="9"/>
      <c r="AB282" s="9"/>
      <c r="AC282" s="9"/>
      <c r="AD282" s="7"/>
      <c r="AE282" s="7"/>
      <c r="AF282" s="7"/>
      <c r="AG282" s="7"/>
      <c r="AH282" s="9"/>
      <c r="AI282" s="9"/>
      <c r="AJ282" s="9"/>
    </row>
    <row r="283" hidden="1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X283" s="12"/>
      <c r="Y283" s="10"/>
      <c r="Z283" s="10"/>
      <c r="AA283" s="12"/>
      <c r="AB283" s="12"/>
      <c r="AC283" s="12"/>
      <c r="AD283" s="10"/>
      <c r="AE283" s="10"/>
      <c r="AF283" s="10"/>
      <c r="AG283" s="10"/>
      <c r="AH283" s="12"/>
      <c r="AI283" s="12"/>
      <c r="AJ283" s="12"/>
    </row>
    <row r="284" hidden="1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X284" s="9"/>
      <c r="Y284" s="7"/>
      <c r="Z284" s="7"/>
      <c r="AA284" s="9"/>
      <c r="AB284" s="9"/>
      <c r="AC284" s="9"/>
      <c r="AD284" s="7"/>
      <c r="AE284" s="7"/>
      <c r="AF284" s="7"/>
      <c r="AG284" s="7"/>
      <c r="AH284" s="9"/>
      <c r="AI284" s="9"/>
      <c r="AJ284" s="9"/>
    </row>
    <row r="285" hidden="1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X285" s="12"/>
      <c r="Y285" s="10"/>
      <c r="Z285" s="10"/>
      <c r="AA285" s="12"/>
      <c r="AB285" s="12"/>
      <c r="AC285" s="12"/>
      <c r="AD285" s="10"/>
      <c r="AE285" s="10"/>
      <c r="AF285" s="10"/>
      <c r="AG285" s="10"/>
      <c r="AH285" s="12"/>
      <c r="AI285" s="12"/>
      <c r="AJ285" s="12"/>
    </row>
    <row r="286" hidden="1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X286" s="9"/>
      <c r="Y286" s="7"/>
      <c r="Z286" s="7"/>
      <c r="AA286" s="9"/>
      <c r="AB286" s="9"/>
      <c r="AC286" s="9"/>
      <c r="AD286" s="7"/>
      <c r="AE286" s="7"/>
      <c r="AF286" s="7"/>
      <c r="AG286" s="7"/>
      <c r="AH286" s="9"/>
      <c r="AI286" s="9"/>
      <c r="AJ286" s="9"/>
    </row>
    <row r="287" hidden="1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X287" s="12"/>
      <c r="Y287" s="10"/>
      <c r="Z287" s="10"/>
      <c r="AA287" s="12"/>
      <c r="AB287" s="12"/>
      <c r="AC287" s="12"/>
      <c r="AD287" s="10"/>
      <c r="AE287" s="10"/>
      <c r="AF287" s="10"/>
      <c r="AG287" s="10"/>
      <c r="AH287" s="12"/>
      <c r="AI287" s="12"/>
      <c r="AJ287" s="12"/>
    </row>
    <row r="288" hidden="1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X288" s="9"/>
      <c r="Y288" s="7"/>
      <c r="Z288" s="7"/>
      <c r="AA288" s="9"/>
      <c r="AB288" s="9"/>
      <c r="AC288" s="9"/>
      <c r="AD288" s="7"/>
      <c r="AE288" s="7"/>
      <c r="AF288" s="7"/>
      <c r="AG288" s="7"/>
      <c r="AH288" s="9"/>
      <c r="AI288" s="9"/>
      <c r="AJ288" s="9"/>
    </row>
    <row r="289" hidden="1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X289" s="12"/>
      <c r="Y289" s="10"/>
      <c r="Z289" s="10"/>
      <c r="AA289" s="12"/>
      <c r="AB289" s="12"/>
      <c r="AC289" s="12"/>
      <c r="AD289" s="10"/>
      <c r="AE289" s="10"/>
      <c r="AF289" s="10"/>
      <c r="AG289" s="10"/>
      <c r="AH289" s="12"/>
      <c r="AI289" s="12"/>
      <c r="AJ289" s="12"/>
    </row>
    <row r="290" hidden="1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X290" s="9"/>
      <c r="Y290" s="7"/>
      <c r="Z290" s="7"/>
      <c r="AA290" s="9"/>
      <c r="AB290" s="9"/>
      <c r="AC290" s="9"/>
      <c r="AD290" s="7"/>
      <c r="AE290" s="7"/>
      <c r="AF290" s="7"/>
      <c r="AG290" s="7"/>
      <c r="AH290" s="9"/>
      <c r="AI290" s="9"/>
      <c r="AJ290" s="9"/>
    </row>
    <row r="291" hidden="1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X291" s="12"/>
      <c r="Y291" s="10"/>
      <c r="Z291" s="10"/>
      <c r="AA291" s="12"/>
      <c r="AB291" s="12"/>
      <c r="AC291" s="12"/>
      <c r="AD291" s="10"/>
      <c r="AE291" s="10"/>
      <c r="AF291" s="10"/>
      <c r="AG291" s="10"/>
      <c r="AH291" s="12"/>
      <c r="AI291" s="12"/>
      <c r="AJ291" s="12"/>
    </row>
    <row r="292" hidden="1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X292" s="9"/>
      <c r="Y292" s="7"/>
      <c r="Z292" s="7"/>
      <c r="AA292" s="9"/>
      <c r="AB292" s="9"/>
      <c r="AC292" s="9"/>
      <c r="AD292" s="7"/>
      <c r="AE292" s="7"/>
      <c r="AF292" s="7"/>
      <c r="AG292" s="7"/>
      <c r="AH292" s="9"/>
      <c r="AI292" s="9"/>
      <c r="AJ292" s="9"/>
    </row>
    <row r="293" hidden="1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X293" s="12"/>
      <c r="Y293" s="10"/>
      <c r="Z293" s="10"/>
      <c r="AA293" s="12"/>
      <c r="AB293" s="12"/>
      <c r="AC293" s="12"/>
      <c r="AD293" s="10"/>
      <c r="AE293" s="10"/>
      <c r="AF293" s="10"/>
      <c r="AG293" s="10"/>
      <c r="AH293" s="12"/>
      <c r="AI293" s="12"/>
      <c r="AJ293" s="12"/>
    </row>
    <row r="294" hidden="1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X294" s="9"/>
      <c r="Y294" s="7"/>
      <c r="Z294" s="7"/>
      <c r="AA294" s="9"/>
      <c r="AB294" s="9"/>
      <c r="AC294" s="9"/>
      <c r="AD294" s="7"/>
      <c r="AE294" s="7"/>
      <c r="AF294" s="7"/>
      <c r="AG294" s="7"/>
      <c r="AH294" s="9"/>
      <c r="AI294" s="9"/>
      <c r="AJ294" s="9"/>
    </row>
    <row r="295" hidden="1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X295" s="12"/>
      <c r="Y295" s="10"/>
      <c r="Z295" s="10"/>
      <c r="AA295" s="12"/>
      <c r="AB295" s="12"/>
      <c r="AC295" s="12"/>
      <c r="AD295" s="10"/>
      <c r="AE295" s="10"/>
      <c r="AF295" s="10"/>
      <c r="AG295" s="10"/>
      <c r="AH295" s="12"/>
      <c r="AI295" s="12"/>
      <c r="AJ295" s="12"/>
    </row>
    <row r="296" hidden="1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X296" s="9"/>
      <c r="Y296" s="7"/>
      <c r="Z296" s="7"/>
      <c r="AA296" s="9"/>
      <c r="AB296" s="9"/>
      <c r="AC296" s="9"/>
      <c r="AD296" s="7"/>
      <c r="AE296" s="7"/>
      <c r="AF296" s="7"/>
      <c r="AG296" s="7"/>
      <c r="AH296" s="9"/>
      <c r="AI296" s="9"/>
      <c r="AJ296" s="9"/>
    </row>
    <row r="297" hidden="1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X297" s="12"/>
      <c r="Y297" s="10"/>
      <c r="Z297" s="10"/>
      <c r="AA297" s="12"/>
      <c r="AB297" s="12"/>
      <c r="AC297" s="12"/>
      <c r="AD297" s="10"/>
      <c r="AE297" s="10"/>
      <c r="AF297" s="10"/>
      <c r="AG297" s="10"/>
      <c r="AH297" s="12"/>
      <c r="AI297" s="12"/>
      <c r="AJ297" s="12"/>
    </row>
    <row r="298" hidden="1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X298" s="9"/>
      <c r="Y298" s="7"/>
      <c r="Z298" s="7"/>
      <c r="AA298" s="9"/>
      <c r="AB298" s="9"/>
      <c r="AC298" s="9"/>
      <c r="AD298" s="7"/>
      <c r="AE298" s="7"/>
      <c r="AF298" s="7"/>
      <c r="AG298" s="7"/>
      <c r="AH298" s="9"/>
      <c r="AI298" s="9"/>
      <c r="AJ298" s="9"/>
    </row>
    <row r="299" hidden="1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X299" s="12"/>
      <c r="Y299" s="10"/>
      <c r="Z299" s="10"/>
      <c r="AA299" s="12"/>
      <c r="AB299" s="12"/>
      <c r="AC299" s="12"/>
      <c r="AD299" s="10"/>
      <c r="AE299" s="10"/>
      <c r="AF299" s="10"/>
      <c r="AG299" s="10"/>
      <c r="AH299" s="12"/>
      <c r="AI299" s="12"/>
      <c r="AJ299" s="12"/>
    </row>
    <row r="300" hidden="1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X300" s="9"/>
      <c r="Y300" s="7"/>
      <c r="Z300" s="7"/>
      <c r="AA300" s="9"/>
      <c r="AB300" s="9"/>
      <c r="AC300" s="9"/>
      <c r="AD300" s="7"/>
      <c r="AE300" s="7"/>
      <c r="AF300" s="7"/>
      <c r="AG300" s="7"/>
      <c r="AH300" s="9"/>
      <c r="AI300" s="9"/>
      <c r="AJ300" s="9"/>
    </row>
    <row r="301" hidden="1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X301" s="12"/>
      <c r="Y301" s="10"/>
      <c r="Z301" s="10"/>
      <c r="AA301" s="12"/>
      <c r="AB301" s="12"/>
      <c r="AC301" s="12"/>
      <c r="AD301" s="10"/>
      <c r="AE301" s="10"/>
      <c r="AF301" s="10"/>
      <c r="AG301" s="10"/>
      <c r="AH301" s="12"/>
      <c r="AI301" s="12"/>
      <c r="AJ301" s="12"/>
    </row>
    <row r="302" hidden="1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X302" s="9"/>
      <c r="Y302" s="7"/>
      <c r="Z302" s="7"/>
      <c r="AA302" s="9"/>
      <c r="AB302" s="9"/>
      <c r="AC302" s="9"/>
      <c r="AD302" s="7"/>
      <c r="AE302" s="7"/>
      <c r="AF302" s="7"/>
      <c r="AG302" s="7"/>
      <c r="AH302" s="9"/>
      <c r="AI302" s="9"/>
      <c r="AJ302" s="9"/>
    </row>
    <row r="303" hidden="1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X303" s="12"/>
      <c r="Y303" s="10"/>
      <c r="Z303" s="10"/>
      <c r="AA303" s="12"/>
      <c r="AB303" s="12"/>
      <c r="AC303" s="12"/>
      <c r="AD303" s="10"/>
      <c r="AE303" s="10"/>
      <c r="AF303" s="10"/>
      <c r="AG303" s="10"/>
      <c r="AH303" s="12"/>
      <c r="AI303" s="12"/>
      <c r="AJ303" s="12"/>
    </row>
    <row r="304" hidden="1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X304" s="9"/>
      <c r="Y304" s="7"/>
      <c r="Z304" s="7"/>
      <c r="AA304" s="9"/>
      <c r="AB304" s="9"/>
      <c r="AC304" s="9"/>
      <c r="AD304" s="7"/>
      <c r="AE304" s="7"/>
      <c r="AF304" s="7"/>
      <c r="AG304" s="7"/>
      <c r="AH304" s="9"/>
      <c r="AI304" s="9"/>
      <c r="AJ304" s="9"/>
    </row>
    <row r="305" hidden="1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X305" s="12"/>
      <c r="Y305" s="10"/>
      <c r="Z305" s="10"/>
      <c r="AA305" s="12"/>
      <c r="AB305" s="12"/>
      <c r="AC305" s="12"/>
      <c r="AD305" s="10"/>
      <c r="AE305" s="10"/>
      <c r="AF305" s="10"/>
      <c r="AG305" s="10"/>
      <c r="AH305" s="12"/>
      <c r="AI305" s="12"/>
      <c r="AJ305" s="12"/>
    </row>
    <row r="306" hidden="1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X306" s="9"/>
      <c r="Y306" s="7"/>
      <c r="Z306" s="7"/>
      <c r="AA306" s="9"/>
      <c r="AB306" s="9"/>
      <c r="AC306" s="9"/>
      <c r="AD306" s="7"/>
      <c r="AE306" s="7"/>
      <c r="AF306" s="7"/>
      <c r="AG306" s="7"/>
      <c r="AH306" s="9"/>
      <c r="AI306" s="9"/>
      <c r="AJ306" s="9"/>
    </row>
    <row r="307" hidden="1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X307" s="12"/>
      <c r="Y307" s="10"/>
      <c r="Z307" s="10"/>
      <c r="AA307" s="12"/>
      <c r="AB307" s="12"/>
      <c r="AC307" s="12"/>
      <c r="AD307" s="10"/>
      <c r="AE307" s="10"/>
      <c r="AF307" s="10"/>
      <c r="AG307" s="10"/>
      <c r="AH307" s="12"/>
      <c r="AI307" s="12"/>
      <c r="AJ307" s="12"/>
    </row>
    <row r="308" hidden="1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X308" s="9"/>
      <c r="Y308" s="7"/>
      <c r="Z308" s="7"/>
      <c r="AA308" s="9"/>
      <c r="AB308" s="9"/>
      <c r="AC308" s="9"/>
      <c r="AD308" s="7"/>
      <c r="AE308" s="7"/>
      <c r="AF308" s="7"/>
      <c r="AG308" s="7"/>
      <c r="AH308" s="9"/>
      <c r="AI308" s="9"/>
      <c r="AJ308" s="9"/>
    </row>
    <row r="309" hidden="1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X309" s="12"/>
      <c r="Y309" s="10"/>
      <c r="Z309" s="10"/>
      <c r="AA309" s="12"/>
      <c r="AB309" s="12"/>
      <c r="AC309" s="12"/>
      <c r="AD309" s="10"/>
      <c r="AE309" s="10"/>
      <c r="AF309" s="10"/>
      <c r="AG309" s="10"/>
      <c r="AH309" s="12"/>
      <c r="AI309" s="12"/>
      <c r="AJ309" s="12"/>
    </row>
    <row r="310" hidden="1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X310" s="9"/>
      <c r="Y310" s="7"/>
      <c r="Z310" s="7"/>
      <c r="AA310" s="9"/>
      <c r="AB310" s="9"/>
      <c r="AC310" s="9"/>
      <c r="AD310" s="7"/>
      <c r="AE310" s="7"/>
      <c r="AF310" s="7"/>
      <c r="AG310" s="7"/>
      <c r="AH310" s="9"/>
      <c r="AI310" s="9"/>
      <c r="AJ310" s="9"/>
    </row>
    <row r="311" hidden="1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X311" s="12"/>
      <c r="Y311" s="10"/>
      <c r="Z311" s="10"/>
      <c r="AA311" s="12"/>
      <c r="AB311" s="12"/>
      <c r="AC311" s="12"/>
      <c r="AD311" s="10"/>
      <c r="AE311" s="10"/>
      <c r="AF311" s="10"/>
      <c r="AG311" s="10"/>
      <c r="AH311" s="12"/>
      <c r="AI311" s="12"/>
      <c r="AJ311" s="12"/>
    </row>
    <row r="312" hidden="1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X312" s="9"/>
      <c r="Y312" s="7"/>
      <c r="Z312" s="7"/>
      <c r="AA312" s="9"/>
      <c r="AB312" s="9"/>
      <c r="AC312" s="9"/>
      <c r="AD312" s="7"/>
      <c r="AE312" s="7"/>
      <c r="AF312" s="7"/>
      <c r="AG312" s="7"/>
      <c r="AH312" s="9"/>
      <c r="AI312" s="9"/>
      <c r="AJ312" s="9"/>
    </row>
    <row r="313" hidden="1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X313" s="12"/>
      <c r="Y313" s="10"/>
      <c r="Z313" s="10"/>
      <c r="AA313" s="12"/>
      <c r="AB313" s="12"/>
      <c r="AC313" s="12"/>
      <c r="AD313" s="10"/>
      <c r="AE313" s="10"/>
      <c r="AF313" s="10"/>
      <c r="AG313" s="10"/>
      <c r="AH313" s="12"/>
      <c r="AI313" s="12"/>
      <c r="AJ313" s="12"/>
    </row>
    <row r="314" hidden="1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X314" s="9"/>
      <c r="Y314" s="7"/>
      <c r="Z314" s="7"/>
      <c r="AA314" s="9"/>
      <c r="AB314" s="9"/>
      <c r="AC314" s="9"/>
      <c r="AD314" s="7"/>
      <c r="AE314" s="7"/>
      <c r="AF314" s="7"/>
      <c r="AG314" s="7"/>
      <c r="AH314" s="9"/>
      <c r="AI314" s="9"/>
      <c r="AJ314" s="9"/>
    </row>
    <row r="315" hidden="1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X315" s="12"/>
      <c r="Y315" s="10"/>
      <c r="Z315" s="10"/>
      <c r="AA315" s="12"/>
      <c r="AB315" s="12"/>
      <c r="AC315" s="12"/>
      <c r="AD315" s="10"/>
      <c r="AE315" s="10"/>
      <c r="AF315" s="10"/>
      <c r="AG315" s="10"/>
      <c r="AH315" s="12"/>
      <c r="AI315" s="12"/>
      <c r="AJ315" s="12"/>
    </row>
    <row r="316" hidden="1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X316" s="9"/>
      <c r="Y316" s="7"/>
      <c r="Z316" s="7"/>
      <c r="AA316" s="9"/>
      <c r="AB316" s="9"/>
      <c r="AC316" s="9"/>
      <c r="AD316" s="7"/>
      <c r="AE316" s="7"/>
      <c r="AF316" s="7"/>
      <c r="AG316" s="7"/>
      <c r="AH316" s="9"/>
      <c r="AI316" s="9"/>
      <c r="AJ316" s="9"/>
    </row>
    <row r="317" hidden="1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X317" s="12"/>
      <c r="Y317" s="10"/>
      <c r="Z317" s="10"/>
      <c r="AA317" s="12"/>
      <c r="AB317" s="12"/>
      <c r="AC317" s="12"/>
      <c r="AD317" s="10"/>
      <c r="AE317" s="10"/>
      <c r="AF317" s="10"/>
      <c r="AG317" s="10"/>
      <c r="AH317" s="12"/>
      <c r="AI317" s="12"/>
      <c r="AJ317" s="12"/>
    </row>
    <row r="318" hidden="1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X318" s="9"/>
      <c r="Y318" s="7"/>
      <c r="Z318" s="7"/>
      <c r="AA318" s="9"/>
      <c r="AB318" s="9"/>
      <c r="AC318" s="9"/>
      <c r="AD318" s="7"/>
      <c r="AE318" s="7"/>
      <c r="AF318" s="7"/>
      <c r="AG318" s="7"/>
      <c r="AH318" s="9"/>
      <c r="AI318" s="9"/>
      <c r="AJ318" s="9"/>
    </row>
    <row r="319" hidden="1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X319" s="12"/>
      <c r="Y319" s="10"/>
      <c r="Z319" s="10"/>
      <c r="AA319" s="12"/>
      <c r="AB319" s="12"/>
      <c r="AC319" s="12"/>
      <c r="AD319" s="10"/>
      <c r="AE319" s="10"/>
      <c r="AF319" s="10"/>
      <c r="AG319" s="10"/>
      <c r="AH319" s="12"/>
      <c r="AI319" s="12"/>
      <c r="AJ319" s="12"/>
    </row>
    <row r="320" hidden="1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X320" s="9"/>
      <c r="Y320" s="7"/>
      <c r="Z320" s="7"/>
      <c r="AA320" s="9"/>
      <c r="AB320" s="9"/>
      <c r="AC320" s="9"/>
      <c r="AD320" s="7"/>
      <c r="AE320" s="7"/>
      <c r="AF320" s="7"/>
      <c r="AG320" s="7"/>
      <c r="AH320" s="9"/>
      <c r="AI320" s="9"/>
      <c r="AJ320" s="9"/>
    </row>
    <row r="321" hidden="1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X321" s="12"/>
      <c r="Y321" s="10"/>
      <c r="Z321" s="10"/>
      <c r="AA321" s="12"/>
      <c r="AB321" s="12"/>
      <c r="AC321" s="12"/>
      <c r="AD321" s="10"/>
      <c r="AE321" s="10"/>
      <c r="AF321" s="10"/>
      <c r="AG321" s="10"/>
      <c r="AH321" s="12"/>
      <c r="AI321" s="12"/>
      <c r="AJ321" s="12"/>
    </row>
    <row r="322" hidden="1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X322" s="9"/>
      <c r="Y322" s="7"/>
      <c r="Z322" s="7"/>
      <c r="AA322" s="9"/>
      <c r="AB322" s="9"/>
      <c r="AC322" s="9"/>
      <c r="AD322" s="7"/>
      <c r="AE322" s="7"/>
      <c r="AF322" s="7"/>
      <c r="AG322" s="7"/>
      <c r="AH322" s="9"/>
      <c r="AI322" s="9"/>
      <c r="AJ322" s="9"/>
    </row>
    <row r="323" hidden="1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X323" s="12"/>
      <c r="Y323" s="10"/>
      <c r="Z323" s="10"/>
      <c r="AA323" s="12"/>
      <c r="AB323" s="12"/>
      <c r="AC323" s="12"/>
      <c r="AD323" s="10"/>
      <c r="AE323" s="10"/>
      <c r="AF323" s="10"/>
      <c r="AG323" s="10"/>
      <c r="AH323" s="12"/>
      <c r="AI323" s="12"/>
      <c r="AJ323" s="12"/>
    </row>
    <row r="324" hidden="1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X324" s="9"/>
      <c r="Y324" s="7"/>
      <c r="Z324" s="7"/>
      <c r="AA324" s="9"/>
      <c r="AB324" s="9"/>
      <c r="AC324" s="9"/>
      <c r="AD324" s="7"/>
      <c r="AE324" s="7"/>
      <c r="AF324" s="7"/>
      <c r="AG324" s="7"/>
      <c r="AH324" s="9"/>
      <c r="AI324" s="9"/>
      <c r="AJ324" s="9"/>
    </row>
    <row r="325" hidden="1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X325" s="12"/>
      <c r="Y325" s="10"/>
      <c r="Z325" s="10"/>
      <c r="AA325" s="12"/>
      <c r="AB325" s="12"/>
      <c r="AC325" s="12"/>
      <c r="AD325" s="10"/>
      <c r="AE325" s="10"/>
      <c r="AF325" s="10"/>
      <c r="AG325" s="10"/>
      <c r="AH325" s="12"/>
      <c r="AI325" s="12"/>
      <c r="AJ325" s="12"/>
    </row>
    <row r="326" hidden="1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X326" s="9"/>
      <c r="Y326" s="7"/>
      <c r="Z326" s="7"/>
      <c r="AA326" s="9"/>
      <c r="AB326" s="9"/>
      <c r="AC326" s="9"/>
      <c r="AD326" s="7"/>
      <c r="AE326" s="7"/>
      <c r="AF326" s="7"/>
      <c r="AG326" s="7"/>
      <c r="AH326" s="9"/>
      <c r="AI326" s="9"/>
      <c r="AJ326" s="9"/>
    </row>
    <row r="327" hidden="1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X327" s="12"/>
      <c r="Y327" s="10"/>
      <c r="Z327" s="10"/>
      <c r="AA327" s="12"/>
      <c r="AB327" s="12"/>
      <c r="AC327" s="12"/>
      <c r="AD327" s="10"/>
      <c r="AE327" s="10"/>
      <c r="AF327" s="10"/>
      <c r="AG327" s="10"/>
      <c r="AH327" s="12"/>
      <c r="AI327" s="12"/>
      <c r="AJ327" s="12"/>
    </row>
    <row r="328" hidden="1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X328" s="9"/>
      <c r="Y328" s="7"/>
      <c r="Z328" s="7"/>
      <c r="AA328" s="9"/>
      <c r="AB328" s="9"/>
      <c r="AC328" s="9"/>
      <c r="AD328" s="7"/>
      <c r="AE328" s="7"/>
      <c r="AF328" s="7"/>
      <c r="AG328" s="7"/>
      <c r="AH328" s="9"/>
      <c r="AI328" s="9"/>
      <c r="AJ328" s="9"/>
    </row>
    <row r="329" hidden="1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X329" s="12"/>
      <c r="Y329" s="10"/>
      <c r="Z329" s="10"/>
      <c r="AA329" s="12"/>
      <c r="AB329" s="12"/>
      <c r="AC329" s="12"/>
      <c r="AD329" s="10"/>
      <c r="AE329" s="10"/>
      <c r="AF329" s="10"/>
      <c r="AG329" s="10"/>
      <c r="AH329" s="12"/>
      <c r="AI329" s="12"/>
      <c r="AJ329" s="12"/>
    </row>
    <row r="330" hidden="1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X330" s="9"/>
      <c r="Y330" s="7"/>
      <c r="Z330" s="7"/>
      <c r="AA330" s="9"/>
      <c r="AB330" s="9"/>
      <c r="AC330" s="9"/>
      <c r="AD330" s="7"/>
      <c r="AE330" s="7"/>
      <c r="AF330" s="7"/>
      <c r="AG330" s="7"/>
      <c r="AH330" s="9"/>
      <c r="AI330" s="9"/>
      <c r="AJ330" s="9"/>
    </row>
    <row r="331" hidden="1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X331" s="12"/>
      <c r="Y331" s="10"/>
      <c r="Z331" s="10"/>
      <c r="AA331" s="12"/>
      <c r="AB331" s="12"/>
      <c r="AC331" s="12"/>
      <c r="AD331" s="10"/>
      <c r="AE331" s="10"/>
      <c r="AF331" s="10"/>
      <c r="AG331" s="10"/>
      <c r="AH331" s="12"/>
      <c r="AI331" s="12"/>
      <c r="AJ331" s="12"/>
    </row>
    <row r="332" hidden="1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X332" s="9"/>
      <c r="Y332" s="7"/>
      <c r="Z332" s="7"/>
      <c r="AA332" s="9"/>
      <c r="AB332" s="9"/>
      <c r="AC332" s="9"/>
      <c r="AD332" s="7"/>
      <c r="AE332" s="7"/>
      <c r="AF332" s="7"/>
      <c r="AG332" s="7"/>
      <c r="AH332" s="9"/>
      <c r="AI332" s="9"/>
      <c r="AJ332" s="9"/>
    </row>
    <row r="333" hidden="1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X333" s="12"/>
      <c r="Y333" s="10"/>
      <c r="Z333" s="10"/>
      <c r="AA333" s="12"/>
      <c r="AB333" s="12"/>
      <c r="AC333" s="12"/>
      <c r="AD333" s="10"/>
      <c r="AE333" s="10"/>
      <c r="AF333" s="10"/>
      <c r="AG333" s="10"/>
      <c r="AH333" s="12"/>
      <c r="AI333" s="12"/>
      <c r="AJ333" s="12"/>
    </row>
    <row r="334" hidden="1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X334" s="9"/>
      <c r="Y334" s="7"/>
      <c r="Z334" s="7"/>
      <c r="AA334" s="9"/>
      <c r="AB334" s="9"/>
      <c r="AC334" s="9"/>
      <c r="AD334" s="7"/>
      <c r="AE334" s="7"/>
      <c r="AF334" s="7"/>
      <c r="AG334" s="7"/>
      <c r="AH334" s="9"/>
      <c r="AI334" s="9"/>
      <c r="AJ334" s="9"/>
    </row>
    <row r="335" hidden="1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X335" s="12"/>
      <c r="Y335" s="10"/>
      <c r="Z335" s="10"/>
      <c r="AA335" s="12"/>
      <c r="AB335" s="12"/>
      <c r="AC335" s="12"/>
      <c r="AD335" s="10"/>
      <c r="AE335" s="10"/>
      <c r="AF335" s="10"/>
      <c r="AG335" s="10"/>
      <c r="AH335" s="12"/>
      <c r="AI335" s="12"/>
      <c r="AJ335" s="12"/>
    </row>
    <row r="336" hidden="1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X336" s="9"/>
      <c r="Y336" s="7"/>
      <c r="Z336" s="7"/>
      <c r="AA336" s="9"/>
      <c r="AB336" s="9"/>
      <c r="AC336" s="9"/>
      <c r="AD336" s="7"/>
      <c r="AE336" s="7"/>
      <c r="AF336" s="7"/>
      <c r="AG336" s="7"/>
      <c r="AH336" s="9"/>
      <c r="AI336" s="9"/>
      <c r="AJ336" s="9"/>
    </row>
    <row r="337" hidden="1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X337" s="12"/>
      <c r="Y337" s="10"/>
      <c r="Z337" s="10"/>
      <c r="AA337" s="12"/>
      <c r="AB337" s="12"/>
      <c r="AC337" s="12"/>
      <c r="AD337" s="10"/>
      <c r="AE337" s="10"/>
      <c r="AF337" s="10"/>
      <c r="AG337" s="10"/>
      <c r="AH337" s="12"/>
      <c r="AI337" s="12"/>
      <c r="AJ337" s="12"/>
    </row>
    <row r="338" hidden="1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X338" s="9"/>
      <c r="Y338" s="7"/>
      <c r="Z338" s="7"/>
      <c r="AA338" s="9"/>
      <c r="AB338" s="9"/>
      <c r="AC338" s="9"/>
      <c r="AD338" s="7"/>
      <c r="AE338" s="7"/>
      <c r="AF338" s="7"/>
      <c r="AG338" s="7"/>
      <c r="AH338" s="9"/>
      <c r="AI338" s="9"/>
      <c r="AJ338" s="9"/>
    </row>
    <row r="339" hidden="1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X339" s="12"/>
      <c r="Y339" s="10"/>
      <c r="Z339" s="10"/>
      <c r="AA339" s="12"/>
      <c r="AB339" s="12"/>
      <c r="AC339" s="12"/>
      <c r="AD339" s="10"/>
      <c r="AE339" s="10"/>
      <c r="AF339" s="10"/>
      <c r="AG339" s="10"/>
      <c r="AH339" s="12"/>
      <c r="AI339" s="12"/>
      <c r="AJ339" s="12"/>
    </row>
    <row r="340" hidden="1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X340" s="9"/>
      <c r="Y340" s="7"/>
      <c r="Z340" s="7"/>
      <c r="AA340" s="9"/>
      <c r="AB340" s="9"/>
      <c r="AC340" s="9"/>
      <c r="AD340" s="7"/>
      <c r="AE340" s="7"/>
      <c r="AF340" s="7"/>
      <c r="AG340" s="7"/>
      <c r="AH340" s="9"/>
      <c r="AI340" s="9"/>
      <c r="AJ340" s="9"/>
    </row>
    <row r="341" hidden="1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X341" s="12"/>
      <c r="Y341" s="10"/>
      <c r="Z341" s="10"/>
      <c r="AA341" s="12"/>
      <c r="AB341" s="12"/>
      <c r="AC341" s="12"/>
      <c r="AD341" s="10"/>
      <c r="AE341" s="10"/>
      <c r="AF341" s="10"/>
      <c r="AG341" s="10"/>
      <c r="AH341" s="12"/>
      <c r="AI341" s="12"/>
      <c r="AJ341" s="12"/>
    </row>
    <row r="342" hidden="1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X342" s="9"/>
      <c r="Y342" s="7"/>
      <c r="Z342" s="7"/>
      <c r="AA342" s="9"/>
      <c r="AB342" s="9"/>
      <c r="AC342" s="9"/>
      <c r="AD342" s="7"/>
      <c r="AE342" s="7"/>
      <c r="AF342" s="7"/>
      <c r="AG342" s="7"/>
      <c r="AH342" s="9"/>
      <c r="AI342" s="9"/>
      <c r="AJ342" s="9"/>
    </row>
    <row r="343" hidden="1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X343" s="12"/>
      <c r="Y343" s="10"/>
      <c r="Z343" s="10"/>
      <c r="AA343" s="12"/>
      <c r="AB343" s="12"/>
      <c r="AC343" s="12"/>
      <c r="AD343" s="10"/>
      <c r="AE343" s="10"/>
      <c r="AF343" s="10"/>
      <c r="AG343" s="10"/>
      <c r="AH343" s="12"/>
      <c r="AI343" s="12"/>
      <c r="AJ343" s="12"/>
    </row>
    <row r="344" hidden="1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X344" s="9"/>
      <c r="Y344" s="7"/>
      <c r="Z344" s="7"/>
      <c r="AA344" s="9"/>
      <c r="AB344" s="9"/>
      <c r="AC344" s="9"/>
      <c r="AD344" s="7"/>
      <c r="AE344" s="7"/>
      <c r="AF344" s="7"/>
      <c r="AG344" s="7"/>
      <c r="AH344" s="9"/>
      <c r="AI344" s="9"/>
      <c r="AJ344" s="9"/>
    </row>
    <row r="345" hidden="1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X345" s="12"/>
      <c r="Y345" s="10"/>
      <c r="Z345" s="10"/>
      <c r="AA345" s="12"/>
      <c r="AB345" s="12"/>
      <c r="AC345" s="12"/>
      <c r="AD345" s="10"/>
      <c r="AE345" s="10"/>
      <c r="AF345" s="10"/>
      <c r="AG345" s="10"/>
      <c r="AH345" s="12"/>
      <c r="AI345" s="12"/>
      <c r="AJ345" s="12"/>
    </row>
    <row r="346" hidden="1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X346" s="9"/>
      <c r="Y346" s="7"/>
      <c r="Z346" s="7"/>
      <c r="AA346" s="9"/>
      <c r="AB346" s="9"/>
      <c r="AC346" s="9"/>
      <c r="AD346" s="7"/>
      <c r="AE346" s="7"/>
      <c r="AF346" s="7"/>
      <c r="AG346" s="7"/>
      <c r="AH346" s="9"/>
      <c r="AI346" s="9"/>
      <c r="AJ346" s="9"/>
    </row>
    <row r="347" hidden="1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X347" s="12"/>
      <c r="Y347" s="10"/>
      <c r="Z347" s="10"/>
      <c r="AA347" s="12"/>
      <c r="AB347" s="12"/>
      <c r="AC347" s="12"/>
      <c r="AD347" s="10"/>
      <c r="AE347" s="10"/>
      <c r="AF347" s="10"/>
      <c r="AG347" s="10"/>
      <c r="AH347" s="12"/>
      <c r="AI347" s="12"/>
      <c r="AJ347" s="12"/>
    </row>
    <row r="348" hidden="1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X348" s="9"/>
      <c r="Y348" s="7"/>
      <c r="Z348" s="7"/>
      <c r="AA348" s="9"/>
      <c r="AB348" s="9"/>
      <c r="AC348" s="9"/>
      <c r="AD348" s="7"/>
      <c r="AE348" s="7"/>
      <c r="AF348" s="7"/>
      <c r="AG348" s="7"/>
      <c r="AH348" s="9"/>
      <c r="AI348" s="9"/>
      <c r="AJ348" s="9"/>
    </row>
    <row r="349" hidden="1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X349" s="12"/>
      <c r="Y349" s="10"/>
      <c r="Z349" s="10"/>
      <c r="AA349" s="12"/>
      <c r="AB349" s="12"/>
      <c r="AC349" s="12"/>
      <c r="AD349" s="10"/>
      <c r="AE349" s="10"/>
      <c r="AF349" s="10"/>
      <c r="AG349" s="10"/>
      <c r="AH349" s="12"/>
      <c r="AI349" s="12"/>
      <c r="AJ349" s="12"/>
    </row>
    <row r="350" hidden="1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X350" s="9"/>
      <c r="Y350" s="7"/>
      <c r="Z350" s="7"/>
      <c r="AA350" s="9"/>
      <c r="AB350" s="9"/>
      <c r="AC350" s="9"/>
      <c r="AD350" s="7"/>
      <c r="AE350" s="7"/>
      <c r="AF350" s="7"/>
      <c r="AG350" s="7"/>
      <c r="AH350" s="9"/>
      <c r="AI350" s="9"/>
      <c r="AJ350" s="9"/>
    </row>
    <row r="351" hidden="1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X351" s="12"/>
      <c r="Y351" s="10"/>
      <c r="Z351" s="10"/>
      <c r="AA351" s="12"/>
      <c r="AB351" s="12"/>
      <c r="AC351" s="12"/>
      <c r="AD351" s="10"/>
      <c r="AE351" s="10"/>
      <c r="AF351" s="10"/>
      <c r="AG351" s="10"/>
      <c r="AH351" s="12"/>
      <c r="AI351" s="12"/>
      <c r="AJ351" s="12"/>
    </row>
    <row r="352" hidden="1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X352" s="9"/>
      <c r="Y352" s="7"/>
      <c r="Z352" s="7"/>
      <c r="AA352" s="9"/>
      <c r="AB352" s="9"/>
      <c r="AC352" s="9"/>
      <c r="AD352" s="7"/>
      <c r="AE352" s="7"/>
      <c r="AF352" s="7"/>
      <c r="AG352" s="7"/>
      <c r="AH352" s="9"/>
      <c r="AI352" s="9"/>
      <c r="AJ352" s="9"/>
    </row>
    <row r="353" hidden="1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X353" s="12"/>
      <c r="Y353" s="10"/>
      <c r="Z353" s="10"/>
      <c r="AA353" s="12"/>
      <c r="AB353" s="12"/>
      <c r="AC353" s="12"/>
      <c r="AD353" s="10"/>
      <c r="AE353" s="10"/>
      <c r="AF353" s="10"/>
      <c r="AG353" s="10"/>
      <c r="AH353" s="12"/>
      <c r="AI353" s="12"/>
      <c r="AJ353" s="12"/>
    </row>
    <row r="354" hidden="1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X354" s="9"/>
      <c r="Y354" s="7"/>
      <c r="Z354" s="7"/>
      <c r="AA354" s="9"/>
      <c r="AB354" s="9"/>
      <c r="AC354" s="9"/>
      <c r="AD354" s="7"/>
      <c r="AE354" s="7"/>
      <c r="AF354" s="7"/>
      <c r="AG354" s="7"/>
      <c r="AH354" s="9"/>
      <c r="AI354" s="9"/>
      <c r="AJ354" s="9"/>
    </row>
    <row r="355" hidden="1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X355" s="12"/>
      <c r="Y355" s="10"/>
      <c r="Z355" s="10"/>
      <c r="AA355" s="12"/>
      <c r="AB355" s="12"/>
      <c r="AC355" s="12"/>
      <c r="AD355" s="10"/>
      <c r="AE355" s="10"/>
      <c r="AF355" s="10"/>
      <c r="AG355" s="10"/>
      <c r="AH355" s="12"/>
      <c r="AI355" s="12"/>
      <c r="AJ355" s="12"/>
    </row>
    <row r="356" hidden="1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X356" s="9"/>
      <c r="Y356" s="7"/>
      <c r="Z356" s="7"/>
      <c r="AA356" s="9"/>
      <c r="AB356" s="9"/>
      <c r="AC356" s="9"/>
      <c r="AD356" s="7"/>
      <c r="AE356" s="7"/>
      <c r="AF356" s="7"/>
      <c r="AG356" s="7"/>
      <c r="AH356" s="9"/>
      <c r="AI356" s="9"/>
      <c r="AJ356" s="9"/>
    </row>
    <row r="357" hidden="1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X357" s="12"/>
      <c r="Y357" s="10"/>
      <c r="Z357" s="10"/>
      <c r="AA357" s="12"/>
      <c r="AB357" s="12"/>
      <c r="AC357" s="12"/>
      <c r="AD357" s="10"/>
      <c r="AE357" s="10"/>
      <c r="AF357" s="10"/>
      <c r="AG357" s="10"/>
      <c r="AH357" s="12"/>
      <c r="AI357" s="12"/>
      <c r="AJ357" s="12"/>
    </row>
    <row r="358" hidden="1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X358" s="9"/>
      <c r="Y358" s="7"/>
      <c r="Z358" s="7"/>
      <c r="AA358" s="9"/>
      <c r="AB358" s="9"/>
      <c r="AC358" s="9"/>
      <c r="AD358" s="7"/>
      <c r="AE358" s="7"/>
      <c r="AF358" s="7"/>
      <c r="AG358" s="7"/>
      <c r="AH358" s="9"/>
      <c r="AI358" s="9"/>
      <c r="AJ358" s="9"/>
    </row>
    <row r="359" hidden="1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X359" s="12"/>
      <c r="Y359" s="10"/>
      <c r="Z359" s="10"/>
      <c r="AA359" s="12"/>
      <c r="AB359" s="12"/>
      <c r="AC359" s="12"/>
      <c r="AD359" s="10"/>
      <c r="AE359" s="10"/>
      <c r="AF359" s="10"/>
      <c r="AG359" s="10"/>
      <c r="AH359" s="12"/>
      <c r="AI359" s="12"/>
      <c r="AJ359" s="12"/>
    </row>
    <row r="360" hidden="1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X360" s="9"/>
      <c r="Y360" s="7"/>
      <c r="Z360" s="7"/>
      <c r="AA360" s="9"/>
      <c r="AB360" s="9"/>
      <c r="AC360" s="9"/>
      <c r="AD360" s="7"/>
      <c r="AE360" s="7"/>
      <c r="AF360" s="7"/>
      <c r="AG360" s="7"/>
      <c r="AH360" s="9"/>
      <c r="AI360" s="9"/>
      <c r="AJ360" s="9"/>
    </row>
    <row r="361" hidden="1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X361" s="12"/>
      <c r="Y361" s="10"/>
      <c r="Z361" s="10"/>
      <c r="AA361" s="12"/>
      <c r="AB361" s="12"/>
      <c r="AC361" s="12"/>
      <c r="AD361" s="10"/>
      <c r="AE361" s="10"/>
      <c r="AF361" s="10"/>
      <c r="AG361" s="10"/>
      <c r="AH361" s="12"/>
      <c r="AI361" s="12"/>
      <c r="AJ361" s="12"/>
    </row>
    <row r="362" hidden="1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X362" s="9"/>
      <c r="Y362" s="7"/>
      <c r="Z362" s="7"/>
      <c r="AA362" s="9"/>
      <c r="AB362" s="9"/>
      <c r="AC362" s="9"/>
      <c r="AD362" s="7"/>
      <c r="AE362" s="7"/>
      <c r="AF362" s="7"/>
      <c r="AG362" s="7"/>
      <c r="AH362" s="9"/>
      <c r="AI362" s="9"/>
      <c r="AJ362" s="9"/>
    </row>
    <row r="363" hidden="1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X363" s="12"/>
      <c r="Y363" s="10"/>
      <c r="Z363" s="10"/>
      <c r="AA363" s="12"/>
      <c r="AB363" s="12"/>
      <c r="AC363" s="12"/>
      <c r="AD363" s="10"/>
      <c r="AE363" s="10"/>
      <c r="AF363" s="10"/>
      <c r="AG363" s="10"/>
      <c r="AH363" s="12"/>
      <c r="AI363" s="12"/>
      <c r="AJ363" s="12"/>
    </row>
    <row r="364" hidden="1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X364" s="9"/>
      <c r="Y364" s="7"/>
      <c r="Z364" s="7"/>
      <c r="AA364" s="9"/>
      <c r="AB364" s="9"/>
      <c r="AC364" s="9"/>
      <c r="AD364" s="7"/>
      <c r="AE364" s="7"/>
      <c r="AF364" s="7"/>
      <c r="AG364" s="7"/>
      <c r="AH364" s="9"/>
      <c r="AI364" s="9"/>
      <c r="AJ364" s="9"/>
    </row>
    <row r="365" hidden="1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X365" s="12"/>
      <c r="Y365" s="10"/>
      <c r="Z365" s="10"/>
      <c r="AA365" s="12"/>
      <c r="AB365" s="12"/>
      <c r="AC365" s="12"/>
      <c r="AD365" s="10"/>
      <c r="AE365" s="10"/>
      <c r="AF365" s="10"/>
      <c r="AG365" s="10"/>
      <c r="AH365" s="12"/>
      <c r="AI365" s="12"/>
      <c r="AJ365" s="12"/>
    </row>
    <row r="366" hidden="1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X366" s="9"/>
      <c r="Y366" s="7"/>
      <c r="Z366" s="7"/>
      <c r="AA366" s="9"/>
      <c r="AB366" s="9"/>
      <c r="AC366" s="9"/>
      <c r="AD366" s="7"/>
      <c r="AE366" s="7"/>
      <c r="AF366" s="7"/>
      <c r="AG366" s="7"/>
      <c r="AH366" s="9"/>
      <c r="AI366" s="9"/>
      <c r="AJ366" s="9"/>
    </row>
    <row r="367" hidden="1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X367" s="12"/>
      <c r="Y367" s="10"/>
      <c r="Z367" s="10"/>
      <c r="AA367" s="12"/>
      <c r="AB367" s="12"/>
      <c r="AC367" s="12"/>
      <c r="AD367" s="10"/>
      <c r="AE367" s="10"/>
      <c r="AF367" s="10"/>
      <c r="AG367" s="10"/>
      <c r="AH367" s="12"/>
      <c r="AI367" s="12"/>
      <c r="AJ367" s="12"/>
    </row>
    <row r="368" hidden="1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X368" s="9"/>
      <c r="Y368" s="7"/>
      <c r="Z368" s="7"/>
      <c r="AA368" s="9"/>
      <c r="AB368" s="9"/>
      <c r="AC368" s="9"/>
      <c r="AD368" s="7"/>
      <c r="AE368" s="7"/>
      <c r="AF368" s="7"/>
      <c r="AG368" s="7"/>
      <c r="AH368" s="9"/>
      <c r="AI368" s="9"/>
      <c r="AJ368" s="9"/>
    </row>
    <row r="369" hidden="1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X369" s="12"/>
      <c r="Y369" s="10"/>
      <c r="Z369" s="10"/>
      <c r="AA369" s="12"/>
      <c r="AB369" s="12"/>
      <c r="AC369" s="12"/>
      <c r="AD369" s="10"/>
      <c r="AE369" s="10"/>
      <c r="AF369" s="10"/>
      <c r="AG369" s="10"/>
      <c r="AH369" s="12"/>
      <c r="AI369" s="12"/>
      <c r="AJ369" s="12"/>
    </row>
    <row r="370" hidden="1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X370" s="9"/>
      <c r="Y370" s="7"/>
      <c r="Z370" s="7"/>
      <c r="AA370" s="9"/>
      <c r="AB370" s="9"/>
      <c r="AC370" s="9"/>
      <c r="AD370" s="7"/>
      <c r="AE370" s="7"/>
      <c r="AF370" s="7"/>
      <c r="AG370" s="7"/>
      <c r="AH370" s="9"/>
      <c r="AI370" s="9"/>
      <c r="AJ370" s="9"/>
    </row>
    <row r="371" hidden="1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X371" s="12"/>
      <c r="Y371" s="10"/>
      <c r="Z371" s="10"/>
      <c r="AA371" s="12"/>
      <c r="AB371" s="12"/>
      <c r="AC371" s="12"/>
      <c r="AD371" s="10"/>
      <c r="AE371" s="10"/>
      <c r="AF371" s="10"/>
      <c r="AG371" s="10"/>
      <c r="AH371" s="12"/>
      <c r="AI371" s="12"/>
      <c r="AJ371" s="12"/>
    </row>
    <row r="372" hidden="1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X372" s="9"/>
      <c r="Y372" s="7"/>
      <c r="Z372" s="7"/>
      <c r="AA372" s="9"/>
      <c r="AB372" s="9"/>
      <c r="AC372" s="9"/>
      <c r="AD372" s="7"/>
      <c r="AE372" s="7"/>
      <c r="AF372" s="7"/>
      <c r="AG372" s="7"/>
      <c r="AH372" s="9"/>
      <c r="AI372" s="9"/>
      <c r="AJ372" s="9"/>
    </row>
    <row r="373" hidden="1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X373" s="12"/>
      <c r="Y373" s="10"/>
      <c r="Z373" s="10"/>
      <c r="AA373" s="12"/>
      <c r="AB373" s="12"/>
      <c r="AC373" s="12"/>
      <c r="AD373" s="10"/>
      <c r="AE373" s="10"/>
      <c r="AF373" s="10"/>
      <c r="AG373" s="10"/>
      <c r="AH373" s="12"/>
      <c r="AI373" s="12"/>
      <c r="AJ373" s="12"/>
    </row>
    <row r="374" hidden="1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X374" s="9"/>
      <c r="Y374" s="7"/>
      <c r="Z374" s="7"/>
      <c r="AA374" s="9"/>
      <c r="AB374" s="9"/>
      <c r="AC374" s="9"/>
      <c r="AD374" s="7"/>
      <c r="AE374" s="7"/>
      <c r="AF374" s="7"/>
      <c r="AG374" s="7"/>
      <c r="AH374" s="9"/>
      <c r="AI374" s="9"/>
      <c r="AJ374" s="9"/>
    </row>
    <row r="375" hidden="1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X375" s="12"/>
      <c r="Y375" s="10"/>
      <c r="Z375" s="10"/>
      <c r="AA375" s="12"/>
      <c r="AB375" s="12"/>
      <c r="AC375" s="12"/>
      <c r="AD375" s="10"/>
      <c r="AE375" s="10"/>
      <c r="AF375" s="10"/>
      <c r="AG375" s="10"/>
      <c r="AH375" s="12"/>
      <c r="AI375" s="12"/>
      <c r="AJ375" s="12"/>
    </row>
    <row r="376" hidden="1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X376" s="9"/>
      <c r="Y376" s="7"/>
      <c r="Z376" s="7"/>
      <c r="AA376" s="9"/>
      <c r="AB376" s="9"/>
      <c r="AC376" s="9"/>
      <c r="AD376" s="7"/>
      <c r="AE376" s="7"/>
      <c r="AF376" s="7"/>
      <c r="AG376" s="7"/>
      <c r="AH376" s="9"/>
      <c r="AI376" s="9"/>
      <c r="AJ376" s="9"/>
    </row>
    <row r="377" hidden="1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X377" s="12"/>
      <c r="Y377" s="10"/>
      <c r="Z377" s="10"/>
      <c r="AA377" s="12"/>
      <c r="AB377" s="12"/>
      <c r="AC377" s="12"/>
      <c r="AD377" s="10"/>
      <c r="AE377" s="10"/>
      <c r="AF377" s="10"/>
      <c r="AG377" s="10"/>
      <c r="AH377" s="12"/>
      <c r="AI377" s="12"/>
      <c r="AJ377" s="12"/>
    </row>
    <row r="378" hidden="1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X378" s="9"/>
      <c r="Y378" s="7"/>
      <c r="Z378" s="7"/>
      <c r="AA378" s="9"/>
      <c r="AB378" s="9"/>
      <c r="AC378" s="9"/>
      <c r="AD378" s="7"/>
      <c r="AE378" s="7"/>
      <c r="AF378" s="7"/>
      <c r="AG378" s="7"/>
      <c r="AH378" s="9"/>
      <c r="AI378" s="9"/>
      <c r="AJ378" s="9"/>
    </row>
    <row r="379" hidden="1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X379" s="12"/>
      <c r="Y379" s="10"/>
      <c r="Z379" s="10"/>
      <c r="AA379" s="12"/>
      <c r="AB379" s="12"/>
      <c r="AC379" s="12"/>
      <c r="AD379" s="10"/>
      <c r="AE379" s="10"/>
      <c r="AF379" s="10"/>
      <c r="AG379" s="10"/>
      <c r="AH379" s="12"/>
      <c r="AI379" s="12"/>
      <c r="AJ379" s="12"/>
    </row>
    <row r="380" hidden="1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X380" s="9"/>
      <c r="Y380" s="7"/>
      <c r="Z380" s="7"/>
      <c r="AA380" s="9"/>
      <c r="AB380" s="9"/>
      <c r="AC380" s="9"/>
      <c r="AD380" s="7"/>
      <c r="AE380" s="7"/>
      <c r="AF380" s="7"/>
      <c r="AG380" s="7"/>
      <c r="AH380" s="9"/>
      <c r="AI380" s="9"/>
      <c r="AJ380" s="9"/>
    </row>
    <row r="381" hidden="1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X381" s="12"/>
      <c r="Y381" s="10"/>
      <c r="Z381" s="10"/>
      <c r="AA381" s="12"/>
      <c r="AB381" s="12"/>
      <c r="AC381" s="12"/>
      <c r="AD381" s="10"/>
      <c r="AE381" s="10"/>
      <c r="AF381" s="10"/>
      <c r="AG381" s="10"/>
      <c r="AH381" s="12"/>
      <c r="AI381" s="12"/>
      <c r="AJ381" s="12"/>
    </row>
    <row r="382" hidden="1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X382" s="9"/>
      <c r="Y382" s="7"/>
      <c r="Z382" s="7"/>
      <c r="AA382" s="9"/>
      <c r="AB382" s="9"/>
      <c r="AC382" s="9"/>
      <c r="AD382" s="7"/>
      <c r="AE382" s="7"/>
      <c r="AF382" s="7"/>
      <c r="AG382" s="7"/>
      <c r="AH382" s="9"/>
      <c r="AI382" s="9"/>
      <c r="AJ382" s="9"/>
    </row>
    <row r="383" hidden="1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X383" s="12"/>
      <c r="Y383" s="10"/>
      <c r="Z383" s="10"/>
      <c r="AA383" s="12"/>
      <c r="AB383" s="12"/>
      <c r="AC383" s="12"/>
      <c r="AD383" s="10"/>
      <c r="AE383" s="10"/>
      <c r="AF383" s="10"/>
      <c r="AG383" s="10"/>
      <c r="AH383" s="12"/>
      <c r="AI383" s="12"/>
      <c r="AJ383" s="12"/>
    </row>
    <row r="384" hidden="1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X384" s="9"/>
      <c r="Y384" s="7"/>
      <c r="Z384" s="7"/>
      <c r="AA384" s="9"/>
      <c r="AB384" s="9"/>
      <c r="AC384" s="9"/>
      <c r="AD384" s="7"/>
      <c r="AE384" s="7"/>
      <c r="AF384" s="7"/>
      <c r="AG384" s="7"/>
      <c r="AH384" s="9"/>
      <c r="AI384" s="9"/>
      <c r="AJ384" s="9"/>
    </row>
    <row r="385" hidden="1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X385" s="12"/>
      <c r="Y385" s="10"/>
      <c r="Z385" s="10"/>
      <c r="AA385" s="12"/>
      <c r="AB385" s="12"/>
      <c r="AC385" s="12"/>
      <c r="AD385" s="10"/>
      <c r="AE385" s="10"/>
      <c r="AF385" s="10"/>
      <c r="AG385" s="10"/>
      <c r="AH385" s="12"/>
      <c r="AI385" s="12"/>
      <c r="AJ385" s="12"/>
    </row>
    <row r="386" hidden="1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X386" s="9"/>
      <c r="Y386" s="7"/>
      <c r="Z386" s="7"/>
      <c r="AA386" s="9"/>
      <c r="AB386" s="9"/>
      <c r="AC386" s="9"/>
      <c r="AD386" s="7"/>
      <c r="AE386" s="7"/>
      <c r="AF386" s="7"/>
      <c r="AG386" s="7"/>
      <c r="AH386" s="9"/>
      <c r="AI386" s="9"/>
      <c r="AJ386" s="9"/>
    </row>
    <row r="387" hidden="1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X387" s="12"/>
      <c r="Y387" s="10"/>
      <c r="Z387" s="10"/>
      <c r="AA387" s="12"/>
      <c r="AB387" s="12"/>
      <c r="AC387" s="12"/>
      <c r="AD387" s="10"/>
      <c r="AE387" s="10"/>
      <c r="AF387" s="10"/>
      <c r="AG387" s="10"/>
      <c r="AH387" s="12"/>
      <c r="AI387" s="12"/>
      <c r="AJ387" s="12"/>
    </row>
    <row r="388" hidden="1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X388" s="9"/>
      <c r="Y388" s="7"/>
      <c r="Z388" s="7"/>
      <c r="AA388" s="9"/>
      <c r="AB388" s="9"/>
      <c r="AC388" s="9"/>
      <c r="AD388" s="7"/>
      <c r="AE388" s="7"/>
      <c r="AF388" s="7"/>
      <c r="AG388" s="7"/>
      <c r="AH388" s="9"/>
      <c r="AI388" s="9"/>
      <c r="AJ388" s="9"/>
    </row>
    <row r="389" hidden="1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X389" s="12"/>
      <c r="Y389" s="10"/>
      <c r="Z389" s="10"/>
      <c r="AA389" s="12"/>
      <c r="AB389" s="12"/>
      <c r="AC389" s="12"/>
      <c r="AD389" s="10"/>
      <c r="AE389" s="10"/>
      <c r="AF389" s="10"/>
      <c r="AG389" s="10"/>
      <c r="AH389" s="12"/>
      <c r="AI389" s="12"/>
      <c r="AJ389" s="12"/>
    </row>
    <row r="390" hidden="1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X390" s="9"/>
      <c r="Y390" s="7"/>
      <c r="Z390" s="7"/>
      <c r="AA390" s="9"/>
      <c r="AB390" s="9"/>
      <c r="AC390" s="9"/>
      <c r="AD390" s="7"/>
      <c r="AE390" s="7"/>
      <c r="AF390" s="7"/>
      <c r="AG390" s="7"/>
      <c r="AH390" s="9"/>
      <c r="AI390" s="9"/>
      <c r="AJ390" s="9"/>
    </row>
    <row r="391" hidden="1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X391" s="12"/>
      <c r="Y391" s="10"/>
      <c r="Z391" s="10"/>
      <c r="AA391" s="12"/>
      <c r="AB391" s="12"/>
      <c r="AC391" s="12"/>
      <c r="AD391" s="10"/>
      <c r="AE391" s="10"/>
      <c r="AF391" s="10"/>
      <c r="AG391" s="10"/>
      <c r="AH391" s="12"/>
      <c r="AI391" s="12"/>
      <c r="AJ391" s="12"/>
    </row>
    <row r="392" hidden="1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X392" s="9"/>
      <c r="Y392" s="7"/>
      <c r="Z392" s="7"/>
      <c r="AA392" s="9"/>
      <c r="AB392" s="9"/>
      <c r="AC392" s="9"/>
      <c r="AD392" s="7"/>
      <c r="AE392" s="7"/>
      <c r="AF392" s="7"/>
      <c r="AG392" s="7"/>
      <c r="AH392" s="9"/>
      <c r="AI392" s="9"/>
      <c r="AJ392" s="9"/>
    </row>
    <row r="393" hidden="1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X393" s="12"/>
      <c r="Y393" s="10"/>
      <c r="Z393" s="10"/>
      <c r="AA393" s="12"/>
      <c r="AB393" s="12"/>
      <c r="AC393" s="12"/>
      <c r="AD393" s="10"/>
      <c r="AE393" s="10"/>
      <c r="AF393" s="10"/>
      <c r="AG393" s="10"/>
      <c r="AH393" s="12"/>
      <c r="AI393" s="12"/>
      <c r="AJ393" s="12"/>
    </row>
    <row r="394" hidden="1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X394" s="9"/>
      <c r="Y394" s="7"/>
      <c r="Z394" s="7"/>
      <c r="AA394" s="9"/>
      <c r="AB394" s="9"/>
      <c r="AC394" s="9"/>
      <c r="AD394" s="7"/>
      <c r="AE394" s="7"/>
      <c r="AF394" s="7"/>
      <c r="AG394" s="7"/>
      <c r="AH394" s="9"/>
      <c r="AI394" s="9"/>
      <c r="AJ394" s="9"/>
    </row>
    <row r="395" hidden="1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X395" s="12"/>
      <c r="Y395" s="10"/>
      <c r="Z395" s="10"/>
      <c r="AA395" s="12"/>
      <c r="AB395" s="12"/>
      <c r="AC395" s="12"/>
      <c r="AD395" s="10"/>
      <c r="AE395" s="10"/>
      <c r="AF395" s="10"/>
      <c r="AG395" s="10"/>
      <c r="AH395" s="12"/>
      <c r="AI395" s="12"/>
      <c r="AJ395" s="12"/>
    </row>
    <row r="396" hidden="1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X396" s="9"/>
      <c r="Y396" s="7"/>
      <c r="Z396" s="7"/>
      <c r="AA396" s="9"/>
      <c r="AB396" s="9"/>
      <c r="AC396" s="9"/>
      <c r="AD396" s="7"/>
      <c r="AE396" s="7"/>
      <c r="AF396" s="7"/>
      <c r="AG396" s="7"/>
      <c r="AH396" s="9"/>
      <c r="AI396" s="9"/>
      <c r="AJ396" s="9"/>
    </row>
    <row r="397" hidden="1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X397" s="12"/>
      <c r="Y397" s="10"/>
      <c r="Z397" s="10"/>
      <c r="AA397" s="12"/>
      <c r="AB397" s="12"/>
      <c r="AC397" s="12"/>
      <c r="AD397" s="10"/>
      <c r="AE397" s="10"/>
      <c r="AF397" s="10"/>
      <c r="AG397" s="10"/>
      <c r="AH397" s="12"/>
      <c r="AI397" s="12"/>
      <c r="AJ397" s="12"/>
    </row>
    <row r="398" hidden="1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X398" s="9"/>
      <c r="Y398" s="7"/>
      <c r="Z398" s="7"/>
      <c r="AA398" s="9"/>
      <c r="AB398" s="9"/>
      <c r="AC398" s="9"/>
      <c r="AD398" s="7"/>
      <c r="AE398" s="7"/>
      <c r="AF398" s="7"/>
      <c r="AG398" s="7"/>
      <c r="AH398" s="9"/>
      <c r="AI398" s="9"/>
      <c r="AJ398" s="9"/>
    </row>
    <row r="399" hidden="1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X399" s="12"/>
      <c r="Y399" s="10"/>
      <c r="Z399" s="10"/>
      <c r="AA399" s="12"/>
      <c r="AB399" s="12"/>
      <c r="AC399" s="12"/>
      <c r="AD399" s="10"/>
      <c r="AE399" s="10"/>
      <c r="AF399" s="10"/>
      <c r="AG399" s="10"/>
      <c r="AH399" s="12"/>
      <c r="AI399" s="12"/>
      <c r="AJ399" s="12"/>
    </row>
    <row r="400" hidden="1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X400" s="9"/>
      <c r="Y400" s="7"/>
      <c r="Z400" s="7"/>
      <c r="AA400" s="9"/>
      <c r="AB400" s="9"/>
      <c r="AC400" s="9"/>
      <c r="AD400" s="7"/>
      <c r="AE400" s="7"/>
      <c r="AF400" s="7"/>
      <c r="AG400" s="7"/>
      <c r="AH400" s="9"/>
      <c r="AI400" s="9"/>
      <c r="AJ400" s="9"/>
    </row>
    <row r="401" hidden="1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X401" s="12"/>
      <c r="Y401" s="10"/>
      <c r="Z401" s="10"/>
      <c r="AA401" s="12"/>
      <c r="AB401" s="12"/>
      <c r="AC401" s="12"/>
      <c r="AD401" s="10"/>
      <c r="AE401" s="10"/>
      <c r="AF401" s="10"/>
      <c r="AG401" s="10"/>
      <c r="AH401" s="12"/>
      <c r="AI401" s="12"/>
      <c r="AJ401" s="12"/>
    </row>
    <row r="402" hidden="1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X402" s="9"/>
      <c r="Y402" s="7"/>
      <c r="Z402" s="7"/>
      <c r="AA402" s="9"/>
      <c r="AB402" s="9"/>
      <c r="AC402" s="9"/>
      <c r="AD402" s="7"/>
      <c r="AE402" s="7"/>
      <c r="AF402" s="7"/>
      <c r="AG402" s="7"/>
      <c r="AH402" s="9"/>
      <c r="AI402" s="9"/>
      <c r="AJ402" s="9"/>
    </row>
    <row r="403" hidden="1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X403" s="12"/>
      <c r="Y403" s="10"/>
      <c r="Z403" s="10"/>
      <c r="AA403" s="12"/>
      <c r="AB403" s="12"/>
      <c r="AC403" s="12"/>
      <c r="AD403" s="10"/>
      <c r="AE403" s="10"/>
      <c r="AF403" s="10"/>
      <c r="AG403" s="10"/>
      <c r="AH403" s="12"/>
      <c r="AI403" s="12"/>
      <c r="AJ403" s="12"/>
    </row>
    <row r="404" hidden="1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X404" s="9"/>
      <c r="Y404" s="7"/>
      <c r="Z404" s="7"/>
      <c r="AA404" s="9"/>
      <c r="AB404" s="9"/>
      <c r="AC404" s="9"/>
      <c r="AD404" s="7"/>
      <c r="AE404" s="7"/>
      <c r="AF404" s="7"/>
      <c r="AG404" s="7"/>
      <c r="AH404" s="9"/>
      <c r="AI404" s="9"/>
      <c r="AJ404" s="9"/>
    </row>
    <row r="405" hidden="1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X405" s="12"/>
      <c r="Y405" s="10"/>
      <c r="Z405" s="10"/>
      <c r="AA405" s="12"/>
      <c r="AB405" s="12"/>
      <c r="AC405" s="12"/>
      <c r="AD405" s="10"/>
      <c r="AE405" s="10"/>
      <c r="AF405" s="10"/>
      <c r="AG405" s="10"/>
      <c r="AH405" s="12"/>
      <c r="AI405" s="12"/>
      <c r="AJ405" s="12"/>
    </row>
    <row r="406" hidden="1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X406" s="9"/>
      <c r="Y406" s="7"/>
      <c r="Z406" s="7"/>
      <c r="AA406" s="9"/>
      <c r="AB406" s="9"/>
      <c r="AC406" s="9"/>
      <c r="AD406" s="7"/>
      <c r="AE406" s="7"/>
      <c r="AF406" s="7"/>
      <c r="AG406" s="7"/>
      <c r="AH406" s="9"/>
      <c r="AI406" s="9"/>
      <c r="AJ406" s="9"/>
    </row>
    <row r="407" hidden="1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X407" s="12"/>
      <c r="Y407" s="10"/>
      <c r="Z407" s="10"/>
      <c r="AA407" s="12"/>
      <c r="AB407" s="12"/>
      <c r="AC407" s="12"/>
      <c r="AD407" s="10"/>
      <c r="AE407" s="10"/>
      <c r="AF407" s="10"/>
      <c r="AG407" s="10"/>
      <c r="AH407" s="12"/>
      <c r="AI407" s="12"/>
      <c r="AJ407" s="12"/>
    </row>
    <row r="408" hidden="1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X408" s="9"/>
      <c r="Y408" s="7"/>
      <c r="Z408" s="7"/>
      <c r="AA408" s="9"/>
      <c r="AB408" s="9"/>
      <c r="AC408" s="9"/>
      <c r="AD408" s="7"/>
      <c r="AE408" s="7"/>
      <c r="AF408" s="7"/>
      <c r="AG408" s="7"/>
      <c r="AH408" s="9"/>
      <c r="AI408" s="9"/>
      <c r="AJ408" s="9"/>
    </row>
    <row r="409" hidden="1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X409" s="12"/>
      <c r="Y409" s="10"/>
      <c r="Z409" s="10"/>
      <c r="AA409" s="12"/>
      <c r="AB409" s="12"/>
      <c r="AC409" s="12"/>
      <c r="AD409" s="10"/>
      <c r="AE409" s="10"/>
      <c r="AF409" s="10"/>
      <c r="AG409" s="10"/>
      <c r="AH409" s="12"/>
      <c r="AI409" s="12"/>
      <c r="AJ409" s="12"/>
    </row>
    <row r="410" hidden="1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X410" s="9"/>
      <c r="Y410" s="7"/>
      <c r="Z410" s="7"/>
      <c r="AA410" s="9"/>
      <c r="AB410" s="9"/>
      <c r="AC410" s="9"/>
      <c r="AD410" s="7"/>
      <c r="AE410" s="7"/>
      <c r="AF410" s="7"/>
      <c r="AG410" s="7"/>
      <c r="AH410" s="9"/>
      <c r="AI410" s="9"/>
      <c r="AJ410" s="9"/>
    </row>
    <row r="411" hidden="1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X411" s="12"/>
      <c r="Y411" s="10"/>
      <c r="Z411" s="10"/>
      <c r="AA411" s="12"/>
      <c r="AB411" s="12"/>
      <c r="AC411" s="12"/>
      <c r="AD411" s="10"/>
      <c r="AE411" s="10"/>
      <c r="AF411" s="10"/>
      <c r="AG411" s="10"/>
      <c r="AH411" s="12"/>
      <c r="AI411" s="12"/>
      <c r="AJ411" s="12"/>
    </row>
    <row r="412" hidden="1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X412" s="9"/>
      <c r="Y412" s="7"/>
      <c r="Z412" s="7"/>
      <c r="AA412" s="9"/>
      <c r="AB412" s="9"/>
      <c r="AC412" s="9"/>
      <c r="AD412" s="7"/>
      <c r="AE412" s="7"/>
      <c r="AF412" s="7"/>
      <c r="AG412" s="7"/>
      <c r="AH412" s="9"/>
      <c r="AI412" s="9"/>
      <c r="AJ412" s="9"/>
    </row>
    <row r="413" hidden="1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X413" s="12"/>
      <c r="Y413" s="10"/>
      <c r="Z413" s="10"/>
      <c r="AA413" s="12"/>
      <c r="AB413" s="12"/>
      <c r="AC413" s="12"/>
      <c r="AD413" s="10"/>
      <c r="AE413" s="10"/>
      <c r="AF413" s="10"/>
      <c r="AG413" s="10"/>
      <c r="AH413" s="12"/>
      <c r="AI413" s="12"/>
      <c r="AJ413" s="12"/>
    </row>
    <row r="414" hidden="1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X414" s="9"/>
      <c r="Y414" s="7"/>
      <c r="Z414" s="7"/>
      <c r="AA414" s="9"/>
      <c r="AB414" s="9"/>
      <c r="AC414" s="9"/>
      <c r="AD414" s="7"/>
      <c r="AE414" s="7"/>
      <c r="AF414" s="7"/>
      <c r="AG414" s="7"/>
      <c r="AH414" s="9"/>
      <c r="AI414" s="9"/>
      <c r="AJ414" s="9"/>
    </row>
    <row r="415" hidden="1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X415" s="12"/>
      <c r="Y415" s="10"/>
      <c r="Z415" s="10"/>
      <c r="AA415" s="12"/>
      <c r="AB415" s="12"/>
      <c r="AC415" s="12"/>
      <c r="AD415" s="10"/>
      <c r="AE415" s="10"/>
      <c r="AF415" s="10"/>
      <c r="AG415" s="10"/>
      <c r="AH415" s="12"/>
      <c r="AI415" s="12"/>
      <c r="AJ415" s="12"/>
    </row>
    <row r="416" hidden="1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X416" s="9"/>
      <c r="Y416" s="7"/>
      <c r="Z416" s="7"/>
      <c r="AA416" s="9"/>
      <c r="AB416" s="9"/>
      <c r="AC416" s="9"/>
      <c r="AD416" s="7"/>
      <c r="AE416" s="7"/>
      <c r="AF416" s="7"/>
      <c r="AG416" s="7"/>
      <c r="AH416" s="9"/>
      <c r="AI416" s="9"/>
      <c r="AJ416" s="9"/>
    </row>
    <row r="417" hidden="1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X417" s="12"/>
      <c r="Y417" s="10"/>
      <c r="Z417" s="10"/>
      <c r="AA417" s="12"/>
      <c r="AB417" s="12"/>
      <c r="AC417" s="12"/>
      <c r="AD417" s="10"/>
      <c r="AE417" s="10"/>
      <c r="AF417" s="10"/>
      <c r="AG417" s="10"/>
      <c r="AH417" s="12"/>
      <c r="AI417" s="12"/>
      <c r="AJ417" s="12"/>
    </row>
    <row r="418" hidden="1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X418" s="9"/>
      <c r="Y418" s="7"/>
      <c r="Z418" s="7"/>
      <c r="AA418" s="9"/>
      <c r="AB418" s="9"/>
      <c r="AC418" s="9"/>
      <c r="AD418" s="7"/>
      <c r="AE418" s="7"/>
      <c r="AF418" s="7"/>
      <c r="AG418" s="7"/>
      <c r="AH418" s="9"/>
      <c r="AI418" s="9"/>
      <c r="AJ418" s="9"/>
    </row>
    <row r="419" hidden="1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X419" s="12"/>
      <c r="Y419" s="10"/>
      <c r="Z419" s="10"/>
      <c r="AA419" s="12"/>
      <c r="AB419" s="12"/>
      <c r="AC419" s="12"/>
      <c r="AD419" s="10"/>
      <c r="AE419" s="10"/>
      <c r="AF419" s="10"/>
      <c r="AG419" s="10"/>
      <c r="AH419" s="12"/>
      <c r="AI419" s="12"/>
      <c r="AJ419" s="12"/>
    </row>
    <row r="420" hidden="1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X420" s="9"/>
      <c r="Y420" s="7"/>
      <c r="Z420" s="7"/>
      <c r="AA420" s="9"/>
      <c r="AB420" s="9"/>
      <c r="AC420" s="9"/>
      <c r="AD420" s="7"/>
      <c r="AE420" s="7"/>
      <c r="AF420" s="7"/>
      <c r="AG420" s="7"/>
      <c r="AH420" s="9"/>
      <c r="AI420" s="9"/>
      <c r="AJ420" s="9"/>
    </row>
    <row r="421" hidden="1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X421" s="12"/>
      <c r="Y421" s="10"/>
      <c r="Z421" s="10"/>
      <c r="AA421" s="12"/>
      <c r="AB421" s="12"/>
      <c r="AC421" s="12"/>
      <c r="AD421" s="10"/>
      <c r="AE421" s="10"/>
      <c r="AF421" s="10"/>
      <c r="AG421" s="10"/>
      <c r="AH421" s="12"/>
      <c r="AI421" s="12"/>
      <c r="AJ421" s="12"/>
    </row>
    <row r="422" hidden="1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X422" s="9"/>
      <c r="Y422" s="7"/>
      <c r="Z422" s="7"/>
      <c r="AA422" s="9"/>
      <c r="AB422" s="9"/>
      <c r="AC422" s="9"/>
      <c r="AD422" s="7"/>
      <c r="AE422" s="7"/>
      <c r="AF422" s="7"/>
      <c r="AG422" s="7"/>
      <c r="AH422" s="9"/>
      <c r="AI422" s="9"/>
      <c r="AJ422" s="9"/>
    </row>
    <row r="423" hidden="1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X423" s="12"/>
      <c r="Y423" s="10"/>
      <c r="Z423" s="10"/>
      <c r="AA423" s="12"/>
      <c r="AB423" s="12"/>
      <c r="AC423" s="12"/>
      <c r="AD423" s="10"/>
      <c r="AE423" s="10"/>
      <c r="AF423" s="10"/>
      <c r="AG423" s="10"/>
      <c r="AH423" s="12"/>
      <c r="AI423" s="12"/>
      <c r="AJ423" s="12"/>
    </row>
    <row r="424" hidden="1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X424" s="9"/>
      <c r="Y424" s="7"/>
      <c r="Z424" s="7"/>
      <c r="AA424" s="9"/>
      <c r="AB424" s="9"/>
      <c r="AC424" s="9"/>
      <c r="AD424" s="7"/>
      <c r="AE424" s="7"/>
      <c r="AF424" s="7"/>
      <c r="AG424" s="7"/>
      <c r="AH424" s="9"/>
      <c r="AI424" s="9"/>
      <c r="AJ424" s="9"/>
    </row>
    <row r="425" hidden="1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X425" s="12"/>
      <c r="Y425" s="10"/>
      <c r="Z425" s="10"/>
      <c r="AA425" s="12"/>
      <c r="AB425" s="12"/>
      <c r="AC425" s="12"/>
      <c r="AD425" s="10"/>
      <c r="AE425" s="10"/>
      <c r="AF425" s="10"/>
      <c r="AG425" s="10"/>
      <c r="AH425" s="12"/>
      <c r="AI425" s="12"/>
      <c r="AJ425" s="12"/>
    </row>
    <row r="426" hidden="1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X426" s="9"/>
      <c r="Y426" s="7"/>
      <c r="Z426" s="7"/>
      <c r="AA426" s="9"/>
      <c r="AB426" s="9"/>
      <c r="AC426" s="9"/>
      <c r="AD426" s="7"/>
      <c r="AE426" s="7"/>
      <c r="AF426" s="7"/>
      <c r="AG426" s="7"/>
      <c r="AH426" s="9"/>
      <c r="AI426" s="9"/>
      <c r="AJ426" s="9"/>
    </row>
    <row r="427" hidden="1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X427" s="12"/>
      <c r="Y427" s="10"/>
      <c r="Z427" s="10"/>
      <c r="AA427" s="12"/>
      <c r="AB427" s="12"/>
      <c r="AC427" s="12"/>
      <c r="AD427" s="10"/>
      <c r="AE427" s="10"/>
      <c r="AF427" s="10"/>
      <c r="AG427" s="10"/>
      <c r="AH427" s="12"/>
      <c r="AI427" s="12"/>
      <c r="AJ427" s="12"/>
    </row>
    <row r="428" hidden="1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X428" s="9"/>
      <c r="Y428" s="7"/>
      <c r="Z428" s="7"/>
      <c r="AA428" s="9"/>
      <c r="AB428" s="9"/>
      <c r="AC428" s="9"/>
      <c r="AD428" s="7"/>
      <c r="AE428" s="7"/>
      <c r="AF428" s="7"/>
      <c r="AG428" s="7"/>
      <c r="AH428" s="9"/>
      <c r="AI428" s="9"/>
      <c r="AJ428" s="9"/>
    </row>
    <row r="429" hidden="1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X429" s="12"/>
      <c r="Y429" s="10"/>
      <c r="Z429" s="10"/>
      <c r="AA429" s="12"/>
      <c r="AB429" s="12"/>
      <c r="AC429" s="12"/>
      <c r="AD429" s="10"/>
      <c r="AE429" s="10"/>
      <c r="AF429" s="10"/>
      <c r="AG429" s="10"/>
      <c r="AH429" s="12"/>
      <c r="AI429" s="12"/>
      <c r="AJ429" s="12"/>
    </row>
    <row r="430" hidden="1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X430" s="9"/>
      <c r="Y430" s="7"/>
      <c r="Z430" s="7"/>
      <c r="AA430" s="9"/>
      <c r="AB430" s="9"/>
      <c r="AC430" s="9"/>
      <c r="AD430" s="7"/>
      <c r="AE430" s="7"/>
      <c r="AF430" s="7"/>
      <c r="AG430" s="7"/>
      <c r="AH430" s="9"/>
      <c r="AI430" s="9"/>
      <c r="AJ430" s="9"/>
    </row>
    <row r="431" hidden="1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X431" s="12"/>
      <c r="Y431" s="10"/>
      <c r="Z431" s="10"/>
      <c r="AA431" s="12"/>
      <c r="AB431" s="12"/>
      <c r="AC431" s="12"/>
      <c r="AD431" s="10"/>
      <c r="AE431" s="10"/>
      <c r="AF431" s="10"/>
      <c r="AG431" s="10"/>
      <c r="AH431" s="12"/>
      <c r="AI431" s="12"/>
      <c r="AJ431" s="12"/>
    </row>
    <row r="432" hidden="1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X432" s="9"/>
      <c r="Y432" s="7"/>
      <c r="Z432" s="7"/>
      <c r="AA432" s="9"/>
      <c r="AB432" s="9"/>
      <c r="AC432" s="9"/>
      <c r="AD432" s="7"/>
      <c r="AE432" s="7"/>
      <c r="AF432" s="7"/>
      <c r="AG432" s="7"/>
      <c r="AH432" s="9"/>
      <c r="AI432" s="9"/>
      <c r="AJ432" s="9"/>
    </row>
    <row r="433" hidden="1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X433" s="12"/>
      <c r="Y433" s="10"/>
      <c r="Z433" s="10"/>
      <c r="AA433" s="12"/>
      <c r="AB433" s="12"/>
      <c r="AC433" s="12"/>
      <c r="AD433" s="10"/>
      <c r="AE433" s="10"/>
      <c r="AF433" s="10"/>
      <c r="AG433" s="10"/>
      <c r="AH433" s="12"/>
      <c r="AI433" s="12"/>
      <c r="AJ433" s="12"/>
    </row>
    <row r="434" hidden="1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X434" s="9"/>
      <c r="Y434" s="7"/>
      <c r="Z434" s="7"/>
      <c r="AA434" s="9"/>
      <c r="AB434" s="9"/>
      <c r="AC434" s="9"/>
      <c r="AD434" s="7"/>
      <c r="AE434" s="7"/>
      <c r="AF434" s="7"/>
      <c r="AG434" s="7"/>
      <c r="AH434" s="9"/>
      <c r="AI434" s="9"/>
      <c r="AJ434" s="9"/>
    </row>
    <row r="435" hidden="1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X435" s="12"/>
      <c r="Y435" s="10"/>
      <c r="Z435" s="10"/>
      <c r="AA435" s="12"/>
      <c r="AB435" s="12"/>
      <c r="AC435" s="12"/>
      <c r="AD435" s="10"/>
      <c r="AE435" s="10"/>
      <c r="AF435" s="10"/>
      <c r="AG435" s="10"/>
      <c r="AH435" s="12"/>
      <c r="AI435" s="12"/>
      <c r="AJ435" s="12"/>
    </row>
    <row r="436" hidden="1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X436" s="9"/>
      <c r="Y436" s="7"/>
      <c r="Z436" s="7"/>
      <c r="AA436" s="9"/>
      <c r="AB436" s="9"/>
      <c r="AC436" s="9"/>
      <c r="AD436" s="7"/>
      <c r="AE436" s="7"/>
      <c r="AF436" s="7"/>
      <c r="AG436" s="7"/>
      <c r="AH436" s="9"/>
      <c r="AI436" s="9"/>
      <c r="AJ436" s="9"/>
    </row>
    <row r="437" hidden="1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X437" s="12"/>
      <c r="Y437" s="10"/>
      <c r="Z437" s="10"/>
      <c r="AA437" s="12"/>
      <c r="AB437" s="12"/>
      <c r="AC437" s="12"/>
      <c r="AD437" s="10"/>
      <c r="AE437" s="10"/>
      <c r="AF437" s="10"/>
      <c r="AG437" s="10"/>
      <c r="AH437" s="12"/>
      <c r="AI437" s="12"/>
      <c r="AJ437" s="12"/>
    </row>
    <row r="438" hidden="1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X438" s="9"/>
      <c r="Y438" s="7"/>
      <c r="Z438" s="7"/>
      <c r="AA438" s="9"/>
      <c r="AB438" s="9"/>
      <c r="AC438" s="9"/>
      <c r="AD438" s="7"/>
      <c r="AE438" s="7"/>
      <c r="AF438" s="7"/>
      <c r="AG438" s="7"/>
      <c r="AH438" s="9"/>
      <c r="AI438" s="9"/>
      <c r="AJ438" s="9"/>
    </row>
    <row r="439" hidden="1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X439" s="12"/>
      <c r="Y439" s="10"/>
      <c r="Z439" s="10"/>
      <c r="AA439" s="12"/>
      <c r="AB439" s="12"/>
      <c r="AC439" s="12"/>
      <c r="AD439" s="10"/>
      <c r="AE439" s="10"/>
      <c r="AF439" s="10"/>
      <c r="AG439" s="10"/>
      <c r="AH439" s="12"/>
      <c r="AI439" s="12"/>
      <c r="AJ439" s="12"/>
    </row>
    <row r="440" hidden="1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X440" s="9"/>
      <c r="Y440" s="7"/>
      <c r="Z440" s="7"/>
      <c r="AA440" s="9"/>
      <c r="AB440" s="9"/>
      <c r="AC440" s="9"/>
      <c r="AD440" s="7"/>
      <c r="AE440" s="7"/>
      <c r="AF440" s="7"/>
      <c r="AG440" s="7"/>
      <c r="AH440" s="9"/>
      <c r="AI440" s="9"/>
      <c r="AJ440" s="9"/>
    </row>
    <row r="441" hidden="1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X441" s="12"/>
      <c r="Y441" s="10"/>
      <c r="Z441" s="10"/>
      <c r="AA441" s="12"/>
      <c r="AB441" s="12"/>
      <c r="AC441" s="12"/>
      <c r="AD441" s="10"/>
      <c r="AE441" s="10"/>
      <c r="AF441" s="10"/>
      <c r="AG441" s="10"/>
      <c r="AH441" s="12"/>
      <c r="AI441" s="12"/>
      <c r="AJ441" s="12"/>
    </row>
    <row r="442" hidden="1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X442" s="9"/>
      <c r="Y442" s="7"/>
      <c r="Z442" s="7"/>
      <c r="AA442" s="9"/>
      <c r="AB442" s="9"/>
      <c r="AC442" s="9"/>
      <c r="AD442" s="7"/>
      <c r="AE442" s="7"/>
      <c r="AF442" s="7"/>
      <c r="AG442" s="7"/>
      <c r="AH442" s="9"/>
      <c r="AI442" s="9"/>
      <c r="AJ442" s="9"/>
    </row>
    <row r="443" hidden="1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X443" s="12"/>
      <c r="Y443" s="10"/>
      <c r="Z443" s="10"/>
      <c r="AA443" s="12"/>
      <c r="AB443" s="12"/>
      <c r="AC443" s="12"/>
      <c r="AD443" s="10"/>
      <c r="AE443" s="10"/>
      <c r="AF443" s="10"/>
      <c r="AG443" s="10"/>
      <c r="AH443" s="12"/>
      <c r="AI443" s="12"/>
      <c r="AJ443" s="12"/>
    </row>
    <row r="444" hidden="1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X444" s="9"/>
      <c r="Y444" s="7"/>
      <c r="Z444" s="7"/>
      <c r="AA444" s="9"/>
      <c r="AB444" s="9"/>
      <c r="AC444" s="9"/>
      <c r="AD444" s="7"/>
      <c r="AE444" s="7"/>
      <c r="AF444" s="7"/>
      <c r="AG444" s="7"/>
      <c r="AH444" s="9"/>
      <c r="AI444" s="9"/>
      <c r="AJ444" s="9"/>
    </row>
    <row r="445" hidden="1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X445" s="12"/>
      <c r="Y445" s="10"/>
      <c r="Z445" s="10"/>
      <c r="AA445" s="12"/>
      <c r="AB445" s="12"/>
      <c r="AC445" s="12"/>
      <c r="AD445" s="10"/>
      <c r="AE445" s="10"/>
      <c r="AF445" s="10"/>
      <c r="AG445" s="10"/>
      <c r="AH445" s="12"/>
      <c r="AI445" s="12"/>
      <c r="AJ445" s="12"/>
    </row>
    <row r="446" hidden="1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X446" s="9"/>
      <c r="Y446" s="7"/>
      <c r="Z446" s="7"/>
      <c r="AA446" s="9"/>
      <c r="AB446" s="9"/>
      <c r="AC446" s="9"/>
      <c r="AD446" s="7"/>
      <c r="AE446" s="7"/>
      <c r="AF446" s="7"/>
      <c r="AG446" s="7"/>
      <c r="AH446" s="9"/>
      <c r="AI446" s="9"/>
      <c r="AJ446" s="9"/>
    </row>
    <row r="447" hidden="1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X447" s="12"/>
      <c r="Y447" s="10"/>
      <c r="Z447" s="10"/>
      <c r="AA447" s="12"/>
      <c r="AB447" s="12"/>
      <c r="AC447" s="12"/>
      <c r="AD447" s="10"/>
      <c r="AE447" s="10"/>
      <c r="AF447" s="10"/>
      <c r="AG447" s="10"/>
      <c r="AH447" s="12"/>
      <c r="AI447" s="12"/>
      <c r="AJ447" s="12"/>
    </row>
    <row r="448" hidden="1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X448" s="9"/>
      <c r="Y448" s="7"/>
      <c r="Z448" s="7"/>
      <c r="AA448" s="9"/>
      <c r="AB448" s="9"/>
      <c r="AC448" s="9"/>
      <c r="AD448" s="7"/>
      <c r="AE448" s="7"/>
      <c r="AF448" s="7"/>
      <c r="AG448" s="7"/>
      <c r="AH448" s="9"/>
      <c r="AI448" s="9"/>
      <c r="AJ448" s="9"/>
    </row>
    <row r="449" hidden="1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X449" s="12"/>
      <c r="Y449" s="10"/>
      <c r="Z449" s="10"/>
      <c r="AA449" s="12"/>
      <c r="AB449" s="12"/>
      <c r="AC449" s="12"/>
      <c r="AD449" s="10"/>
      <c r="AE449" s="10"/>
      <c r="AF449" s="10"/>
      <c r="AG449" s="10"/>
      <c r="AH449" s="12"/>
      <c r="AI449" s="12"/>
      <c r="AJ449" s="12"/>
    </row>
    <row r="450" hidden="1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X450" s="9"/>
      <c r="Y450" s="7"/>
      <c r="Z450" s="7"/>
      <c r="AA450" s="9"/>
      <c r="AB450" s="9"/>
      <c r="AC450" s="9"/>
      <c r="AD450" s="7"/>
      <c r="AE450" s="7"/>
      <c r="AF450" s="7"/>
      <c r="AG450" s="7"/>
      <c r="AH450" s="9"/>
      <c r="AI450" s="9"/>
      <c r="AJ450" s="9"/>
    </row>
    <row r="451" hidden="1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X451" s="12"/>
      <c r="Y451" s="10"/>
      <c r="Z451" s="10"/>
      <c r="AA451" s="12"/>
      <c r="AB451" s="12"/>
      <c r="AC451" s="12"/>
      <c r="AD451" s="10"/>
      <c r="AE451" s="10"/>
      <c r="AF451" s="10"/>
      <c r="AG451" s="10"/>
      <c r="AH451" s="12"/>
      <c r="AI451" s="12"/>
      <c r="AJ451" s="12"/>
    </row>
    <row r="452" hidden="1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X452" s="9"/>
      <c r="Y452" s="7"/>
      <c r="Z452" s="7"/>
      <c r="AA452" s="9"/>
      <c r="AB452" s="9"/>
      <c r="AC452" s="9"/>
      <c r="AD452" s="7"/>
      <c r="AE452" s="7"/>
      <c r="AF452" s="7"/>
      <c r="AG452" s="7"/>
      <c r="AH452" s="9"/>
      <c r="AI452" s="9"/>
      <c r="AJ452" s="9"/>
    </row>
    <row r="453" hidden="1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X453" s="12"/>
      <c r="Y453" s="10"/>
      <c r="Z453" s="10"/>
      <c r="AA453" s="12"/>
      <c r="AB453" s="12"/>
      <c r="AC453" s="12"/>
      <c r="AD453" s="10"/>
      <c r="AE453" s="10"/>
      <c r="AF453" s="10"/>
      <c r="AG453" s="10"/>
      <c r="AH453" s="12"/>
      <c r="AI453" s="12"/>
      <c r="AJ453" s="12"/>
    </row>
    <row r="454" hidden="1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X454" s="9"/>
      <c r="Y454" s="7"/>
      <c r="Z454" s="7"/>
      <c r="AA454" s="9"/>
      <c r="AB454" s="9"/>
      <c r="AC454" s="9"/>
      <c r="AD454" s="7"/>
      <c r="AE454" s="7"/>
      <c r="AF454" s="7"/>
      <c r="AG454" s="7"/>
      <c r="AH454" s="9"/>
      <c r="AI454" s="9"/>
      <c r="AJ454" s="9"/>
    </row>
    <row r="455" hidden="1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X455" s="12"/>
      <c r="Y455" s="10"/>
      <c r="Z455" s="10"/>
      <c r="AA455" s="12"/>
      <c r="AB455" s="12"/>
      <c r="AC455" s="12"/>
      <c r="AD455" s="10"/>
      <c r="AE455" s="10"/>
      <c r="AF455" s="10"/>
      <c r="AG455" s="10"/>
      <c r="AH455" s="12"/>
      <c r="AI455" s="12"/>
      <c r="AJ455" s="12"/>
    </row>
    <row r="456" hidden="1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X456" s="9"/>
      <c r="Y456" s="7"/>
      <c r="Z456" s="7"/>
      <c r="AA456" s="9"/>
      <c r="AB456" s="9"/>
      <c r="AC456" s="9"/>
      <c r="AD456" s="7"/>
      <c r="AE456" s="7"/>
      <c r="AF456" s="7"/>
      <c r="AG456" s="7"/>
      <c r="AH456" s="9"/>
      <c r="AI456" s="9"/>
      <c r="AJ456" s="9"/>
    </row>
    <row r="457" hidden="1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X457" s="12"/>
      <c r="Y457" s="10"/>
      <c r="Z457" s="10"/>
      <c r="AA457" s="12"/>
      <c r="AB457" s="12"/>
      <c r="AC457" s="12"/>
      <c r="AD457" s="10"/>
      <c r="AE457" s="10"/>
      <c r="AF457" s="10"/>
      <c r="AG457" s="10"/>
      <c r="AH457" s="12"/>
      <c r="AI457" s="12"/>
      <c r="AJ457" s="12"/>
    </row>
    <row r="458" hidden="1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X458" s="9"/>
      <c r="Y458" s="7"/>
      <c r="Z458" s="7"/>
      <c r="AA458" s="9"/>
      <c r="AB458" s="9"/>
      <c r="AC458" s="9"/>
      <c r="AD458" s="7"/>
      <c r="AE458" s="7"/>
      <c r="AF458" s="7"/>
      <c r="AG458" s="7"/>
      <c r="AH458" s="9"/>
      <c r="AI458" s="9"/>
      <c r="AJ458" s="9"/>
    </row>
    <row r="459" hidden="1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X459" s="12"/>
      <c r="Y459" s="10"/>
      <c r="Z459" s="10"/>
      <c r="AA459" s="12"/>
      <c r="AB459" s="12"/>
      <c r="AC459" s="12"/>
      <c r="AD459" s="10"/>
      <c r="AE459" s="10"/>
      <c r="AF459" s="10"/>
      <c r="AG459" s="10"/>
      <c r="AH459" s="12"/>
      <c r="AI459" s="12"/>
      <c r="AJ459" s="12"/>
    </row>
    <row r="460" hidden="1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X460" s="9"/>
      <c r="Y460" s="7"/>
      <c r="Z460" s="7"/>
      <c r="AA460" s="9"/>
      <c r="AB460" s="9"/>
      <c r="AC460" s="9"/>
      <c r="AD460" s="7"/>
      <c r="AE460" s="7"/>
      <c r="AF460" s="7"/>
      <c r="AG460" s="7"/>
      <c r="AH460" s="9"/>
      <c r="AI460" s="9"/>
      <c r="AJ460" s="9"/>
    </row>
    <row r="461" hidden="1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X461" s="12"/>
      <c r="Y461" s="10"/>
      <c r="Z461" s="10"/>
      <c r="AA461" s="12"/>
      <c r="AB461" s="12"/>
      <c r="AC461" s="12"/>
      <c r="AD461" s="10"/>
      <c r="AE461" s="10"/>
      <c r="AF461" s="10"/>
      <c r="AG461" s="10"/>
      <c r="AH461" s="12"/>
      <c r="AI461" s="12"/>
      <c r="AJ461" s="12"/>
    </row>
    <row r="462" hidden="1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X462" s="9"/>
      <c r="Y462" s="7"/>
      <c r="Z462" s="7"/>
      <c r="AA462" s="9"/>
      <c r="AB462" s="9"/>
      <c r="AC462" s="9"/>
      <c r="AD462" s="7"/>
      <c r="AE462" s="7"/>
      <c r="AF462" s="7"/>
      <c r="AG462" s="7"/>
      <c r="AH462" s="9"/>
      <c r="AI462" s="9"/>
      <c r="AJ462" s="9"/>
    </row>
    <row r="463" hidden="1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X463" s="12"/>
      <c r="Y463" s="10"/>
      <c r="Z463" s="10"/>
      <c r="AA463" s="12"/>
      <c r="AB463" s="12"/>
      <c r="AC463" s="12"/>
      <c r="AD463" s="10"/>
      <c r="AE463" s="10"/>
      <c r="AF463" s="10"/>
      <c r="AG463" s="10"/>
      <c r="AH463" s="12"/>
      <c r="AI463" s="12"/>
      <c r="AJ463" s="12"/>
    </row>
    <row r="464" hidden="1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X464" s="9"/>
      <c r="Y464" s="7"/>
      <c r="Z464" s="7"/>
      <c r="AA464" s="9"/>
      <c r="AB464" s="9"/>
      <c r="AC464" s="9"/>
      <c r="AD464" s="7"/>
      <c r="AE464" s="7"/>
      <c r="AF464" s="7"/>
      <c r="AG464" s="7"/>
      <c r="AH464" s="9"/>
      <c r="AI464" s="9"/>
      <c r="AJ464" s="9"/>
    </row>
    <row r="465" hidden="1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X465" s="12"/>
      <c r="Y465" s="10"/>
      <c r="Z465" s="10"/>
      <c r="AA465" s="12"/>
      <c r="AB465" s="12"/>
      <c r="AC465" s="12"/>
      <c r="AD465" s="10"/>
      <c r="AE465" s="10"/>
      <c r="AF465" s="10"/>
      <c r="AG465" s="10"/>
      <c r="AH465" s="12"/>
      <c r="AI465" s="12"/>
      <c r="AJ465" s="12"/>
    </row>
    <row r="466" hidden="1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X466" s="9"/>
      <c r="Y466" s="7"/>
      <c r="Z466" s="7"/>
      <c r="AA466" s="9"/>
      <c r="AB466" s="9"/>
      <c r="AC466" s="9"/>
      <c r="AD466" s="7"/>
      <c r="AE466" s="7"/>
      <c r="AF466" s="7"/>
      <c r="AG466" s="7"/>
      <c r="AH466" s="9"/>
      <c r="AI466" s="9"/>
      <c r="AJ466" s="9"/>
    </row>
    <row r="467" hidden="1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X467" s="12"/>
      <c r="Y467" s="10"/>
      <c r="Z467" s="10"/>
      <c r="AA467" s="12"/>
      <c r="AB467" s="12"/>
      <c r="AC467" s="12"/>
      <c r="AD467" s="10"/>
      <c r="AE467" s="10"/>
      <c r="AF467" s="10"/>
      <c r="AG467" s="10"/>
      <c r="AH467" s="12"/>
      <c r="AI467" s="12"/>
      <c r="AJ467" s="12"/>
    </row>
    <row r="468" hidden="1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X468" s="9"/>
      <c r="Y468" s="7"/>
      <c r="Z468" s="7"/>
      <c r="AA468" s="9"/>
      <c r="AB468" s="9"/>
      <c r="AC468" s="9"/>
      <c r="AD468" s="7"/>
      <c r="AE468" s="7"/>
      <c r="AF468" s="7"/>
      <c r="AG468" s="7"/>
      <c r="AH468" s="9"/>
      <c r="AI468" s="9"/>
      <c r="AJ468" s="9"/>
    </row>
    <row r="469" hidden="1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X469" s="12"/>
      <c r="Y469" s="10"/>
      <c r="Z469" s="10"/>
      <c r="AA469" s="12"/>
      <c r="AB469" s="12"/>
      <c r="AC469" s="12"/>
      <c r="AD469" s="10"/>
      <c r="AE469" s="10"/>
      <c r="AF469" s="10"/>
      <c r="AG469" s="10"/>
      <c r="AH469" s="12"/>
      <c r="AI469" s="12"/>
      <c r="AJ469" s="12"/>
    </row>
    <row r="470" hidden="1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X470" s="9"/>
      <c r="Y470" s="7"/>
      <c r="Z470" s="7"/>
      <c r="AA470" s="9"/>
      <c r="AB470" s="9"/>
      <c r="AC470" s="9"/>
      <c r="AD470" s="7"/>
      <c r="AE470" s="7"/>
      <c r="AF470" s="7"/>
      <c r="AG470" s="7"/>
      <c r="AH470" s="9"/>
      <c r="AI470" s="9"/>
      <c r="AJ470" s="9"/>
    </row>
    <row r="471" hidden="1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X471" s="12"/>
      <c r="Y471" s="10"/>
      <c r="Z471" s="10"/>
      <c r="AA471" s="12"/>
      <c r="AB471" s="12"/>
      <c r="AC471" s="12"/>
      <c r="AD471" s="10"/>
      <c r="AE471" s="10"/>
      <c r="AF471" s="10"/>
      <c r="AG471" s="10"/>
      <c r="AH471" s="12"/>
      <c r="AI471" s="12"/>
      <c r="AJ471" s="12"/>
    </row>
    <row r="472" hidden="1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X472" s="9"/>
      <c r="Y472" s="7"/>
      <c r="Z472" s="7"/>
      <c r="AA472" s="9"/>
      <c r="AB472" s="9"/>
      <c r="AC472" s="9"/>
      <c r="AD472" s="7"/>
      <c r="AE472" s="7"/>
      <c r="AF472" s="7"/>
      <c r="AG472" s="7"/>
      <c r="AH472" s="9"/>
      <c r="AI472" s="9"/>
      <c r="AJ472" s="9"/>
    </row>
    <row r="473" hidden="1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X473" s="12"/>
      <c r="Y473" s="10"/>
      <c r="Z473" s="10"/>
      <c r="AA473" s="12"/>
      <c r="AB473" s="12"/>
      <c r="AC473" s="12"/>
      <c r="AD473" s="10"/>
      <c r="AE473" s="10"/>
      <c r="AF473" s="10"/>
      <c r="AG473" s="10"/>
      <c r="AH473" s="12"/>
      <c r="AI473" s="12"/>
      <c r="AJ473" s="12"/>
    </row>
    <row r="474" hidden="1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X474" s="9"/>
      <c r="Y474" s="7"/>
      <c r="Z474" s="7"/>
      <c r="AA474" s="9"/>
      <c r="AB474" s="9"/>
      <c r="AC474" s="9"/>
      <c r="AD474" s="7"/>
      <c r="AE474" s="7"/>
      <c r="AF474" s="7"/>
      <c r="AG474" s="7"/>
      <c r="AH474" s="9"/>
      <c r="AI474" s="9"/>
      <c r="AJ474" s="9"/>
    </row>
    <row r="475" hidden="1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X475" s="12"/>
      <c r="Y475" s="10"/>
      <c r="Z475" s="10"/>
      <c r="AA475" s="12"/>
      <c r="AB475" s="12"/>
      <c r="AC475" s="12"/>
      <c r="AD475" s="10"/>
      <c r="AE475" s="10"/>
      <c r="AF475" s="10"/>
      <c r="AG475" s="10"/>
      <c r="AH475" s="12"/>
      <c r="AI475" s="12"/>
      <c r="AJ475" s="12"/>
    </row>
    <row r="476" hidden="1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X476" s="9"/>
      <c r="Y476" s="7"/>
      <c r="Z476" s="7"/>
      <c r="AA476" s="9"/>
      <c r="AB476" s="9"/>
      <c r="AC476" s="9"/>
      <c r="AD476" s="7"/>
      <c r="AE476" s="7"/>
      <c r="AF476" s="7"/>
      <c r="AG476" s="7"/>
      <c r="AH476" s="9"/>
      <c r="AI476" s="9"/>
      <c r="AJ476" s="9"/>
    </row>
    <row r="477" hidden="1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X477" s="12"/>
      <c r="Y477" s="10"/>
      <c r="Z477" s="10"/>
      <c r="AA477" s="12"/>
      <c r="AB477" s="12"/>
      <c r="AC477" s="12"/>
      <c r="AD477" s="10"/>
      <c r="AE477" s="10"/>
      <c r="AF477" s="10"/>
      <c r="AG477" s="10"/>
      <c r="AH477" s="12"/>
      <c r="AI477" s="12"/>
      <c r="AJ477" s="12"/>
    </row>
    <row r="478" hidden="1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X478" s="9"/>
      <c r="Y478" s="7"/>
      <c r="Z478" s="7"/>
      <c r="AA478" s="9"/>
      <c r="AB478" s="9"/>
      <c r="AC478" s="9"/>
      <c r="AD478" s="7"/>
      <c r="AE478" s="7"/>
      <c r="AF478" s="7"/>
      <c r="AG478" s="7"/>
      <c r="AH478" s="9"/>
      <c r="AI478" s="9"/>
      <c r="AJ478" s="9"/>
    </row>
    <row r="479" hidden="1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X479" s="12"/>
      <c r="Y479" s="10"/>
      <c r="Z479" s="10"/>
      <c r="AA479" s="12"/>
      <c r="AB479" s="12"/>
      <c r="AC479" s="12"/>
      <c r="AD479" s="10"/>
      <c r="AE479" s="10"/>
      <c r="AF479" s="10"/>
      <c r="AG479" s="10"/>
      <c r="AH479" s="12"/>
      <c r="AI479" s="12"/>
      <c r="AJ479" s="12"/>
    </row>
    <row r="480" hidden="1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X480" s="9"/>
      <c r="Y480" s="7"/>
      <c r="Z480" s="7"/>
      <c r="AA480" s="9"/>
      <c r="AB480" s="9"/>
      <c r="AC480" s="9"/>
      <c r="AD480" s="7"/>
      <c r="AE480" s="7"/>
      <c r="AF480" s="7"/>
      <c r="AG480" s="7"/>
      <c r="AH480" s="9"/>
      <c r="AI480" s="9"/>
      <c r="AJ480" s="9"/>
    </row>
    <row r="481" hidden="1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X481" s="12"/>
      <c r="Y481" s="10"/>
      <c r="Z481" s="10"/>
      <c r="AA481" s="12"/>
      <c r="AB481" s="12"/>
      <c r="AC481" s="12"/>
      <c r="AD481" s="10"/>
      <c r="AE481" s="10"/>
      <c r="AF481" s="10"/>
      <c r="AG481" s="10"/>
      <c r="AH481" s="12"/>
      <c r="AI481" s="12"/>
      <c r="AJ481" s="12"/>
    </row>
    <row r="482" hidden="1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X482" s="9"/>
      <c r="Y482" s="7"/>
      <c r="Z482" s="7"/>
      <c r="AA482" s="9"/>
      <c r="AB482" s="9"/>
      <c r="AC482" s="9"/>
      <c r="AD482" s="7"/>
      <c r="AE482" s="7"/>
      <c r="AF482" s="7"/>
      <c r="AG482" s="7"/>
      <c r="AH482" s="9"/>
      <c r="AI482" s="9"/>
      <c r="AJ482" s="9"/>
    </row>
    <row r="483" hidden="1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X483" s="12"/>
      <c r="Y483" s="10"/>
      <c r="Z483" s="10"/>
      <c r="AA483" s="12"/>
      <c r="AB483" s="12"/>
      <c r="AC483" s="12"/>
      <c r="AD483" s="10"/>
      <c r="AE483" s="10"/>
      <c r="AF483" s="10"/>
      <c r="AG483" s="10"/>
      <c r="AH483" s="12"/>
      <c r="AI483" s="12"/>
      <c r="AJ483" s="12"/>
    </row>
    <row r="484" hidden="1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X484" s="9"/>
      <c r="Y484" s="7"/>
      <c r="Z484" s="7"/>
      <c r="AA484" s="9"/>
      <c r="AB484" s="9"/>
      <c r="AC484" s="9"/>
      <c r="AD484" s="7"/>
      <c r="AE484" s="7"/>
      <c r="AF484" s="7"/>
      <c r="AG484" s="7"/>
      <c r="AH484" s="9"/>
      <c r="AI484" s="9"/>
      <c r="AJ484" s="9"/>
    </row>
    <row r="485" hidden="1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X485" s="12"/>
      <c r="Y485" s="10"/>
      <c r="Z485" s="10"/>
      <c r="AA485" s="12"/>
      <c r="AB485" s="12"/>
      <c r="AC485" s="12"/>
      <c r="AD485" s="10"/>
      <c r="AE485" s="10"/>
      <c r="AF485" s="10"/>
      <c r="AG485" s="10"/>
      <c r="AH485" s="12"/>
      <c r="AI485" s="12"/>
      <c r="AJ485" s="12"/>
    </row>
    <row r="486" hidden="1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X486" s="9"/>
      <c r="Y486" s="7"/>
      <c r="Z486" s="7"/>
      <c r="AA486" s="9"/>
      <c r="AB486" s="9"/>
      <c r="AC486" s="9"/>
      <c r="AD486" s="7"/>
      <c r="AE486" s="7"/>
      <c r="AF486" s="7"/>
      <c r="AG486" s="7"/>
      <c r="AH486" s="9"/>
      <c r="AI486" s="9"/>
      <c r="AJ486" s="9"/>
    </row>
    <row r="487" hidden="1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X487" s="12"/>
      <c r="Y487" s="10"/>
      <c r="Z487" s="10"/>
      <c r="AA487" s="12"/>
      <c r="AB487" s="12"/>
      <c r="AC487" s="12"/>
      <c r="AD487" s="10"/>
      <c r="AE487" s="10"/>
      <c r="AF487" s="10"/>
      <c r="AG487" s="10"/>
      <c r="AH487" s="12"/>
      <c r="AI487" s="12"/>
      <c r="AJ487" s="12"/>
    </row>
    <row r="488" hidden="1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X488" s="9"/>
      <c r="Y488" s="7"/>
      <c r="Z488" s="7"/>
      <c r="AA488" s="9"/>
      <c r="AB488" s="9"/>
      <c r="AC488" s="9"/>
      <c r="AD488" s="7"/>
      <c r="AE488" s="7"/>
      <c r="AF488" s="7"/>
      <c r="AG488" s="7"/>
      <c r="AH488" s="9"/>
      <c r="AI488" s="9"/>
      <c r="AJ488" s="9"/>
    </row>
    <row r="489" hidden="1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X489" s="12"/>
      <c r="Y489" s="10"/>
      <c r="Z489" s="10"/>
      <c r="AA489" s="12"/>
      <c r="AB489" s="12"/>
      <c r="AC489" s="12"/>
      <c r="AD489" s="10"/>
      <c r="AE489" s="10"/>
      <c r="AF489" s="10"/>
      <c r="AG489" s="10"/>
      <c r="AH489" s="12"/>
      <c r="AI489" s="12"/>
      <c r="AJ489" s="12"/>
    </row>
    <row r="490" hidden="1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X490" s="9"/>
      <c r="Y490" s="7"/>
      <c r="Z490" s="7"/>
      <c r="AA490" s="9"/>
      <c r="AB490" s="9"/>
      <c r="AC490" s="9"/>
      <c r="AD490" s="7"/>
      <c r="AE490" s="7"/>
      <c r="AF490" s="7"/>
      <c r="AG490" s="7"/>
      <c r="AH490" s="9"/>
      <c r="AI490" s="9"/>
      <c r="AJ490" s="9"/>
    </row>
    <row r="491" hidden="1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X491" s="12"/>
      <c r="Y491" s="10"/>
      <c r="Z491" s="10"/>
      <c r="AA491" s="12"/>
      <c r="AB491" s="12"/>
      <c r="AC491" s="12"/>
      <c r="AD491" s="10"/>
      <c r="AE491" s="10"/>
      <c r="AF491" s="10"/>
      <c r="AG491" s="10"/>
      <c r="AH491" s="12"/>
      <c r="AI491" s="12"/>
      <c r="AJ491" s="12"/>
    </row>
    <row r="492" hidden="1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X492" s="9"/>
      <c r="Y492" s="7"/>
      <c r="Z492" s="7"/>
      <c r="AA492" s="9"/>
      <c r="AB492" s="9"/>
      <c r="AC492" s="9"/>
      <c r="AD492" s="7"/>
      <c r="AE492" s="7"/>
      <c r="AF492" s="7"/>
      <c r="AG492" s="7"/>
      <c r="AH492" s="9"/>
      <c r="AI492" s="9"/>
      <c r="AJ492" s="9"/>
    </row>
    <row r="493" hidden="1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X493" s="12"/>
      <c r="Y493" s="10"/>
      <c r="Z493" s="10"/>
      <c r="AA493" s="12"/>
      <c r="AB493" s="12"/>
      <c r="AC493" s="12"/>
      <c r="AD493" s="10"/>
      <c r="AE493" s="10"/>
      <c r="AF493" s="10"/>
      <c r="AG493" s="10"/>
      <c r="AH493" s="12"/>
      <c r="AI493" s="12"/>
      <c r="AJ493" s="12"/>
    </row>
    <row r="494" hidden="1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X494" s="9"/>
      <c r="Y494" s="7"/>
      <c r="Z494" s="7"/>
      <c r="AA494" s="9"/>
      <c r="AB494" s="9"/>
      <c r="AC494" s="9"/>
      <c r="AD494" s="7"/>
      <c r="AE494" s="7"/>
      <c r="AF494" s="7"/>
      <c r="AG494" s="7"/>
      <c r="AH494" s="9"/>
      <c r="AI494" s="9"/>
      <c r="AJ494" s="9"/>
    </row>
    <row r="495" hidden="1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X495" s="12"/>
      <c r="Y495" s="10"/>
      <c r="Z495" s="10"/>
      <c r="AA495" s="12"/>
      <c r="AB495" s="12"/>
      <c r="AC495" s="12"/>
      <c r="AD495" s="10"/>
      <c r="AE495" s="10"/>
      <c r="AF495" s="10"/>
      <c r="AG495" s="10"/>
      <c r="AH495" s="12"/>
      <c r="AI495" s="12"/>
      <c r="AJ495" s="12"/>
    </row>
    <row r="496" hidden="1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X496" s="9"/>
      <c r="Y496" s="7"/>
      <c r="Z496" s="7"/>
      <c r="AA496" s="9"/>
      <c r="AB496" s="9"/>
      <c r="AC496" s="9"/>
      <c r="AD496" s="7"/>
      <c r="AE496" s="7"/>
      <c r="AF496" s="7"/>
      <c r="AG496" s="7"/>
      <c r="AH496" s="9"/>
      <c r="AI496" s="9"/>
      <c r="AJ496" s="9"/>
    </row>
    <row r="497" hidden="1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X497" s="12"/>
      <c r="Y497" s="10"/>
      <c r="Z497" s="10"/>
      <c r="AA497" s="12"/>
      <c r="AB497" s="12"/>
      <c r="AC497" s="12"/>
      <c r="AD497" s="10"/>
      <c r="AE497" s="10"/>
      <c r="AF497" s="10"/>
      <c r="AG497" s="10"/>
      <c r="AH497" s="12"/>
      <c r="AI497" s="12"/>
      <c r="AJ497" s="12"/>
    </row>
    <row r="498" hidden="1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X498" s="9"/>
      <c r="Y498" s="7"/>
      <c r="Z498" s="7"/>
      <c r="AA498" s="9"/>
      <c r="AB498" s="9"/>
      <c r="AC498" s="9"/>
      <c r="AD498" s="7"/>
      <c r="AE498" s="7"/>
      <c r="AF498" s="7"/>
      <c r="AG498" s="7"/>
      <c r="AH498" s="9"/>
      <c r="AI498" s="9"/>
      <c r="AJ498" s="9"/>
    </row>
    <row r="499" hidden="1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X499" s="12"/>
      <c r="Y499" s="10"/>
      <c r="Z499" s="10"/>
      <c r="AA499" s="12"/>
      <c r="AB499" s="12"/>
      <c r="AC499" s="12"/>
      <c r="AD499" s="10"/>
      <c r="AE499" s="10"/>
      <c r="AF499" s="10"/>
      <c r="AG499" s="10"/>
      <c r="AH499" s="12"/>
      <c r="AI499" s="12"/>
      <c r="AJ499" s="12"/>
    </row>
    <row r="500" hidden="1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X500" s="9"/>
      <c r="Y500" s="7"/>
      <c r="Z500" s="7"/>
      <c r="AA500" s="9"/>
      <c r="AB500" s="9"/>
      <c r="AC500" s="9"/>
      <c r="AD500" s="7"/>
      <c r="AE500" s="7"/>
      <c r="AF500" s="7"/>
      <c r="AG500" s="7"/>
      <c r="AH500" s="9"/>
      <c r="AI500" s="9"/>
      <c r="AJ500" s="9"/>
    </row>
    <row r="501" hidden="1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X501" s="12"/>
      <c r="Y501" s="10"/>
      <c r="Z501" s="10"/>
      <c r="AA501" s="12"/>
      <c r="AB501" s="12"/>
      <c r="AC501" s="12"/>
      <c r="AD501" s="10"/>
      <c r="AE501" s="10"/>
      <c r="AF501" s="10"/>
      <c r="AG501" s="10"/>
      <c r="AH501" s="12"/>
      <c r="AI501" s="12"/>
      <c r="AJ501" s="12"/>
    </row>
    <row r="502" hidden="1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X502" s="9"/>
      <c r="Y502" s="7"/>
      <c r="Z502" s="7"/>
      <c r="AA502" s="9"/>
      <c r="AB502" s="9"/>
      <c r="AC502" s="9"/>
      <c r="AD502" s="7"/>
      <c r="AE502" s="7"/>
      <c r="AF502" s="7"/>
      <c r="AG502" s="7"/>
      <c r="AH502" s="9"/>
      <c r="AI502" s="9"/>
      <c r="AJ502" s="9"/>
    </row>
    <row r="503" hidden="1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X503" s="12"/>
      <c r="Y503" s="10"/>
      <c r="Z503" s="10"/>
      <c r="AA503" s="12"/>
      <c r="AB503" s="12"/>
      <c r="AC503" s="12"/>
      <c r="AD503" s="10"/>
      <c r="AE503" s="10"/>
      <c r="AF503" s="10"/>
      <c r="AG503" s="10"/>
      <c r="AH503" s="12"/>
      <c r="AI503" s="12"/>
      <c r="AJ503" s="12"/>
    </row>
    <row r="504" hidden="1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X504" s="9"/>
      <c r="Y504" s="7"/>
      <c r="Z504" s="7"/>
      <c r="AA504" s="9"/>
      <c r="AB504" s="9"/>
      <c r="AC504" s="9"/>
      <c r="AD504" s="7"/>
      <c r="AE504" s="7"/>
      <c r="AF504" s="7"/>
      <c r="AG504" s="7"/>
      <c r="AH504" s="9"/>
      <c r="AI504" s="9"/>
      <c r="AJ504" s="9"/>
    </row>
    <row r="505" hidden="1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X505" s="12"/>
      <c r="Y505" s="10"/>
      <c r="Z505" s="10"/>
      <c r="AA505" s="12"/>
      <c r="AB505" s="12"/>
      <c r="AC505" s="12"/>
      <c r="AD505" s="10"/>
      <c r="AE505" s="10"/>
      <c r="AF505" s="10"/>
      <c r="AG505" s="10"/>
      <c r="AH505" s="12"/>
      <c r="AI505" s="12"/>
      <c r="AJ505" s="12"/>
    </row>
    <row r="506" hidden="1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X506" s="9"/>
      <c r="Y506" s="7"/>
      <c r="Z506" s="7"/>
      <c r="AA506" s="9"/>
      <c r="AB506" s="9"/>
      <c r="AC506" s="9"/>
      <c r="AD506" s="7"/>
      <c r="AE506" s="7"/>
      <c r="AF506" s="7"/>
      <c r="AG506" s="7"/>
      <c r="AH506" s="9"/>
      <c r="AI506" s="9"/>
      <c r="AJ506" s="9"/>
    </row>
    <row r="507" hidden="1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X507" s="12"/>
      <c r="Y507" s="10"/>
      <c r="Z507" s="10"/>
      <c r="AA507" s="12"/>
      <c r="AB507" s="12"/>
      <c r="AC507" s="12"/>
      <c r="AD507" s="10"/>
      <c r="AE507" s="10"/>
      <c r="AF507" s="10"/>
      <c r="AG507" s="10"/>
      <c r="AH507" s="12"/>
      <c r="AI507" s="12"/>
      <c r="AJ507" s="12"/>
    </row>
    <row r="508" hidden="1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X508" s="9"/>
      <c r="Y508" s="7"/>
      <c r="Z508" s="7"/>
      <c r="AA508" s="9"/>
      <c r="AB508" s="9"/>
      <c r="AC508" s="9"/>
      <c r="AD508" s="7"/>
      <c r="AE508" s="7"/>
      <c r="AF508" s="7"/>
      <c r="AG508" s="7"/>
      <c r="AH508" s="9"/>
      <c r="AI508" s="9"/>
      <c r="AJ508" s="9"/>
    </row>
    <row r="509" hidden="1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X509" s="12"/>
      <c r="Y509" s="10"/>
      <c r="Z509" s="10"/>
      <c r="AA509" s="12"/>
      <c r="AB509" s="12"/>
      <c r="AC509" s="12"/>
      <c r="AD509" s="10"/>
      <c r="AE509" s="10"/>
      <c r="AF509" s="10"/>
      <c r="AG509" s="10"/>
      <c r="AH509" s="12"/>
      <c r="AI509" s="12"/>
      <c r="AJ509" s="12"/>
    </row>
    <row r="510" hidden="1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X510" s="9"/>
      <c r="Y510" s="7"/>
      <c r="Z510" s="7"/>
      <c r="AA510" s="9"/>
      <c r="AB510" s="9"/>
      <c r="AC510" s="9"/>
      <c r="AD510" s="7"/>
      <c r="AE510" s="7"/>
      <c r="AF510" s="7"/>
      <c r="AG510" s="7"/>
      <c r="AH510" s="9"/>
      <c r="AI510" s="9"/>
      <c r="AJ510" s="9"/>
    </row>
    <row r="511" hidden="1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X511" s="12"/>
      <c r="Y511" s="10"/>
      <c r="Z511" s="10"/>
      <c r="AA511" s="12"/>
      <c r="AB511" s="12"/>
      <c r="AC511" s="12"/>
      <c r="AD511" s="10"/>
      <c r="AE511" s="10"/>
      <c r="AF511" s="10"/>
      <c r="AG511" s="10"/>
      <c r="AH511" s="12"/>
      <c r="AI511" s="12"/>
      <c r="AJ511" s="12"/>
    </row>
    <row r="512" hidden="1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X512" s="9"/>
      <c r="Y512" s="7"/>
      <c r="Z512" s="7"/>
      <c r="AA512" s="9"/>
      <c r="AB512" s="9"/>
      <c r="AC512" s="9"/>
      <c r="AD512" s="7"/>
      <c r="AE512" s="7"/>
      <c r="AF512" s="7"/>
      <c r="AG512" s="7"/>
      <c r="AH512" s="9"/>
      <c r="AI512" s="9"/>
      <c r="AJ512" s="9"/>
    </row>
    <row r="513" hidden="1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X513" s="12"/>
      <c r="Y513" s="10"/>
      <c r="Z513" s="10"/>
      <c r="AA513" s="12"/>
      <c r="AB513" s="12"/>
      <c r="AC513" s="12"/>
      <c r="AD513" s="10"/>
      <c r="AE513" s="10"/>
      <c r="AF513" s="10"/>
      <c r="AG513" s="10"/>
      <c r="AH513" s="12"/>
      <c r="AI513" s="12"/>
      <c r="AJ513" s="12"/>
    </row>
    <row r="514" hidden="1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X514" s="9"/>
      <c r="Y514" s="7"/>
      <c r="Z514" s="7"/>
      <c r="AA514" s="9"/>
      <c r="AB514" s="9"/>
      <c r="AC514" s="9"/>
      <c r="AD514" s="7"/>
      <c r="AE514" s="7"/>
      <c r="AF514" s="7"/>
      <c r="AG514" s="7"/>
      <c r="AH514" s="9"/>
      <c r="AI514" s="9"/>
      <c r="AJ514" s="9"/>
    </row>
    <row r="515" hidden="1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X515" s="12"/>
      <c r="Y515" s="10"/>
      <c r="Z515" s="10"/>
      <c r="AA515" s="12"/>
      <c r="AB515" s="12"/>
      <c r="AC515" s="12"/>
      <c r="AD515" s="10"/>
      <c r="AE515" s="10"/>
      <c r="AF515" s="10"/>
      <c r="AG515" s="10"/>
      <c r="AH515" s="12"/>
      <c r="AI515" s="12"/>
      <c r="AJ515" s="12"/>
    </row>
    <row r="516" hidden="1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X516" s="9"/>
      <c r="Y516" s="7"/>
      <c r="Z516" s="7"/>
      <c r="AA516" s="9"/>
      <c r="AB516" s="9"/>
      <c r="AC516" s="9"/>
      <c r="AD516" s="7"/>
      <c r="AE516" s="7"/>
      <c r="AF516" s="7"/>
      <c r="AG516" s="7"/>
      <c r="AH516" s="9"/>
      <c r="AI516" s="9"/>
      <c r="AJ516" s="9"/>
    </row>
    <row r="517" hidden="1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X517" s="12"/>
      <c r="Y517" s="10"/>
      <c r="Z517" s="10"/>
      <c r="AA517" s="12"/>
      <c r="AB517" s="12"/>
      <c r="AC517" s="12"/>
      <c r="AD517" s="10"/>
      <c r="AE517" s="10"/>
      <c r="AF517" s="10"/>
      <c r="AG517" s="10"/>
      <c r="AH517" s="12"/>
      <c r="AI517" s="12"/>
      <c r="AJ517" s="12"/>
    </row>
    <row r="518" hidden="1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X518" s="9"/>
      <c r="Y518" s="7"/>
      <c r="Z518" s="7"/>
      <c r="AA518" s="9"/>
      <c r="AB518" s="9"/>
      <c r="AC518" s="9"/>
      <c r="AD518" s="7"/>
      <c r="AE518" s="7"/>
      <c r="AF518" s="7"/>
      <c r="AG518" s="7"/>
      <c r="AH518" s="9"/>
      <c r="AI518" s="9"/>
      <c r="AJ518" s="9"/>
    </row>
    <row r="519" hidden="1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X519" s="12"/>
      <c r="Y519" s="10"/>
      <c r="Z519" s="10"/>
      <c r="AA519" s="12"/>
      <c r="AB519" s="12"/>
      <c r="AC519" s="12"/>
      <c r="AD519" s="10"/>
      <c r="AE519" s="10"/>
      <c r="AF519" s="10"/>
      <c r="AG519" s="10"/>
      <c r="AH519" s="12"/>
      <c r="AI519" s="12"/>
      <c r="AJ519" s="12"/>
    </row>
    <row r="520" hidden="1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X520" s="9"/>
      <c r="Y520" s="7"/>
      <c r="Z520" s="7"/>
      <c r="AA520" s="9"/>
      <c r="AB520" s="9"/>
      <c r="AC520" s="9"/>
      <c r="AD520" s="7"/>
      <c r="AE520" s="7"/>
      <c r="AF520" s="7"/>
      <c r="AG520" s="7"/>
      <c r="AH520" s="9"/>
      <c r="AI520" s="9"/>
      <c r="AJ520" s="9"/>
    </row>
    <row r="521" hidden="1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X521" s="12"/>
      <c r="Y521" s="10"/>
      <c r="Z521" s="10"/>
      <c r="AA521" s="12"/>
      <c r="AB521" s="12"/>
      <c r="AC521" s="12"/>
      <c r="AD521" s="10"/>
      <c r="AE521" s="10"/>
      <c r="AF521" s="10"/>
      <c r="AG521" s="10"/>
      <c r="AH521" s="12"/>
      <c r="AI521" s="12"/>
      <c r="AJ521" s="12"/>
    </row>
    <row r="522" hidden="1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X522" s="9"/>
      <c r="Y522" s="7"/>
      <c r="Z522" s="7"/>
      <c r="AA522" s="9"/>
      <c r="AB522" s="9"/>
      <c r="AC522" s="9"/>
      <c r="AD522" s="7"/>
      <c r="AE522" s="7"/>
      <c r="AF522" s="7"/>
      <c r="AG522" s="7"/>
      <c r="AH522" s="9"/>
      <c r="AI522" s="9"/>
      <c r="AJ522" s="9"/>
    </row>
    <row r="523" hidden="1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X523" s="12"/>
      <c r="Y523" s="10"/>
      <c r="Z523" s="10"/>
      <c r="AA523" s="12"/>
      <c r="AB523" s="12"/>
      <c r="AC523" s="12"/>
      <c r="AD523" s="10"/>
      <c r="AE523" s="10"/>
      <c r="AF523" s="10"/>
      <c r="AG523" s="10"/>
      <c r="AH523" s="12"/>
      <c r="AI523" s="12"/>
      <c r="AJ523" s="12"/>
    </row>
    <row r="524" hidden="1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X524" s="9"/>
      <c r="Y524" s="7"/>
      <c r="Z524" s="7"/>
      <c r="AA524" s="9"/>
      <c r="AB524" s="9"/>
      <c r="AC524" s="9"/>
      <c r="AD524" s="7"/>
      <c r="AE524" s="7"/>
      <c r="AF524" s="7"/>
      <c r="AG524" s="7"/>
      <c r="AH524" s="9"/>
      <c r="AI524" s="9"/>
      <c r="AJ524" s="9"/>
    </row>
    <row r="525" hidden="1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X525" s="12"/>
      <c r="Y525" s="10"/>
      <c r="Z525" s="10"/>
      <c r="AA525" s="12"/>
      <c r="AB525" s="12"/>
      <c r="AC525" s="12"/>
      <c r="AD525" s="10"/>
      <c r="AE525" s="10"/>
      <c r="AF525" s="10"/>
      <c r="AG525" s="10"/>
      <c r="AH525" s="12"/>
      <c r="AI525" s="12"/>
      <c r="AJ525" s="12"/>
    </row>
    <row r="526" hidden="1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X526" s="9"/>
      <c r="Y526" s="7"/>
      <c r="Z526" s="7"/>
      <c r="AA526" s="9"/>
      <c r="AB526" s="9"/>
      <c r="AC526" s="9"/>
      <c r="AD526" s="7"/>
      <c r="AE526" s="7"/>
      <c r="AF526" s="7"/>
      <c r="AG526" s="7"/>
      <c r="AH526" s="9"/>
      <c r="AI526" s="9"/>
      <c r="AJ526" s="9"/>
    </row>
    <row r="527" hidden="1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X527" s="12"/>
      <c r="Y527" s="10"/>
      <c r="Z527" s="10"/>
      <c r="AA527" s="12"/>
      <c r="AB527" s="12"/>
      <c r="AC527" s="12"/>
      <c r="AD527" s="10"/>
      <c r="AE527" s="10"/>
      <c r="AF527" s="10"/>
      <c r="AG527" s="10"/>
      <c r="AH527" s="12"/>
      <c r="AI527" s="12"/>
      <c r="AJ527" s="12"/>
    </row>
    <row r="528" hidden="1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X528" s="9"/>
      <c r="Y528" s="7"/>
      <c r="Z528" s="7"/>
      <c r="AA528" s="9"/>
      <c r="AB528" s="9"/>
      <c r="AC528" s="9"/>
      <c r="AD528" s="7"/>
      <c r="AE528" s="7"/>
      <c r="AF528" s="7"/>
      <c r="AG528" s="7"/>
      <c r="AH528" s="9"/>
      <c r="AI528" s="9"/>
      <c r="AJ528" s="9"/>
    </row>
    <row r="529" hidden="1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X529" s="12"/>
      <c r="Y529" s="10"/>
      <c r="Z529" s="10"/>
      <c r="AA529" s="12"/>
      <c r="AB529" s="12"/>
      <c r="AC529" s="12"/>
      <c r="AD529" s="10"/>
      <c r="AE529" s="10"/>
      <c r="AF529" s="10"/>
      <c r="AG529" s="10"/>
      <c r="AH529" s="12"/>
      <c r="AI529" s="12"/>
      <c r="AJ529" s="12"/>
    </row>
    <row r="530" hidden="1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X530" s="9"/>
      <c r="Y530" s="7"/>
      <c r="Z530" s="7"/>
      <c r="AA530" s="9"/>
      <c r="AB530" s="9"/>
      <c r="AC530" s="9"/>
      <c r="AD530" s="7"/>
      <c r="AE530" s="7"/>
      <c r="AF530" s="7"/>
      <c r="AG530" s="7"/>
      <c r="AH530" s="9"/>
      <c r="AI530" s="9"/>
      <c r="AJ530" s="9"/>
    </row>
    <row r="531" hidden="1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X531" s="12"/>
      <c r="Y531" s="10"/>
      <c r="Z531" s="10"/>
      <c r="AA531" s="12"/>
      <c r="AB531" s="12"/>
      <c r="AC531" s="12"/>
      <c r="AD531" s="10"/>
      <c r="AE531" s="10"/>
      <c r="AF531" s="10"/>
      <c r="AG531" s="10"/>
      <c r="AH531" s="12"/>
      <c r="AI531" s="12"/>
      <c r="AJ531" s="12"/>
    </row>
    <row r="532" hidden="1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X532" s="9"/>
      <c r="Y532" s="7"/>
      <c r="Z532" s="7"/>
      <c r="AA532" s="9"/>
      <c r="AB532" s="9"/>
      <c r="AC532" s="9"/>
      <c r="AD532" s="7"/>
      <c r="AE532" s="7"/>
      <c r="AF532" s="7"/>
      <c r="AG532" s="7"/>
      <c r="AH532" s="9"/>
      <c r="AI532" s="9"/>
      <c r="AJ532" s="9"/>
    </row>
    <row r="533" hidden="1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X533" s="12"/>
      <c r="Y533" s="10"/>
      <c r="Z533" s="10"/>
      <c r="AA533" s="12"/>
      <c r="AB533" s="12"/>
      <c r="AC533" s="12"/>
      <c r="AD533" s="10"/>
      <c r="AE533" s="10"/>
      <c r="AF533" s="10"/>
      <c r="AG533" s="10"/>
      <c r="AH533" s="12"/>
      <c r="AI533" s="12"/>
      <c r="AJ533" s="12"/>
    </row>
    <row r="534" hidden="1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X534" s="9"/>
      <c r="Y534" s="7"/>
      <c r="Z534" s="7"/>
      <c r="AA534" s="9"/>
      <c r="AB534" s="9"/>
      <c r="AC534" s="9"/>
      <c r="AD534" s="7"/>
      <c r="AE534" s="7"/>
      <c r="AF534" s="7"/>
      <c r="AG534" s="7"/>
      <c r="AH534" s="9"/>
      <c r="AI534" s="9"/>
      <c r="AJ534" s="9"/>
    </row>
    <row r="535" hidden="1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X535" s="12"/>
      <c r="Y535" s="10"/>
      <c r="Z535" s="10"/>
      <c r="AA535" s="12"/>
      <c r="AB535" s="12"/>
      <c r="AC535" s="12"/>
      <c r="AD535" s="10"/>
      <c r="AE535" s="10"/>
      <c r="AF535" s="10"/>
      <c r="AG535" s="10"/>
      <c r="AH535" s="12"/>
      <c r="AI535" s="12"/>
      <c r="AJ535" s="12"/>
    </row>
    <row r="536" hidden="1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X536" s="9"/>
      <c r="Y536" s="7"/>
      <c r="Z536" s="7"/>
      <c r="AA536" s="9"/>
      <c r="AB536" s="9"/>
      <c r="AC536" s="9"/>
      <c r="AD536" s="7"/>
      <c r="AE536" s="7"/>
      <c r="AF536" s="7"/>
      <c r="AG536" s="7"/>
      <c r="AH536" s="9"/>
      <c r="AI536" s="9"/>
      <c r="AJ536" s="9"/>
    </row>
    <row r="537" hidden="1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X537" s="12"/>
      <c r="Y537" s="10"/>
      <c r="Z537" s="10"/>
      <c r="AA537" s="12"/>
      <c r="AB537" s="12"/>
      <c r="AC537" s="12"/>
      <c r="AD537" s="10"/>
      <c r="AE537" s="10"/>
      <c r="AF537" s="10"/>
      <c r="AG537" s="10"/>
      <c r="AH537" s="12"/>
      <c r="AI537" s="12"/>
      <c r="AJ537" s="12"/>
    </row>
    <row r="538" hidden="1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X538" s="9"/>
      <c r="Y538" s="7"/>
      <c r="Z538" s="7"/>
      <c r="AA538" s="9"/>
      <c r="AB538" s="9"/>
      <c r="AC538" s="9"/>
      <c r="AD538" s="7"/>
      <c r="AE538" s="7"/>
      <c r="AF538" s="7"/>
      <c r="AG538" s="7"/>
      <c r="AH538" s="9"/>
      <c r="AI538" s="9"/>
      <c r="AJ538" s="9"/>
    </row>
    <row r="539" hidden="1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X539" s="12"/>
      <c r="Y539" s="10"/>
      <c r="Z539" s="10"/>
      <c r="AA539" s="12"/>
      <c r="AB539" s="12"/>
      <c r="AC539" s="12"/>
      <c r="AD539" s="10"/>
      <c r="AE539" s="10"/>
      <c r="AF539" s="10"/>
      <c r="AG539" s="10"/>
      <c r="AH539" s="12"/>
      <c r="AI539" s="12"/>
      <c r="AJ539" s="12"/>
    </row>
    <row r="540" hidden="1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X540" s="9"/>
      <c r="Y540" s="7"/>
      <c r="Z540" s="7"/>
      <c r="AA540" s="9"/>
      <c r="AB540" s="9"/>
      <c r="AC540" s="9"/>
      <c r="AD540" s="7"/>
      <c r="AE540" s="7"/>
      <c r="AF540" s="7"/>
      <c r="AG540" s="7"/>
      <c r="AH540" s="9"/>
      <c r="AI540" s="9"/>
      <c r="AJ540" s="9"/>
    </row>
    <row r="541" hidden="1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X541" s="12"/>
      <c r="Y541" s="10"/>
      <c r="Z541" s="10"/>
      <c r="AA541" s="12"/>
      <c r="AB541" s="12"/>
      <c r="AC541" s="12"/>
      <c r="AD541" s="10"/>
      <c r="AE541" s="10"/>
      <c r="AF541" s="10"/>
      <c r="AG541" s="10"/>
      <c r="AH541" s="12"/>
      <c r="AI541" s="12"/>
      <c r="AJ541" s="12"/>
    </row>
    <row r="542" hidden="1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X542" s="9"/>
      <c r="Y542" s="7"/>
      <c r="Z542" s="7"/>
      <c r="AA542" s="9"/>
      <c r="AB542" s="9"/>
      <c r="AC542" s="9"/>
      <c r="AD542" s="7"/>
      <c r="AE542" s="7"/>
      <c r="AF542" s="7"/>
      <c r="AG542" s="7"/>
      <c r="AH542" s="9"/>
      <c r="AI542" s="9"/>
      <c r="AJ542" s="9"/>
    </row>
    <row r="543" hidden="1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X543" s="12"/>
      <c r="Y543" s="10"/>
      <c r="Z543" s="10"/>
      <c r="AA543" s="12"/>
      <c r="AB543" s="12"/>
      <c r="AC543" s="12"/>
      <c r="AD543" s="10"/>
      <c r="AE543" s="10"/>
      <c r="AF543" s="10"/>
      <c r="AG543" s="10"/>
      <c r="AH543" s="12"/>
      <c r="AI543" s="12"/>
      <c r="AJ543" s="12"/>
    </row>
    <row r="544" hidden="1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X544" s="9"/>
      <c r="Y544" s="7"/>
      <c r="Z544" s="7"/>
      <c r="AA544" s="9"/>
      <c r="AB544" s="9"/>
      <c r="AC544" s="9"/>
      <c r="AD544" s="7"/>
      <c r="AE544" s="7"/>
      <c r="AF544" s="7"/>
      <c r="AG544" s="7"/>
      <c r="AH544" s="9"/>
      <c r="AI544" s="9"/>
      <c r="AJ544" s="9"/>
    </row>
    <row r="545" hidden="1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X545" s="12"/>
      <c r="Y545" s="10"/>
      <c r="Z545" s="10"/>
      <c r="AA545" s="12"/>
      <c r="AB545" s="12"/>
      <c r="AC545" s="12"/>
      <c r="AD545" s="10"/>
      <c r="AE545" s="10"/>
      <c r="AF545" s="10"/>
      <c r="AG545" s="10"/>
      <c r="AH545" s="12"/>
      <c r="AI545" s="12"/>
      <c r="AJ545" s="12"/>
    </row>
    <row r="546" hidden="1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X546" s="9"/>
      <c r="Y546" s="7"/>
      <c r="Z546" s="7"/>
      <c r="AA546" s="9"/>
      <c r="AB546" s="9"/>
      <c r="AC546" s="9"/>
      <c r="AD546" s="7"/>
      <c r="AE546" s="7"/>
      <c r="AF546" s="7"/>
      <c r="AG546" s="7"/>
      <c r="AH546" s="9"/>
      <c r="AI546" s="9"/>
      <c r="AJ546" s="9"/>
    </row>
    <row r="547" hidden="1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X547" s="12"/>
      <c r="Y547" s="10"/>
      <c r="Z547" s="10"/>
      <c r="AA547" s="12"/>
      <c r="AB547" s="12"/>
      <c r="AC547" s="12"/>
      <c r="AD547" s="10"/>
      <c r="AE547" s="10"/>
      <c r="AF547" s="10"/>
      <c r="AG547" s="10"/>
      <c r="AH547" s="12"/>
      <c r="AI547" s="12"/>
      <c r="AJ547" s="12"/>
    </row>
    <row r="548" hidden="1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X548" s="9"/>
      <c r="Y548" s="7"/>
      <c r="Z548" s="7"/>
      <c r="AA548" s="9"/>
      <c r="AB548" s="9"/>
      <c r="AC548" s="9"/>
      <c r="AD548" s="7"/>
      <c r="AE548" s="7"/>
      <c r="AF548" s="7"/>
      <c r="AG548" s="7"/>
      <c r="AH548" s="9"/>
      <c r="AI548" s="9"/>
      <c r="AJ548" s="9"/>
    </row>
    <row r="549" hidden="1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X549" s="12"/>
      <c r="Y549" s="10"/>
      <c r="Z549" s="10"/>
      <c r="AA549" s="12"/>
      <c r="AB549" s="12"/>
      <c r="AC549" s="12"/>
      <c r="AD549" s="10"/>
      <c r="AE549" s="10"/>
      <c r="AF549" s="10"/>
      <c r="AG549" s="10"/>
      <c r="AH549" s="12"/>
      <c r="AI549" s="12"/>
      <c r="AJ549" s="12"/>
    </row>
    <row r="550" hidden="1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X550" s="9"/>
      <c r="Y550" s="7"/>
      <c r="Z550" s="7"/>
      <c r="AA550" s="9"/>
      <c r="AB550" s="9"/>
      <c r="AC550" s="9"/>
      <c r="AD550" s="7"/>
      <c r="AE550" s="7"/>
      <c r="AF550" s="7"/>
      <c r="AG550" s="7"/>
      <c r="AH550" s="9"/>
      <c r="AI550" s="9"/>
      <c r="AJ550" s="9"/>
    </row>
    <row r="551" hidden="1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X551" s="12"/>
      <c r="Y551" s="10"/>
      <c r="Z551" s="10"/>
      <c r="AA551" s="12"/>
      <c r="AB551" s="12"/>
      <c r="AC551" s="12"/>
      <c r="AD551" s="10"/>
      <c r="AE551" s="10"/>
      <c r="AF551" s="10"/>
      <c r="AG551" s="10"/>
      <c r="AH551" s="12"/>
      <c r="AI551" s="12"/>
      <c r="AJ551" s="12"/>
    </row>
    <row r="552" hidden="1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X552" s="9"/>
      <c r="Y552" s="7"/>
      <c r="Z552" s="7"/>
      <c r="AA552" s="9"/>
      <c r="AB552" s="9"/>
      <c r="AC552" s="9"/>
      <c r="AD552" s="7"/>
      <c r="AE552" s="7"/>
      <c r="AF552" s="7"/>
      <c r="AG552" s="7"/>
      <c r="AH552" s="9"/>
      <c r="AI552" s="9"/>
      <c r="AJ552" s="9"/>
    </row>
    <row r="553" hidden="1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X553" s="12"/>
      <c r="Y553" s="10"/>
      <c r="Z553" s="10"/>
      <c r="AA553" s="12"/>
      <c r="AB553" s="12"/>
      <c r="AC553" s="12"/>
      <c r="AD553" s="10"/>
      <c r="AE553" s="10"/>
      <c r="AF553" s="10"/>
      <c r="AG553" s="10"/>
      <c r="AH553" s="12"/>
      <c r="AI553" s="12"/>
      <c r="AJ553" s="12"/>
    </row>
    <row r="554" hidden="1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X554" s="9"/>
      <c r="Y554" s="7"/>
      <c r="Z554" s="7"/>
      <c r="AA554" s="9"/>
      <c r="AB554" s="9"/>
      <c r="AC554" s="9"/>
      <c r="AD554" s="7"/>
      <c r="AE554" s="7"/>
      <c r="AF554" s="7"/>
      <c r="AG554" s="7"/>
      <c r="AH554" s="9"/>
      <c r="AI554" s="9"/>
      <c r="AJ554" s="9"/>
    </row>
    <row r="555" hidden="1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X555" s="12"/>
      <c r="Y555" s="10"/>
      <c r="Z555" s="10"/>
      <c r="AA555" s="12"/>
      <c r="AB555" s="12"/>
      <c r="AC555" s="12"/>
      <c r="AD555" s="10"/>
      <c r="AE555" s="10"/>
      <c r="AF555" s="10"/>
      <c r="AG555" s="10"/>
      <c r="AH555" s="12"/>
      <c r="AI555" s="12"/>
      <c r="AJ555" s="12"/>
    </row>
    <row r="556" hidden="1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X556" s="9"/>
      <c r="Y556" s="7"/>
      <c r="Z556" s="7"/>
      <c r="AA556" s="9"/>
      <c r="AB556" s="9"/>
      <c r="AC556" s="9"/>
      <c r="AD556" s="7"/>
      <c r="AE556" s="7"/>
      <c r="AF556" s="7"/>
      <c r="AG556" s="7"/>
      <c r="AH556" s="9"/>
      <c r="AI556" s="9"/>
      <c r="AJ556" s="9"/>
    </row>
    <row r="557" hidden="1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X557" s="12"/>
      <c r="Y557" s="10"/>
      <c r="Z557" s="10"/>
      <c r="AA557" s="12"/>
      <c r="AB557" s="12"/>
      <c r="AC557" s="12"/>
      <c r="AD557" s="10"/>
      <c r="AE557" s="10"/>
      <c r="AF557" s="10"/>
      <c r="AG557" s="10"/>
      <c r="AH557" s="12"/>
      <c r="AI557" s="12"/>
      <c r="AJ557" s="12"/>
    </row>
    <row r="558" hidden="1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X558" s="9"/>
      <c r="Y558" s="7"/>
      <c r="Z558" s="7"/>
      <c r="AA558" s="9"/>
      <c r="AB558" s="9"/>
      <c r="AC558" s="9"/>
      <c r="AD558" s="7"/>
      <c r="AE558" s="7"/>
      <c r="AF558" s="7"/>
      <c r="AG558" s="7"/>
      <c r="AH558" s="9"/>
      <c r="AI558" s="9"/>
      <c r="AJ558" s="9"/>
    </row>
    <row r="559" hidden="1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X559" s="12"/>
      <c r="Y559" s="10"/>
      <c r="Z559" s="10"/>
      <c r="AA559" s="12"/>
      <c r="AB559" s="12"/>
      <c r="AC559" s="12"/>
      <c r="AD559" s="10"/>
      <c r="AE559" s="10"/>
      <c r="AF559" s="10"/>
      <c r="AG559" s="10"/>
      <c r="AH559" s="12"/>
      <c r="AI559" s="12"/>
      <c r="AJ559" s="12"/>
    </row>
    <row r="560" hidden="1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X560" s="9"/>
      <c r="Y560" s="7"/>
      <c r="Z560" s="7"/>
      <c r="AA560" s="9"/>
      <c r="AB560" s="9"/>
      <c r="AC560" s="9"/>
      <c r="AD560" s="7"/>
      <c r="AE560" s="7"/>
      <c r="AF560" s="7"/>
      <c r="AG560" s="7"/>
      <c r="AH560" s="9"/>
      <c r="AI560" s="9"/>
      <c r="AJ560" s="9"/>
    </row>
    <row r="561" hidden="1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X561" s="12"/>
      <c r="Y561" s="10"/>
      <c r="Z561" s="10"/>
      <c r="AA561" s="12"/>
      <c r="AB561" s="12"/>
      <c r="AC561" s="12"/>
      <c r="AD561" s="10"/>
      <c r="AE561" s="10"/>
      <c r="AF561" s="10"/>
      <c r="AG561" s="10"/>
      <c r="AH561" s="12"/>
      <c r="AI561" s="12"/>
      <c r="AJ561" s="12"/>
    </row>
    <row r="562" hidden="1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X562" s="9"/>
      <c r="Y562" s="7"/>
      <c r="Z562" s="7"/>
      <c r="AA562" s="9"/>
      <c r="AB562" s="9"/>
      <c r="AC562" s="9"/>
      <c r="AD562" s="7"/>
      <c r="AE562" s="7"/>
      <c r="AF562" s="7"/>
      <c r="AG562" s="7"/>
      <c r="AH562" s="9"/>
      <c r="AI562" s="9"/>
      <c r="AJ562" s="9"/>
    </row>
    <row r="563" hidden="1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X563" s="12"/>
      <c r="Y563" s="10"/>
      <c r="Z563" s="10"/>
      <c r="AA563" s="12"/>
      <c r="AB563" s="12"/>
      <c r="AC563" s="12"/>
      <c r="AD563" s="10"/>
      <c r="AE563" s="10"/>
      <c r="AF563" s="10"/>
      <c r="AG563" s="10"/>
      <c r="AH563" s="12"/>
      <c r="AI563" s="12"/>
      <c r="AJ563" s="12"/>
    </row>
    <row r="564" hidden="1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X564" s="9"/>
      <c r="Y564" s="7"/>
      <c r="Z564" s="7"/>
      <c r="AA564" s="9"/>
      <c r="AB564" s="9"/>
      <c r="AC564" s="9"/>
      <c r="AD564" s="7"/>
      <c r="AE564" s="7"/>
      <c r="AF564" s="7"/>
      <c r="AG564" s="7"/>
      <c r="AH564" s="9"/>
      <c r="AI564" s="9"/>
      <c r="AJ564" s="9"/>
    </row>
    <row r="565" hidden="1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X565" s="12"/>
      <c r="Y565" s="10"/>
      <c r="Z565" s="10"/>
      <c r="AA565" s="12"/>
      <c r="AB565" s="12"/>
      <c r="AC565" s="12"/>
      <c r="AD565" s="10"/>
      <c r="AE565" s="10"/>
      <c r="AF565" s="10"/>
      <c r="AG565" s="10"/>
      <c r="AH565" s="12"/>
      <c r="AI565" s="12"/>
      <c r="AJ565" s="12"/>
    </row>
    <row r="566" hidden="1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X566" s="9"/>
      <c r="Y566" s="7"/>
      <c r="Z566" s="7"/>
      <c r="AA566" s="9"/>
      <c r="AB566" s="9"/>
      <c r="AC566" s="9"/>
      <c r="AD566" s="7"/>
      <c r="AE566" s="7"/>
      <c r="AF566" s="7"/>
      <c r="AG566" s="7"/>
      <c r="AH566" s="9"/>
      <c r="AI566" s="9"/>
      <c r="AJ566" s="9"/>
    </row>
    <row r="567" hidden="1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X567" s="12"/>
      <c r="Y567" s="10"/>
      <c r="Z567" s="10"/>
      <c r="AA567" s="12"/>
      <c r="AB567" s="12"/>
      <c r="AC567" s="12"/>
      <c r="AD567" s="10"/>
      <c r="AE567" s="10"/>
      <c r="AF567" s="10"/>
      <c r="AG567" s="10"/>
      <c r="AH567" s="12"/>
      <c r="AI567" s="12"/>
      <c r="AJ567" s="12"/>
    </row>
    <row r="568" hidden="1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X568" s="9"/>
      <c r="Y568" s="7"/>
      <c r="Z568" s="7"/>
      <c r="AA568" s="9"/>
      <c r="AB568" s="9"/>
      <c r="AC568" s="9"/>
      <c r="AD568" s="7"/>
      <c r="AE568" s="7"/>
      <c r="AF568" s="7"/>
      <c r="AG568" s="7"/>
      <c r="AH568" s="9"/>
      <c r="AI568" s="9"/>
      <c r="AJ568" s="9"/>
    </row>
    <row r="569" hidden="1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X569" s="12"/>
      <c r="Y569" s="10"/>
      <c r="Z569" s="10"/>
      <c r="AA569" s="12"/>
      <c r="AB569" s="12"/>
      <c r="AC569" s="12"/>
      <c r="AD569" s="10"/>
      <c r="AE569" s="10"/>
      <c r="AF569" s="10"/>
      <c r="AG569" s="10"/>
      <c r="AH569" s="12"/>
      <c r="AI569" s="12"/>
      <c r="AJ569" s="12"/>
    </row>
    <row r="570" hidden="1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X570" s="9"/>
      <c r="Y570" s="7"/>
      <c r="Z570" s="7"/>
      <c r="AA570" s="9"/>
      <c r="AB570" s="9"/>
      <c r="AC570" s="9"/>
      <c r="AD570" s="7"/>
      <c r="AE570" s="7"/>
      <c r="AF570" s="7"/>
      <c r="AG570" s="7"/>
      <c r="AH570" s="9"/>
      <c r="AI570" s="9"/>
      <c r="AJ570" s="9"/>
    </row>
    <row r="571" hidden="1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X571" s="12"/>
      <c r="Y571" s="10"/>
      <c r="Z571" s="10"/>
      <c r="AA571" s="12"/>
      <c r="AB571" s="12"/>
      <c r="AC571" s="12"/>
      <c r="AD571" s="10"/>
      <c r="AE571" s="10"/>
      <c r="AF571" s="10"/>
      <c r="AG571" s="10"/>
      <c r="AH571" s="12"/>
      <c r="AI571" s="12"/>
      <c r="AJ571" s="12"/>
    </row>
    <row r="572" hidden="1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X572" s="9"/>
      <c r="Y572" s="7"/>
      <c r="Z572" s="7"/>
      <c r="AA572" s="9"/>
      <c r="AB572" s="9"/>
      <c r="AC572" s="9"/>
      <c r="AD572" s="7"/>
      <c r="AE572" s="7"/>
      <c r="AF572" s="7"/>
      <c r="AG572" s="7"/>
      <c r="AH572" s="9"/>
      <c r="AI572" s="9"/>
      <c r="AJ572" s="9"/>
    </row>
    <row r="573" hidden="1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X573" s="12"/>
      <c r="Y573" s="10"/>
      <c r="Z573" s="10"/>
      <c r="AA573" s="12"/>
      <c r="AB573" s="12"/>
      <c r="AC573" s="12"/>
      <c r="AD573" s="10"/>
      <c r="AE573" s="10"/>
      <c r="AF573" s="10"/>
      <c r="AG573" s="10"/>
      <c r="AH573" s="12"/>
      <c r="AI573" s="12"/>
      <c r="AJ573" s="12"/>
    </row>
    <row r="574" hidden="1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X574" s="9"/>
      <c r="Y574" s="7"/>
      <c r="Z574" s="7"/>
      <c r="AA574" s="9"/>
      <c r="AB574" s="9"/>
      <c r="AC574" s="9"/>
      <c r="AD574" s="7"/>
      <c r="AE574" s="7"/>
      <c r="AF574" s="7"/>
      <c r="AG574" s="7"/>
      <c r="AH574" s="9"/>
      <c r="AI574" s="9"/>
      <c r="AJ574" s="9"/>
    </row>
    <row r="575" hidden="1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X575" s="12"/>
      <c r="Y575" s="10"/>
      <c r="Z575" s="10"/>
      <c r="AA575" s="12"/>
      <c r="AB575" s="12"/>
      <c r="AC575" s="12"/>
      <c r="AD575" s="10"/>
      <c r="AE575" s="10"/>
      <c r="AF575" s="10"/>
      <c r="AG575" s="10"/>
      <c r="AH575" s="12"/>
      <c r="AI575" s="12"/>
      <c r="AJ575" s="12"/>
    </row>
    <row r="576" hidden="1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X576" s="9"/>
      <c r="Y576" s="7"/>
      <c r="Z576" s="7"/>
      <c r="AA576" s="9"/>
      <c r="AB576" s="9"/>
      <c r="AC576" s="9"/>
      <c r="AD576" s="7"/>
      <c r="AE576" s="7"/>
      <c r="AF576" s="7"/>
      <c r="AG576" s="7"/>
      <c r="AH576" s="9"/>
      <c r="AI576" s="9"/>
      <c r="AJ576" s="9"/>
    </row>
    <row r="577" hidden="1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X577" s="12"/>
      <c r="Y577" s="10"/>
      <c r="Z577" s="10"/>
      <c r="AA577" s="12"/>
      <c r="AB577" s="12"/>
      <c r="AC577" s="12"/>
      <c r="AD577" s="10"/>
      <c r="AE577" s="10"/>
      <c r="AF577" s="10"/>
      <c r="AG577" s="10"/>
      <c r="AH577" s="12"/>
      <c r="AI577" s="12"/>
      <c r="AJ577" s="12"/>
    </row>
    <row r="578" hidden="1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X578" s="9"/>
      <c r="Y578" s="7"/>
      <c r="Z578" s="7"/>
      <c r="AA578" s="9"/>
      <c r="AB578" s="9"/>
      <c r="AC578" s="9"/>
      <c r="AD578" s="7"/>
      <c r="AE578" s="7"/>
      <c r="AF578" s="7"/>
      <c r="AG578" s="7"/>
      <c r="AH578" s="9"/>
      <c r="AI578" s="9"/>
      <c r="AJ578" s="9"/>
    </row>
    <row r="579" hidden="1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X579" s="12"/>
      <c r="Y579" s="10"/>
      <c r="Z579" s="10"/>
      <c r="AA579" s="12"/>
      <c r="AB579" s="12"/>
      <c r="AC579" s="12"/>
      <c r="AD579" s="10"/>
      <c r="AE579" s="10"/>
      <c r="AF579" s="10"/>
      <c r="AG579" s="10"/>
      <c r="AH579" s="12"/>
      <c r="AI579" s="12"/>
      <c r="AJ579" s="12"/>
    </row>
    <row r="580" hidden="1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X580" s="9"/>
      <c r="Y580" s="7"/>
      <c r="Z580" s="7"/>
      <c r="AA580" s="9"/>
      <c r="AB580" s="9"/>
      <c r="AC580" s="9"/>
      <c r="AD580" s="7"/>
      <c r="AE580" s="7"/>
      <c r="AF580" s="7"/>
      <c r="AG580" s="7"/>
      <c r="AH580" s="9"/>
      <c r="AI580" s="9"/>
      <c r="AJ580" s="9"/>
    </row>
    <row r="581" hidden="1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X581" s="12"/>
      <c r="Y581" s="10"/>
      <c r="Z581" s="10"/>
      <c r="AA581" s="12"/>
      <c r="AB581" s="12"/>
      <c r="AC581" s="12"/>
      <c r="AD581" s="10"/>
      <c r="AE581" s="10"/>
      <c r="AF581" s="10"/>
      <c r="AG581" s="10"/>
      <c r="AH581" s="12"/>
      <c r="AI581" s="12"/>
      <c r="AJ581" s="12"/>
    </row>
    <row r="582" hidden="1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X582" s="9"/>
      <c r="Y582" s="7"/>
      <c r="Z582" s="7"/>
      <c r="AA582" s="9"/>
      <c r="AB582" s="9"/>
      <c r="AC582" s="9"/>
      <c r="AD582" s="7"/>
      <c r="AE582" s="7"/>
      <c r="AF582" s="7"/>
      <c r="AG582" s="7"/>
      <c r="AH582" s="9"/>
      <c r="AI582" s="9"/>
      <c r="AJ582" s="9"/>
    </row>
    <row r="583" hidden="1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X583" s="12"/>
      <c r="Y583" s="10"/>
      <c r="Z583" s="10"/>
      <c r="AA583" s="12"/>
      <c r="AB583" s="12"/>
      <c r="AC583" s="12"/>
      <c r="AD583" s="10"/>
      <c r="AE583" s="10"/>
      <c r="AF583" s="10"/>
      <c r="AG583" s="10"/>
      <c r="AH583" s="12"/>
      <c r="AI583" s="12"/>
      <c r="AJ583" s="12"/>
    </row>
    <row r="584" hidden="1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X584" s="9"/>
      <c r="Y584" s="7"/>
      <c r="Z584" s="7"/>
      <c r="AA584" s="9"/>
      <c r="AB584" s="9"/>
      <c r="AC584" s="9"/>
      <c r="AD584" s="7"/>
      <c r="AE584" s="7"/>
      <c r="AF584" s="7"/>
      <c r="AG584" s="7"/>
      <c r="AH584" s="9"/>
      <c r="AI584" s="9"/>
      <c r="AJ584" s="9"/>
    </row>
    <row r="585" hidden="1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X585" s="12"/>
      <c r="Y585" s="10"/>
      <c r="Z585" s="10"/>
      <c r="AA585" s="12"/>
      <c r="AB585" s="12"/>
      <c r="AC585" s="12"/>
      <c r="AD585" s="10"/>
      <c r="AE585" s="10"/>
      <c r="AF585" s="10"/>
      <c r="AG585" s="10"/>
      <c r="AH585" s="12"/>
      <c r="AI585" s="12"/>
      <c r="AJ585" s="12"/>
    </row>
    <row r="586" hidden="1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X586" s="9"/>
      <c r="Y586" s="7"/>
      <c r="Z586" s="7"/>
      <c r="AA586" s="9"/>
      <c r="AB586" s="9"/>
      <c r="AC586" s="9"/>
      <c r="AD586" s="7"/>
      <c r="AE586" s="7"/>
      <c r="AF586" s="7"/>
      <c r="AG586" s="7"/>
      <c r="AH586" s="9"/>
      <c r="AI586" s="9"/>
      <c r="AJ586" s="9"/>
    </row>
    <row r="587" hidden="1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X587" s="12"/>
      <c r="Y587" s="10"/>
      <c r="Z587" s="10"/>
      <c r="AA587" s="12"/>
      <c r="AB587" s="12"/>
      <c r="AC587" s="12"/>
      <c r="AD587" s="10"/>
      <c r="AE587" s="10"/>
      <c r="AF587" s="10"/>
      <c r="AG587" s="10"/>
      <c r="AH587" s="12"/>
      <c r="AI587" s="12"/>
      <c r="AJ587" s="12"/>
    </row>
    <row r="588" hidden="1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X588" s="9"/>
      <c r="Y588" s="7"/>
      <c r="Z588" s="7"/>
      <c r="AA588" s="9"/>
      <c r="AB588" s="9"/>
      <c r="AC588" s="9"/>
      <c r="AD588" s="7"/>
      <c r="AE588" s="7"/>
      <c r="AF588" s="7"/>
      <c r="AG588" s="7"/>
      <c r="AH588" s="9"/>
      <c r="AI588" s="9"/>
      <c r="AJ588" s="9"/>
    </row>
    <row r="589" hidden="1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X589" s="12"/>
      <c r="Y589" s="10"/>
      <c r="Z589" s="10"/>
      <c r="AA589" s="12"/>
      <c r="AB589" s="12"/>
      <c r="AC589" s="12"/>
      <c r="AD589" s="10"/>
      <c r="AE589" s="10"/>
      <c r="AF589" s="10"/>
      <c r="AG589" s="10"/>
      <c r="AH589" s="12"/>
      <c r="AI589" s="12"/>
      <c r="AJ589" s="12"/>
    </row>
    <row r="590" hidden="1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X590" s="9"/>
      <c r="Y590" s="7"/>
      <c r="Z590" s="7"/>
      <c r="AA590" s="9"/>
      <c r="AB590" s="9"/>
      <c r="AC590" s="9"/>
      <c r="AD590" s="7"/>
      <c r="AE590" s="7"/>
      <c r="AF590" s="7"/>
      <c r="AG590" s="7"/>
      <c r="AH590" s="9"/>
      <c r="AI590" s="9"/>
      <c r="AJ590" s="9"/>
    </row>
    <row r="591" hidden="1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X591" s="12"/>
      <c r="Y591" s="10"/>
      <c r="Z591" s="10"/>
      <c r="AA591" s="12"/>
      <c r="AB591" s="12"/>
      <c r="AC591" s="12"/>
      <c r="AD591" s="10"/>
      <c r="AE591" s="10"/>
      <c r="AF591" s="10"/>
      <c r="AG591" s="10"/>
      <c r="AH591" s="12"/>
      <c r="AI591" s="12"/>
      <c r="AJ591" s="12"/>
    </row>
    <row r="592" hidden="1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X592" s="9"/>
      <c r="Y592" s="7"/>
      <c r="Z592" s="7"/>
      <c r="AA592" s="9"/>
      <c r="AB592" s="9"/>
      <c r="AC592" s="9"/>
      <c r="AD592" s="7"/>
      <c r="AE592" s="7"/>
      <c r="AF592" s="7"/>
      <c r="AG592" s="7"/>
      <c r="AH592" s="9"/>
      <c r="AI592" s="9"/>
      <c r="AJ592" s="9"/>
    </row>
    <row r="593" hidden="1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X593" s="12"/>
      <c r="Y593" s="10"/>
      <c r="Z593" s="10"/>
      <c r="AA593" s="12"/>
      <c r="AB593" s="12"/>
      <c r="AC593" s="12"/>
      <c r="AD593" s="10"/>
      <c r="AE593" s="10"/>
      <c r="AF593" s="10"/>
      <c r="AG593" s="10"/>
      <c r="AH593" s="12"/>
      <c r="AI593" s="12"/>
      <c r="AJ593" s="12"/>
    </row>
    <row r="594" hidden="1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X594" s="9"/>
      <c r="Y594" s="7"/>
      <c r="Z594" s="7"/>
      <c r="AA594" s="9"/>
      <c r="AB594" s="9"/>
      <c r="AC594" s="9"/>
      <c r="AD594" s="7"/>
      <c r="AE594" s="7"/>
      <c r="AF594" s="7"/>
      <c r="AG594" s="7"/>
      <c r="AH594" s="9"/>
      <c r="AI594" s="9"/>
      <c r="AJ594" s="9"/>
    </row>
    <row r="595" hidden="1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X595" s="12"/>
      <c r="Y595" s="10"/>
      <c r="Z595" s="10"/>
      <c r="AA595" s="12"/>
      <c r="AB595" s="12"/>
      <c r="AC595" s="12"/>
      <c r="AD595" s="10"/>
      <c r="AE595" s="10"/>
      <c r="AF595" s="10"/>
      <c r="AG595" s="10"/>
      <c r="AH595" s="12"/>
      <c r="AI595" s="12"/>
      <c r="AJ595" s="12"/>
    </row>
    <row r="596" hidden="1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X596" s="9"/>
      <c r="Y596" s="7"/>
      <c r="Z596" s="7"/>
      <c r="AA596" s="9"/>
      <c r="AB596" s="9"/>
      <c r="AC596" s="9"/>
      <c r="AD596" s="7"/>
      <c r="AE596" s="7"/>
      <c r="AF596" s="7"/>
      <c r="AG596" s="7"/>
      <c r="AH596" s="9"/>
      <c r="AI596" s="9"/>
      <c r="AJ596" s="9"/>
    </row>
    <row r="597" hidden="1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X597" s="12"/>
      <c r="Y597" s="10"/>
      <c r="Z597" s="10"/>
      <c r="AA597" s="12"/>
      <c r="AB597" s="12"/>
      <c r="AC597" s="12"/>
      <c r="AD597" s="10"/>
      <c r="AE597" s="10"/>
      <c r="AF597" s="10"/>
      <c r="AG597" s="10"/>
      <c r="AH597" s="12"/>
      <c r="AI597" s="12"/>
      <c r="AJ597" s="12"/>
    </row>
    <row r="598" hidden="1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X598" s="9"/>
      <c r="Y598" s="7"/>
      <c r="Z598" s="7"/>
      <c r="AA598" s="9"/>
      <c r="AB598" s="9"/>
      <c r="AC598" s="9"/>
      <c r="AD598" s="7"/>
      <c r="AE598" s="7"/>
      <c r="AF598" s="7"/>
      <c r="AG598" s="7"/>
      <c r="AH598" s="9"/>
      <c r="AI598" s="9"/>
      <c r="AJ598" s="9"/>
    </row>
    <row r="599" hidden="1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X599" s="12"/>
      <c r="Y599" s="10"/>
      <c r="Z599" s="10"/>
      <c r="AA599" s="12"/>
      <c r="AB599" s="12"/>
      <c r="AC599" s="12"/>
      <c r="AD599" s="10"/>
      <c r="AE599" s="10"/>
      <c r="AF599" s="10"/>
      <c r="AG599" s="10"/>
      <c r="AH599" s="12"/>
      <c r="AI599" s="12"/>
      <c r="AJ599" s="12"/>
    </row>
    <row r="600" hidden="1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X600" s="9"/>
      <c r="Y600" s="7"/>
      <c r="Z600" s="7"/>
      <c r="AA600" s="9"/>
      <c r="AB600" s="9"/>
      <c r="AC600" s="9"/>
      <c r="AD600" s="7"/>
      <c r="AE600" s="7"/>
      <c r="AF600" s="7"/>
      <c r="AG600" s="7"/>
      <c r="AH600" s="9"/>
      <c r="AI600" s="9"/>
      <c r="AJ600" s="9"/>
    </row>
    <row r="601" hidden="1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X601" s="12"/>
      <c r="Y601" s="10"/>
      <c r="Z601" s="10"/>
      <c r="AA601" s="12"/>
      <c r="AB601" s="12"/>
      <c r="AC601" s="12"/>
      <c r="AD601" s="10"/>
      <c r="AE601" s="10"/>
      <c r="AF601" s="10"/>
      <c r="AG601" s="10"/>
      <c r="AH601" s="12"/>
      <c r="AI601" s="12"/>
      <c r="AJ601" s="12"/>
    </row>
    <row r="602" hidden="1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X602" s="9"/>
      <c r="Y602" s="7"/>
      <c r="Z602" s="7"/>
      <c r="AA602" s="9"/>
      <c r="AB602" s="9"/>
      <c r="AC602" s="9"/>
      <c r="AD602" s="7"/>
      <c r="AE602" s="7"/>
      <c r="AF602" s="7"/>
      <c r="AG602" s="7"/>
      <c r="AH602" s="9"/>
      <c r="AI602" s="9"/>
      <c r="AJ602" s="9"/>
    </row>
    <row r="603" hidden="1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X603" s="12"/>
      <c r="Y603" s="10"/>
      <c r="Z603" s="10"/>
      <c r="AA603" s="12"/>
      <c r="AB603" s="12"/>
      <c r="AC603" s="12"/>
      <c r="AD603" s="10"/>
      <c r="AE603" s="10"/>
      <c r="AF603" s="10"/>
      <c r="AG603" s="10"/>
      <c r="AH603" s="12"/>
      <c r="AI603" s="12"/>
      <c r="AJ603" s="12"/>
    </row>
    <row r="604" hidden="1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X604" s="9"/>
      <c r="Y604" s="7"/>
      <c r="Z604" s="7"/>
      <c r="AA604" s="9"/>
      <c r="AB604" s="9"/>
      <c r="AC604" s="9"/>
      <c r="AD604" s="7"/>
      <c r="AE604" s="7"/>
      <c r="AF604" s="7"/>
      <c r="AG604" s="7"/>
      <c r="AH604" s="9"/>
      <c r="AI604" s="9"/>
      <c r="AJ604" s="9"/>
    </row>
    <row r="605" hidden="1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X605" s="12"/>
      <c r="Y605" s="10"/>
      <c r="Z605" s="10"/>
      <c r="AA605" s="12"/>
      <c r="AB605" s="12"/>
      <c r="AC605" s="12"/>
      <c r="AD605" s="10"/>
      <c r="AE605" s="10"/>
      <c r="AF605" s="10"/>
      <c r="AG605" s="10"/>
      <c r="AH605" s="12"/>
      <c r="AI605" s="12"/>
      <c r="AJ605" s="12"/>
    </row>
    <row r="606" hidden="1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X606" s="9"/>
      <c r="Y606" s="7"/>
      <c r="Z606" s="7"/>
      <c r="AA606" s="9"/>
      <c r="AB606" s="9"/>
      <c r="AC606" s="9"/>
      <c r="AD606" s="7"/>
      <c r="AE606" s="7"/>
      <c r="AF606" s="7"/>
      <c r="AG606" s="7"/>
      <c r="AH606" s="9"/>
      <c r="AI606" s="9"/>
      <c r="AJ606" s="9"/>
    </row>
    <row r="607" hidden="1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X607" s="12"/>
      <c r="Y607" s="10"/>
      <c r="Z607" s="10"/>
      <c r="AA607" s="12"/>
      <c r="AB607" s="12"/>
      <c r="AC607" s="12"/>
      <c r="AD607" s="10"/>
      <c r="AE607" s="10"/>
      <c r="AF607" s="10"/>
      <c r="AG607" s="10"/>
      <c r="AH607" s="12"/>
      <c r="AI607" s="12"/>
      <c r="AJ607" s="12"/>
    </row>
    <row r="608" hidden="1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X608" s="9"/>
      <c r="Y608" s="7"/>
      <c r="Z608" s="7"/>
      <c r="AA608" s="9"/>
      <c r="AB608" s="9"/>
      <c r="AC608" s="9"/>
      <c r="AD608" s="7"/>
      <c r="AE608" s="7"/>
      <c r="AF608" s="7"/>
      <c r="AG608" s="7"/>
      <c r="AH608" s="9"/>
      <c r="AI608" s="9"/>
      <c r="AJ608" s="9"/>
    </row>
    <row r="609" hidden="1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X609" s="12"/>
      <c r="Y609" s="10"/>
      <c r="Z609" s="10"/>
      <c r="AA609" s="12"/>
      <c r="AB609" s="12"/>
      <c r="AC609" s="12"/>
      <c r="AD609" s="10"/>
      <c r="AE609" s="10"/>
      <c r="AF609" s="10"/>
      <c r="AG609" s="10"/>
      <c r="AH609" s="12"/>
      <c r="AI609" s="12"/>
      <c r="AJ609" s="12"/>
    </row>
    <row r="610" hidden="1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X610" s="9"/>
      <c r="Y610" s="7"/>
      <c r="Z610" s="7"/>
      <c r="AA610" s="9"/>
      <c r="AB610" s="9"/>
      <c r="AC610" s="9"/>
      <c r="AD610" s="7"/>
      <c r="AE610" s="7"/>
      <c r="AF610" s="7"/>
      <c r="AG610" s="7"/>
      <c r="AH610" s="9"/>
      <c r="AI610" s="9"/>
      <c r="AJ610" s="9"/>
    </row>
    <row r="611" hidden="1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X611" s="12"/>
      <c r="Y611" s="10"/>
      <c r="Z611" s="10"/>
      <c r="AA611" s="12"/>
      <c r="AB611" s="12"/>
      <c r="AC611" s="12"/>
      <c r="AD611" s="10"/>
      <c r="AE611" s="10"/>
      <c r="AF611" s="10"/>
      <c r="AG611" s="10"/>
      <c r="AH611" s="12"/>
      <c r="AI611" s="12"/>
      <c r="AJ611" s="12"/>
    </row>
    <row r="612" hidden="1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X612" s="9"/>
      <c r="Y612" s="7"/>
      <c r="Z612" s="7"/>
      <c r="AA612" s="9"/>
      <c r="AB612" s="9"/>
      <c r="AC612" s="9"/>
      <c r="AD612" s="7"/>
      <c r="AE612" s="7"/>
      <c r="AF612" s="7"/>
      <c r="AG612" s="7"/>
      <c r="AH612" s="9"/>
      <c r="AI612" s="9"/>
      <c r="AJ612" s="9"/>
    </row>
    <row r="613" hidden="1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X613" s="12"/>
      <c r="Y613" s="10"/>
      <c r="Z613" s="10"/>
      <c r="AA613" s="12"/>
      <c r="AB613" s="12"/>
      <c r="AC613" s="12"/>
      <c r="AD613" s="10"/>
      <c r="AE613" s="10"/>
      <c r="AF613" s="10"/>
      <c r="AG613" s="10"/>
      <c r="AH613" s="12"/>
      <c r="AI613" s="12"/>
      <c r="AJ613" s="12"/>
    </row>
    <row r="614" hidden="1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X614" s="9"/>
      <c r="Y614" s="7"/>
      <c r="Z614" s="7"/>
      <c r="AA614" s="9"/>
      <c r="AB614" s="9"/>
      <c r="AC614" s="9"/>
      <c r="AD614" s="7"/>
      <c r="AE614" s="7"/>
      <c r="AF614" s="7"/>
      <c r="AG614" s="7"/>
      <c r="AH614" s="9"/>
      <c r="AI614" s="9"/>
      <c r="AJ614" s="9"/>
    </row>
    <row r="615" hidden="1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X615" s="12"/>
      <c r="Y615" s="10"/>
      <c r="Z615" s="10"/>
      <c r="AA615" s="12"/>
      <c r="AB615" s="12"/>
      <c r="AC615" s="12"/>
      <c r="AD615" s="10"/>
      <c r="AE615" s="10"/>
      <c r="AF615" s="10"/>
      <c r="AG615" s="10"/>
      <c r="AH615" s="12"/>
      <c r="AI615" s="12"/>
      <c r="AJ615" s="12"/>
    </row>
    <row r="616" hidden="1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X616" s="9"/>
      <c r="Y616" s="7"/>
      <c r="Z616" s="7"/>
      <c r="AA616" s="9"/>
      <c r="AB616" s="9"/>
      <c r="AC616" s="9"/>
      <c r="AD616" s="7"/>
      <c r="AE616" s="7"/>
      <c r="AF616" s="7"/>
      <c r="AG616" s="7"/>
      <c r="AH616" s="9"/>
      <c r="AI616" s="9"/>
      <c r="AJ616" s="9"/>
    </row>
    <row r="617" hidden="1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X617" s="12"/>
      <c r="Y617" s="10"/>
      <c r="Z617" s="10"/>
      <c r="AA617" s="12"/>
      <c r="AB617" s="12"/>
      <c r="AC617" s="12"/>
      <c r="AD617" s="10"/>
      <c r="AE617" s="10"/>
      <c r="AF617" s="10"/>
      <c r="AG617" s="10"/>
      <c r="AH617" s="12"/>
      <c r="AI617" s="12"/>
      <c r="AJ617" s="12"/>
    </row>
    <row r="618" hidden="1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X618" s="9"/>
      <c r="Y618" s="7"/>
      <c r="Z618" s="7"/>
      <c r="AA618" s="9"/>
      <c r="AB618" s="9"/>
      <c r="AC618" s="9"/>
      <c r="AD618" s="7"/>
      <c r="AE618" s="7"/>
      <c r="AF618" s="7"/>
      <c r="AG618" s="7"/>
      <c r="AH618" s="9"/>
      <c r="AI618" s="9"/>
      <c r="AJ618" s="9"/>
    </row>
    <row r="619" hidden="1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X619" s="12"/>
      <c r="Y619" s="10"/>
      <c r="Z619" s="10"/>
      <c r="AA619" s="12"/>
      <c r="AB619" s="12"/>
      <c r="AC619" s="12"/>
      <c r="AD619" s="10"/>
      <c r="AE619" s="10"/>
      <c r="AF619" s="10"/>
      <c r="AG619" s="10"/>
      <c r="AH619" s="12"/>
      <c r="AI619" s="12"/>
      <c r="AJ619" s="12"/>
    </row>
    <row r="620" hidden="1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X620" s="9"/>
      <c r="Y620" s="7"/>
      <c r="Z620" s="7"/>
      <c r="AA620" s="9"/>
      <c r="AB620" s="9"/>
      <c r="AC620" s="9"/>
      <c r="AD620" s="7"/>
      <c r="AE620" s="7"/>
      <c r="AF620" s="7"/>
      <c r="AG620" s="7"/>
      <c r="AH620" s="9"/>
      <c r="AI620" s="9"/>
      <c r="AJ620" s="9"/>
    </row>
    <row r="621" hidden="1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X621" s="12"/>
      <c r="Y621" s="10"/>
      <c r="Z621" s="10"/>
      <c r="AA621" s="12"/>
      <c r="AB621" s="12"/>
      <c r="AC621" s="12"/>
      <c r="AD621" s="10"/>
      <c r="AE621" s="10"/>
      <c r="AF621" s="10"/>
      <c r="AG621" s="10"/>
      <c r="AH621" s="12"/>
      <c r="AI621" s="12"/>
      <c r="AJ621" s="12"/>
    </row>
    <row r="622" hidden="1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X622" s="9"/>
      <c r="Y622" s="7"/>
      <c r="Z622" s="7"/>
      <c r="AA622" s="9"/>
      <c r="AB622" s="9"/>
      <c r="AC622" s="9"/>
      <c r="AD622" s="7"/>
      <c r="AE622" s="7"/>
      <c r="AF622" s="7"/>
      <c r="AG622" s="7"/>
      <c r="AH622" s="9"/>
      <c r="AI622" s="9"/>
      <c r="AJ622" s="9"/>
    </row>
    <row r="623" hidden="1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X623" s="12"/>
      <c r="Y623" s="10"/>
      <c r="Z623" s="10"/>
      <c r="AA623" s="12"/>
      <c r="AB623" s="12"/>
      <c r="AC623" s="12"/>
      <c r="AD623" s="10"/>
      <c r="AE623" s="10"/>
      <c r="AF623" s="10"/>
      <c r="AG623" s="10"/>
      <c r="AH623" s="12"/>
      <c r="AI623" s="12"/>
      <c r="AJ623" s="12"/>
    </row>
    <row r="624" hidden="1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X624" s="9"/>
      <c r="Y624" s="7"/>
      <c r="Z624" s="7"/>
      <c r="AA624" s="9"/>
      <c r="AB624" s="9"/>
      <c r="AC624" s="9"/>
      <c r="AD624" s="7"/>
      <c r="AE624" s="7"/>
      <c r="AF624" s="7"/>
      <c r="AG624" s="7"/>
      <c r="AH624" s="9"/>
      <c r="AI624" s="9"/>
      <c r="AJ624" s="9"/>
    </row>
    <row r="625" hidden="1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X625" s="12"/>
      <c r="Y625" s="10"/>
      <c r="Z625" s="10"/>
      <c r="AA625" s="12"/>
      <c r="AB625" s="12"/>
      <c r="AC625" s="12"/>
      <c r="AD625" s="10"/>
      <c r="AE625" s="10"/>
      <c r="AF625" s="10"/>
      <c r="AG625" s="10"/>
      <c r="AH625" s="12"/>
      <c r="AI625" s="12"/>
      <c r="AJ625" s="12"/>
    </row>
    <row r="626" hidden="1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X626" s="9"/>
      <c r="Y626" s="7"/>
      <c r="Z626" s="7"/>
      <c r="AA626" s="9"/>
      <c r="AB626" s="9"/>
      <c r="AC626" s="9"/>
      <c r="AD626" s="7"/>
      <c r="AE626" s="7"/>
      <c r="AF626" s="7"/>
      <c r="AG626" s="7"/>
      <c r="AH626" s="9"/>
      <c r="AI626" s="9"/>
      <c r="AJ626" s="9"/>
    </row>
    <row r="627" hidden="1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X627" s="12"/>
      <c r="Y627" s="10"/>
      <c r="Z627" s="10"/>
      <c r="AA627" s="12"/>
      <c r="AB627" s="12"/>
      <c r="AC627" s="12"/>
      <c r="AD627" s="10"/>
      <c r="AE627" s="10"/>
      <c r="AF627" s="10"/>
      <c r="AG627" s="10"/>
      <c r="AH627" s="12"/>
      <c r="AI627" s="12"/>
      <c r="AJ627" s="12"/>
    </row>
    <row r="628" hidden="1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X628" s="9"/>
      <c r="Y628" s="7"/>
      <c r="Z628" s="7"/>
      <c r="AA628" s="9"/>
      <c r="AB628" s="9"/>
      <c r="AC628" s="9"/>
      <c r="AD628" s="7"/>
      <c r="AE628" s="7"/>
      <c r="AF628" s="7"/>
      <c r="AG628" s="7"/>
      <c r="AH628" s="9"/>
      <c r="AI628" s="9"/>
      <c r="AJ628" s="9"/>
    </row>
    <row r="629" hidden="1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X629" s="12"/>
      <c r="Y629" s="10"/>
      <c r="Z629" s="10"/>
      <c r="AA629" s="12"/>
      <c r="AB629" s="12"/>
      <c r="AC629" s="12"/>
      <c r="AD629" s="10"/>
      <c r="AE629" s="10"/>
      <c r="AF629" s="10"/>
      <c r="AG629" s="10"/>
      <c r="AH629" s="12"/>
      <c r="AI629" s="12"/>
      <c r="AJ629" s="12"/>
    </row>
    <row r="630" hidden="1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X630" s="9"/>
      <c r="Y630" s="7"/>
      <c r="Z630" s="7"/>
      <c r="AA630" s="9"/>
      <c r="AB630" s="9"/>
      <c r="AC630" s="9"/>
      <c r="AD630" s="7"/>
      <c r="AE630" s="7"/>
      <c r="AF630" s="7"/>
      <c r="AG630" s="7"/>
      <c r="AH630" s="9"/>
      <c r="AI630" s="9"/>
      <c r="AJ630" s="9"/>
    </row>
    <row r="631" hidden="1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X631" s="12"/>
      <c r="Y631" s="10"/>
      <c r="Z631" s="10"/>
      <c r="AA631" s="12"/>
      <c r="AB631" s="12"/>
      <c r="AC631" s="12"/>
      <c r="AD631" s="10"/>
      <c r="AE631" s="10"/>
      <c r="AF631" s="10"/>
      <c r="AG631" s="10"/>
      <c r="AH631" s="12"/>
      <c r="AI631" s="12"/>
      <c r="AJ631" s="12"/>
    </row>
    <row r="632" hidden="1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X632" s="9"/>
      <c r="Y632" s="7"/>
      <c r="Z632" s="7"/>
      <c r="AA632" s="9"/>
      <c r="AB632" s="9"/>
      <c r="AC632" s="9"/>
      <c r="AD632" s="7"/>
      <c r="AE632" s="7"/>
      <c r="AF632" s="7"/>
      <c r="AG632" s="7"/>
      <c r="AH632" s="9"/>
      <c r="AI632" s="9"/>
      <c r="AJ632" s="9"/>
    </row>
    <row r="633" hidden="1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X633" s="12"/>
      <c r="Y633" s="10"/>
      <c r="Z633" s="10"/>
      <c r="AA633" s="12"/>
      <c r="AB633" s="12"/>
      <c r="AC633" s="12"/>
      <c r="AD633" s="10"/>
      <c r="AE633" s="10"/>
      <c r="AF633" s="10"/>
      <c r="AG633" s="10"/>
      <c r="AH633" s="12"/>
      <c r="AI633" s="12"/>
      <c r="AJ633" s="12"/>
    </row>
    <row r="634" hidden="1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X634" s="9"/>
      <c r="Y634" s="7"/>
      <c r="Z634" s="7"/>
      <c r="AA634" s="9"/>
      <c r="AB634" s="9"/>
      <c r="AC634" s="9"/>
      <c r="AD634" s="7"/>
      <c r="AE634" s="7"/>
      <c r="AF634" s="7"/>
      <c r="AG634" s="7"/>
      <c r="AH634" s="9"/>
      <c r="AI634" s="9"/>
      <c r="AJ634" s="9"/>
    </row>
    <row r="635" hidden="1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X635" s="12"/>
      <c r="Y635" s="10"/>
      <c r="Z635" s="10"/>
      <c r="AA635" s="12"/>
      <c r="AB635" s="12"/>
      <c r="AC635" s="12"/>
      <c r="AD635" s="10"/>
      <c r="AE635" s="10"/>
      <c r="AF635" s="10"/>
      <c r="AG635" s="10"/>
      <c r="AH635" s="12"/>
      <c r="AI635" s="12"/>
      <c r="AJ635" s="12"/>
    </row>
    <row r="636" hidden="1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X636" s="9"/>
      <c r="Y636" s="7"/>
      <c r="Z636" s="7"/>
      <c r="AA636" s="9"/>
      <c r="AB636" s="9"/>
      <c r="AC636" s="9"/>
      <c r="AD636" s="7"/>
      <c r="AE636" s="7"/>
      <c r="AF636" s="7"/>
      <c r="AG636" s="7"/>
      <c r="AH636" s="9"/>
      <c r="AI636" s="9"/>
      <c r="AJ636" s="9"/>
    </row>
    <row r="637" hidden="1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X637" s="12"/>
      <c r="Y637" s="10"/>
      <c r="Z637" s="10"/>
      <c r="AA637" s="12"/>
      <c r="AB637" s="12"/>
      <c r="AC637" s="12"/>
      <c r="AD637" s="10"/>
      <c r="AE637" s="10"/>
      <c r="AF637" s="10"/>
      <c r="AG637" s="10"/>
      <c r="AH637" s="12"/>
      <c r="AI637" s="12"/>
      <c r="AJ637" s="12"/>
    </row>
    <row r="638" hidden="1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X638" s="9"/>
      <c r="Y638" s="7"/>
      <c r="Z638" s="7"/>
      <c r="AA638" s="9"/>
      <c r="AB638" s="9"/>
      <c r="AC638" s="9"/>
      <c r="AD638" s="7"/>
      <c r="AE638" s="7"/>
      <c r="AF638" s="7"/>
      <c r="AG638" s="7"/>
      <c r="AH638" s="9"/>
      <c r="AI638" s="9"/>
      <c r="AJ638" s="9"/>
    </row>
    <row r="639" hidden="1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X639" s="12"/>
      <c r="Y639" s="10"/>
      <c r="Z639" s="10"/>
      <c r="AA639" s="12"/>
      <c r="AB639" s="12"/>
      <c r="AC639" s="12"/>
      <c r="AD639" s="10"/>
      <c r="AE639" s="10"/>
      <c r="AF639" s="10"/>
      <c r="AG639" s="10"/>
      <c r="AH639" s="12"/>
      <c r="AI639" s="12"/>
      <c r="AJ639" s="12"/>
    </row>
    <row r="640" hidden="1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X640" s="9"/>
      <c r="Y640" s="7"/>
      <c r="Z640" s="7"/>
      <c r="AA640" s="9"/>
      <c r="AB640" s="9"/>
      <c r="AC640" s="9"/>
      <c r="AD640" s="7"/>
      <c r="AE640" s="7"/>
      <c r="AF640" s="7"/>
      <c r="AG640" s="7"/>
      <c r="AH640" s="9"/>
      <c r="AI640" s="9"/>
      <c r="AJ640" s="9"/>
    </row>
    <row r="641" hidden="1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X641" s="12"/>
      <c r="Y641" s="10"/>
      <c r="Z641" s="10"/>
      <c r="AA641" s="12"/>
      <c r="AB641" s="12"/>
      <c r="AC641" s="12"/>
      <c r="AD641" s="10"/>
      <c r="AE641" s="10"/>
      <c r="AF641" s="10"/>
      <c r="AG641" s="10"/>
      <c r="AH641" s="12"/>
      <c r="AI641" s="12"/>
      <c r="AJ641" s="12"/>
    </row>
    <row r="642" hidden="1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X642" s="9"/>
      <c r="Y642" s="7"/>
      <c r="Z642" s="7"/>
      <c r="AA642" s="9"/>
      <c r="AB642" s="9"/>
      <c r="AC642" s="9"/>
      <c r="AD642" s="7"/>
      <c r="AE642" s="7"/>
      <c r="AF642" s="7"/>
      <c r="AG642" s="7"/>
      <c r="AH642" s="9"/>
      <c r="AI642" s="9"/>
      <c r="AJ642" s="9"/>
    </row>
    <row r="643" hidden="1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X643" s="12"/>
      <c r="Y643" s="10"/>
      <c r="Z643" s="10"/>
      <c r="AA643" s="12"/>
      <c r="AB643" s="12"/>
      <c r="AC643" s="12"/>
      <c r="AD643" s="10"/>
      <c r="AE643" s="10"/>
      <c r="AF643" s="10"/>
      <c r="AG643" s="10"/>
      <c r="AH643" s="12"/>
      <c r="AI643" s="12"/>
      <c r="AJ643" s="12"/>
    </row>
    <row r="644" hidden="1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X644" s="9"/>
      <c r="Y644" s="7"/>
      <c r="Z644" s="7"/>
      <c r="AA644" s="9"/>
      <c r="AB644" s="9"/>
      <c r="AC644" s="9"/>
      <c r="AD644" s="7"/>
      <c r="AE644" s="7"/>
      <c r="AF644" s="7"/>
      <c r="AG644" s="7"/>
      <c r="AH644" s="9"/>
      <c r="AI644" s="9"/>
      <c r="AJ644" s="9"/>
    </row>
    <row r="645" hidden="1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X645" s="12"/>
      <c r="Y645" s="10"/>
      <c r="Z645" s="10"/>
      <c r="AA645" s="12"/>
      <c r="AB645" s="12"/>
      <c r="AC645" s="12"/>
      <c r="AD645" s="10"/>
      <c r="AE645" s="10"/>
      <c r="AF645" s="10"/>
      <c r="AG645" s="10"/>
      <c r="AH645" s="12"/>
      <c r="AI645" s="12"/>
      <c r="AJ645" s="12"/>
    </row>
    <row r="646" hidden="1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X646" s="9"/>
      <c r="Y646" s="7"/>
      <c r="Z646" s="7"/>
      <c r="AA646" s="9"/>
      <c r="AB646" s="9"/>
      <c r="AC646" s="9"/>
      <c r="AD646" s="7"/>
      <c r="AE646" s="7"/>
      <c r="AF646" s="7"/>
      <c r="AG646" s="7"/>
      <c r="AH646" s="9"/>
      <c r="AI646" s="9"/>
      <c r="AJ646" s="9"/>
    </row>
    <row r="647" hidden="1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X647" s="12"/>
      <c r="Y647" s="10"/>
      <c r="Z647" s="10"/>
      <c r="AA647" s="12"/>
      <c r="AB647" s="12"/>
      <c r="AC647" s="12"/>
      <c r="AD647" s="10"/>
      <c r="AE647" s="10"/>
      <c r="AF647" s="10"/>
      <c r="AG647" s="10"/>
      <c r="AH647" s="12"/>
      <c r="AI647" s="12"/>
      <c r="AJ647" s="12"/>
    </row>
    <row r="648" hidden="1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X648" s="9"/>
      <c r="Y648" s="7"/>
      <c r="Z648" s="7"/>
      <c r="AA648" s="9"/>
      <c r="AB648" s="9"/>
      <c r="AC648" s="9"/>
      <c r="AD648" s="7"/>
      <c r="AE648" s="7"/>
      <c r="AF648" s="7"/>
      <c r="AG648" s="7"/>
      <c r="AH648" s="9"/>
      <c r="AI648" s="9"/>
      <c r="AJ648" s="9"/>
    </row>
    <row r="649" hidden="1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X649" s="12"/>
      <c r="Y649" s="10"/>
      <c r="Z649" s="10"/>
      <c r="AA649" s="12"/>
      <c r="AB649" s="12"/>
      <c r="AC649" s="12"/>
      <c r="AD649" s="10"/>
      <c r="AE649" s="10"/>
      <c r="AF649" s="10"/>
      <c r="AG649" s="10"/>
      <c r="AH649" s="12"/>
      <c r="AI649" s="12"/>
      <c r="AJ649" s="12"/>
    </row>
    <row r="650" hidden="1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X650" s="9"/>
      <c r="Y650" s="7"/>
      <c r="Z650" s="7"/>
      <c r="AA650" s="9"/>
      <c r="AB650" s="9"/>
      <c r="AC650" s="9"/>
      <c r="AD650" s="7"/>
      <c r="AE650" s="7"/>
      <c r="AF650" s="7"/>
      <c r="AG650" s="7"/>
      <c r="AH650" s="9"/>
      <c r="AI650" s="9"/>
      <c r="AJ650" s="9"/>
    </row>
    <row r="651" hidden="1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X651" s="12"/>
      <c r="Y651" s="10"/>
      <c r="Z651" s="10"/>
      <c r="AA651" s="12"/>
      <c r="AB651" s="12"/>
      <c r="AC651" s="12"/>
      <c r="AD651" s="10"/>
      <c r="AE651" s="10"/>
      <c r="AF651" s="10"/>
      <c r="AG651" s="10"/>
      <c r="AH651" s="12"/>
      <c r="AI651" s="12"/>
      <c r="AJ651" s="12"/>
    </row>
    <row r="652" hidden="1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X652" s="9"/>
      <c r="Y652" s="7"/>
      <c r="Z652" s="7"/>
      <c r="AA652" s="9"/>
      <c r="AB652" s="9"/>
      <c r="AC652" s="9"/>
      <c r="AD652" s="7"/>
      <c r="AE652" s="7"/>
      <c r="AF652" s="7"/>
      <c r="AG652" s="7"/>
      <c r="AH652" s="9"/>
      <c r="AI652" s="9"/>
      <c r="AJ652" s="9"/>
    </row>
    <row r="653" hidden="1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X653" s="12"/>
      <c r="Y653" s="10"/>
      <c r="Z653" s="10"/>
      <c r="AA653" s="12"/>
      <c r="AB653" s="12"/>
      <c r="AC653" s="12"/>
      <c r="AD653" s="10"/>
      <c r="AE653" s="10"/>
      <c r="AF653" s="10"/>
      <c r="AG653" s="10"/>
      <c r="AH653" s="12"/>
      <c r="AI653" s="12"/>
      <c r="AJ653" s="12"/>
    </row>
    <row r="654" hidden="1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X654" s="9"/>
      <c r="Y654" s="7"/>
      <c r="Z654" s="7"/>
      <c r="AA654" s="9"/>
      <c r="AB654" s="9"/>
      <c r="AC654" s="9"/>
      <c r="AD654" s="7"/>
      <c r="AE654" s="7"/>
      <c r="AF654" s="7"/>
      <c r="AG654" s="7"/>
      <c r="AH654" s="9"/>
      <c r="AI654" s="9"/>
      <c r="AJ654" s="9"/>
    </row>
    <row r="655" hidden="1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X655" s="12"/>
      <c r="Y655" s="10"/>
      <c r="Z655" s="10"/>
      <c r="AA655" s="12"/>
      <c r="AB655" s="12"/>
      <c r="AC655" s="12"/>
      <c r="AD655" s="10"/>
      <c r="AE655" s="10"/>
      <c r="AF655" s="10"/>
      <c r="AG655" s="10"/>
      <c r="AH655" s="12"/>
      <c r="AI655" s="12"/>
      <c r="AJ655" s="12"/>
    </row>
    <row r="656" hidden="1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X656" s="9"/>
      <c r="Y656" s="7"/>
      <c r="Z656" s="7"/>
      <c r="AA656" s="9"/>
      <c r="AB656" s="9"/>
      <c r="AC656" s="9"/>
      <c r="AD656" s="7"/>
      <c r="AE656" s="7"/>
      <c r="AF656" s="7"/>
      <c r="AG656" s="7"/>
      <c r="AH656" s="9"/>
      <c r="AI656" s="9"/>
      <c r="AJ656" s="9"/>
    </row>
    <row r="657" hidden="1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X657" s="12"/>
      <c r="Y657" s="10"/>
      <c r="Z657" s="10"/>
      <c r="AA657" s="12"/>
      <c r="AB657" s="12"/>
      <c r="AC657" s="12"/>
      <c r="AD657" s="10"/>
      <c r="AE657" s="10"/>
      <c r="AF657" s="10"/>
      <c r="AG657" s="10"/>
      <c r="AH657" s="12"/>
      <c r="AI657" s="12"/>
      <c r="AJ657" s="12"/>
    </row>
    <row r="658" hidden="1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X658" s="9"/>
      <c r="Y658" s="7"/>
      <c r="Z658" s="7"/>
      <c r="AA658" s="9"/>
      <c r="AB658" s="9"/>
      <c r="AC658" s="9"/>
      <c r="AD658" s="7"/>
      <c r="AE658" s="7"/>
      <c r="AF658" s="7"/>
      <c r="AG658" s="7"/>
      <c r="AH658" s="9"/>
      <c r="AI658" s="9"/>
      <c r="AJ658" s="9"/>
    </row>
    <row r="659" hidden="1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X659" s="12"/>
      <c r="Y659" s="10"/>
      <c r="Z659" s="10"/>
      <c r="AA659" s="12"/>
      <c r="AB659" s="12"/>
      <c r="AC659" s="12"/>
      <c r="AD659" s="10"/>
      <c r="AE659" s="10"/>
      <c r="AF659" s="10"/>
      <c r="AG659" s="10"/>
      <c r="AH659" s="12"/>
      <c r="AI659" s="12"/>
      <c r="AJ659" s="12"/>
    </row>
    <row r="660" hidden="1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X660" s="9"/>
      <c r="Y660" s="7"/>
      <c r="Z660" s="7"/>
      <c r="AA660" s="9"/>
      <c r="AB660" s="9"/>
      <c r="AC660" s="9"/>
      <c r="AD660" s="7"/>
      <c r="AE660" s="7"/>
      <c r="AF660" s="7"/>
      <c r="AG660" s="7"/>
      <c r="AH660" s="9"/>
      <c r="AI660" s="9"/>
      <c r="AJ660" s="9"/>
    </row>
    <row r="661" hidden="1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X661" s="12"/>
      <c r="Y661" s="10"/>
      <c r="Z661" s="10"/>
      <c r="AA661" s="12"/>
      <c r="AB661" s="12"/>
      <c r="AC661" s="12"/>
      <c r="AD661" s="10"/>
      <c r="AE661" s="10"/>
      <c r="AF661" s="10"/>
      <c r="AG661" s="10"/>
      <c r="AH661" s="12"/>
      <c r="AI661" s="12"/>
      <c r="AJ661" s="12"/>
    </row>
    <row r="662" hidden="1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X662" s="9"/>
      <c r="Y662" s="7"/>
      <c r="Z662" s="7"/>
      <c r="AA662" s="9"/>
      <c r="AB662" s="9"/>
      <c r="AC662" s="9"/>
      <c r="AD662" s="7"/>
      <c r="AE662" s="7"/>
      <c r="AF662" s="7"/>
      <c r="AG662" s="7"/>
      <c r="AH662" s="9"/>
      <c r="AI662" s="9"/>
      <c r="AJ662" s="9"/>
    </row>
    <row r="663" hidden="1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X663" s="12"/>
      <c r="Y663" s="10"/>
      <c r="Z663" s="10"/>
      <c r="AA663" s="12"/>
      <c r="AB663" s="12"/>
      <c r="AC663" s="12"/>
      <c r="AD663" s="10"/>
      <c r="AE663" s="10"/>
      <c r="AF663" s="10"/>
      <c r="AG663" s="10"/>
      <c r="AH663" s="12"/>
      <c r="AI663" s="12"/>
      <c r="AJ663" s="12"/>
    </row>
    <row r="664" hidden="1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X664" s="9"/>
      <c r="Y664" s="7"/>
      <c r="Z664" s="7"/>
      <c r="AA664" s="9"/>
      <c r="AB664" s="9"/>
      <c r="AC664" s="9"/>
      <c r="AD664" s="7"/>
      <c r="AE664" s="7"/>
      <c r="AF664" s="7"/>
      <c r="AG664" s="7"/>
      <c r="AH664" s="9"/>
      <c r="AI664" s="9"/>
      <c r="AJ664" s="9"/>
    </row>
    <row r="665" hidden="1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X665" s="12"/>
      <c r="Y665" s="10"/>
      <c r="Z665" s="10"/>
      <c r="AA665" s="12"/>
      <c r="AB665" s="12"/>
      <c r="AC665" s="12"/>
      <c r="AD665" s="10"/>
      <c r="AE665" s="10"/>
      <c r="AF665" s="10"/>
      <c r="AG665" s="10"/>
      <c r="AH665" s="12"/>
      <c r="AI665" s="12"/>
      <c r="AJ665" s="12"/>
    </row>
    <row r="666" hidden="1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X666" s="9"/>
      <c r="Y666" s="7"/>
      <c r="Z666" s="7"/>
      <c r="AA666" s="9"/>
      <c r="AB666" s="9"/>
      <c r="AC666" s="9"/>
      <c r="AD666" s="7"/>
      <c r="AE666" s="7"/>
      <c r="AF666" s="7"/>
      <c r="AG666" s="7"/>
      <c r="AH666" s="9"/>
      <c r="AI666" s="9"/>
      <c r="AJ666" s="9"/>
    </row>
    <row r="667" hidden="1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X667" s="12"/>
      <c r="Y667" s="10"/>
      <c r="Z667" s="10"/>
      <c r="AA667" s="12"/>
      <c r="AB667" s="12"/>
      <c r="AC667" s="12"/>
      <c r="AD667" s="10"/>
      <c r="AE667" s="10"/>
      <c r="AF667" s="10"/>
      <c r="AG667" s="10"/>
      <c r="AH667" s="12"/>
      <c r="AI667" s="12"/>
      <c r="AJ667" s="12"/>
    </row>
    <row r="668" hidden="1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X668" s="9"/>
      <c r="Y668" s="7"/>
      <c r="Z668" s="7"/>
      <c r="AA668" s="9"/>
      <c r="AB668" s="9"/>
      <c r="AC668" s="9"/>
      <c r="AD668" s="7"/>
      <c r="AE668" s="7"/>
      <c r="AF668" s="7"/>
      <c r="AG668" s="7"/>
      <c r="AH668" s="9"/>
      <c r="AI668" s="9"/>
      <c r="AJ668" s="9"/>
    </row>
    <row r="669" hidden="1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X669" s="12"/>
      <c r="Y669" s="10"/>
      <c r="Z669" s="10"/>
      <c r="AA669" s="12"/>
      <c r="AB669" s="12"/>
      <c r="AC669" s="12"/>
      <c r="AD669" s="10"/>
      <c r="AE669" s="10"/>
      <c r="AF669" s="10"/>
      <c r="AG669" s="10"/>
      <c r="AH669" s="12"/>
      <c r="AI669" s="12"/>
      <c r="AJ669" s="12"/>
    </row>
    <row r="670" hidden="1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X670" s="9"/>
      <c r="Y670" s="7"/>
      <c r="Z670" s="7"/>
      <c r="AA670" s="9"/>
      <c r="AB670" s="9"/>
      <c r="AC670" s="9"/>
      <c r="AD670" s="7"/>
      <c r="AE670" s="7"/>
      <c r="AF670" s="7"/>
      <c r="AG670" s="7"/>
      <c r="AH670" s="9"/>
      <c r="AI670" s="9"/>
      <c r="AJ670" s="9"/>
    </row>
    <row r="671" hidden="1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X671" s="12"/>
      <c r="Y671" s="10"/>
      <c r="Z671" s="10"/>
      <c r="AA671" s="12"/>
      <c r="AB671" s="12"/>
      <c r="AC671" s="12"/>
      <c r="AD671" s="10"/>
      <c r="AE671" s="10"/>
      <c r="AF671" s="10"/>
      <c r="AG671" s="10"/>
      <c r="AH671" s="12"/>
      <c r="AI671" s="12"/>
      <c r="AJ671" s="12"/>
    </row>
    <row r="672" hidden="1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X672" s="9"/>
      <c r="Y672" s="7"/>
      <c r="Z672" s="7"/>
      <c r="AA672" s="9"/>
      <c r="AB672" s="9"/>
      <c r="AC672" s="9"/>
      <c r="AD672" s="7"/>
      <c r="AE672" s="7"/>
      <c r="AF672" s="7"/>
      <c r="AG672" s="7"/>
      <c r="AH672" s="9"/>
      <c r="AI672" s="9"/>
      <c r="AJ672" s="9"/>
    </row>
    <row r="673" hidden="1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X673" s="12"/>
      <c r="Y673" s="10"/>
      <c r="Z673" s="10"/>
      <c r="AA673" s="12"/>
      <c r="AB673" s="12"/>
      <c r="AC673" s="12"/>
      <c r="AD673" s="10"/>
      <c r="AE673" s="10"/>
      <c r="AF673" s="10"/>
      <c r="AG673" s="10"/>
      <c r="AH673" s="12"/>
      <c r="AI673" s="12"/>
      <c r="AJ673" s="12"/>
    </row>
    <row r="674" hidden="1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X674" s="9"/>
      <c r="Y674" s="7"/>
      <c r="Z674" s="7"/>
      <c r="AA674" s="9"/>
      <c r="AB674" s="9"/>
      <c r="AC674" s="9"/>
      <c r="AD674" s="7"/>
      <c r="AE674" s="7"/>
      <c r="AF674" s="7"/>
      <c r="AG674" s="7"/>
      <c r="AH674" s="9"/>
      <c r="AI674" s="9"/>
      <c r="AJ674" s="9"/>
    </row>
    <row r="675" hidden="1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X675" s="12"/>
      <c r="Y675" s="10"/>
      <c r="Z675" s="10"/>
      <c r="AA675" s="12"/>
      <c r="AB675" s="12"/>
      <c r="AC675" s="12"/>
      <c r="AD675" s="10"/>
      <c r="AE675" s="10"/>
      <c r="AF675" s="10"/>
      <c r="AG675" s="10"/>
      <c r="AH675" s="12"/>
      <c r="AI675" s="12"/>
      <c r="AJ675" s="12"/>
    </row>
    <row r="676" hidden="1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X676" s="9"/>
      <c r="Y676" s="7"/>
      <c r="Z676" s="7"/>
      <c r="AA676" s="9"/>
      <c r="AB676" s="9"/>
      <c r="AC676" s="9"/>
      <c r="AD676" s="7"/>
      <c r="AE676" s="7"/>
      <c r="AF676" s="7"/>
      <c r="AG676" s="7"/>
      <c r="AH676" s="9"/>
      <c r="AI676" s="9"/>
      <c r="AJ676" s="9"/>
    </row>
    <row r="677" hidden="1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X677" s="12"/>
      <c r="Y677" s="10"/>
      <c r="Z677" s="10"/>
      <c r="AA677" s="12"/>
      <c r="AB677" s="12"/>
      <c r="AC677" s="12"/>
      <c r="AD677" s="10"/>
      <c r="AE677" s="10"/>
      <c r="AF677" s="10"/>
      <c r="AG677" s="10"/>
      <c r="AH677" s="12"/>
      <c r="AI677" s="12"/>
      <c r="AJ677" s="12"/>
    </row>
    <row r="678" hidden="1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X678" s="9"/>
      <c r="Y678" s="7"/>
      <c r="Z678" s="7"/>
      <c r="AA678" s="9"/>
      <c r="AB678" s="9"/>
      <c r="AC678" s="9"/>
      <c r="AD678" s="7"/>
      <c r="AE678" s="7"/>
      <c r="AF678" s="7"/>
      <c r="AG678" s="7"/>
      <c r="AH678" s="9"/>
      <c r="AI678" s="9"/>
      <c r="AJ678" s="9"/>
    </row>
    <row r="679" hidden="1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X679" s="12"/>
      <c r="Y679" s="10"/>
      <c r="Z679" s="10"/>
      <c r="AA679" s="12"/>
      <c r="AB679" s="12"/>
      <c r="AC679" s="12"/>
      <c r="AD679" s="10"/>
      <c r="AE679" s="10"/>
      <c r="AF679" s="10"/>
      <c r="AG679" s="10"/>
      <c r="AH679" s="12"/>
      <c r="AI679" s="12"/>
      <c r="AJ679" s="12"/>
    </row>
    <row r="680" hidden="1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X680" s="9"/>
      <c r="Y680" s="7"/>
      <c r="Z680" s="7"/>
      <c r="AA680" s="9"/>
      <c r="AB680" s="9"/>
      <c r="AC680" s="9"/>
      <c r="AD680" s="7"/>
      <c r="AE680" s="7"/>
      <c r="AF680" s="7"/>
      <c r="AG680" s="7"/>
      <c r="AH680" s="9"/>
      <c r="AI680" s="9"/>
      <c r="AJ680" s="9"/>
    </row>
    <row r="681" hidden="1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X681" s="12"/>
      <c r="Y681" s="10"/>
      <c r="Z681" s="10"/>
      <c r="AA681" s="12"/>
      <c r="AB681" s="12"/>
      <c r="AC681" s="12"/>
      <c r="AD681" s="10"/>
      <c r="AE681" s="10"/>
      <c r="AF681" s="10"/>
      <c r="AG681" s="10"/>
      <c r="AH681" s="12"/>
      <c r="AI681" s="12"/>
      <c r="AJ681" s="12"/>
    </row>
    <row r="682" hidden="1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X682" s="9"/>
      <c r="Y682" s="7"/>
      <c r="Z682" s="7"/>
      <c r="AA682" s="9"/>
      <c r="AB682" s="9"/>
      <c r="AC682" s="9"/>
      <c r="AD682" s="7"/>
      <c r="AE682" s="7"/>
      <c r="AF682" s="7"/>
      <c r="AG682" s="7"/>
      <c r="AH682" s="9"/>
      <c r="AI682" s="9"/>
      <c r="AJ682" s="9"/>
    </row>
    <row r="683" hidden="1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X683" s="12"/>
      <c r="Y683" s="10"/>
      <c r="Z683" s="10"/>
      <c r="AA683" s="12"/>
      <c r="AB683" s="12"/>
      <c r="AC683" s="12"/>
      <c r="AD683" s="10"/>
      <c r="AE683" s="10"/>
      <c r="AF683" s="10"/>
      <c r="AG683" s="10"/>
      <c r="AH683" s="12"/>
      <c r="AI683" s="12"/>
      <c r="AJ683" s="12"/>
    </row>
    <row r="684" hidden="1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X684" s="9"/>
      <c r="Y684" s="7"/>
      <c r="Z684" s="7"/>
      <c r="AA684" s="9"/>
      <c r="AB684" s="9"/>
      <c r="AC684" s="9"/>
      <c r="AD684" s="7"/>
      <c r="AE684" s="7"/>
      <c r="AF684" s="7"/>
      <c r="AG684" s="7"/>
      <c r="AH684" s="9"/>
      <c r="AI684" s="9"/>
      <c r="AJ684" s="9"/>
    </row>
    <row r="685" hidden="1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X685" s="12"/>
      <c r="Y685" s="10"/>
      <c r="Z685" s="10"/>
      <c r="AA685" s="12"/>
      <c r="AB685" s="12"/>
      <c r="AC685" s="12"/>
      <c r="AD685" s="10"/>
      <c r="AE685" s="10"/>
      <c r="AF685" s="10"/>
      <c r="AG685" s="10"/>
      <c r="AH685" s="12"/>
      <c r="AI685" s="12"/>
      <c r="AJ685" s="12"/>
    </row>
    <row r="686" hidden="1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X686" s="9"/>
      <c r="Y686" s="7"/>
      <c r="Z686" s="7"/>
      <c r="AA686" s="9"/>
      <c r="AB686" s="9"/>
      <c r="AC686" s="9"/>
      <c r="AD686" s="7"/>
      <c r="AE686" s="7"/>
      <c r="AF686" s="7"/>
      <c r="AG686" s="7"/>
      <c r="AH686" s="9"/>
      <c r="AI686" s="9"/>
      <c r="AJ686" s="9"/>
    </row>
    <row r="687" hidden="1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X687" s="12"/>
      <c r="Y687" s="10"/>
      <c r="Z687" s="10"/>
      <c r="AA687" s="12"/>
      <c r="AB687" s="12"/>
      <c r="AC687" s="12"/>
      <c r="AD687" s="10"/>
      <c r="AE687" s="10"/>
      <c r="AF687" s="10"/>
      <c r="AG687" s="10"/>
      <c r="AH687" s="12"/>
      <c r="AI687" s="12"/>
      <c r="AJ687" s="12"/>
    </row>
    <row r="688" hidden="1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X688" s="9"/>
      <c r="Y688" s="7"/>
      <c r="Z688" s="7"/>
      <c r="AA688" s="9"/>
      <c r="AB688" s="9"/>
      <c r="AC688" s="9"/>
      <c r="AD688" s="7"/>
      <c r="AE688" s="7"/>
      <c r="AF688" s="7"/>
      <c r="AG688" s="7"/>
      <c r="AH688" s="9"/>
      <c r="AI688" s="9"/>
      <c r="AJ688" s="9"/>
    </row>
    <row r="689" hidden="1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X689" s="12"/>
      <c r="Y689" s="10"/>
      <c r="Z689" s="10"/>
      <c r="AA689" s="12"/>
      <c r="AB689" s="12"/>
      <c r="AC689" s="12"/>
      <c r="AD689" s="10"/>
      <c r="AE689" s="10"/>
      <c r="AF689" s="10"/>
      <c r="AG689" s="10"/>
      <c r="AH689" s="12"/>
      <c r="AI689" s="12"/>
      <c r="AJ689" s="12"/>
    </row>
    <row r="690" hidden="1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X690" s="9"/>
      <c r="Y690" s="7"/>
      <c r="Z690" s="7"/>
      <c r="AA690" s="9"/>
      <c r="AB690" s="9"/>
      <c r="AC690" s="9"/>
      <c r="AD690" s="7"/>
      <c r="AE690" s="7"/>
      <c r="AF690" s="7"/>
      <c r="AG690" s="7"/>
      <c r="AH690" s="9"/>
      <c r="AI690" s="9"/>
      <c r="AJ690" s="9"/>
    </row>
    <row r="691" hidden="1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X691" s="12"/>
      <c r="Y691" s="10"/>
      <c r="Z691" s="10"/>
      <c r="AA691" s="12"/>
      <c r="AB691" s="12"/>
      <c r="AC691" s="12"/>
      <c r="AD691" s="10"/>
      <c r="AE691" s="10"/>
      <c r="AF691" s="10"/>
      <c r="AG691" s="10"/>
      <c r="AH691" s="12"/>
      <c r="AI691" s="12"/>
      <c r="AJ691" s="12"/>
    </row>
    <row r="692" hidden="1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X692" s="9"/>
      <c r="Y692" s="7"/>
      <c r="Z692" s="7"/>
      <c r="AA692" s="9"/>
      <c r="AB692" s="9"/>
      <c r="AC692" s="9"/>
      <c r="AD692" s="7"/>
      <c r="AE692" s="7"/>
      <c r="AF692" s="7"/>
      <c r="AG692" s="7"/>
      <c r="AH692" s="9"/>
      <c r="AI692" s="9"/>
      <c r="AJ692" s="9"/>
    </row>
    <row r="693" hidden="1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X693" s="12"/>
      <c r="Y693" s="10"/>
      <c r="Z693" s="10"/>
      <c r="AA693" s="12"/>
      <c r="AB693" s="12"/>
      <c r="AC693" s="12"/>
      <c r="AD693" s="10"/>
      <c r="AE693" s="10"/>
      <c r="AF693" s="10"/>
      <c r="AG693" s="10"/>
      <c r="AH693" s="12"/>
      <c r="AI693" s="12"/>
      <c r="AJ693" s="12"/>
    </row>
    <row r="694" hidden="1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X694" s="9"/>
      <c r="Y694" s="7"/>
      <c r="Z694" s="7"/>
      <c r="AA694" s="9"/>
      <c r="AB694" s="9"/>
      <c r="AC694" s="9"/>
      <c r="AD694" s="7"/>
      <c r="AE694" s="7"/>
      <c r="AF694" s="7"/>
      <c r="AG694" s="7"/>
      <c r="AH694" s="9"/>
      <c r="AI694" s="9"/>
      <c r="AJ694" s="9"/>
    </row>
    <row r="695" hidden="1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X695" s="12"/>
      <c r="Y695" s="10"/>
      <c r="Z695" s="10"/>
      <c r="AA695" s="12"/>
      <c r="AB695" s="12"/>
      <c r="AC695" s="12"/>
      <c r="AD695" s="10"/>
      <c r="AE695" s="10"/>
      <c r="AF695" s="10"/>
      <c r="AG695" s="10"/>
      <c r="AH695" s="12"/>
      <c r="AI695" s="12"/>
      <c r="AJ695" s="12"/>
    </row>
    <row r="696" hidden="1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X696" s="9"/>
      <c r="Y696" s="7"/>
      <c r="Z696" s="7"/>
      <c r="AA696" s="9"/>
      <c r="AB696" s="9"/>
      <c r="AC696" s="9"/>
      <c r="AD696" s="7"/>
      <c r="AE696" s="7"/>
      <c r="AF696" s="7"/>
      <c r="AG696" s="7"/>
      <c r="AH696" s="9"/>
      <c r="AI696" s="9"/>
      <c r="AJ696" s="9"/>
    </row>
    <row r="697" hidden="1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X697" s="12"/>
      <c r="Y697" s="10"/>
      <c r="Z697" s="10"/>
      <c r="AA697" s="12"/>
      <c r="AB697" s="12"/>
      <c r="AC697" s="12"/>
      <c r="AD697" s="10"/>
      <c r="AE697" s="10"/>
      <c r="AF697" s="10"/>
      <c r="AG697" s="10"/>
      <c r="AH697" s="12"/>
      <c r="AI697" s="12"/>
      <c r="AJ697" s="12"/>
    </row>
    <row r="698" hidden="1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X698" s="9"/>
      <c r="Y698" s="7"/>
      <c r="Z698" s="7"/>
      <c r="AA698" s="9"/>
      <c r="AB698" s="9"/>
      <c r="AC698" s="9"/>
      <c r="AD698" s="7"/>
      <c r="AE698" s="7"/>
      <c r="AF698" s="7"/>
      <c r="AG698" s="7"/>
      <c r="AH698" s="9"/>
      <c r="AI698" s="9"/>
      <c r="AJ698" s="9"/>
    </row>
    <row r="699" hidden="1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X699" s="12"/>
      <c r="Y699" s="10"/>
      <c r="Z699" s="10"/>
      <c r="AA699" s="12"/>
      <c r="AB699" s="12"/>
      <c r="AC699" s="12"/>
      <c r="AD699" s="10"/>
      <c r="AE699" s="10"/>
      <c r="AF699" s="10"/>
      <c r="AG699" s="10"/>
      <c r="AH699" s="12"/>
      <c r="AI699" s="12"/>
      <c r="AJ699" s="12"/>
    </row>
    <row r="700" hidden="1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X700" s="9"/>
      <c r="Y700" s="7"/>
      <c r="Z700" s="7"/>
      <c r="AA700" s="9"/>
      <c r="AB700" s="9"/>
      <c r="AC700" s="9"/>
      <c r="AD700" s="7"/>
      <c r="AE700" s="7"/>
      <c r="AF700" s="7"/>
      <c r="AG700" s="7"/>
      <c r="AH700" s="9"/>
      <c r="AI700" s="9"/>
      <c r="AJ700" s="9"/>
    </row>
    <row r="701" hidden="1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X701" s="12"/>
      <c r="Y701" s="10"/>
      <c r="Z701" s="10"/>
      <c r="AA701" s="12"/>
      <c r="AB701" s="12"/>
      <c r="AC701" s="12"/>
      <c r="AD701" s="10"/>
      <c r="AE701" s="10"/>
      <c r="AF701" s="10"/>
      <c r="AG701" s="10"/>
      <c r="AH701" s="12"/>
      <c r="AI701" s="12"/>
      <c r="AJ701" s="12"/>
    </row>
    <row r="702" hidden="1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X702" s="9"/>
      <c r="Y702" s="7"/>
      <c r="Z702" s="7"/>
      <c r="AA702" s="9"/>
      <c r="AB702" s="9"/>
      <c r="AC702" s="9"/>
      <c r="AD702" s="7"/>
      <c r="AE702" s="7"/>
      <c r="AF702" s="7"/>
      <c r="AG702" s="7"/>
      <c r="AH702" s="9"/>
      <c r="AI702" s="9"/>
      <c r="AJ702" s="9"/>
    </row>
    <row r="703" hidden="1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X703" s="12"/>
      <c r="Y703" s="10"/>
      <c r="Z703" s="10"/>
      <c r="AA703" s="12"/>
      <c r="AB703" s="12"/>
      <c r="AC703" s="12"/>
      <c r="AD703" s="10"/>
      <c r="AE703" s="10"/>
      <c r="AF703" s="10"/>
      <c r="AG703" s="10"/>
      <c r="AH703" s="12"/>
      <c r="AI703" s="12"/>
      <c r="AJ703" s="12"/>
    </row>
    <row r="704" hidden="1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X704" s="9"/>
      <c r="Y704" s="7"/>
      <c r="Z704" s="7"/>
      <c r="AA704" s="9"/>
      <c r="AB704" s="9"/>
      <c r="AC704" s="9"/>
      <c r="AD704" s="7"/>
      <c r="AE704" s="7"/>
      <c r="AF704" s="7"/>
      <c r="AG704" s="7"/>
      <c r="AH704" s="9"/>
      <c r="AI704" s="9"/>
      <c r="AJ704" s="9"/>
    </row>
    <row r="705" hidden="1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X705" s="12"/>
      <c r="Y705" s="10"/>
      <c r="Z705" s="10"/>
      <c r="AA705" s="12"/>
      <c r="AB705" s="12"/>
      <c r="AC705" s="12"/>
      <c r="AD705" s="10"/>
      <c r="AE705" s="10"/>
      <c r="AF705" s="10"/>
      <c r="AG705" s="10"/>
      <c r="AH705" s="12"/>
      <c r="AI705" s="12"/>
      <c r="AJ705" s="12"/>
    </row>
    <row r="706" hidden="1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X706" s="9"/>
      <c r="Y706" s="7"/>
      <c r="Z706" s="7"/>
      <c r="AA706" s="9"/>
      <c r="AB706" s="9"/>
      <c r="AC706" s="9"/>
      <c r="AD706" s="7"/>
      <c r="AE706" s="7"/>
      <c r="AF706" s="7"/>
      <c r="AG706" s="7"/>
      <c r="AH706" s="9"/>
      <c r="AI706" s="9"/>
      <c r="AJ706" s="9"/>
    </row>
    <row r="707" hidden="1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X707" s="12"/>
      <c r="Y707" s="10"/>
      <c r="Z707" s="10"/>
      <c r="AA707" s="12"/>
      <c r="AB707" s="12"/>
      <c r="AC707" s="12"/>
      <c r="AD707" s="10"/>
      <c r="AE707" s="10"/>
      <c r="AF707" s="10"/>
      <c r="AG707" s="10"/>
      <c r="AH707" s="12"/>
      <c r="AI707" s="12"/>
      <c r="AJ707" s="12"/>
    </row>
    <row r="708" hidden="1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X708" s="9"/>
      <c r="Y708" s="7"/>
      <c r="Z708" s="7"/>
      <c r="AA708" s="9"/>
      <c r="AB708" s="9"/>
      <c r="AC708" s="9"/>
      <c r="AD708" s="7"/>
      <c r="AE708" s="7"/>
      <c r="AF708" s="7"/>
      <c r="AG708" s="7"/>
      <c r="AH708" s="9"/>
      <c r="AI708" s="9"/>
      <c r="AJ708" s="9"/>
    </row>
    <row r="709" hidden="1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X709" s="12"/>
      <c r="Y709" s="10"/>
      <c r="Z709" s="10"/>
      <c r="AA709" s="12"/>
      <c r="AB709" s="12"/>
      <c r="AC709" s="12"/>
      <c r="AD709" s="10"/>
      <c r="AE709" s="10"/>
      <c r="AF709" s="10"/>
      <c r="AG709" s="10"/>
      <c r="AH709" s="12"/>
      <c r="AI709" s="12"/>
      <c r="AJ709" s="12"/>
    </row>
    <row r="710" hidden="1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X710" s="9"/>
      <c r="Y710" s="7"/>
      <c r="Z710" s="7"/>
      <c r="AA710" s="9"/>
      <c r="AB710" s="9"/>
      <c r="AC710" s="9"/>
      <c r="AD710" s="7"/>
      <c r="AE710" s="7"/>
      <c r="AF710" s="7"/>
      <c r="AG710" s="7"/>
      <c r="AH710" s="9"/>
      <c r="AI710" s="9"/>
      <c r="AJ710" s="9"/>
    </row>
    <row r="711" hidden="1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X711" s="12"/>
      <c r="Y711" s="10"/>
      <c r="Z711" s="10"/>
      <c r="AA711" s="12"/>
      <c r="AB711" s="12"/>
      <c r="AC711" s="12"/>
      <c r="AD711" s="10"/>
      <c r="AE711" s="10"/>
      <c r="AF711" s="10"/>
      <c r="AG711" s="10"/>
      <c r="AH711" s="12"/>
      <c r="AI711" s="12"/>
      <c r="AJ711" s="12"/>
    </row>
    <row r="712" hidden="1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X712" s="9"/>
      <c r="Y712" s="7"/>
      <c r="Z712" s="7"/>
      <c r="AA712" s="9"/>
      <c r="AB712" s="9"/>
      <c r="AC712" s="9"/>
      <c r="AD712" s="7"/>
      <c r="AE712" s="7"/>
      <c r="AF712" s="7"/>
      <c r="AG712" s="7"/>
      <c r="AH712" s="9"/>
      <c r="AI712" s="9"/>
      <c r="AJ712" s="9"/>
    </row>
    <row r="713" hidden="1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X713" s="12"/>
      <c r="Y713" s="10"/>
      <c r="Z713" s="10"/>
      <c r="AA713" s="12"/>
      <c r="AB713" s="12"/>
      <c r="AC713" s="12"/>
      <c r="AD713" s="10"/>
      <c r="AE713" s="10"/>
      <c r="AF713" s="10"/>
      <c r="AG713" s="10"/>
      <c r="AH713" s="12"/>
      <c r="AI713" s="12"/>
      <c r="AJ713" s="12"/>
    </row>
    <row r="714" hidden="1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X714" s="9"/>
      <c r="Y714" s="7"/>
      <c r="Z714" s="7"/>
      <c r="AA714" s="9"/>
      <c r="AB714" s="9"/>
      <c r="AC714" s="9"/>
      <c r="AD714" s="7"/>
      <c r="AE714" s="7"/>
      <c r="AF714" s="7"/>
      <c r="AG714" s="7"/>
      <c r="AH714" s="9"/>
      <c r="AI714" s="9"/>
      <c r="AJ714" s="9"/>
    </row>
    <row r="715" hidden="1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X715" s="12"/>
      <c r="Y715" s="10"/>
      <c r="Z715" s="10"/>
      <c r="AA715" s="12"/>
      <c r="AB715" s="12"/>
      <c r="AC715" s="12"/>
      <c r="AD715" s="10"/>
      <c r="AE715" s="10"/>
      <c r="AF715" s="10"/>
      <c r="AG715" s="10"/>
      <c r="AH715" s="12"/>
      <c r="AI715" s="12"/>
      <c r="AJ715" s="12"/>
    </row>
    <row r="716" hidden="1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X716" s="9"/>
      <c r="Y716" s="7"/>
      <c r="Z716" s="7"/>
      <c r="AA716" s="9"/>
      <c r="AB716" s="9"/>
      <c r="AC716" s="9"/>
      <c r="AD716" s="7"/>
      <c r="AE716" s="7"/>
      <c r="AF716" s="7"/>
      <c r="AG716" s="7"/>
      <c r="AH716" s="9"/>
      <c r="AI716" s="9"/>
      <c r="AJ716" s="9"/>
    </row>
    <row r="717" hidden="1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X717" s="12"/>
      <c r="Y717" s="10"/>
      <c r="Z717" s="10"/>
      <c r="AA717" s="12"/>
      <c r="AB717" s="12"/>
      <c r="AC717" s="12"/>
      <c r="AD717" s="10"/>
      <c r="AE717" s="10"/>
      <c r="AF717" s="10"/>
      <c r="AG717" s="10"/>
      <c r="AH717" s="12"/>
      <c r="AI717" s="12"/>
      <c r="AJ717" s="12"/>
    </row>
    <row r="718" hidden="1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X718" s="9"/>
      <c r="Y718" s="7"/>
      <c r="Z718" s="7"/>
      <c r="AA718" s="9"/>
      <c r="AB718" s="9"/>
      <c r="AC718" s="9"/>
      <c r="AD718" s="7"/>
      <c r="AE718" s="7"/>
      <c r="AF718" s="7"/>
      <c r="AG718" s="7"/>
      <c r="AH718" s="9"/>
      <c r="AI718" s="9"/>
      <c r="AJ718" s="9"/>
    </row>
    <row r="719" hidden="1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X719" s="12"/>
      <c r="Y719" s="10"/>
      <c r="Z719" s="10"/>
      <c r="AA719" s="12"/>
      <c r="AB719" s="12"/>
      <c r="AC719" s="12"/>
      <c r="AD719" s="10"/>
      <c r="AE719" s="10"/>
      <c r="AF719" s="10"/>
      <c r="AG719" s="10"/>
      <c r="AH719" s="12"/>
      <c r="AI719" s="12"/>
      <c r="AJ719" s="12"/>
    </row>
    <row r="720" hidden="1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X720" s="9"/>
      <c r="Y720" s="7"/>
      <c r="Z720" s="7"/>
      <c r="AA720" s="9"/>
      <c r="AB720" s="9"/>
      <c r="AC720" s="9"/>
      <c r="AD720" s="7"/>
      <c r="AE720" s="7"/>
      <c r="AF720" s="7"/>
      <c r="AG720" s="7"/>
      <c r="AH720" s="9"/>
      <c r="AI720" s="9"/>
      <c r="AJ720" s="9"/>
    </row>
    <row r="721" hidden="1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X721" s="12"/>
      <c r="Y721" s="10"/>
      <c r="Z721" s="10"/>
      <c r="AA721" s="12"/>
      <c r="AB721" s="12"/>
      <c r="AC721" s="12"/>
      <c r="AD721" s="10"/>
      <c r="AE721" s="10"/>
      <c r="AF721" s="10"/>
      <c r="AG721" s="10"/>
      <c r="AH721" s="12"/>
      <c r="AI721" s="12"/>
      <c r="AJ721" s="12"/>
    </row>
    <row r="722" hidden="1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X722" s="9"/>
      <c r="Y722" s="7"/>
      <c r="Z722" s="7"/>
      <c r="AA722" s="9"/>
      <c r="AB722" s="9"/>
      <c r="AC722" s="9"/>
      <c r="AD722" s="7"/>
      <c r="AE722" s="7"/>
      <c r="AF722" s="7"/>
      <c r="AG722" s="7"/>
      <c r="AH722" s="9"/>
      <c r="AI722" s="9"/>
      <c r="AJ722" s="9"/>
    </row>
    <row r="723" hidden="1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X723" s="12"/>
      <c r="Y723" s="10"/>
      <c r="Z723" s="10"/>
      <c r="AA723" s="12"/>
      <c r="AB723" s="12"/>
      <c r="AC723" s="12"/>
      <c r="AD723" s="10"/>
      <c r="AE723" s="10"/>
      <c r="AF723" s="10"/>
      <c r="AG723" s="10"/>
      <c r="AH723" s="12"/>
      <c r="AI723" s="12"/>
      <c r="AJ723" s="12"/>
    </row>
    <row r="724" hidden="1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X724" s="9"/>
      <c r="Y724" s="7"/>
      <c r="Z724" s="7"/>
      <c r="AA724" s="9"/>
      <c r="AB724" s="9"/>
      <c r="AC724" s="9"/>
      <c r="AD724" s="7"/>
      <c r="AE724" s="7"/>
      <c r="AF724" s="7"/>
      <c r="AG724" s="7"/>
      <c r="AH724" s="9"/>
      <c r="AI724" s="9"/>
      <c r="AJ724" s="9"/>
    </row>
    <row r="725" hidden="1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X725" s="12"/>
      <c r="Y725" s="10"/>
      <c r="Z725" s="10"/>
      <c r="AA725" s="12"/>
      <c r="AB725" s="12"/>
      <c r="AC725" s="12"/>
      <c r="AD725" s="10"/>
      <c r="AE725" s="10"/>
      <c r="AF725" s="10"/>
      <c r="AG725" s="10"/>
      <c r="AH725" s="12"/>
      <c r="AI725" s="12"/>
      <c r="AJ725" s="12"/>
    </row>
    <row r="726" hidden="1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X726" s="9"/>
      <c r="Y726" s="7"/>
      <c r="Z726" s="7"/>
      <c r="AA726" s="9"/>
      <c r="AB726" s="9"/>
      <c r="AC726" s="9"/>
      <c r="AD726" s="7"/>
      <c r="AE726" s="7"/>
      <c r="AF726" s="7"/>
      <c r="AG726" s="7"/>
      <c r="AH726" s="9"/>
      <c r="AI726" s="9"/>
      <c r="AJ726" s="9"/>
    </row>
    <row r="727" hidden="1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X727" s="12"/>
      <c r="Y727" s="10"/>
      <c r="Z727" s="10"/>
      <c r="AA727" s="12"/>
      <c r="AB727" s="12"/>
      <c r="AC727" s="12"/>
      <c r="AD727" s="10"/>
      <c r="AE727" s="10"/>
      <c r="AF727" s="10"/>
      <c r="AG727" s="10"/>
      <c r="AH727" s="12"/>
      <c r="AI727" s="12"/>
      <c r="AJ727" s="12"/>
    </row>
    <row r="728" hidden="1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X728" s="9"/>
      <c r="Y728" s="7"/>
      <c r="Z728" s="7"/>
      <c r="AA728" s="9"/>
      <c r="AB728" s="9"/>
      <c r="AC728" s="9"/>
      <c r="AD728" s="7"/>
      <c r="AE728" s="7"/>
      <c r="AF728" s="7"/>
      <c r="AG728" s="7"/>
      <c r="AH728" s="9"/>
      <c r="AI728" s="9"/>
      <c r="AJ728" s="9"/>
    </row>
    <row r="729" hidden="1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X729" s="12"/>
      <c r="Y729" s="10"/>
      <c r="Z729" s="10"/>
      <c r="AA729" s="12"/>
      <c r="AB729" s="12"/>
      <c r="AC729" s="12"/>
      <c r="AD729" s="10"/>
      <c r="AE729" s="10"/>
      <c r="AF729" s="10"/>
      <c r="AG729" s="10"/>
      <c r="AH729" s="12"/>
      <c r="AI729" s="12"/>
      <c r="AJ729" s="12"/>
    </row>
    <row r="730" hidden="1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X730" s="9"/>
      <c r="Y730" s="7"/>
      <c r="Z730" s="7"/>
      <c r="AA730" s="9"/>
      <c r="AB730" s="9"/>
      <c r="AC730" s="9"/>
      <c r="AD730" s="7"/>
      <c r="AE730" s="7"/>
      <c r="AF730" s="7"/>
      <c r="AG730" s="7"/>
      <c r="AH730" s="9"/>
      <c r="AI730" s="9"/>
      <c r="AJ730" s="9"/>
    </row>
    <row r="731" hidden="1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X731" s="12"/>
      <c r="Y731" s="10"/>
      <c r="Z731" s="10"/>
      <c r="AA731" s="12"/>
      <c r="AB731" s="12"/>
      <c r="AC731" s="12"/>
      <c r="AD731" s="10"/>
      <c r="AE731" s="10"/>
      <c r="AF731" s="10"/>
      <c r="AG731" s="10"/>
      <c r="AH731" s="12"/>
      <c r="AI731" s="12"/>
      <c r="AJ731" s="12"/>
    </row>
    <row r="732" hidden="1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X732" s="9"/>
      <c r="Y732" s="7"/>
      <c r="Z732" s="7"/>
      <c r="AA732" s="9"/>
      <c r="AB732" s="9"/>
      <c r="AC732" s="9"/>
      <c r="AD732" s="7"/>
      <c r="AE732" s="7"/>
      <c r="AF732" s="7"/>
      <c r="AG732" s="7"/>
      <c r="AH732" s="9"/>
      <c r="AI732" s="9"/>
      <c r="AJ732" s="9"/>
    </row>
    <row r="733" hidden="1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X733" s="12"/>
      <c r="Y733" s="10"/>
      <c r="Z733" s="10"/>
      <c r="AA733" s="12"/>
      <c r="AB733" s="12"/>
      <c r="AC733" s="12"/>
      <c r="AD733" s="10"/>
      <c r="AE733" s="10"/>
      <c r="AF733" s="10"/>
      <c r="AG733" s="10"/>
      <c r="AH733" s="12"/>
      <c r="AI733" s="12"/>
      <c r="AJ733" s="12"/>
    </row>
    <row r="734" hidden="1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X734" s="9"/>
      <c r="Y734" s="7"/>
      <c r="Z734" s="7"/>
      <c r="AA734" s="9"/>
      <c r="AB734" s="9"/>
      <c r="AC734" s="9"/>
      <c r="AD734" s="7"/>
      <c r="AE734" s="7"/>
      <c r="AF734" s="7"/>
      <c r="AG734" s="7"/>
      <c r="AH734" s="9"/>
      <c r="AI734" s="9"/>
      <c r="AJ734" s="9"/>
    </row>
    <row r="735" hidden="1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X735" s="12"/>
      <c r="Y735" s="10"/>
      <c r="Z735" s="10"/>
      <c r="AA735" s="12"/>
      <c r="AB735" s="12"/>
      <c r="AC735" s="12"/>
      <c r="AD735" s="10"/>
      <c r="AE735" s="10"/>
      <c r="AF735" s="10"/>
      <c r="AG735" s="10"/>
      <c r="AH735" s="12"/>
      <c r="AI735" s="12"/>
      <c r="AJ735" s="12"/>
    </row>
    <row r="736" hidden="1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X736" s="9"/>
      <c r="Y736" s="7"/>
      <c r="Z736" s="7"/>
      <c r="AA736" s="9"/>
      <c r="AB736" s="9"/>
      <c r="AC736" s="9"/>
      <c r="AD736" s="7"/>
      <c r="AE736" s="7"/>
      <c r="AF736" s="7"/>
      <c r="AG736" s="7"/>
      <c r="AH736" s="9"/>
      <c r="AI736" s="9"/>
      <c r="AJ736" s="9"/>
    </row>
    <row r="737" hidden="1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X737" s="12"/>
      <c r="Y737" s="10"/>
      <c r="Z737" s="10"/>
      <c r="AA737" s="12"/>
      <c r="AB737" s="12"/>
      <c r="AC737" s="12"/>
      <c r="AD737" s="10"/>
      <c r="AE737" s="10"/>
      <c r="AF737" s="10"/>
      <c r="AG737" s="10"/>
      <c r="AH737" s="12"/>
      <c r="AI737" s="12"/>
      <c r="AJ737" s="12"/>
    </row>
    <row r="738" hidden="1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X738" s="9"/>
      <c r="Y738" s="7"/>
      <c r="Z738" s="7"/>
      <c r="AA738" s="9"/>
      <c r="AB738" s="9"/>
      <c r="AC738" s="9"/>
      <c r="AD738" s="7"/>
      <c r="AE738" s="7"/>
      <c r="AF738" s="7"/>
      <c r="AG738" s="7"/>
      <c r="AH738" s="9"/>
      <c r="AI738" s="9"/>
      <c r="AJ738" s="9"/>
    </row>
    <row r="739" hidden="1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X739" s="12"/>
      <c r="Y739" s="10"/>
      <c r="Z739" s="10"/>
      <c r="AA739" s="12"/>
      <c r="AB739" s="12"/>
      <c r="AC739" s="12"/>
      <c r="AD739" s="10"/>
      <c r="AE739" s="10"/>
      <c r="AF739" s="10"/>
      <c r="AG739" s="10"/>
      <c r="AH739" s="12"/>
      <c r="AI739" s="12"/>
      <c r="AJ739" s="12"/>
    </row>
    <row r="740" hidden="1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X740" s="9"/>
      <c r="Y740" s="7"/>
      <c r="Z740" s="7"/>
      <c r="AA740" s="9"/>
      <c r="AB740" s="9"/>
      <c r="AC740" s="9"/>
      <c r="AD740" s="7"/>
      <c r="AE740" s="7"/>
      <c r="AF740" s="7"/>
      <c r="AG740" s="7"/>
      <c r="AH740" s="9"/>
      <c r="AI740" s="9"/>
      <c r="AJ740" s="9"/>
    </row>
    <row r="741" hidden="1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X741" s="12"/>
      <c r="Y741" s="10"/>
      <c r="Z741" s="10"/>
      <c r="AA741" s="12"/>
      <c r="AB741" s="12"/>
      <c r="AC741" s="12"/>
      <c r="AD741" s="10"/>
      <c r="AE741" s="10"/>
      <c r="AF741" s="10"/>
      <c r="AG741" s="10"/>
      <c r="AH741" s="12"/>
      <c r="AI741" s="12"/>
      <c r="AJ741" s="12"/>
    </row>
    <row r="742" hidden="1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X742" s="9"/>
      <c r="Y742" s="7"/>
      <c r="Z742" s="7"/>
      <c r="AA742" s="9"/>
      <c r="AB742" s="9"/>
      <c r="AC742" s="9"/>
      <c r="AD742" s="7"/>
      <c r="AE742" s="7"/>
      <c r="AF742" s="7"/>
      <c r="AG742" s="7"/>
      <c r="AH742" s="9"/>
      <c r="AI742" s="9"/>
      <c r="AJ742" s="9"/>
    </row>
    <row r="743" hidden="1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X743" s="12"/>
      <c r="Y743" s="10"/>
      <c r="Z743" s="10"/>
      <c r="AA743" s="12"/>
      <c r="AB743" s="12"/>
      <c r="AC743" s="12"/>
      <c r="AD743" s="10"/>
      <c r="AE743" s="10"/>
      <c r="AF743" s="10"/>
      <c r="AG743" s="10"/>
      <c r="AH743" s="12"/>
      <c r="AI743" s="12"/>
      <c r="AJ743" s="12"/>
    </row>
    <row r="744" hidden="1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X744" s="9"/>
      <c r="Y744" s="7"/>
      <c r="Z744" s="7"/>
      <c r="AA744" s="9"/>
      <c r="AB744" s="9"/>
      <c r="AC744" s="9"/>
      <c r="AD744" s="7"/>
      <c r="AE744" s="7"/>
      <c r="AF744" s="7"/>
      <c r="AG744" s="7"/>
      <c r="AH744" s="9"/>
      <c r="AI744" s="9"/>
      <c r="AJ744" s="9"/>
    </row>
    <row r="745" hidden="1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X745" s="12"/>
      <c r="Y745" s="10"/>
      <c r="Z745" s="10"/>
      <c r="AA745" s="12"/>
      <c r="AB745" s="12"/>
      <c r="AC745" s="12"/>
      <c r="AD745" s="10"/>
      <c r="AE745" s="10"/>
      <c r="AF745" s="10"/>
      <c r="AG745" s="10"/>
      <c r="AH745" s="12"/>
      <c r="AI745" s="12"/>
      <c r="AJ745" s="12"/>
    </row>
    <row r="746" hidden="1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X746" s="9"/>
      <c r="Y746" s="7"/>
      <c r="Z746" s="7"/>
      <c r="AA746" s="9"/>
      <c r="AB746" s="9"/>
      <c r="AC746" s="9"/>
      <c r="AD746" s="7"/>
      <c r="AE746" s="7"/>
      <c r="AF746" s="7"/>
      <c r="AG746" s="7"/>
      <c r="AH746" s="9"/>
      <c r="AI746" s="9"/>
      <c r="AJ746" s="9"/>
    </row>
    <row r="747" hidden="1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X747" s="12"/>
      <c r="Y747" s="10"/>
      <c r="Z747" s="10"/>
      <c r="AA747" s="12"/>
      <c r="AB747" s="12"/>
      <c r="AC747" s="12"/>
      <c r="AD747" s="10"/>
      <c r="AE747" s="10"/>
      <c r="AF747" s="10"/>
      <c r="AG747" s="10"/>
      <c r="AH747" s="12"/>
      <c r="AI747" s="12"/>
      <c r="AJ747" s="12"/>
    </row>
    <row r="748" hidden="1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X748" s="9"/>
      <c r="Y748" s="7"/>
      <c r="Z748" s="7"/>
      <c r="AA748" s="9"/>
      <c r="AB748" s="9"/>
      <c r="AC748" s="9"/>
      <c r="AD748" s="7"/>
      <c r="AE748" s="7"/>
      <c r="AF748" s="7"/>
      <c r="AG748" s="7"/>
      <c r="AH748" s="9"/>
      <c r="AI748" s="9"/>
      <c r="AJ748" s="9"/>
    </row>
    <row r="749" hidden="1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X749" s="12"/>
      <c r="Y749" s="10"/>
      <c r="Z749" s="10"/>
      <c r="AA749" s="12"/>
      <c r="AB749" s="12"/>
      <c r="AC749" s="12"/>
      <c r="AD749" s="10"/>
      <c r="AE749" s="10"/>
      <c r="AF749" s="10"/>
      <c r="AG749" s="10"/>
      <c r="AH749" s="12"/>
      <c r="AI749" s="12"/>
      <c r="AJ749" s="12"/>
    </row>
    <row r="750" hidden="1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X750" s="9"/>
      <c r="Y750" s="7"/>
      <c r="Z750" s="7"/>
      <c r="AA750" s="9"/>
      <c r="AB750" s="9"/>
      <c r="AC750" s="9"/>
      <c r="AD750" s="7"/>
      <c r="AE750" s="7"/>
      <c r="AF750" s="7"/>
      <c r="AG750" s="7"/>
      <c r="AH750" s="9"/>
      <c r="AI750" s="9"/>
      <c r="AJ750" s="9"/>
    </row>
    <row r="751" hidden="1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X751" s="12"/>
      <c r="Y751" s="10"/>
      <c r="Z751" s="10"/>
      <c r="AA751" s="12"/>
      <c r="AB751" s="12"/>
      <c r="AC751" s="12"/>
      <c r="AD751" s="10"/>
      <c r="AE751" s="10"/>
      <c r="AF751" s="10"/>
      <c r="AG751" s="10"/>
      <c r="AH751" s="12"/>
      <c r="AI751" s="12"/>
      <c r="AJ751" s="12"/>
    </row>
    <row r="752" hidden="1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X752" s="9"/>
      <c r="Y752" s="7"/>
      <c r="Z752" s="7"/>
      <c r="AA752" s="9"/>
      <c r="AB752" s="9"/>
      <c r="AC752" s="9"/>
      <c r="AD752" s="7"/>
      <c r="AE752" s="7"/>
      <c r="AF752" s="7"/>
      <c r="AG752" s="7"/>
      <c r="AH752" s="9"/>
      <c r="AI752" s="9"/>
      <c r="AJ752" s="9"/>
    </row>
    <row r="753" hidden="1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X753" s="12"/>
      <c r="Y753" s="10"/>
      <c r="Z753" s="10"/>
      <c r="AA753" s="12"/>
      <c r="AB753" s="12"/>
      <c r="AC753" s="12"/>
      <c r="AD753" s="10"/>
      <c r="AE753" s="10"/>
      <c r="AF753" s="10"/>
      <c r="AG753" s="10"/>
      <c r="AH753" s="12"/>
      <c r="AI753" s="12"/>
      <c r="AJ753" s="12"/>
    </row>
    <row r="754" hidden="1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X754" s="9"/>
      <c r="Y754" s="7"/>
      <c r="Z754" s="7"/>
      <c r="AA754" s="9"/>
      <c r="AB754" s="9"/>
      <c r="AC754" s="9"/>
      <c r="AD754" s="7"/>
      <c r="AE754" s="7"/>
      <c r="AF754" s="7"/>
      <c r="AG754" s="7"/>
      <c r="AH754" s="9"/>
      <c r="AI754" s="9"/>
      <c r="AJ754" s="9"/>
    </row>
    <row r="755" hidden="1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X755" s="12"/>
      <c r="Y755" s="10"/>
      <c r="Z755" s="10"/>
      <c r="AA755" s="12"/>
      <c r="AB755" s="12"/>
      <c r="AC755" s="12"/>
      <c r="AD755" s="10"/>
      <c r="AE755" s="10"/>
      <c r="AF755" s="10"/>
      <c r="AG755" s="10"/>
      <c r="AH755" s="12"/>
      <c r="AI755" s="12"/>
      <c r="AJ755" s="12"/>
    </row>
    <row r="756" hidden="1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X756" s="9"/>
      <c r="Y756" s="7"/>
      <c r="Z756" s="7"/>
      <c r="AA756" s="9"/>
      <c r="AB756" s="9"/>
      <c r="AC756" s="9"/>
      <c r="AD756" s="7"/>
      <c r="AE756" s="7"/>
      <c r="AF756" s="7"/>
      <c r="AG756" s="7"/>
      <c r="AH756" s="9"/>
      <c r="AI756" s="9"/>
      <c r="AJ756" s="9"/>
    </row>
    <row r="757" hidden="1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X757" s="12"/>
      <c r="Y757" s="10"/>
      <c r="Z757" s="10"/>
      <c r="AA757" s="12"/>
      <c r="AB757" s="12"/>
      <c r="AC757" s="12"/>
      <c r="AD757" s="10"/>
      <c r="AE757" s="10"/>
      <c r="AF757" s="10"/>
      <c r="AG757" s="10"/>
      <c r="AH757" s="12"/>
      <c r="AI757" s="12"/>
      <c r="AJ757" s="12"/>
    </row>
    <row r="758" hidden="1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X758" s="9"/>
      <c r="Y758" s="7"/>
      <c r="Z758" s="7"/>
      <c r="AA758" s="9"/>
      <c r="AB758" s="9"/>
      <c r="AC758" s="9"/>
      <c r="AD758" s="7"/>
      <c r="AE758" s="7"/>
      <c r="AF758" s="7"/>
      <c r="AG758" s="7"/>
      <c r="AH758" s="9"/>
      <c r="AI758" s="9"/>
      <c r="AJ758" s="9"/>
    </row>
    <row r="759" hidden="1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X759" s="12"/>
      <c r="Y759" s="10"/>
      <c r="Z759" s="10"/>
      <c r="AA759" s="12"/>
      <c r="AB759" s="12"/>
      <c r="AC759" s="12"/>
      <c r="AD759" s="10"/>
      <c r="AE759" s="10"/>
      <c r="AF759" s="10"/>
      <c r="AG759" s="10"/>
      <c r="AH759" s="12"/>
      <c r="AI759" s="12"/>
      <c r="AJ759" s="12"/>
    </row>
    <row r="760" hidden="1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X760" s="9"/>
      <c r="Y760" s="7"/>
      <c r="Z760" s="7"/>
      <c r="AA760" s="9"/>
      <c r="AB760" s="9"/>
      <c r="AC760" s="9"/>
      <c r="AD760" s="7"/>
      <c r="AE760" s="7"/>
      <c r="AF760" s="7"/>
      <c r="AG760" s="7"/>
      <c r="AH760" s="9"/>
      <c r="AI760" s="9"/>
      <c r="AJ760" s="9"/>
    </row>
    <row r="761" hidden="1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X761" s="12"/>
      <c r="Y761" s="10"/>
      <c r="Z761" s="10"/>
      <c r="AA761" s="12"/>
      <c r="AB761" s="12"/>
      <c r="AC761" s="12"/>
      <c r="AD761" s="10"/>
      <c r="AE761" s="10"/>
      <c r="AF761" s="10"/>
      <c r="AG761" s="10"/>
      <c r="AH761" s="12"/>
      <c r="AI761" s="12"/>
      <c r="AJ761" s="12"/>
    </row>
    <row r="762" hidden="1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X762" s="9"/>
      <c r="Y762" s="7"/>
      <c r="Z762" s="7"/>
      <c r="AA762" s="9"/>
      <c r="AB762" s="9"/>
      <c r="AC762" s="9"/>
      <c r="AD762" s="7"/>
      <c r="AE762" s="7"/>
      <c r="AF762" s="7"/>
      <c r="AG762" s="7"/>
      <c r="AH762" s="9"/>
      <c r="AI762" s="9"/>
      <c r="AJ762" s="9"/>
    </row>
    <row r="763" hidden="1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X763" s="12"/>
      <c r="Y763" s="10"/>
      <c r="Z763" s="10"/>
      <c r="AA763" s="12"/>
      <c r="AB763" s="12"/>
      <c r="AC763" s="12"/>
      <c r="AD763" s="10"/>
      <c r="AE763" s="10"/>
      <c r="AF763" s="10"/>
      <c r="AG763" s="10"/>
      <c r="AH763" s="12"/>
      <c r="AI763" s="12"/>
      <c r="AJ763" s="12"/>
    </row>
    <row r="764" hidden="1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X764" s="9"/>
      <c r="Y764" s="7"/>
      <c r="Z764" s="7"/>
      <c r="AA764" s="9"/>
      <c r="AB764" s="9"/>
      <c r="AC764" s="9"/>
      <c r="AD764" s="7"/>
      <c r="AE764" s="7"/>
      <c r="AF764" s="7"/>
      <c r="AG764" s="7"/>
      <c r="AH764" s="9"/>
      <c r="AI764" s="9"/>
      <c r="AJ764" s="9"/>
    </row>
    <row r="765" hidden="1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X765" s="12"/>
      <c r="Y765" s="10"/>
      <c r="Z765" s="10"/>
      <c r="AA765" s="12"/>
      <c r="AB765" s="12"/>
      <c r="AC765" s="12"/>
      <c r="AD765" s="10"/>
      <c r="AE765" s="10"/>
      <c r="AF765" s="10"/>
      <c r="AG765" s="10"/>
      <c r="AH765" s="12"/>
      <c r="AI765" s="12"/>
      <c r="AJ765" s="12"/>
    </row>
    <row r="766" hidden="1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X766" s="9"/>
      <c r="Y766" s="7"/>
      <c r="Z766" s="7"/>
      <c r="AA766" s="9"/>
      <c r="AB766" s="9"/>
      <c r="AC766" s="9"/>
      <c r="AD766" s="7"/>
      <c r="AE766" s="7"/>
      <c r="AF766" s="7"/>
      <c r="AG766" s="7"/>
      <c r="AH766" s="9"/>
      <c r="AI766" s="9"/>
      <c r="AJ766" s="9"/>
    </row>
    <row r="767" hidden="1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X767" s="12"/>
      <c r="Y767" s="10"/>
      <c r="Z767" s="10"/>
      <c r="AA767" s="12"/>
      <c r="AB767" s="12"/>
      <c r="AC767" s="12"/>
      <c r="AD767" s="10"/>
      <c r="AE767" s="10"/>
      <c r="AF767" s="10"/>
      <c r="AG767" s="10"/>
      <c r="AH767" s="12"/>
      <c r="AI767" s="12"/>
      <c r="AJ767" s="12"/>
    </row>
    <row r="768" hidden="1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X768" s="9"/>
      <c r="Y768" s="7"/>
      <c r="Z768" s="7"/>
      <c r="AA768" s="9"/>
      <c r="AB768" s="9"/>
      <c r="AC768" s="9"/>
      <c r="AD768" s="7"/>
      <c r="AE768" s="7"/>
      <c r="AF768" s="7"/>
      <c r="AG768" s="7"/>
      <c r="AH768" s="9"/>
      <c r="AI768" s="9"/>
      <c r="AJ768" s="9"/>
    </row>
    <row r="769" hidden="1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X769" s="12"/>
      <c r="Y769" s="10"/>
      <c r="Z769" s="10"/>
      <c r="AA769" s="12"/>
      <c r="AB769" s="12"/>
      <c r="AC769" s="12"/>
      <c r="AD769" s="10"/>
      <c r="AE769" s="10"/>
      <c r="AF769" s="10"/>
      <c r="AG769" s="10"/>
      <c r="AH769" s="12"/>
      <c r="AI769" s="12"/>
      <c r="AJ769" s="12"/>
    </row>
    <row r="770" hidden="1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X770" s="9"/>
      <c r="Y770" s="7"/>
      <c r="Z770" s="7"/>
      <c r="AA770" s="9"/>
      <c r="AB770" s="9"/>
      <c r="AC770" s="9"/>
      <c r="AD770" s="7"/>
      <c r="AE770" s="7"/>
      <c r="AF770" s="7"/>
      <c r="AG770" s="7"/>
      <c r="AH770" s="9"/>
      <c r="AI770" s="9"/>
      <c r="AJ770" s="9"/>
    </row>
    <row r="771" hidden="1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X771" s="12"/>
      <c r="Y771" s="10"/>
      <c r="Z771" s="10"/>
      <c r="AA771" s="12"/>
      <c r="AB771" s="12"/>
      <c r="AC771" s="12"/>
      <c r="AD771" s="10"/>
      <c r="AE771" s="10"/>
      <c r="AF771" s="10"/>
      <c r="AG771" s="10"/>
      <c r="AH771" s="12"/>
      <c r="AI771" s="12"/>
      <c r="AJ771" s="12"/>
    </row>
    <row r="772" hidden="1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X772" s="9"/>
      <c r="Y772" s="7"/>
      <c r="Z772" s="7"/>
      <c r="AA772" s="9"/>
      <c r="AB772" s="9"/>
      <c r="AC772" s="9"/>
      <c r="AD772" s="7"/>
      <c r="AE772" s="7"/>
      <c r="AF772" s="7"/>
      <c r="AG772" s="7"/>
      <c r="AH772" s="9"/>
      <c r="AI772" s="9"/>
      <c r="AJ772" s="9"/>
    </row>
    <row r="773" hidden="1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X773" s="12"/>
      <c r="Y773" s="10"/>
      <c r="Z773" s="10"/>
      <c r="AA773" s="12"/>
      <c r="AB773" s="12"/>
      <c r="AC773" s="12"/>
      <c r="AD773" s="10"/>
      <c r="AE773" s="10"/>
      <c r="AF773" s="10"/>
      <c r="AG773" s="10"/>
      <c r="AH773" s="12"/>
      <c r="AI773" s="12"/>
      <c r="AJ773" s="12"/>
    </row>
    <row r="774" hidden="1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X774" s="9"/>
      <c r="Y774" s="7"/>
      <c r="Z774" s="7"/>
      <c r="AA774" s="9"/>
      <c r="AB774" s="9"/>
      <c r="AC774" s="9"/>
      <c r="AD774" s="7"/>
      <c r="AE774" s="7"/>
      <c r="AF774" s="7"/>
      <c r="AG774" s="7"/>
      <c r="AH774" s="9"/>
      <c r="AI774" s="9"/>
      <c r="AJ774" s="9"/>
    </row>
    <row r="775" hidden="1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X775" s="12"/>
      <c r="Y775" s="10"/>
      <c r="Z775" s="10"/>
      <c r="AA775" s="12"/>
      <c r="AB775" s="12"/>
      <c r="AC775" s="12"/>
      <c r="AD775" s="10"/>
      <c r="AE775" s="10"/>
      <c r="AF775" s="10"/>
      <c r="AG775" s="10"/>
      <c r="AH775" s="12"/>
      <c r="AI775" s="12"/>
      <c r="AJ775" s="12"/>
    </row>
    <row r="776" hidden="1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X776" s="9"/>
      <c r="Y776" s="7"/>
      <c r="Z776" s="7"/>
      <c r="AA776" s="9"/>
      <c r="AB776" s="9"/>
      <c r="AC776" s="9"/>
      <c r="AD776" s="7"/>
      <c r="AE776" s="7"/>
      <c r="AF776" s="7"/>
      <c r="AG776" s="7"/>
      <c r="AH776" s="9"/>
      <c r="AI776" s="9"/>
      <c r="AJ776" s="9"/>
    </row>
    <row r="777" hidden="1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X777" s="12"/>
      <c r="Y777" s="10"/>
      <c r="Z777" s="10"/>
      <c r="AA777" s="12"/>
      <c r="AB777" s="12"/>
      <c r="AC777" s="12"/>
      <c r="AD777" s="10"/>
      <c r="AE777" s="10"/>
      <c r="AF777" s="10"/>
      <c r="AG777" s="10"/>
      <c r="AH777" s="12"/>
      <c r="AI777" s="12"/>
      <c r="AJ777" s="12"/>
    </row>
    <row r="778" hidden="1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X778" s="9"/>
      <c r="Y778" s="7"/>
      <c r="Z778" s="7"/>
      <c r="AA778" s="9"/>
      <c r="AB778" s="9"/>
      <c r="AC778" s="9"/>
      <c r="AD778" s="7"/>
      <c r="AE778" s="7"/>
      <c r="AF778" s="7"/>
      <c r="AG778" s="7"/>
      <c r="AH778" s="9"/>
      <c r="AI778" s="9"/>
      <c r="AJ778" s="9"/>
    </row>
    <row r="779" hidden="1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X779" s="12"/>
      <c r="Y779" s="10"/>
      <c r="Z779" s="10"/>
      <c r="AA779" s="12"/>
      <c r="AB779" s="12"/>
      <c r="AC779" s="12"/>
      <c r="AD779" s="10"/>
      <c r="AE779" s="10"/>
      <c r="AF779" s="10"/>
      <c r="AG779" s="10"/>
      <c r="AH779" s="12"/>
      <c r="AI779" s="12"/>
      <c r="AJ779" s="12"/>
    </row>
    <row r="780" hidden="1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X780" s="9"/>
      <c r="Y780" s="7"/>
      <c r="Z780" s="7"/>
      <c r="AA780" s="9"/>
      <c r="AB780" s="9"/>
      <c r="AC780" s="9"/>
      <c r="AD780" s="7"/>
      <c r="AE780" s="7"/>
      <c r="AF780" s="7"/>
      <c r="AG780" s="7"/>
      <c r="AH780" s="9"/>
      <c r="AI780" s="9"/>
      <c r="AJ780" s="9"/>
    </row>
    <row r="781" hidden="1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X781" s="12"/>
      <c r="Y781" s="10"/>
      <c r="Z781" s="10"/>
      <c r="AA781" s="12"/>
      <c r="AB781" s="12"/>
      <c r="AC781" s="12"/>
      <c r="AD781" s="10"/>
      <c r="AE781" s="10"/>
      <c r="AF781" s="10"/>
      <c r="AG781" s="10"/>
      <c r="AH781" s="12"/>
      <c r="AI781" s="12"/>
      <c r="AJ781" s="12"/>
    </row>
    <row r="782" hidden="1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X782" s="9"/>
      <c r="Y782" s="7"/>
      <c r="Z782" s="7"/>
      <c r="AA782" s="9"/>
      <c r="AB782" s="9"/>
      <c r="AC782" s="9"/>
      <c r="AD782" s="7"/>
      <c r="AE782" s="7"/>
      <c r="AF782" s="7"/>
      <c r="AG782" s="7"/>
      <c r="AH782" s="9"/>
      <c r="AI782" s="9"/>
      <c r="AJ782" s="9"/>
    </row>
    <row r="783" hidden="1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X783" s="12"/>
      <c r="Y783" s="10"/>
      <c r="Z783" s="10"/>
      <c r="AA783" s="12"/>
      <c r="AB783" s="12"/>
      <c r="AC783" s="12"/>
      <c r="AD783" s="10"/>
      <c r="AE783" s="10"/>
      <c r="AF783" s="10"/>
      <c r="AG783" s="10"/>
      <c r="AH783" s="12"/>
      <c r="AI783" s="12"/>
      <c r="AJ783" s="12"/>
    </row>
    <row r="784" hidden="1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X784" s="9"/>
      <c r="Y784" s="7"/>
      <c r="Z784" s="7"/>
      <c r="AA784" s="9"/>
      <c r="AB784" s="9"/>
      <c r="AC784" s="9"/>
      <c r="AD784" s="7"/>
      <c r="AE784" s="7"/>
      <c r="AF784" s="7"/>
      <c r="AG784" s="7"/>
      <c r="AH784" s="9"/>
      <c r="AI784" s="9"/>
      <c r="AJ784" s="9"/>
    </row>
    <row r="785" hidden="1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X785" s="12"/>
      <c r="Y785" s="10"/>
      <c r="Z785" s="10"/>
      <c r="AA785" s="12"/>
      <c r="AB785" s="12"/>
      <c r="AC785" s="12"/>
      <c r="AD785" s="10"/>
      <c r="AE785" s="10"/>
      <c r="AF785" s="10"/>
      <c r="AG785" s="10"/>
      <c r="AH785" s="12"/>
      <c r="AI785" s="12"/>
      <c r="AJ785" s="12"/>
    </row>
    <row r="786" hidden="1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X786" s="9"/>
      <c r="Y786" s="7"/>
      <c r="Z786" s="7"/>
      <c r="AA786" s="9"/>
      <c r="AB786" s="9"/>
      <c r="AC786" s="9"/>
      <c r="AD786" s="7"/>
      <c r="AE786" s="7"/>
      <c r="AF786" s="7"/>
      <c r="AG786" s="7"/>
      <c r="AH786" s="9"/>
      <c r="AI786" s="9"/>
      <c r="AJ786" s="9"/>
    </row>
    <row r="787" hidden="1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X787" s="12"/>
      <c r="Y787" s="10"/>
      <c r="Z787" s="10"/>
      <c r="AA787" s="12"/>
      <c r="AB787" s="12"/>
      <c r="AC787" s="12"/>
      <c r="AD787" s="10"/>
      <c r="AE787" s="10"/>
      <c r="AF787" s="10"/>
      <c r="AG787" s="10"/>
      <c r="AH787" s="12"/>
      <c r="AI787" s="12"/>
      <c r="AJ787" s="12"/>
    </row>
    <row r="788" hidden="1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X788" s="9"/>
      <c r="Y788" s="7"/>
      <c r="Z788" s="7"/>
      <c r="AA788" s="9"/>
      <c r="AB788" s="9"/>
      <c r="AC788" s="9"/>
      <c r="AD788" s="7"/>
      <c r="AE788" s="7"/>
      <c r="AF788" s="7"/>
      <c r="AG788" s="7"/>
      <c r="AH788" s="9"/>
      <c r="AI788" s="9"/>
      <c r="AJ788" s="9"/>
    </row>
    <row r="789" hidden="1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X789" s="12"/>
      <c r="Y789" s="10"/>
      <c r="Z789" s="10"/>
      <c r="AA789" s="12"/>
      <c r="AB789" s="12"/>
      <c r="AC789" s="12"/>
      <c r="AD789" s="10"/>
      <c r="AE789" s="10"/>
      <c r="AF789" s="10"/>
      <c r="AG789" s="10"/>
      <c r="AH789" s="12"/>
      <c r="AI789" s="12"/>
      <c r="AJ789" s="12"/>
    </row>
    <row r="790" hidden="1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X790" s="9"/>
      <c r="Y790" s="7"/>
      <c r="Z790" s="7"/>
      <c r="AA790" s="9"/>
      <c r="AB790" s="9"/>
      <c r="AC790" s="9"/>
      <c r="AD790" s="7"/>
      <c r="AE790" s="7"/>
      <c r="AF790" s="7"/>
      <c r="AG790" s="7"/>
      <c r="AH790" s="9"/>
      <c r="AI790" s="9"/>
      <c r="AJ790" s="9"/>
    </row>
    <row r="791" hidden="1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X791" s="12"/>
      <c r="Y791" s="10"/>
      <c r="Z791" s="10"/>
      <c r="AA791" s="12"/>
      <c r="AB791" s="12"/>
      <c r="AC791" s="12"/>
      <c r="AD791" s="10"/>
      <c r="AE791" s="10"/>
      <c r="AF791" s="10"/>
      <c r="AG791" s="10"/>
      <c r="AH791" s="12"/>
      <c r="AI791" s="12"/>
      <c r="AJ791" s="12"/>
    </row>
    <row r="792" hidden="1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X792" s="9"/>
      <c r="Y792" s="7"/>
      <c r="Z792" s="7"/>
      <c r="AA792" s="9"/>
      <c r="AB792" s="9"/>
      <c r="AC792" s="9"/>
      <c r="AD792" s="7"/>
      <c r="AE792" s="7"/>
      <c r="AF792" s="7"/>
      <c r="AG792" s="7"/>
      <c r="AH792" s="9"/>
      <c r="AI792" s="9"/>
      <c r="AJ792" s="9"/>
    </row>
    <row r="793" hidden="1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X793" s="12"/>
      <c r="Y793" s="10"/>
      <c r="Z793" s="10"/>
      <c r="AA793" s="12"/>
      <c r="AB793" s="12"/>
      <c r="AC793" s="12"/>
      <c r="AD793" s="10"/>
      <c r="AE793" s="10"/>
      <c r="AF793" s="10"/>
      <c r="AG793" s="10"/>
      <c r="AH793" s="12"/>
      <c r="AI793" s="12"/>
      <c r="AJ793" s="12"/>
    </row>
    <row r="794" hidden="1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X794" s="9"/>
      <c r="Y794" s="7"/>
      <c r="Z794" s="7"/>
      <c r="AA794" s="9"/>
      <c r="AB794" s="9"/>
      <c r="AC794" s="9"/>
      <c r="AD794" s="7"/>
      <c r="AE794" s="7"/>
      <c r="AF794" s="7"/>
      <c r="AG794" s="7"/>
      <c r="AH794" s="9"/>
      <c r="AI794" s="9"/>
      <c r="AJ794" s="9"/>
    </row>
    <row r="795" hidden="1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X795" s="12"/>
      <c r="Y795" s="10"/>
      <c r="Z795" s="10"/>
      <c r="AA795" s="12"/>
      <c r="AB795" s="12"/>
      <c r="AC795" s="12"/>
      <c r="AD795" s="10"/>
      <c r="AE795" s="10"/>
      <c r="AF795" s="10"/>
      <c r="AG795" s="10"/>
      <c r="AH795" s="12"/>
      <c r="AI795" s="12"/>
      <c r="AJ795" s="12"/>
    </row>
    <row r="796" hidden="1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X796" s="9"/>
      <c r="Y796" s="7"/>
      <c r="Z796" s="7"/>
      <c r="AA796" s="9"/>
      <c r="AB796" s="9"/>
      <c r="AC796" s="9"/>
      <c r="AD796" s="7"/>
      <c r="AE796" s="7"/>
      <c r="AF796" s="7"/>
      <c r="AG796" s="7"/>
      <c r="AH796" s="9"/>
      <c r="AI796" s="9"/>
      <c r="AJ796" s="9"/>
    </row>
    <row r="797" hidden="1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X797" s="12"/>
      <c r="Y797" s="10"/>
      <c r="Z797" s="10"/>
      <c r="AA797" s="12"/>
      <c r="AB797" s="12"/>
      <c r="AC797" s="12"/>
      <c r="AD797" s="10"/>
      <c r="AE797" s="10"/>
      <c r="AF797" s="10"/>
      <c r="AG797" s="10"/>
      <c r="AH797" s="12"/>
      <c r="AI797" s="12"/>
      <c r="AJ797" s="12"/>
    </row>
    <row r="798" hidden="1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X798" s="9"/>
      <c r="Y798" s="7"/>
      <c r="Z798" s="7"/>
      <c r="AA798" s="9"/>
      <c r="AB798" s="9"/>
      <c r="AC798" s="9"/>
      <c r="AD798" s="7"/>
      <c r="AE798" s="7"/>
      <c r="AF798" s="7"/>
      <c r="AG798" s="7"/>
      <c r="AH798" s="9"/>
      <c r="AI798" s="9"/>
      <c r="AJ798" s="9"/>
    </row>
    <row r="799" hidden="1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X799" s="12"/>
      <c r="Y799" s="10"/>
      <c r="Z799" s="10"/>
      <c r="AA799" s="12"/>
      <c r="AB799" s="12"/>
      <c r="AC799" s="12"/>
      <c r="AD799" s="10"/>
      <c r="AE799" s="10"/>
      <c r="AF799" s="10"/>
      <c r="AG799" s="10"/>
      <c r="AH799" s="12"/>
      <c r="AI799" s="12"/>
      <c r="AJ799" s="12"/>
    </row>
    <row r="800" hidden="1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X800" s="9"/>
      <c r="Y800" s="7"/>
      <c r="Z800" s="7"/>
      <c r="AA800" s="9"/>
      <c r="AB800" s="9"/>
      <c r="AC800" s="9"/>
      <c r="AD800" s="7"/>
      <c r="AE800" s="7"/>
      <c r="AF800" s="7"/>
      <c r="AG800" s="7"/>
      <c r="AH800" s="9"/>
      <c r="AI800" s="9"/>
      <c r="AJ800" s="9"/>
    </row>
    <row r="801" hidden="1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X801" s="12"/>
      <c r="Y801" s="10"/>
      <c r="Z801" s="10"/>
      <c r="AA801" s="12"/>
      <c r="AB801" s="12"/>
      <c r="AC801" s="12"/>
      <c r="AD801" s="10"/>
      <c r="AE801" s="10"/>
      <c r="AF801" s="10"/>
      <c r="AG801" s="10"/>
      <c r="AH801" s="12"/>
      <c r="AI801" s="12"/>
      <c r="AJ801" s="12"/>
    </row>
    <row r="802" hidden="1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X802" s="9"/>
      <c r="Y802" s="7"/>
      <c r="Z802" s="7"/>
      <c r="AA802" s="9"/>
      <c r="AB802" s="9"/>
      <c r="AC802" s="9"/>
      <c r="AD802" s="7"/>
      <c r="AE802" s="7"/>
      <c r="AF802" s="7"/>
      <c r="AG802" s="7"/>
      <c r="AH802" s="9"/>
      <c r="AI802" s="9"/>
      <c r="AJ802" s="9"/>
    </row>
    <row r="803" hidden="1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X803" s="12"/>
      <c r="Y803" s="10"/>
      <c r="Z803" s="10"/>
      <c r="AA803" s="12"/>
      <c r="AB803" s="12"/>
      <c r="AC803" s="12"/>
      <c r="AD803" s="10"/>
      <c r="AE803" s="10"/>
      <c r="AF803" s="10"/>
      <c r="AG803" s="10"/>
      <c r="AH803" s="12"/>
      <c r="AI803" s="12"/>
      <c r="AJ803" s="12"/>
    </row>
    <row r="804" hidden="1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X804" s="9"/>
      <c r="Y804" s="7"/>
      <c r="Z804" s="7"/>
      <c r="AA804" s="9"/>
      <c r="AB804" s="9"/>
      <c r="AC804" s="9"/>
      <c r="AD804" s="7"/>
      <c r="AE804" s="7"/>
      <c r="AF804" s="7"/>
      <c r="AG804" s="7"/>
      <c r="AH804" s="9"/>
      <c r="AI804" s="9"/>
      <c r="AJ804" s="9"/>
    </row>
    <row r="805" hidden="1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X805" s="12"/>
      <c r="Y805" s="10"/>
      <c r="Z805" s="10"/>
      <c r="AA805" s="12"/>
      <c r="AB805" s="12"/>
      <c r="AC805" s="12"/>
      <c r="AD805" s="10"/>
      <c r="AE805" s="10"/>
      <c r="AF805" s="10"/>
      <c r="AG805" s="10"/>
      <c r="AH805" s="12"/>
      <c r="AI805" s="12"/>
      <c r="AJ805" s="12"/>
    </row>
    <row r="806" hidden="1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X806" s="9"/>
      <c r="Y806" s="7"/>
      <c r="Z806" s="7"/>
      <c r="AA806" s="9"/>
      <c r="AB806" s="9"/>
      <c r="AC806" s="9"/>
      <c r="AD806" s="7"/>
      <c r="AE806" s="7"/>
      <c r="AF806" s="7"/>
      <c r="AG806" s="7"/>
      <c r="AH806" s="9"/>
      <c r="AI806" s="9"/>
      <c r="AJ806" s="9"/>
    </row>
    <row r="807" hidden="1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X807" s="12"/>
      <c r="Y807" s="10"/>
      <c r="Z807" s="10"/>
      <c r="AA807" s="12"/>
      <c r="AB807" s="12"/>
      <c r="AC807" s="12"/>
      <c r="AD807" s="10"/>
      <c r="AE807" s="10"/>
      <c r="AF807" s="10"/>
      <c r="AG807" s="10"/>
      <c r="AH807" s="12"/>
      <c r="AI807" s="12"/>
      <c r="AJ807" s="12"/>
    </row>
    <row r="808" hidden="1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X808" s="9"/>
      <c r="Y808" s="7"/>
      <c r="Z808" s="7"/>
      <c r="AA808" s="9"/>
      <c r="AB808" s="9"/>
      <c r="AC808" s="9"/>
      <c r="AD808" s="7"/>
      <c r="AE808" s="7"/>
      <c r="AF808" s="7"/>
      <c r="AG808" s="7"/>
      <c r="AH808" s="9"/>
      <c r="AI808" s="9"/>
      <c r="AJ808" s="9"/>
    </row>
    <row r="809" hidden="1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X809" s="12"/>
      <c r="Y809" s="10"/>
      <c r="Z809" s="10"/>
      <c r="AA809" s="12"/>
      <c r="AB809" s="12"/>
      <c r="AC809" s="12"/>
      <c r="AD809" s="10"/>
      <c r="AE809" s="10"/>
      <c r="AF809" s="10"/>
      <c r="AG809" s="10"/>
      <c r="AH809" s="12"/>
      <c r="AI809" s="12"/>
      <c r="AJ809" s="12"/>
    </row>
    <row r="810" hidden="1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X810" s="9"/>
      <c r="Y810" s="7"/>
      <c r="Z810" s="7"/>
      <c r="AA810" s="9"/>
      <c r="AB810" s="9"/>
      <c r="AC810" s="9"/>
      <c r="AD810" s="7"/>
      <c r="AE810" s="7"/>
      <c r="AF810" s="7"/>
      <c r="AG810" s="7"/>
      <c r="AH810" s="9"/>
      <c r="AI810" s="9"/>
      <c r="AJ810" s="9"/>
    </row>
    <row r="811" hidden="1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X811" s="12"/>
      <c r="Y811" s="10"/>
      <c r="Z811" s="10"/>
      <c r="AA811" s="12"/>
      <c r="AB811" s="12"/>
      <c r="AC811" s="12"/>
      <c r="AD811" s="10"/>
      <c r="AE811" s="10"/>
      <c r="AF811" s="10"/>
      <c r="AG811" s="10"/>
      <c r="AH811" s="12"/>
      <c r="AI811" s="12"/>
      <c r="AJ811" s="12"/>
    </row>
    <row r="812" hidden="1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X812" s="9"/>
      <c r="Y812" s="7"/>
      <c r="Z812" s="7"/>
      <c r="AA812" s="9"/>
      <c r="AB812" s="9"/>
      <c r="AC812" s="9"/>
      <c r="AD812" s="7"/>
      <c r="AE812" s="7"/>
      <c r="AF812" s="7"/>
      <c r="AG812" s="7"/>
      <c r="AH812" s="9"/>
      <c r="AI812" s="9"/>
      <c r="AJ812" s="9"/>
    </row>
    <row r="813" hidden="1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X813" s="12"/>
      <c r="Y813" s="10"/>
      <c r="Z813" s="10"/>
      <c r="AA813" s="12"/>
      <c r="AB813" s="12"/>
      <c r="AC813" s="12"/>
      <c r="AD813" s="10"/>
      <c r="AE813" s="10"/>
      <c r="AF813" s="10"/>
      <c r="AG813" s="10"/>
      <c r="AH813" s="12"/>
      <c r="AI813" s="12"/>
      <c r="AJ813" s="12"/>
    </row>
    <row r="814" hidden="1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X814" s="9"/>
      <c r="Y814" s="7"/>
      <c r="Z814" s="7"/>
      <c r="AA814" s="9"/>
      <c r="AB814" s="9"/>
      <c r="AC814" s="9"/>
      <c r="AD814" s="7"/>
      <c r="AE814" s="7"/>
      <c r="AF814" s="7"/>
      <c r="AG814" s="7"/>
      <c r="AH814" s="9"/>
      <c r="AI814" s="9"/>
      <c r="AJ814" s="9"/>
    </row>
    <row r="815" hidden="1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X815" s="12"/>
      <c r="Y815" s="10"/>
      <c r="Z815" s="10"/>
      <c r="AA815" s="12"/>
      <c r="AB815" s="12"/>
      <c r="AC815" s="12"/>
      <c r="AD815" s="10"/>
      <c r="AE815" s="10"/>
      <c r="AF815" s="10"/>
      <c r="AG815" s="10"/>
      <c r="AH815" s="12"/>
      <c r="AI815" s="12"/>
      <c r="AJ815" s="12"/>
    </row>
    <row r="816" hidden="1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X816" s="9"/>
      <c r="Y816" s="7"/>
      <c r="Z816" s="7"/>
      <c r="AA816" s="9"/>
      <c r="AB816" s="9"/>
      <c r="AC816" s="9"/>
      <c r="AD816" s="7"/>
      <c r="AE816" s="7"/>
      <c r="AF816" s="7"/>
      <c r="AG816" s="7"/>
      <c r="AH816" s="9"/>
      <c r="AI816" s="9"/>
      <c r="AJ816" s="9"/>
    </row>
    <row r="817" hidden="1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X817" s="12"/>
      <c r="Y817" s="10"/>
      <c r="Z817" s="10"/>
      <c r="AA817" s="12"/>
      <c r="AB817" s="12"/>
      <c r="AC817" s="12"/>
      <c r="AD817" s="10"/>
      <c r="AE817" s="10"/>
      <c r="AF817" s="10"/>
      <c r="AG817" s="10"/>
      <c r="AH817" s="12"/>
      <c r="AI817" s="12"/>
      <c r="AJ817" s="12"/>
    </row>
    <row r="818" hidden="1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X818" s="9"/>
      <c r="Y818" s="7"/>
      <c r="Z818" s="7"/>
      <c r="AA818" s="9"/>
      <c r="AB818" s="9"/>
      <c r="AC818" s="9"/>
      <c r="AD818" s="7"/>
      <c r="AE818" s="7"/>
      <c r="AF818" s="7"/>
      <c r="AG818" s="7"/>
      <c r="AH818" s="9"/>
      <c r="AI818" s="9"/>
      <c r="AJ818" s="9"/>
    </row>
    <row r="819" hidden="1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X819" s="12"/>
      <c r="Y819" s="10"/>
      <c r="Z819" s="10"/>
      <c r="AA819" s="12"/>
      <c r="AB819" s="12"/>
      <c r="AC819" s="12"/>
      <c r="AD819" s="10"/>
      <c r="AE819" s="10"/>
      <c r="AF819" s="10"/>
      <c r="AG819" s="10"/>
      <c r="AH819" s="12"/>
      <c r="AI819" s="12"/>
      <c r="AJ819" s="12"/>
    </row>
    <row r="820" hidden="1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X820" s="9"/>
      <c r="Y820" s="7"/>
      <c r="Z820" s="7"/>
      <c r="AA820" s="9"/>
      <c r="AB820" s="9"/>
      <c r="AC820" s="9"/>
      <c r="AD820" s="7"/>
      <c r="AE820" s="7"/>
      <c r="AF820" s="7"/>
      <c r="AG820" s="7"/>
      <c r="AH820" s="9"/>
      <c r="AI820" s="9"/>
      <c r="AJ820" s="9"/>
    </row>
    <row r="821" hidden="1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X821" s="12"/>
      <c r="Y821" s="10"/>
      <c r="Z821" s="10"/>
      <c r="AA821" s="12"/>
      <c r="AB821" s="12"/>
      <c r="AC821" s="12"/>
      <c r="AD821" s="10"/>
      <c r="AE821" s="10"/>
      <c r="AF821" s="10"/>
      <c r="AG821" s="10"/>
      <c r="AH821" s="12"/>
      <c r="AI821" s="12"/>
      <c r="AJ821" s="12"/>
    </row>
    <row r="822" hidden="1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X822" s="9"/>
      <c r="Y822" s="7"/>
      <c r="Z822" s="7"/>
      <c r="AA822" s="9"/>
      <c r="AB822" s="9"/>
      <c r="AC822" s="9"/>
      <c r="AD822" s="7"/>
      <c r="AE822" s="7"/>
      <c r="AF822" s="7"/>
      <c r="AG822" s="7"/>
      <c r="AH822" s="9"/>
      <c r="AI822" s="9"/>
      <c r="AJ822" s="9"/>
    </row>
    <row r="823" hidden="1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X823" s="12"/>
      <c r="Y823" s="10"/>
      <c r="Z823" s="10"/>
      <c r="AA823" s="12"/>
      <c r="AB823" s="12"/>
      <c r="AC823" s="12"/>
      <c r="AD823" s="10"/>
      <c r="AE823" s="10"/>
      <c r="AF823" s="10"/>
      <c r="AG823" s="10"/>
      <c r="AH823" s="12"/>
      <c r="AI823" s="12"/>
      <c r="AJ823" s="12"/>
    </row>
    <row r="824" hidden="1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X824" s="9"/>
      <c r="Y824" s="7"/>
      <c r="Z824" s="7"/>
      <c r="AA824" s="9"/>
      <c r="AB824" s="9"/>
      <c r="AC824" s="9"/>
      <c r="AD824" s="7"/>
      <c r="AE824" s="7"/>
      <c r="AF824" s="7"/>
      <c r="AG824" s="7"/>
      <c r="AH824" s="9"/>
      <c r="AI824" s="9"/>
      <c r="AJ824" s="9"/>
    </row>
    <row r="825" hidden="1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X825" s="12"/>
      <c r="Y825" s="10"/>
      <c r="Z825" s="10"/>
      <c r="AA825" s="12"/>
      <c r="AB825" s="12"/>
      <c r="AC825" s="12"/>
      <c r="AD825" s="10"/>
      <c r="AE825" s="10"/>
      <c r="AF825" s="10"/>
      <c r="AG825" s="10"/>
      <c r="AH825" s="12"/>
      <c r="AI825" s="12"/>
      <c r="AJ825" s="12"/>
    </row>
    <row r="826" hidden="1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X826" s="9"/>
      <c r="Y826" s="7"/>
      <c r="Z826" s="7"/>
      <c r="AA826" s="9"/>
      <c r="AB826" s="9"/>
      <c r="AC826" s="9"/>
      <c r="AD826" s="7"/>
      <c r="AE826" s="7"/>
      <c r="AF826" s="7"/>
      <c r="AG826" s="7"/>
      <c r="AH826" s="9"/>
      <c r="AI826" s="9"/>
      <c r="AJ826" s="9"/>
    </row>
    <row r="827" hidden="1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X827" s="12"/>
      <c r="Y827" s="10"/>
      <c r="Z827" s="10"/>
      <c r="AA827" s="12"/>
      <c r="AB827" s="12"/>
      <c r="AC827" s="12"/>
      <c r="AD827" s="10"/>
      <c r="AE827" s="10"/>
      <c r="AF827" s="10"/>
      <c r="AG827" s="10"/>
      <c r="AH827" s="12"/>
      <c r="AI827" s="12"/>
      <c r="AJ827" s="12"/>
    </row>
    <row r="828" hidden="1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X828" s="9"/>
      <c r="Y828" s="7"/>
      <c r="Z828" s="7"/>
      <c r="AA828" s="9"/>
      <c r="AB828" s="9"/>
      <c r="AC828" s="9"/>
      <c r="AD828" s="7"/>
      <c r="AE828" s="7"/>
      <c r="AF828" s="7"/>
      <c r="AG828" s="7"/>
      <c r="AH828" s="9"/>
      <c r="AI828" s="9"/>
      <c r="AJ828" s="9"/>
    </row>
    <row r="829" hidden="1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X829" s="12"/>
      <c r="Y829" s="10"/>
      <c r="Z829" s="10"/>
      <c r="AA829" s="12"/>
      <c r="AB829" s="12"/>
      <c r="AC829" s="12"/>
      <c r="AD829" s="10"/>
      <c r="AE829" s="10"/>
      <c r="AF829" s="10"/>
      <c r="AG829" s="10"/>
      <c r="AH829" s="12"/>
      <c r="AI829" s="12"/>
      <c r="AJ829" s="12"/>
    </row>
    <row r="830" hidden="1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X830" s="9"/>
      <c r="Y830" s="7"/>
      <c r="Z830" s="7"/>
      <c r="AA830" s="9"/>
      <c r="AB830" s="9"/>
      <c r="AC830" s="9"/>
      <c r="AD830" s="7"/>
      <c r="AE830" s="7"/>
      <c r="AF830" s="7"/>
      <c r="AG830" s="7"/>
      <c r="AH830" s="9"/>
      <c r="AI830" s="9"/>
      <c r="AJ830" s="9"/>
    </row>
    <row r="831" hidden="1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X831" s="12"/>
      <c r="Y831" s="10"/>
      <c r="Z831" s="10"/>
      <c r="AA831" s="12"/>
      <c r="AB831" s="12"/>
      <c r="AC831" s="12"/>
      <c r="AD831" s="10"/>
      <c r="AE831" s="10"/>
      <c r="AF831" s="10"/>
      <c r="AG831" s="10"/>
      <c r="AH831" s="12"/>
      <c r="AI831" s="12"/>
      <c r="AJ831" s="12"/>
    </row>
    <row r="832" hidden="1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X832" s="9"/>
      <c r="Y832" s="7"/>
      <c r="Z832" s="7"/>
      <c r="AA832" s="9"/>
      <c r="AB832" s="9"/>
      <c r="AC832" s="9"/>
      <c r="AD832" s="7"/>
      <c r="AE832" s="7"/>
      <c r="AF832" s="7"/>
      <c r="AG832" s="7"/>
      <c r="AH832" s="9"/>
      <c r="AI832" s="9"/>
      <c r="AJ832" s="9"/>
    </row>
    <row r="833" hidden="1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X833" s="12"/>
      <c r="Y833" s="10"/>
      <c r="Z833" s="10"/>
      <c r="AA833" s="12"/>
      <c r="AB833" s="12"/>
      <c r="AC833" s="12"/>
      <c r="AD833" s="10"/>
      <c r="AE833" s="10"/>
      <c r="AF833" s="10"/>
      <c r="AG833" s="10"/>
      <c r="AH833" s="12"/>
      <c r="AI833" s="12"/>
      <c r="AJ833" s="12"/>
    </row>
    <row r="834" hidden="1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X834" s="9"/>
      <c r="Y834" s="7"/>
      <c r="Z834" s="7"/>
      <c r="AA834" s="9"/>
      <c r="AB834" s="9"/>
      <c r="AC834" s="9"/>
      <c r="AD834" s="7"/>
      <c r="AE834" s="7"/>
      <c r="AF834" s="7"/>
      <c r="AG834" s="7"/>
      <c r="AH834" s="9"/>
      <c r="AI834" s="9"/>
      <c r="AJ834" s="9"/>
    </row>
    <row r="835" hidden="1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X835" s="12"/>
      <c r="Y835" s="10"/>
      <c r="Z835" s="10"/>
      <c r="AA835" s="12"/>
      <c r="AB835" s="12"/>
      <c r="AC835" s="12"/>
      <c r="AD835" s="10"/>
      <c r="AE835" s="10"/>
      <c r="AF835" s="10"/>
      <c r="AG835" s="10"/>
      <c r="AH835" s="12"/>
      <c r="AI835" s="12"/>
      <c r="AJ835" s="12"/>
    </row>
    <row r="836" hidden="1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X836" s="9"/>
      <c r="Y836" s="7"/>
      <c r="Z836" s="7"/>
      <c r="AA836" s="9"/>
      <c r="AB836" s="9"/>
      <c r="AC836" s="9"/>
      <c r="AD836" s="7"/>
      <c r="AE836" s="7"/>
      <c r="AF836" s="7"/>
      <c r="AG836" s="7"/>
      <c r="AH836" s="9"/>
      <c r="AI836" s="9"/>
      <c r="AJ836" s="9"/>
    </row>
    <row r="837" hidden="1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X837" s="12"/>
      <c r="Y837" s="10"/>
      <c r="Z837" s="10"/>
      <c r="AA837" s="12"/>
      <c r="AB837" s="12"/>
      <c r="AC837" s="12"/>
      <c r="AD837" s="10"/>
      <c r="AE837" s="10"/>
      <c r="AF837" s="10"/>
      <c r="AG837" s="10"/>
      <c r="AH837" s="12"/>
      <c r="AI837" s="12"/>
      <c r="AJ837" s="12"/>
    </row>
    <row r="838" hidden="1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X838" s="9"/>
      <c r="Y838" s="7"/>
      <c r="Z838" s="7"/>
      <c r="AA838" s="9"/>
      <c r="AB838" s="9"/>
      <c r="AC838" s="9"/>
      <c r="AD838" s="7"/>
      <c r="AE838" s="7"/>
      <c r="AF838" s="7"/>
      <c r="AG838" s="7"/>
      <c r="AH838" s="9"/>
      <c r="AI838" s="9"/>
      <c r="AJ838" s="9"/>
    </row>
    <row r="839" hidden="1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X839" s="12"/>
      <c r="Y839" s="10"/>
      <c r="Z839" s="10"/>
      <c r="AA839" s="12"/>
      <c r="AB839" s="12"/>
      <c r="AC839" s="12"/>
      <c r="AD839" s="10"/>
      <c r="AE839" s="10"/>
      <c r="AF839" s="10"/>
      <c r="AG839" s="10"/>
      <c r="AH839" s="12"/>
      <c r="AI839" s="12"/>
      <c r="AJ839" s="12"/>
    </row>
    <row r="840" hidden="1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X840" s="9"/>
      <c r="Y840" s="7"/>
      <c r="Z840" s="7"/>
      <c r="AA840" s="9"/>
      <c r="AB840" s="9"/>
      <c r="AC840" s="9"/>
      <c r="AD840" s="7"/>
      <c r="AE840" s="7"/>
      <c r="AF840" s="7"/>
      <c r="AG840" s="7"/>
      <c r="AH840" s="9"/>
      <c r="AI840" s="9"/>
      <c r="AJ840" s="9"/>
    </row>
    <row r="841" hidden="1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X841" s="12"/>
      <c r="Y841" s="10"/>
      <c r="Z841" s="10"/>
      <c r="AA841" s="12"/>
      <c r="AB841" s="12"/>
      <c r="AC841" s="12"/>
      <c r="AD841" s="10"/>
      <c r="AE841" s="10"/>
      <c r="AF841" s="10"/>
      <c r="AG841" s="10"/>
      <c r="AH841" s="12"/>
      <c r="AI841" s="12"/>
      <c r="AJ841" s="12"/>
    </row>
    <row r="842" hidden="1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X842" s="9"/>
      <c r="Y842" s="7"/>
      <c r="Z842" s="7"/>
      <c r="AA842" s="9"/>
      <c r="AB842" s="9"/>
      <c r="AC842" s="9"/>
      <c r="AD842" s="7"/>
      <c r="AE842" s="7"/>
      <c r="AF842" s="7"/>
      <c r="AG842" s="7"/>
      <c r="AH842" s="9"/>
      <c r="AI842" s="9"/>
      <c r="AJ842" s="9"/>
    </row>
    <row r="843" hidden="1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X843" s="12"/>
      <c r="Y843" s="10"/>
      <c r="Z843" s="10"/>
      <c r="AA843" s="12"/>
      <c r="AB843" s="12"/>
      <c r="AC843" s="12"/>
      <c r="AD843" s="10"/>
      <c r="AE843" s="10"/>
      <c r="AF843" s="10"/>
      <c r="AG843" s="10"/>
      <c r="AH843" s="12"/>
      <c r="AI843" s="12"/>
      <c r="AJ843" s="12"/>
    </row>
    <row r="844" hidden="1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X844" s="9"/>
      <c r="Y844" s="7"/>
      <c r="Z844" s="7"/>
      <c r="AA844" s="9"/>
      <c r="AB844" s="9"/>
      <c r="AC844" s="9"/>
      <c r="AD844" s="7"/>
      <c r="AE844" s="7"/>
      <c r="AF844" s="7"/>
      <c r="AG844" s="7"/>
      <c r="AH844" s="9"/>
      <c r="AI844" s="9"/>
      <c r="AJ844" s="9"/>
    </row>
    <row r="845" hidden="1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X845" s="12"/>
      <c r="Y845" s="10"/>
      <c r="Z845" s="10"/>
      <c r="AA845" s="12"/>
      <c r="AB845" s="12"/>
      <c r="AC845" s="12"/>
      <c r="AD845" s="10"/>
      <c r="AE845" s="10"/>
      <c r="AF845" s="10"/>
      <c r="AG845" s="10"/>
      <c r="AH845" s="12"/>
      <c r="AI845" s="12"/>
      <c r="AJ845" s="12"/>
    </row>
    <row r="846" hidden="1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X846" s="9"/>
      <c r="Y846" s="7"/>
      <c r="Z846" s="7"/>
      <c r="AA846" s="9"/>
      <c r="AB846" s="9"/>
      <c r="AC846" s="9"/>
      <c r="AD846" s="7"/>
      <c r="AE846" s="7"/>
      <c r="AF846" s="7"/>
      <c r="AG846" s="7"/>
      <c r="AH846" s="9"/>
      <c r="AI846" s="9"/>
      <c r="AJ846" s="9"/>
    </row>
    <row r="847" hidden="1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X847" s="12"/>
      <c r="Y847" s="10"/>
      <c r="Z847" s="10"/>
      <c r="AA847" s="12"/>
      <c r="AB847" s="12"/>
      <c r="AC847" s="12"/>
      <c r="AD847" s="10"/>
      <c r="AE847" s="10"/>
      <c r="AF847" s="10"/>
      <c r="AG847" s="10"/>
      <c r="AH847" s="12"/>
      <c r="AI847" s="12"/>
      <c r="AJ847" s="12"/>
    </row>
    <row r="848" hidden="1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X848" s="9"/>
      <c r="Y848" s="7"/>
      <c r="Z848" s="7"/>
      <c r="AA848" s="9"/>
      <c r="AB848" s="9"/>
      <c r="AC848" s="9"/>
      <c r="AD848" s="7"/>
      <c r="AE848" s="7"/>
      <c r="AF848" s="7"/>
      <c r="AG848" s="7"/>
      <c r="AH848" s="9"/>
      <c r="AI848" s="9"/>
      <c r="AJ848" s="9"/>
    </row>
    <row r="849" hidden="1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X849" s="12"/>
      <c r="Y849" s="10"/>
      <c r="Z849" s="10"/>
      <c r="AA849" s="12"/>
      <c r="AB849" s="12"/>
      <c r="AC849" s="12"/>
      <c r="AD849" s="10"/>
      <c r="AE849" s="10"/>
      <c r="AF849" s="10"/>
      <c r="AG849" s="10"/>
      <c r="AH849" s="12"/>
      <c r="AI849" s="12"/>
      <c r="AJ849" s="12"/>
    </row>
    <row r="850" hidden="1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X850" s="9"/>
      <c r="Y850" s="7"/>
      <c r="Z850" s="7"/>
      <c r="AA850" s="9"/>
      <c r="AB850" s="9"/>
      <c r="AC850" s="9"/>
      <c r="AD850" s="7"/>
      <c r="AE850" s="7"/>
      <c r="AF850" s="7"/>
      <c r="AG850" s="7"/>
      <c r="AH850" s="9"/>
      <c r="AI850" s="9"/>
      <c r="AJ850" s="9"/>
    </row>
    <row r="851" hidden="1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X851" s="12"/>
      <c r="Y851" s="10"/>
      <c r="Z851" s="10"/>
      <c r="AA851" s="12"/>
      <c r="AB851" s="12"/>
      <c r="AC851" s="12"/>
      <c r="AD851" s="10"/>
      <c r="AE851" s="10"/>
      <c r="AF851" s="10"/>
      <c r="AG851" s="10"/>
      <c r="AH851" s="12"/>
      <c r="AI851" s="12"/>
      <c r="AJ851" s="12"/>
    </row>
    <row r="852" hidden="1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X852" s="9"/>
      <c r="Y852" s="7"/>
      <c r="Z852" s="7"/>
      <c r="AA852" s="9"/>
      <c r="AB852" s="9"/>
      <c r="AC852" s="9"/>
      <c r="AD852" s="7"/>
      <c r="AE852" s="7"/>
      <c r="AF852" s="7"/>
      <c r="AG852" s="7"/>
      <c r="AH852" s="9"/>
      <c r="AI852" s="9"/>
      <c r="AJ852" s="9"/>
    </row>
    <row r="853" hidden="1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X853" s="12"/>
      <c r="Y853" s="10"/>
      <c r="Z853" s="10"/>
      <c r="AA853" s="12"/>
      <c r="AB853" s="12"/>
      <c r="AC853" s="12"/>
      <c r="AD853" s="10"/>
      <c r="AE853" s="10"/>
      <c r="AF853" s="10"/>
      <c r="AG853" s="10"/>
      <c r="AH853" s="12"/>
      <c r="AI853" s="12"/>
      <c r="AJ853" s="12"/>
    </row>
    <row r="854" hidden="1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X854" s="9"/>
      <c r="Y854" s="7"/>
      <c r="Z854" s="7"/>
      <c r="AA854" s="9"/>
      <c r="AB854" s="9"/>
      <c r="AC854" s="9"/>
      <c r="AD854" s="7"/>
      <c r="AE854" s="7"/>
      <c r="AF854" s="7"/>
      <c r="AG854" s="7"/>
      <c r="AH854" s="9"/>
      <c r="AI854" s="9"/>
      <c r="AJ854" s="9"/>
    </row>
    <row r="855" hidden="1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X855" s="12"/>
      <c r="Y855" s="10"/>
      <c r="Z855" s="10"/>
      <c r="AA855" s="12"/>
      <c r="AB855" s="12"/>
      <c r="AC855" s="12"/>
      <c r="AD855" s="10"/>
      <c r="AE855" s="10"/>
      <c r="AF855" s="10"/>
      <c r="AG855" s="10"/>
      <c r="AH855" s="12"/>
      <c r="AI855" s="12"/>
      <c r="AJ855" s="12"/>
    </row>
    <row r="856" hidden="1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X856" s="9"/>
      <c r="Y856" s="7"/>
      <c r="Z856" s="7"/>
      <c r="AA856" s="9"/>
      <c r="AB856" s="9"/>
      <c r="AC856" s="9"/>
      <c r="AD856" s="7"/>
      <c r="AE856" s="7"/>
      <c r="AF856" s="7"/>
      <c r="AG856" s="7"/>
      <c r="AH856" s="9"/>
      <c r="AI856" s="9"/>
      <c r="AJ856" s="9"/>
    </row>
    <row r="857" hidden="1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X857" s="12"/>
      <c r="Y857" s="10"/>
      <c r="Z857" s="10"/>
      <c r="AA857" s="12"/>
      <c r="AB857" s="12"/>
      <c r="AC857" s="12"/>
      <c r="AD857" s="10"/>
      <c r="AE857" s="10"/>
      <c r="AF857" s="10"/>
      <c r="AG857" s="10"/>
      <c r="AH857" s="12"/>
      <c r="AI857" s="12"/>
      <c r="AJ857" s="12"/>
    </row>
    <row r="858" hidden="1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X858" s="9"/>
      <c r="Y858" s="7"/>
      <c r="Z858" s="7"/>
      <c r="AA858" s="9"/>
      <c r="AB858" s="9"/>
      <c r="AC858" s="9"/>
      <c r="AD858" s="7"/>
      <c r="AE858" s="7"/>
      <c r="AF858" s="7"/>
      <c r="AG858" s="7"/>
      <c r="AH858" s="9"/>
      <c r="AI858" s="9"/>
      <c r="AJ858" s="9"/>
    </row>
    <row r="859" hidden="1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X859" s="12"/>
      <c r="Y859" s="10"/>
      <c r="Z859" s="10"/>
      <c r="AA859" s="12"/>
      <c r="AB859" s="12"/>
      <c r="AC859" s="12"/>
      <c r="AD859" s="10"/>
      <c r="AE859" s="10"/>
      <c r="AF859" s="10"/>
      <c r="AG859" s="10"/>
      <c r="AH859" s="12"/>
      <c r="AI859" s="12"/>
      <c r="AJ859" s="12"/>
    </row>
    <row r="860" hidden="1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X860" s="9"/>
      <c r="Y860" s="7"/>
      <c r="Z860" s="7"/>
      <c r="AA860" s="9"/>
      <c r="AB860" s="9"/>
      <c r="AC860" s="9"/>
      <c r="AD860" s="7"/>
      <c r="AE860" s="7"/>
      <c r="AF860" s="7"/>
      <c r="AG860" s="7"/>
      <c r="AH860" s="9"/>
      <c r="AI860" s="9"/>
      <c r="AJ860" s="9"/>
    </row>
    <row r="861" hidden="1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X861" s="12"/>
      <c r="Y861" s="10"/>
      <c r="Z861" s="10"/>
      <c r="AA861" s="12"/>
      <c r="AB861" s="12"/>
      <c r="AC861" s="12"/>
      <c r="AD861" s="10"/>
      <c r="AE861" s="10"/>
      <c r="AF861" s="10"/>
      <c r="AG861" s="10"/>
      <c r="AH861" s="12"/>
      <c r="AI861" s="12"/>
      <c r="AJ861" s="12"/>
    </row>
    <row r="862" hidden="1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X862" s="9"/>
      <c r="Y862" s="7"/>
      <c r="Z862" s="7"/>
      <c r="AA862" s="9"/>
      <c r="AB862" s="9"/>
      <c r="AC862" s="9"/>
      <c r="AD862" s="7"/>
      <c r="AE862" s="7"/>
      <c r="AF862" s="7"/>
      <c r="AG862" s="7"/>
      <c r="AH862" s="9"/>
      <c r="AI862" s="9"/>
      <c r="AJ862" s="9"/>
    </row>
    <row r="863" hidden="1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X863" s="12"/>
      <c r="Y863" s="10"/>
      <c r="Z863" s="10"/>
      <c r="AA863" s="12"/>
      <c r="AB863" s="12"/>
      <c r="AC863" s="12"/>
      <c r="AD863" s="10"/>
      <c r="AE863" s="10"/>
      <c r="AF863" s="10"/>
      <c r="AG863" s="10"/>
      <c r="AH863" s="12"/>
      <c r="AI863" s="12"/>
      <c r="AJ863" s="12"/>
    </row>
    <row r="864" hidden="1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X864" s="9"/>
      <c r="Y864" s="7"/>
      <c r="Z864" s="7"/>
      <c r="AA864" s="9"/>
      <c r="AB864" s="9"/>
      <c r="AC864" s="9"/>
      <c r="AD864" s="7"/>
      <c r="AE864" s="7"/>
      <c r="AF864" s="7"/>
      <c r="AG864" s="7"/>
      <c r="AH864" s="9"/>
      <c r="AI864" s="9"/>
      <c r="AJ864" s="9"/>
    </row>
    <row r="865" hidden="1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X865" s="12"/>
      <c r="Y865" s="10"/>
      <c r="Z865" s="10"/>
      <c r="AA865" s="12"/>
      <c r="AB865" s="12"/>
      <c r="AC865" s="12"/>
      <c r="AD865" s="10"/>
      <c r="AE865" s="10"/>
      <c r="AF865" s="10"/>
      <c r="AG865" s="10"/>
      <c r="AH865" s="12"/>
      <c r="AI865" s="12"/>
      <c r="AJ865" s="12"/>
    </row>
    <row r="866" hidden="1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X866" s="9"/>
      <c r="Y866" s="7"/>
      <c r="Z866" s="7"/>
      <c r="AA866" s="9"/>
      <c r="AB866" s="9"/>
      <c r="AC866" s="9"/>
      <c r="AD866" s="7"/>
      <c r="AE866" s="7"/>
      <c r="AF866" s="7"/>
      <c r="AG866" s="7"/>
      <c r="AH866" s="9"/>
      <c r="AI866" s="9"/>
      <c r="AJ866" s="9"/>
    </row>
    <row r="867" hidden="1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X867" s="12"/>
      <c r="Y867" s="10"/>
      <c r="Z867" s="10"/>
      <c r="AA867" s="12"/>
      <c r="AB867" s="12"/>
      <c r="AC867" s="12"/>
      <c r="AD867" s="10"/>
      <c r="AE867" s="10"/>
      <c r="AF867" s="10"/>
      <c r="AG867" s="10"/>
      <c r="AH867" s="12"/>
      <c r="AI867" s="12"/>
      <c r="AJ867" s="12"/>
    </row>
    <row r="868" hidden="1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X868" s="9"/>
      <c r="Y868" s="7"/>
      <c r="Z868" s="7"/>
      <c r="AA868" s="9"/>
      <c r="AB868" s="9"/>
      <c r="AC868" s="9"/>
      <c r="AD868" s="7"/>
      <c r="AE868" s="7"/>
      <c r="AF868" s="7"/>
      <c r="AG868" s="7"/>
      <c r="AH868" s="9"/>
      <c r="AI868" s="9"/>
      <c r="AJ868" s="9"/>
    </row>
    <row r="869" hidden="1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X869" s="12"/>
      <c r="Y869" s="10"/>
      <c r="Z869" s="10"/>
      <c r="AA869" s="12"/>
      <c r="AB869" s="12"/>
      <c r="AC869" s="12"/>
      <c r="AD869" s="10"/>
      <c r="AE869" s="10"/>
      <c r="AF869" s="10"/>
      <c r="AG869" s="10"/>
      <c r="AH869" s="12"/>
      <c r="AI869" s="12"/>
      <c r="AJ869" s="12"/>
    </row>
    <row r="870" hidden="1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X870" s="9"/>
      <c r="Y870" s="7"/>
      <c r="Z870" s="7"/>
      <c r="AA870" s="9"/>
      <c r="AB870" s="9"/>
      <c r="AC870" s="9"/>
      <c r="AD870" s="7"/>
      <c r="AE870" s="7"/>
      <c r="AF870" s="7"/>
      <c r="AG870" s="7"/>
      <c r="AH870" s="9"/>
      <c r="AI870" s="9"/>
      <c r="AJ870" s="9"/>
    </row>
    <row r="871" hidden="1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X871" s="12"/>
      <c r="Y871" s="10"/>
      <c r="Z871" s="10"/>
      <c r="AA871" s="12"/>
      <c r="AB871" s="12"/>
      <c r="AC871" s="12"/>
      <c r="AD871" s="10"/>
      <c r="AE871" s="10"/>
      <c r="AF871" s="10"/>
      <c r="AG871" s="10"/>
      <c r="AH871" s="12"/>
      <c r="AI871" s="12"/>
      <c r="AJ871" s="12"/>
    </row>
    <row r="872" hidden="1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X872" s="9"/>
      <c r="Y872" s="7"/>
      <c r="Z872" s="7"/>
      <c r="AA872" s="9"/>
      <c r="AB872" s="9"/>
      <c r="AC872" s="9"/>
      <c r="AD872" s="7"/>
      <c r="AE872" s="7"/>
      <c r="AF872" s="7"/>
      <c r="AG872" s="7"/>
      <c r="AH872" s="9"/>
      <c r="AI872" s="9"/>
      <c r="AJ872" s="9"/>
    </row>
    <row r="873" hidden="1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X873" s="12"/>
      <c r="Y873" s="10"/>
      <c r="Z873" s="10"/>
      <c r="AA873" s="12"/>
      <c r="AB873" s="12"/>
      <c r="AC873" s="12"/>
      <c r="AD873" s="10"/>
      <c r="AE873" s="10"/>
      <c r="AF873" s="10"/>
      <c r="AG873" s="10"/>
      <c r="AH873" s="12"/>
      <c r="AI873" s="12"/>
      <c r="AJ873" s="12"/>
    </row>
    <row r="874" hidden="1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X874" s="9"/>
      <c r="Y874" s="7"/>
      <c r="Z874" s="7"/>
      <c r="AA874" s="9"/>
      <c r="AB874" s="9"/>
      <c r="AC874" s="9"/>
      <c r="AD874" s="7"/>
      <c r="AE874" s="7"/>
      <c r="AF874" s="7"/>
      <c r="AG874" s="7"/>
      <c r="AH874" s="9"/>
      <c r="AI874" s="9"/>
      <c r="AJ874" s="9"/>
    </row>
    <row r="875" hidden="1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X875" s="12"/>
      <c r="Y875" s="10"/>
      <c r="Z875" s="10"/>
      <c r="AA875" s="12"/>
      <c r="AB875" s="12"/>
      <c r="AC875" s="12"/>
      <c r="AD875" s="10"/>
      <c r="AE875" s="10"/>
      <c r="AF875" s="10"/>
      <c r="AG875" s="10"/>
      <c r="AH875" s="12"/>
      <c r="AI875" s="12"/>
      <c r="AJ875" s="12"/>
    </row>
    <row r="876" hidden="1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X876" s="9"/>
      <c r="Y876" s="7"/>
      <c r="Z876" s="7"/>
      <c r="AA876" s="9"/>
      <c r="AB876" s="9"/>
      <c r="AC876" s="9"/>
      <c r="AD876" s="7"/>
      <c r="AE876" s="7"/>
      <c r="AF876" s="7"/>
      <c r="AG876" s="7"/>
      <c r="AH876" s="9"/>
      <c r="AI876" s="9"/>
      <c r="AJ876" s="9"/>
    </row>
    <row r="877" hidden="1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X877" s="12"/>
      <c r="Y877" s="10"/>
      <c r="Z877" s="10"/>
      <c r="AA877" s="12"/>
      <c r="AB877" s="12"/>
      <c r="AC877" s="12"/>
      <c r="AD877" s="10"/>
      <c r="AE877" s="10"/>
      <c r="AF877" s="10"/>
      <c r="AG877" s="10"/>
      <c r="AH877" s="12"/>
      <c r="AI877" s="12"/>
      <c r="AJ877" s="12"/>
    </row>
    <row r="878" hidden="1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X878" s="9"/>
      <c r="Y878" s="7"/>
      <c r="Z878" s="7"/>
      <c r="AA878" s="9"/>
      <c r="AB878" s="9"/>
      <c r="AC878" s="9"/>
      <c r="AD878" s="7"/>
      <c r="AE878" s="7"/>
      <c r="AF878" s="7"/>
      <c r="AG878" s="7"/>
      <c r="AH878" s="9"/>
      <c r="AI878" s="9"/>
      <c r="AJ878" s="9"/>
    </row>
    <row r="879" hidden="1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X879" s="12"/>
      <c r="Y879" s="10"/>
      <c r="Z879" s="10"/>
      <c r="AA879" s="12"/>
      <c r="AB879" s="12"/>
      <c r="AC879" s="12"/>
      <c r="AD879" s="10"/>
      <c r="AE879" s="10"/>
      <c r="AF879" s="10"/>
      <c r="AG879" s="10"/>
      <c r="AH879" s="12"/>
      <c r="AI879" s="12"/>
      <c r="AJ879" s="12"/>
    </row>
    <row r="880" hidden="1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X880" s="9"/>
      <c r="Y880" s="7"/>
      <c r="Z880" s="7"/>
      <c r="AA880" s="9"/>
      <c r="AB880" s="9"/>
      <c r="AC880" s="9"/>
      <c r="AD880" s="7"/>
      <c r="AE880" s="7"/>
      <c r="AF880" s="7"/>
      <c r="AG880" s="7"/>
      <c r="AH880" s="9"/>
      <c r="AI880" s="9"/>
      <c r="AJ880" s="9"/>
    </row>
    <row r="881" hidden="1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X881" s="12"/>
      <c r="Y881" s="10"/>
      <c r="Z881" s="10"/>
      <c r="AA881" s="12"/>
      <c r="AB881" s="12"/>
      <c r="AC881" s="12"/>
      <c r="AD881" s="10"/>
      <c r="AE881" s="10"/>
      <c r="AF881" s="10"/>
      <c r="AG881" s="10"/>
      <c r="AH881" s="12"/>
      <c r="AI881" s="12"/>
      <c r="AJ881" s="12"/>
    </row>
    <row r="882" hidden="1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X882" s="9"/>
      <c r="Y882" s="7"/>
      <c r="Z882" s="7"/>
      <c r="AA882" s="9"/>
      <c r="AB882" s="9"/>
      <c r="AC882" s="9"/>
      <c r="AD882" s="7"/>
      <c r="AE882" s="7"/>
      <c r="AF882" s="7"/>
      <c r="AG882" s="7"/>
      <c r="AH882" s="9"/>
      <c r="AI882" s="9"/>
      <c r="AJ882" s="9"/>
    </row>
    <row r="883" hidden="1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X883" s="12"/>
      <c r="Y883" s="10"/>
      <c r="Z883" s="10"/>
      <c r="AA883" s="12"/>
      <c r="AB883" s="12"/>
      <c r="AC883" s="12"/>
      <c r="AD883" s="10"/>
      <c r="AE883" s="10"/>
      <c r="AF883" s="10"/>
      <c r="AG883" s="10"/>
      <c r="AH883" s="12"/>
      <c r="AI883" s="12"/>
      <c r="AJ883" s="12"/>
    </row>
    <row r="884" hidden="1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X884" s="9"/>
      <c r="Y884" s="7"/>
      <c r="Z884" s="7"/>
      <c r="AA884" s="9"/>
      <c r="AB884" s="9"/>
      <c r="AC884" s="9"/>
      <c r="AD884" s="7"/>
      <c r="AE884" s="7"/>
      <c r="AF884" s="7"/>
      <c r="AG884" s="7"/>
      <c r="AH884" s="9"/>
      <c r="AI884" s="9"/>
      <c r="AJ884" s="9"/>
    </row>
    <row r="885" hidden="1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X885" s="12"/>
      <c r="Y885" s="10"/>
      <c r="Z885" s="10"/>
      <c r="AA885" s="12"/>
      <c r="AB885" s="12"/>
      <c r="AC885" s="12"/>
      <c r="AD885" s="10"/>
      <c r="AE885" s="10"/>
      <c r="AF885" s="10"/>
      <c r="AG885" s="10"/>
      <c r="AH885" s="12"/>
      <c r="AI885" s="12"/>
      <c r="AJ885" s="12"/>
    </row>
    <row r="886" hidden="1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X886" s="9"/>
      <c r="Y886" s="7"/>
      <c r="Z886" s="7"/>
      <c r="AA886" s="9"/>
      <c r="AB886" s="9"/>
      <c r="AC886" s="9"/>
      <c r="AD886" s="7"/>
      <c r="AE886" s="7"/>
      <c r="AF886" s="7"/>
      <c r="AG886" s="7"/>
      <c r="AH886" s="9"/>
      <c r="AI886" s="9"/>
      <c r="AJ886" s="9"/>
    </row>
    <row r="887" hidden="1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X887" s="12"/>
      <c r="Y887" s="10"/>
      <c r="Z887" s="10"/>
      <c r="AA887" s="12"/>
      <c r="AB887" s="12"/>
      <c r="AC887" s="12"/>
      <c r="AD887" s="10"/>
      <c r="AE887" s="10"/>
      <c r="AF887" s="10"/>
      <c r="AG887" s="10"/>
      <c r="AH887" s="12"/>
      <c r="AI887" s="12"/>
      <c r="AJ887" s="12"/>
    </row>
    <row r="888" hidden="1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X888" s="9"/>
      <c r="Y888" s="7"/>
      <c r="Z888" s="7"/>
      <c r="AA888" s="9"/>
      <c r="AB888" s="9"/>
      <c r="AC888" s="9"/>
      <c r="AD888" s="7"/>
      <c r="AE888" s="7"/>
      <c r="AF888" s="7"/>
      <c r="AG888" s="7"/>
      <c r="AH888" s="9"/>
      <c r="AI888" s="9"/>
      <c r="AJ888" s="9"/>
    </row>
    <row r="889" hidden="1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X889" s="12"/>
      <c r="Y889" s="10"/>
      <c r="Z889" s="10"/>
      <c r="AA889" s="12"/>
      <c r="AB889" s="12"/>
      <c r="AC889" s="12"/>
      <c r="AD889" s="10"/>
      <c r="AE889" s="10"/>
      <c r="AF889" s="10"/>
      <c r="AG889" s="10"/>
      <c r="AH889" s="12"/>
      <c r="AI889" s="12"/>
      <c r="AJ889" s="12"/>
    </row>
    <row r="890" hidden="1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X890" s="9"/>
      <c r="Y890" s="7"/>
      <c r="Z890" s="7"/>
      <c r="AA890" s="9"/>
      <c r="AB890" s="9"/>
      <c r="AC890" s="9"/>
      <c r="AD890" s="7"/>
      <c r="AE890" s="7"/>
      <c r="AF890" s="7"/>
      <c r="AG890" s="7"/>
      <c r="AH890" s="9"/>
      <c r="AI890" s="9"/>
      <c r="AJ890" s="9"/>
    </row>
    <row r="891" hidden="1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X891" s="12"/>
      <c r="Y891" s="10"/>
      <c r="Z891" s="10"/>
      <c r="AA891" s="12"/>
      <c r="AB891" s="12"/>
      <c r="AC891" s="12"/>
      <c r="AD891" s="10"/>
      <c r="AE891" s="10"/>
      <c r="AF891" s="10"/>
      <c r="AG891" s="10"/>
      <c r="AH891" s="12"/>
      <c r="AI891" s="12"/>
      <c r="AJ891" s="12"/>
    </row>
    <row r="892" hidden="1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X892" s="9"/>
      <c r="Y892" s="7"/>
      <c r="Z892" s="7"/>
      <c r="AA892" s="9"/>
      <c r="AB892" s="9"/>
      <c r="AC892" s="9"/>
      <c r="AD892" s="7"/>
      <c r="AE892" s="7"/>
      <c r="AF892" s="7"/>
      <c r="AG892" s="7"/>
      <c r="AH892" s="9"/>
      <c r="AI892" s="9"/>
      <c r="AJ892" s="9"/>
    </row>
    <row r="893" hidden="1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X893" s="12"/>
      <c r="Y893" s="10"/>
      <c r="Z893" s="10"/>
      <c r="AA893" s="12"/>
      <c r="AB893" s="12"/>
      <c r="AC893" s="12"/>
      <c r="AD893" s="10"/>
      <c r="AE893" s="10"/>
      <c r="AF893" s="10"/>
      <c r="AG893" s="10"/>
      <c r="AH893" s="12"/>
      <c r="AI893" s="12"/>
      <c r="AJ893" s="12"/>
    </row>
    <row r="894" hidden="1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X894" s="9"/>
      <c r="Y894" s="7"/>
      <c r="Z894" s="7"/>
      <c r="AA894" s="9"/>
      <c r="AB894" s="9"/>
      <c r="AC894" s="9"/>
      <c r="AD894" s="7"/>
      <c r="AE894" s="7"/>
      <c r="AF894" s="7"/>
      <c r="AG894" s="7"/>
      <c r="AH894" s="9"/>
      <c r="AI894" s="9"/>
      <c r="AJ894" s="9"/>
    </row>
    <row r="895" hidden="1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X895" s="12"/>
      <c r="Y895" s="10"/>
      <c r="Z895" s="10"/>
      <c r="AA895" s="12"/>
      <c r="AB895" s="12"/>
      <c r="AC895" s="12"/>
      <c r="AD895" s="10"/>
      <c r="AE895" s="10"/>
      <c r="AF895" s="10"/>
      <c r="AG895" s="10"/>
      <c r="AH895" s="12"/>
      <c r="AI895" s="12"/>
      <c r="AJ895" s="12"/>
    </row>
    <row r="896" hidden="1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X896" s="9"/>
      <c r="Y896" s="7"/>
      <c r="Z896" s="7"/>
      <c r="AA896" s="9"/>
      <c r="AB896" s="9"/>
      <c r="AC896" s="9"/>
      <c r="AD896" s="7"/>
      <c r="AE896" s="7"/>
      <c r="AF896" s="7"/>
      <c r="AG896" s="7"/>
      <c r="AH896" s="9"/>
      <c r="AI896" s="9"/>
      <c r="AJ896" s="9"/>
    </row>
    <row r="897" hidden="1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X897" s="12"/>
      <c r="Y897" s="10"/>
      <c r="Z897" s="10"/>
      <c r="AA897" s="12"/>
      <c r="AB897" s="12"/>
      <c r="AC897" s="12"/>
      <c r="AD897" s="10"/>
      <c r="AE897" s="10"/>
      <c r="AF897" s="10"/>
      <c r="AG897" s="10"/>
      <c r="AH897" s="12"/>
      <c r="AI897" s="12"/>
      <c r="AJ897" s="12"/>
    </row>
    <row r="898" hidden="1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X898" s="9"/>
      <c r="Y898" s="7"/>
      <c r="Z898" s="7"/>
      <c r="AA898" s="9"/>
      <c r="AB898" s="9"/>
      <c r="AC898" s="9"/>
      <c r="AD898" s="7"/>
      <c r="AE898" s="7"/>
      <c r="AF898" s="7"/>
      <c r="AG898" s="7"/>
      <c r="AH898" s="9"/>
      <c r="AI898" s="9"/>
      <c r="AJ898" s="9"/>
    </row>
    <row r="899" hidden="1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X899" s="12"/>
      <c r="Y899" s="10"/>
      <c r="Z899" s="10"/>
      <c r="AA899" s="12"/>
      <c r="AB899" s="12"/>
      <c r="AC899" s="12"/>
      <c r="AD899" s="10"/>
      <c r="AE899" s="10"/>
      <c r="AF899" s="10"/>
      <c r="AG899" s="10"/>
      <c r="AH899" s="12"/>
      <c r="AI899" s="12"/>
      <c r="AJ899" s="12"/>
    </row>
    <row r="900" hidden="1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X900" s="9"/>
      <c r="Y900" s="7"/>
      <c r="Z900" s="7"/>
      <c r="AA900" s="9"/>
      <c r="AB900" s="9"/>
      <c r="AC900" s="9"/>
      <c r="AD900" s="7"/>
      <c r="AE900" s="7"/>
      <c r="AF900" s="7"/>
      <c r="AG900" s="7"/>
      <c r="AH900" s="9"/>
      <c r="AI900" s="9"/>
      <c r="AJ900" s="9"/>
    </row>
    <row r="901" hidden="1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X901" s="12"/>
      <c r="Y901" s="10"/>
      <c r="Z901" s="10"/>
      <c r="AA901" s="12"/>
      <c r="AB901" s="12"/>
      <c r="AC901" s="12"/>
      <c r="AD901" s="10"/>
      <c r="AE901" s="10"/>
      <c r="AF901" s="10"/>
      <c r="AG901" s="10"/>
      <c r="AH901" s="12"/>
      <c r="AI901" s="12"/>
      <c r="AJ901" s="12"/>
    </row>
    <row r="902" hidden="1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X902" s="9"/>
      <c r="Y902" s="7"/>
      <c r="Z902" s="7"/>
      <c r="AA902" s="9"/>
      <c r="AB902" s="9"/>
      <c r="AC902" s="9"/>
      <c r="AD902" s="7"/>
      <c r="AE902" s="7"/>
      <c r="AF902" s="7"/>
      <c r="AG902" s="7"/>
      <c r="AH902" s="9"/>
      <c r="AI902" s="9"/>
      <c r="AJ902" s="9"/>
    </row>
    <row r="903" hidden="1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X903" s="12"/>
      <c r="Y903" s="10"/>
      <c r="Z903" s="10"/>
      <c r="AA903" s="12"/>
      <c r="AB903" s="12"/>
      <c r="AC903" s="12"/>
      <c r="AD903" s="10"/>
      <c r="AE903" s="10"/>
      <c r="AF903" s="10"/>
      <c r="AG903" s="10"/>
      <c r="AH903" s="12"/>
      <c r="AI903" s="12"/>
      <c r="AJ903" s="12"/>
    </row>
    <row r="904" hidden="1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X904" s="9"/>
      <c r="Y904" s="7"/>
      <c r="Z904" s="7"/>
      <c r="AA904" s="9"/>
      <c r="AB904" s="9"/>
      <c r="AC904" s="9"/>
      <c r="AD904" s="7"/>
      <c r="AE904" s="7"/>
      <c r="AF904" s="7"/>
      <c r="AG904" s="7"/>
      <c r="AH904" s="9"/>
      <c r="AI904" s="9"/>
      <c r="AJ904" s="9"/>
    </row>
    <row r="905" hidden="1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X905" s="12"/>
      <c r="Y905" s="10"/>
      <c r="Z905" s="10"/>
      <c r="AA905" s="12"/>
      <c r="AB905" s="12"/>
      <c r="AC905" s="12"/>
      <c r="AD905" s="10"/>
      <c r="AE905" s="10"/>
      <c r="AF905" s="10"/>
      <c r="AG905" s="10"/>
      <c r="AH905" s="12"/>
      <c r="AI905" s="12"/>
      <c r="AJ905" s="12"/>
    </row>
    <row r="906" hidden="1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X906" s="9"/>
      <c r="Y906" s="7"/>
      <c r="Z906" s="7"/>
      <c r="AA906" s="9"/>
      <c r="AB906" s="9"/>
      <c r="AC906" s="9"/>
      <c r="AD906" s="7"/>
      <c r="AE906" s="7"/>
      <c r="AF906" s="7"/>
      <c r="AG906" s="7"/>
      <c r="AH906" s="9"/>
      <c r="AI906" s="9"/>
      <c r="AJ906" s="9"/>
    </row>
    <row r="907" hidden="1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X907" s="12"/>
      <c r="Y907" s="10"/>
      <c r="Z907" s="10"/>
      <c r="AA907" s="12"/>
      <c r="AB907" s="12"/>
      <c r="AC907" s="12"/>
      <c r="AD907" s="10"/>
      <c r="AE907" s="10"/>
      <c r="AF907" s="10"/>
      <c r="AG907" s="10"/>
      <c r="AH907" s="12"/>
      <c r="AI907" s="12"/>
      <c r="AJ907" s="12"/>
    </row>
    <row r="908" hidden="1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X908" s="9"/>
      <c r="Y908" s="7"/>
      <c r="Z908" s="7"/>
      <c r="AA908" s="9"/>
      <c r="AB908" s="9"/>
      <c r="AC908" s="9"/>
      <c r="AD908" s="7"/>
      <c r="AE908" s="7"/>
      <c r="AF908" s="7"/>
      <c r="AG908" s="7"/>
      <c r="AH908" s="9"/>
      <c r="AI908" s="9"/>
      <c r="AJ908" s="9"/>
    </row>
    <row r="909" hidden="1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X909" s="12"/>
      <c r="Y909" s="10"/>
      <c r="Z909" s="10"/>
      <c r="AA909" s="12"/>
      <c r="AB909" s="12"/>
      <c r="AC909" s="12"/>
      <c r="AD909" s="10"/>
      <c r="AE909" s="10"/>
      <c r="AF909" s="10"/>
      <c r="AG909" s="10"/>
      <c r="AH909" s="12"/>
      <c r="AI909" s="12"/>
      <c r="AJ909" s="12"/>
    </row>
    <row r="910" hidden="1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X910" s="9"/>
      <c r="Y910" s="7"/>
      <c r="Z910" s="7"/>
      <c r="AA910" s="9"/>
      <c r="AB910" s="9"/>
      <c r="AC910" s="9"/>
      <c r="AD910" s="7"/>
      <c r="AE910" s="7"/>
      <c r="AF910" s="7"/>
      <c r="AG910" s="7"/>
      <c r="AH910" s="9"/>
      <c r="AI910" s="9"/>
      <c r="AJ910" s="9"/>
    </row>
    <row r="911" hidden="1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X911" s="12"/>
      <c r="Y911" s="10"/>
      <c r="Z911" s="10"/>
      <c r="AA911" s="12"/>
      <c r="AB911" s="12"/>
      <c r="AC911" s="12"/>
      <c r="AD911" s="10"/>
      <c r="AE911" s="10"/>
      <c r="AF911" s="10"/>
      <c r="AG911" s="10"/>
      <c r="AH911" s="12"/>
      <c r="AI911" s="12"/>
      <c r="AJ911" s="12"/>
    </row>
    <row r="912" hidden="1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X912" s="9"/>
      <c r="Y912" s="7"/>
      <c r="Z912" s="7"/>
      <c r="AA912" s="9"/>
      <c r="AB912" s="9"/>
      <c r="AC912" s="9"/>
      <c r="AD912" s="7"/>
      <c r="AE912" s="7"/>
      <c r="AF912" s="7"/>
      <c r="AG912" s="7"/>
      <c r="AH912" s="9"/>
      <c r="AI912" s="9"/>
      <c r="AJ912" s="9"/>
    </row>
    <row r="913" hidden="1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X913" s="12"/>
      <c r="Y913" s="10"/>
      <c r="Z913" s="10"/>
      <c r="AA913" s="12"/>
      <c r="AB913" s="12"/>
      <c r="AC913" s="12"/>
      <c r="AD913" s="10"/>
      <c r="AE913" s="10"/>
      <c r="AF913" s="10"/>
      <c r="AG913" s="10"/>
      <c r="AH913" s="12"/>
      <c r="AI913" s="12"/>
      <c r="AJ913" s="12"/>
    </row>
    <row r="914" hidden="1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X914" s="9"/>
      <c r="Y914" s="7"/>
      <c r="Z914" s="7"/>
      <c r="AA914" s="9"/>
      <c r="AB914" s="9"/>
      <c r="AC914" s="9"/>
      <c r="AD914" s="7"/>
      <c r="AE914" s="7"/>
      <c r="AF914" s="7"/>
      <c r="AG914" s="7"/>
      <c r="AH914" s="9"/>
      <c r="AI914" s="9"/>
      <c r="AJ914" s="9"/>
    </row>
    <row r="915" hidden="1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X915" s="12"/>
      <c r="Y915" s="10"/>
      <c r="Z915" s="10"/>
      <c r="AA915" s="12"/>
      <c r="AB915" s="12"/>
      <c r="AC915" s="12"/>
      <c r="AD915" s="10"/>
      <c r="AE915" s="10"/>
      <c r="AF915" s="10"/>
      <c r="AG915" s="10"/>
      <c r="AH915" s="12"/>
      <c r="AI915" s="12"/>
      <c r="AJ915" s="12"/>
    </row>
    <row r="916" hidden="1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X916" s="9"/>
      <c r="Y916" s="7"/>
      <c r="Z916" s="7"/>
      <c r="AA916" s="9"/>
      <c r="AB916" s="9"/>
      <c r="AC916" s="9"/>
      <c r="AD916" s="7"/>
      <c r="AE916" s="7"/>
      <c r="AF916" s="7"/>
      <c r="AG916" s="7"/>
      <c r="AH916" s="9"/>
      <c r="AI916" s="9"/>
      <c r="AJ916" s="9"/>
    </row>
    <row r="917" hidden="1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X917" s="12"/>
      <c r="Y917" s="10"/>
      <c r="Z917" s="10"/>
      <c r="AA917" s="12"/>
      <c r="AB917" s="12"/>
      <c r="AC917" s="12"/>
      <c r="AD917" s="10"/>
      <c r="AE917" s="10"/>
      <c r="AF917" s="10"/>
      <c r="AG917" s="10"/>
      <c r="AH917" s="12"/>
      <c r="AI917" s="12"/>
      <c r="AJ917" s="12"/>
    </row>
    <row r="918" hidden="1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X918" s="9"/>
      <c r="Y918" s="7"/>
      <c r="Z918" s="7"/>
      <c r="AA918" s="9"/>
      <c r="AB918" s="9"/>
      <c r="AC918" s="9"/>
      <c r="AD918" s="7"/>
      <c r="AE918" s="7"/>
      <c r="AF918" s="7"/>
      <c r="AG918" s="7"/>
      <c r="AH918" s="9"/>
      <c r="AI918" s="9"/>
      <c r="AJ918" s="9"/>
    </row>
    <row r="919" hidden="1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X919" s="12"/>
      <c r="Y919" s="10"/>
      <c r="Z919" s="10"/>
      <c r="AA919" s="12"/>
      <c r="AB919" s="12"/>
      <c r="AC919" s="12"/>
      <c r="AD919" s="10"/>
      <c r="AE919" s="10"/>
      <c r="AF919" s="10"/>
      <c r="AG919" s="10"/>
      <c r="AH919" s="12"/>
      <c r="AI919" s="12"/>
      <c r="AJ919" s="12"/>
    </row>
    <row r="920" hidden="1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X920" s="9"/>
      <c r="Y920" s="7"/>
      <c r="Z920" s="7"/>
      <c r="AA920" s="9"/>
      <c r="AB920" s="9"/>
      <c r="AC920" s="9"/>
      <c r="AD920" s="7"/>
      <c r="AE920" s="7"/>
      <c r="AF920" s="7"/>
      <c r="AG920" s="7"/>
      <c r="AH920" s="9"/>
      <c r="AI920" s="9"/>
      <c r="AJ920" s="9"/>
    </row>
    <row r="921" hidden="1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X921" s="12"/>
      <c r="Y921" s="10"/>
      <c r="Z921" s="10"/>
      <c r="AA921" s="12"/>
      <c r="AB921" s="12"/>
      <c r="AC921" s="12"/>
      <c r="AD921" s="10"/>
      <c r="AE921" s="10"/>
      <c r="AF921" s="10"/>
      <c r="AG921" s="10"/>
      <c r="AH921" s="12"/>
      <c r="AI921" s="12"/>
      <c r="AJ921" s="12"/>
    </row>
    <row r="922" hidden="1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X922" s="9"/>
      <c r="Y922" s="7"/>
      <c r="Z922" s="7"/>
      <c r="AA922" s="9"/>
      <c r="AB922" s="9"/>
      <c r="AC922" s="9"/>
      <c r="AD922" s="7"/>
      <c r="AE922" s="7"/>
      <c r="AF922" s="7"/>
      <c r="AG922" s="7"/>
      <c r="AH922" s="9"/>
      <c r="AI922" s="9"/>
      <c r="AJ922" s="9"/>
    </row>
    <row r="923" hidden="1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X923" s="12"/>
      <c r="Y923" s="10"/>
      <c r="Z923" s="10"/>
      <c r="AA923" s="12"/>
      <c r="AB923" s="12"/>
      <c r="AC923" s="12"/>
      <c r="AD923" s="10"/>
      <c r="AE923" s="10"/>
      <c r="AF923" s="10"/>
      <c r="AG923" s="10"/>
      <c r="AH923" s="12"/>
      <c r="AI923" s="12"/>
      <c r="AJ923" s="12"/>
    </row>
    <row r="924" hidden="1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X924" s="9"/>
      <c r="Y924" s="7"/>
      <c r="Z924" s="7"/>
      <c r="AA924" s="9"/>
      <c r="AB924" s="9"/>
      <c r="AC924" s="9"/>
      <c r="AD924" s="7"/>
      <c r="AE924" s="7"/>
      <c r="AF924" s="7"/>
      <c r="AG924" s="7"/>
      <c r="AH924" s="9"/>
      <c r="AI924" s="9"/>
      <c r="AJ924" s="9"/>
    </row>
    <row r="925" hidden="1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X925" s="12"/>
      <c r="Y925" s="10"/>
      <c r="Z925" s="10"/>
      <c r="AA925" s="12"/>
      <c r="AB925" s="12"/>
      <c r="AC925" s="12"/>
      <c r="AD925" s="10"/>
      <c r="AE925" s="10"/>
      <c r="AF925" s="10"/>
      <c r="AG925" s="10"/>
      <c r="AH925" s="12"/>
      <c r="AI925" s="12"/>
      <c r="AJ925" s="12"/>
    </row>
    <row r="926" hidden="1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X926" s="9"/>
      <c r="Y926" s="7"/>
      <c r="Z926" s="7"/>
      <c r="AA926" s="9"/>
      <c r="AB926" s="9"/>
      <c r="AC926" s="9"/>
      <c r="AD926" s="7"/>
      <c r="AE926" s="7"/>
      <c r="AF926" s="7"/>
      <c r="AG926" s="7"/>
      <c r="AH926" s="9"/>
      <c r="AI926" s="9"/>
      <c r="AJ926" s="9"/>
    </row>
    <row r="927" hidden="1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X927" s="12"/>
      <c r="Y927" s="10"/>
      <c r="Z927" s="10"/>
      <c r="AA927" s="12"/>
      <c r="AB927" s="12"/>
      <c r="AC927" s="12"/>
      <c r="AD927" s="10"/>
      <c r="AE927" s="10"/>
      <c r="AF927" s="10"/>
      <c r="AG927" s="10"/>
      <c r="AH927" s="12"/>
      <c r="AI927" s="12"/>
      <c r="AJ927" s="12"/>
    </row>
    <row r="928" hidden="1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X928" s="9"/>
      <c r="Y928" s="7"/>
      <c r="Z928" s="7"/>
      <c r="AA928" s="9"/>
      <c r="AB928" s="9"/>
      <c r="AC928" s="9"/>
      <c r="AD928" s="7"/>
      <c r="AE928" s="7"/>
      <c r="AF928" s="7"/>
      <c r="AG928" s="7"/>
      <c r="AH928" s="9"/>
      <c r="AI928" s="9"/>
      <c r="AJ928" s="9"/>
    </row>
    <row r="929" hidden="1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X929" s="12"/>
      <c r="Y929" s="10"/>
      <c r="Z929" s="10"/>
      <c r="AA929" s="12"/>
      <c r="AB929" s="12"/>
      <c r="AC929" s="12"/>
      <c r="AD929" s="10"/>
      <c r="AE929" s="10"/>
      <c r="AF929" s="10"/>
      <c r="AG929" s="10"/>
      <c r="AH929" s="12"/>
      <c r="AI929" s="12"/>
      <c r="AJ929" s="12"/>
    </row>
    <row r="930" hidden="1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X930" s="9"/>
      <c r="Y930" s="7"/>
      <c r="Z930" s="7"/>
      <c r="AA930" s="9"/>
      <c r="AB930" s="9"/>
      <c r="AC930" s="9"/>
      <c r="AD930" s="7"/>
      <c r="AE930" s="7"/>
      <c r="AF930" s="7"/>
      <c r="AG930" s="7"/>
      <c r="AH930" s="9"/>
      <c r="AI930" s="9"/>
      <c r="AJ930" s="9"/>
    </row>
    <row r="931" hidden="1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X931" s="12"/>
      <c r="Y931" s="10"/>
      <c r="Z931" s="10"/>
      <c r="AA931" s="12"/>
      <c r="AB931" s="12"/>
      <c r="AC931" s="12"/>
      <c r="AD931" s="10"/>
      <c r="AE931" s="10"/>
      <c r="AF931" s="10"/>
      <c r="AG931" s="10"/>
      <c r="AH931" s="12"/>
      <c r="AI931" s="12"/>
      <c r="AJ931" s="12"/>
    </row>
    <row r="932" hidden="1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X932" s="9"/>
      <c r="Y932" s="7"/>
      <c r="Z932" s="7"/>
      <c r="AA932" s="9"/>
      <c r="AB932" s="9"/>
      <c r="AC932" s="9"/>
      <c r="AD932" s="7"/>
      <c r="AE932" s="7"/>
      <c r="AF932" s="7"/>
      <c r="AG932" s="7"/>
      <c r="AH932" s="9"/>
      <c r="AI932" s="9"/>
      <c r="AJ932" s="9"/>
    </row>
    <row r="933" hidden="1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X933" s="12"/>
      <c r="Y933" s="10"/>
      <c r="Z933" s="10"/>
      <c r="AA933" s="12"/>
      <c r="AB933" s="12"/>
      <c r="AC933" s="12"/>
      <c r="AD933" s="10"/>
      <c r="AE933" s="10"/>
      <c r="AF933" s="10"/>
      <c r="AG933" s="10"/>
      <c r="AH933" s="12"/>
      <c r="AI933" s="12"/>
      <c r="AJ933" s="12"/>
    </row>
    <row r="934" hidden="1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X934" s="9"/>
      <c r="Y934" s="7"/>
      <c r="Z934" s="7"/>
      <c r="AA934" s="9"/>
      <c r="AB934" s="9"/>
      <c r="AC934" s="9"/>
      <c r="AD934" s="7"/>
      <c r="AE934" s="7"/>
      <c r="AF934" s="7"/>
      <c r="AG934" s="7"/>
      <c r="AH934" s="9"/>
      <c r="AI934" s="9"/>
      <c r="AJ934" s="9"/>
    </row>
    <row r="935" hidden="1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X935" s="12"/>
      <c r="Y935" s="10"/>
      <c r="Z935" s="10"/>
      <c r="AA935" s="12"/>
      <c r="AB935" s="12"/>
      <c r="AC935" s="12"/>
      <c r="AD935" s="10"/>
      <c r="AE935" s="10"/>
      <c r="AF935" s="10"/>
      <c r="AG935" s="10"/>
      <c r="AH935" s="12"/>
      <c r="AI935" s="12"/>
      <c r="AJ935" s="12"/>
    </row>
    <row r="936" hidden="1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X936" s="9"/>
      <c r="Y936" s="7"/>
      <c r="Z936" s="7"/>
      <c r="AA936" s="9"/>
      <c r="AB936" s="9"/>
      <c r="AC936" s="9"/>
      <c r="AD936" s="7"/>
      <c r="AE936" s="7"/>
      <c r="AF936" s="7"/>
      <c r="AG936" s="7"/>
      <c r="AH936" s="9"/>
      <c r="AI936" s="9"/>
      <c r="AJ936" s="9"/>
    </row>
    <row r="937" hidden="1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X937" s="12"/>
      <c r="Y937" s="10"/>
      <c r="Z937" s="10"/>
      <c r="AA937" s="12"/>
      <c r="AB937" s="12"/>
      <c r="AC937" s="12"/>
      <c r="AD937" s="10"/>
      <c r="AE937" s="10"/>
      <c r="AF937" s="10"/>
      <c r="AG937" s="10"/>
      <c r="AH937" s="12"/>
      <c r="AI937" s="12"/>
      <c r="AJ937" s="12"/>
    </row>
    <row r="938" hidden="1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X938" s="9"/>
      <c r="Y938" s="7"/>
      <c r="Z938" s="7"/>
      <c r="AA938" s="9"/>
      <c r="AB938" s="9"/>
      <c r="AC938" s="9"/>
      <c r="AD938" s="7"/>
      <c r="AE938" s="7"/>
      <c r="AF938" s="7"/>
      <c r="AG938" s="7"/>
      <c r="AH938" s="9"/>
      <c r="AI938" s="9"/>
      <c r="AJ938" s="9"/>
    </row>
    <row r="939" hidden="1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X939" s="12"/>
      <c r="Y939" s="10"/>
      <c r="Z939" s="10"/>
      <c r="AA939" s="12"/>
      <c r="AB939" s="12"/>
      <c r="AC939" s="12"/>
      <c r="AD939" s="10"/>
      <c r="AE939" s="10"/>
      <c r="AF939" s="10"/>
      <c r="AG939" s="10"/>
      <c r="AH939" s="12"/>
      <c r="AI939" s="12"/>
      <c r="AJ939" s="12"/>
    </row>
    <row r="940" hidden="1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X940" s="9"/>
      <c r="Y940" s="7"/>
      <c r="Z940" s="7"/>
      <c r="AA940" s="9"/>
      <c r="AB940" s="9"/>
      <c r="AC940" s="9"/>
      <c r="AD940" s="7"/>
      <c r="AE940" s="7"/>
      <c r="AF940" s="7"/>
      <c r="AG940" s="7"/>
      <c r="AH940" s="9"/>
      <c r="AI940" s="9"/>
      <c r="AJ940" s="9"/>
    </row>
    <row r="941" hidden="1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X941" s="12"/>
      <c r="Y941" s="10"/>
      <c r="Z941" s="10"/>
      <c r="AA941" s="12"/>
      <c r="AB941" s="12"/>
      <c r="AC941" s="12"/>
      <c r="AD941" s="10"/>
      <c r="AE941" s="10"/>
      <c r="AF941" s="10"/>
      <c r="AG941" s="10"/>
      <c r="AH941" s="12"/>
      <c r="AI941" s="12"/>
      <c r="AJ941" s="12"/>
    </row>
    <row r="942" hidden="1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X942" s="9"/>
      <c r="Y942" s="7"/>
      <c r="Z942" s="7"/>
      <c r="AA942" s="9"/>
      <c r="AB942" s="9"/>
      <c r="AC942" s="9"/>
      <c r="AD942" s="7"/>
      <c r="AE942" s="7"/>
      <c r="AF942" s="7"/>
      <c r="AG942" s="7"/>
      <c r="AH942" s="9"/>
      <c r="AI942" s="9"/>
      <c r="AJ942" s="9"/>
    </row>
    <row r="943" hidden="1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X943" s="12"/>
      <c r="Y943" s="10"/>
      <c r="Z943" s="10"/>
      <c r="AA943" s="12"/>
      <c r="AB943" s="12"/>
      <c r="AC943" s="12"/>
      <c r="AD943" s="10"/>
      <c r="AE943" s="10"/>
      <c r="AF943" s="10"/>
      <c r="AG943" s="10"/>
      <c r="AH943" s="12"/>
      <c r="AI943" s="12"/>
      <c r="AJ943" s="12"/>
    </row>
    <row r="944" hidden="1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X944" s="9"/>
      <c r="Y944" s="7"/>
      <c r="Z944" s="7"/>
      <c r="AA944" s="9"/>
      <c r="AB944" s="9"/>
      <c r="AC944" s="9"/>
      <c r="AD944" s="7"/>
      <c r="AE944" s="7"/>
      <c r="AF944" s="7"/>
      <c r="AG944" s="7"/>
      <c r="AH944" s="9"/>
      <c r="AI944" s="9"/>
      <c r="AJ944" s="9"/>
    </row>
    <row r="945" hidden="1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X945" s="12"/>
      <c r="Y945" s="10"/>
      <c r="Z945" s="10"/>
      <c r="AA945" s="12"/>
      <c r="AB945" s="12"/>
      <c r="AC945" s="12"/>
      <c r="AD945" s="10"/>
      <c r="AE945" s="10"/>
      <c r="AF945" s="10"/>
      <c r="AG945" s="10"/>
      <c r="AH945" s="12"/>
      <c r="AI945" s="12"/>
      <c r="AJ945" s="12"/>
    </row>
    <row r="946" hidden="1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X946" s="9"/>
      <c r="Y946" s="7"/>
      <c r="Z946" s="7"/>
      <c r="AA946" s="9"/>
      <c r="AB946" s="9"/>
      <c r="AC946" s="9"/>
      <c r="AD946" s="7"/>
      <c r="AE946" s="7"/>
      <c r="AF946" s="7"/>
      <c r="AG946" s="7"/>
      <c r="AH946" s="9"/>
      <c r="AI946" s="9"/>
      <c r="AJ946" s="9"/>
    </row>
    <row r="947" hidden="1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X947" s="12"/>
      <c r="Y947" s="10"/>
      <c r="Z947" s="10"/>
      <c r="AA947" s="12"/>
      <c r="AB947" s="12"/>
      <c r="AC947" s="12"/>
      <c r="AD947" s="10"/>
      <c r="AE947" s="10"/>
      <c r="AF947" s="10"/>
      <c r="AG947" s="10"/>
      <c r="AH947" s="12"/>
      <c r="AI947" s="12"/>
      <c r="AJ947" s="12"/>
    </row>
    <row r="948" hidden="1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X948" s="9"/>
      <c r="Y948" s="7"/>
      <c r="Z948" s="7"/>
      <c r="AA948" s="9"/>
      <c r="AB948" s="9"/>
      <c r="AC948" s="9"/>
      <c r="AD948" s="7"/>
      <c r="AE948" s="7"/>
      <c r="AF948" s="7"/>
      <c r="AG948" s="7"/>
      <c r="AH948" s="9"/>
      <c r="AI948" s="9"/>
      <c r="AJ948" s="9"/>
    </row>
    <row r="949" hidden="1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X949" s="12"/>
      <c r="Y949" s="10"/>
      <c r="Z949" s="10"/>
      <c r="AA949" s="12"/>
      <c r="AB949" s="12"/>
      <c r="AC949" s="12"/>
      <c r="AD949" s="10"/>
      <c r="AE949" s="10"/>
      <c r="AF949" s="10"/>
      <c r="AG949" s="10"/>
      <c r="AH949" s="12"/>
      <c r="AI949" s="12"/>
      <c r="AJ949" s="12"/>
    </row>
    <row r="950" hidden="1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X950" s="9"/>
      <c r="Y950" s="7"/>
      <c r="Z950" s="7"/>
      <c r="AA950" s="9"/>
      <c r="AB950" s="9"/>
      <c r="AC950" s="9"/>
      <c r="AD950" s="7"/>
      <c r="AE950" s="7"/>
      <c r="AF950" s="7"/>
      <c r="AG950" s="7"/>
      <c r="AH950" s="9"/>
      <c r="AI950" s="9"/>
      <c r="AJ950" s="9"/>
    </row>
    <row r="951" hidden="1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X951" s="12"/>
      <c r="Y951" s="10"/>
      <c r="Z951" s="10"/>
      <c r="AA951" s="12"/>
      <c r="AB951" s="12"/>
      <c r="AC951" s="12"/>
      <c r="AD951" s="10"/>
      <c r="AE951" s="10"/>
      <c r="AF951" s="10"/>
      <c r="AG951" s="10"/>
      <c r="AH951" s="12"/>
      <c r="AI951" s="12"/>
      <c r="AJ951" s="12"/>
    </row>
    <row r="952" hidden="1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X952" s="9"/>
      <c r="Y952" s="7"/>
      <c r="Z952" s="7"/>
      <c r="AA952" s="9"/>
      <c r="AB952" s="9"/>
      <c r="AC952" s="9"/>
      <c r="AD952" s="7"/>
      <c r="AE952" s="7"/>
      <c r="AF952" s="7"/>
      <c r="AG952" s="7"/>
      <c r="AH952" s="9"/>
      <c r="AI952" s="9"/>
      <c r="AJ952" s="9"/>
    </row>
    <row r="953" hidden="1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X953" s="12"/>
      <c r="Y953" s="10"/>
      <c r="Z953" s="10"/>
      <c r="AA953" s="12"/>
      <c r="AB953" s="12"/>
      <c r="AC953" s="12"/>
      <c r="AD953" s="10"/>
      <c r="AE953" s="10"/>
      <c r="AF953" s="10"/>
      <c r="AG953" s="10"/>
      <c r="AH953" s="12"/>
      <c r="AI953" s="12"/>
      <c r="AJ953" s="12"/>
    </row>
    <row r="954" hidden="1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X954" s="9"/>
      <c r="Y954" s="7"/>
      <c r="Z954" s="7"/>
      <c r="AA954" s="9"/>
      <c r="AB954" s="9"/>
      <c r="AC954" s="9"/>
      <c r="AD954" s="7"/>
      <c r="AE954" s="7"/>
      <c r="AF954" s="7"/>
      <c r="AG954" s="7"/>
      <c r="AH954" s="9"/>
      <c r="AI954" s="9"/>
      <c r="AJ954" s="9"/>
    </row>
    <row r="955" hidden="1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X955" s="12"/>
      <c r="Y955" s="10"/>
      <c r="Z955" s="10"/>
      <c r="AA955" s="12"/>
      <c r="AB955" s="12"/>
      <c r="AC955" s="12"/>
      <c r="AD955" s="10"/>
      <c r="AE955" s="10"/>
      <c r="AF955" s="10"/>
      <c r="AG955" s="10"/>
      <c r="AH955" s="12"/>
      <c r="AI955" s="12"/>
      <c r="AJ955" s="12"/>
    </row>
    <row r="956" hidden="1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X956" s="9"/>
      <c r="Y956" s="7"/>
      <c r="Z956" s="7"/>
      <c r="AA956" s="9"/>
      <c r="AB956" s="9"/>
      <c r="AC956" s="9"/>
      <c r="AD956" s="7"/>
      <c r="AE956" s="7"/>
      <c r="AF956" s="7"/>
      <c r="AG956" s="7"/>
      <c r="AH956" s="9"/>
      <c r="AI956" s="9"/>
      <c r="AJ956" s="9"/>
    </row>
    <row r="957" hidden="1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X957" s="12"/>
      <c r="Y957" s="10"/>
      <c r="Z957" s="10"/>
      <c r="AA957" s="12"/>
      <c r="AB957" s="12"/>
      <c r="AC957" s="12"/>
      <c r="AD957" s="10"/>
      <c r="AE957" s="10"/>
      <c r="AF957" s="10"/>
      <c r="AG957" s="10"/>
      <c r="AH957" s="12"/>
      <c r="AI957" s="12"/>
      <c r="AJ957" s="12"/>
    </row>
    <row r="958" hidden="1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X958" s="9"/>
      <c r="Y958" s="7"/>
      <c r="Z958" s="7"/>
      <c r="AA958" s="9"/>
      <c r="AB958" s="9"/>
      <c r="AC958" s="9"/>
      <c r="AD958" s="7"/>
      <c r="AE958" s="7"/>
      <c r="AF958" s="7"/>
      <c r="AG958" s="7"/>
      <c r="AH958" s="9"/>
      <c r="AI958" s="9"/>
      <c r="AJ958" s="9"/>
    </row>
    <row r="959" hidden="1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X959" s="12"/>
      <c r="Y959" s="10"/>
      <c r="Z959" s="10"/>
      <c r="AA959" s="12"/>
      <c r="AB959" s="12"/>
      <c r="AC959" s="12"/>
      <c r="AD959" s="10"/>
      <c r="AE959" s="10"/>
      <c r="AF959" s="10"/>
      <c r="AG959" s="10"/>
      <c r="AH959" s="12"/>
      <c r="AI959" s="12"/>
      <c r="AJ959" s="12"/>
    </row>
    <row r="960" hidden="1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X960" s="9"/>
      <c r="Y960" s="7"/>
      <c r="Z960" s="7"/>
      <c r="AA960" s="9"/>
      <c r="AB960" s="9"/>
      <c r="AC960" s="9"/>
      <c r="AD960" s="7"/>
      <c r="AE960" s="7"/>
      <c r="AF960" s="7"/>
      <c r="AG960" s="7"/>
      <c r="AH960" s="9"/>
      <c r="AI960" s="9"/>
      <c r="AJ960" s="9"/>
    </row>
    <row r="961" hidden="1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X961" s="12"/>
      <c r="Y961" s="10"/>
      <c r="Z961" s="10"/>
      <c r="AA961" s="12"/>
      <c r="AB961" s="12"/>
      <c r="AC961" s="12"/>
      <c r="AD961" s="10"/>
      <c r="AE961" s="10"/>
      <c r="AF961" s="10"/>
      <c r="AG961" s="10"/>
      <c r="AH961" s="12"/>
      <c r="AI961" s="12"/>
      <c r="AJ961" s="12"/>
    </row>
    <row r="962" hidden="1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X962" s="9"/>
      <c r="Y962" s="7"/>
      <c r="Z962" s="7"/>
      <c r="AA962" s="9"/>
      <c r="AB962" s="9"/>
      <c r="AC962" s="9"/>
      <c r="AD962" s="7"/>
      <c r="AE962" s="7"/>
      <c r="AF962" s="7"/>
      <c r="AG962" s="7"/>
      <c r="AH962" s="9"/>
      <c r="AI962" s="9"/>
      <c r="AJ962" s="9"/>
    </row>
    <row r="963" hidden="1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X963" s="12"/>
      <c r="Y963" s="10"/>
      <c r="Z963" s="10"/>
      <c r="AA963" s="12"/>
      <c r="AB963" s="12"/>
      <c r="AC963" s="12"/>
      <c r="AD963" s="10"/>
      <c r="AE963" s="10"/>
      <c r="AF963" s="10"/>
      <c r="AG963" s="10"/>
      <c r="AH963" s="12"/>
      <c r="AI963" s="12"/>
      <c r="AJ963" s="12"/>
    </row>
    <row r="964" hidden="1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X964" s="9"/>
      <c r="Y964" s="7"/>
      <c r="Z964" s="7"/>
      <c r="AA964" s="9"/>
      <c r="AB964" s="9"/>
      <c r="AC964" s="9"/>
      <c r="AD964" s="7"/>
      <c r="AE964" s="7"/>
      <c r="AF964" s="7"/>
      <c r="AG964" s="7"/>
      <c r="AH964" s="9"/>
      <c r="AI964" s="9"/>
      <c r="AJ964" s="9"/>
    </row>
    <row r="965" hidden="1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X965" s="12"/>
      <c r="Y965" s="10"/>
      <c r="Z965" s="10"/>
      <c r="AA965" s="12"/>
      <c r="AB965" s="12"/>
      <c r="AC965" s="12"/>
      <c r="AD965" s="10"/>
      <c r="AE965" s="10"/>
      <c r="AF965" s="10"/>
      <c r="AG965" s="10"/>
      <c r="AH965" s="12"/>
      <c r="AI965" s="12"/>
      <c r="AJ965" s="12"/>
    </row>
    <row r="966" hidden="1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X966" s="9"/>
      <c r="Y966" s="7"/>
      <c r="Z966" s="7"/>
      <c r="AA966" s="9"/>
      <c r="AB966" s="9"/>
      <c r="AC966" s="9"/>
      <c r="AD966" s="7"/>
      <c r="AE966" s="7"/>
      <c r="AF966" s="7"/>
      <c r="AG966" s="7"/>
      <c r="AH966" s="9"/>
      <c r="AI966" s="9"/>
      <c r="AJ966" s="9"/>
    </row>
    <row r="967" hidden="1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X967" s="12"/>
      <c r="Y967" s="10"/>
      <c r="Z967" s="10"/>
      <c r="AA967" s="12"/>
      <c r="AB967" s="12"/>
      <c r="AC967" s="12"/>
      <c r="AD967" s="10"/>
      <c r="AE967" s="10"/>
      <c r="AF967" s="10"/>
      <c r="AG967" s="10"/>
      <c r="AH967" s="12"/>
      <c r="AI967" s="12"/>
      <c r="AJ967" s="12"/>
    </row>
    <row r="968" hidden="1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X968" s="9"/>
      <c r="Y968" s="7"/>
      <c r="Z968" s="7"/>
      <c r="AA968" s="9"/>
      <c r="AB968" s="9"/>
      <c r="AC968" s="9"/>
      <c r="AD968" s="7"/>
      <c r="AE968" s="7"/>
      <c r="AF968" s="7"/>
      <c r="AG968" s="7"/>
      <c r="AH968" s="9"/>
      <c r="AI968" s="9"/>
      <c r="AJ968" s="9"/>
    </row>
    <row r="969" hidden="1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X969" s="12"/>
      <c r="Y969" s="10"/>
      <c r="Z969" s="10"/>
      <c r="AA969" s="12"/>
      <c r="AB969" s="12"/>
      <c r="AC969" s="12"/>
      <c r="AD969" s="10"/>
      <c r="AE969" s="10"/>
      <c r="AF969" s="10"/>
      <c r="AG969" s="10"/>
      <c r="AH969" s="12"/>
      <c r="AI969" s="12"/>
      <c r="AJ969" s="12"/>
    </row>
    <row r="970" hidden="1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X970" s="9"/>
      <c r="Y970" s="7"/>
      <c r="Z970" s="7"/>
      <c r="AA970" s="9"/>
      <c r="AB970" s="9"/>
      <c r="AC970" s="9"/>
      <c r="AD970" s="7"/>
      <c r="AE970" s="7"/>
      <c r="AF970" s="7"/>
      <c r="AG970" s="7"/>
      <c r="AH970" s="9"/>
      <c r="AI970" s="9"/>
      <c r="AJ970" s="9"/>
    </row>
    <row r="971" hidden="1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X971" s="12"/>
      <c r="Y971" s="10"/>
      <c r="Z971" s="10"/>
      <c r="AA971" s="12"/>
      <c r="AB971" s="12"/>
      <c r="AC971" s="12"/>
      <c r="AD971" s="10"/>
      <c r="AE971" s="10"/>
      <c r="AF971" s="10"/>
      <c r="AG971" s="10"/>
      <c r="AH971" s="12"/>
      <c r="AI971" s="12"/>
      <c r="AJ971" s="12"/>
    </row>
    <row r="972" hidden="1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X972" s="9"/>
      <c r="Y972" s="7"/>
      <c r="Z972" s="7"/>
      <c r="AA972" s="9"/>
      <c r="AB972" s="9"/>
      <c r="AC972" s="9"/>
      <c r="AD972" s="7"/>
      <c r="AE972" s="7"/>
      <c r="AF972" s="7"/>
      <c r="AG972" s="7"/>
      <c r="AH972" s="9"/>
      <c r="AI972" s="9"/>
      <c r="AJ972" s="9"/>
    </row>
    <row r="973" hidden="1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X973" s="12"/>
      <c r="Y973" s="10"/>
      <c r="Z973" s="10"/>
      <c r="AA973" s="12"/>
      <c r="AB973" s="12"/>
      <c r="AC973" s="12"/>
      <c r="AD973" s="10"/>
      <c r="AE973" s="10"/>
      <c r="AF973" s="10"/>
      <c r="AG973" s="10"/>
      <c r="AH973" s="12"/>
      <c r="AI973" s="12"/>
      <c r="AJ973" s="12"/>
    </row>
    <row r="974" hidden="1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X974" s="9"/>
      <c r="Y974" s="7"/>
      <c r="Z974" s="7"/>
      <c r="AA974" s="9"/>
      <c r="AB974" s="9"/>
      <c r="AC974" s="9"/>
      <c r="AD974" s="7"/>
      <c r="AE974" s="7"/>
      <c r="AF974" s="7"/>
      <c r="AG974" s="7"/>
      <c r="AH974" s="9"/>
      <c r="AI974" s="9"/>
      <c r="AJ974" s="9"/>
    </row>
    <row r="975" hidden="1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X975" s="12"/>
      <c r="Y975" s="10"/>
      <c r="Z975" s="10"/>
      <c r="AA975" s="12"/>
      <c r="AB975" s="12"/>
      <c r="AC975" s="12"/>
      <c r="AD975" s="10"/>
      <c r="AE975" s="10"/>
      <c r="AF975" s="10"/>
      <c r="AG975" s="10"/>
      <c r="AH975" s="12"/>
      <c r="AI975" s="12"/>
      <c r="AJ975" s="12"/>
    </row>
    <row r="976" hidden="1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X976" s="9"/>
      <c r="Y976" s="7"/>
      <c r="Z976" s="7"/>
      <c r="AA976" s="9"/>
      <c r="AB976" s="9"/>
      <c r="AC976" s="9"/>
      <c r="AD976" s="7"/>
      <c r="AE976" s="7"/>
      <c r="AF976" s="7"/>
      <c r="AG976" s="7"/>
      <c r="AH976" s="9"/>
      <c r="AI976" s="9"/>
      <c r="AJ976" s="9"/>
    </row>
    <row r="977" hidden="1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X977" s="12"/>
      <c r="Y977" s="10"/>
      <c r="Z977" s="10"/>
      <c r="AA977" s="12"/>
      <c r="AB977" s="12"/>
      <c r="AC977" s="12"/>
      <c r="AD977" s="10"/>
      <c r="AE977" s="10"/>
      <c r="AF977" s="10"/>
      <c r="AG977" s="10"/>
      <c r="AH977" s="12"/>
      <c r="AI977" s="12"/>
      <c r="AJ977" s="12"/>
    </row>
    <row r="978" hidden="1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X978" s="9"/>
      <c r="Y978" s="7"/>
      <c r="Z978" s="7"/>
      <c r="AA978" s="9"/>
      <c r="AB978" s="9"/>
      <c r="AC978" s="9"/>
      <c r="AD978" s="7"/>
      <c r="AE978" s="7"/>
      <c r="AF978" s="7"/>
      <c r="AG978" s="7"/>
      <c r="AH978" s="9"/>
      <c r="AI978" s="9"/>
      <c r="AJ978" s="9"/>
    </row>
    <row r="979" hidden="1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X979" s="12"/>
      <c r="Y979" s="10"/>
      <c r="Z979" s="10"/>
      <c r="AA979" s="12"/>
      <c r="AB979" s="12"/>
      <c r="AC979" s="12"/>
      <c r="AD979" s="10"/>
      <c r="AE979" s="10"/>
      <c r="AF979" s="10"/>
      <c r="AG979" s="10"/>
      <c r="AH979" s="12"/>
      <c r="AI979" s="12"/>
      <c r="AJ979" s="12"/>
    </row>
    <row r="980" hidden="1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X980" s="9"/>
      <c r="Y980" s="7"/>
      <c r="Z980" s="7"/>
      <c r="AA980" s="9"/>
      <c r="AB980" s="9"/>
      <c r="AC980" s="9"/>
      <c r="AD980" s="7"/>
      <c r="AE980" s="7"/>
      <c r="AF980" s="7"/>
      <c r="AG980" s="7"/>
      <c r="AH980" s="9"/>
      <c r="AI980" s="9"/>
      <c r="AJ980" s="9"/>
    </row>
    <row r="981" hidden="1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X981" s="12"/>
      <c r="Y981" s="10"/>
      <c r="Z981" s="10"/>
      <c r="AA981" s="12"/>
      <c r="AB981" s="12"/>
      <c r="AC981" s="12"/>
      <c r="AD981" s="10"/>
      <c r="AE981" s="10"/>
      <c r="AF981" s="10"/>
      <c r="AG981" s="10"/>
      <c r="AH981" s="12"/>
      <c r="AI981" s="12"/>
      <c r="AJ981" s="12"/>
    </row>
    <row r="982" hidden="1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X982" s="9"/>
      <c r="Y982" s="7"/>
      <c r="Z982" s="7"/>
      <c r="AA982" s="9"/>
      <c r="AB982" s="9"/>
      <c r="AC982" s="9"/>
      <c r="AD982" s="7"/>
      <c r="AE982" s="7"/>
      <c r="AF982" s="7"/>
      <c r="AG982" s="7"/>
      <c r="AH982" s="9"/>
      <c r="AI982" s="9"/>
      <c r="AJ982" s="9"/>
    </row>
    <row r="983" hidden="1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X983" s="12"/>
      <c r="Y983" s="10"/>
      <c r="Z983" s="10"/>
      <c r="AA983" s="12"/>
      <c r="AB983" s="12"/>
      <c r="AC983" s="12"/>
      <c r="AD983" s="10"/>
      <c r="AE983" s="10"/>
      <c r="AF983" s="10"/>
      <c r="AG983" s="10"/>
      <c r="AH983" s="12"/>
      <c r="AI983" s="12"/>
      <c r="AJ983" s="12"/>
    </row>
    <row r="984" hidden="1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X984" s="9"/>
      <c r="Y984" s="7"/>
      <c r="Z984" s="7"/>
      <c r="AA984" s="9"/>
      <c r="AB984" s="9"/>
      <c r="AC984" s="9"/>
      <c r="AD984" s="7"/>
      <c r="AE984" s="7"/>
      <c r="AF984" s="7"/>
      <c r="AG984" s="7"/>
      <c r="AH984" s="9"/>
      <c r="AI984" s="9"/>
      <c r="AJ984" s="9"/>
    </row>
    <row r="985" hidden="1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X985" s="12"/>
      <c r="Y985" s="10"/>
      <c r="Z985" s="10"/>
      <c r="AA985" s="12"/>
      <c r="AB985" s="12"/>
      <c r="AC985" s="12"/>
      <c r="AD985" s="10"/>
      <c r="AE985" s="10"/>
      <c r="AF985" s="10"/>
      <c r="AG985" s="10"/>
      <c r="AH985" s="12"/>
      <c r="AI985" s="12"/>
      <c r="AJ985" s="12"/>
    </row>
    <row r="986" hidden="1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X986" s="9"/>
      <c r="Y986" s="7"/>
      <c r="Z986" s="7"/>
      <c r="AA986" s="9"/>
      <c r="AB986" s="9"/>
      <c r="AC986" s="9"/>
      <c r="AD986" s="7"/>
      <c r="AE986" s="7"/>
      <c r="AF986" s="7"/>
      <c r="AG986" s="7"/>
      <c r="AH986" s="9"/>
      <c r="AI986" s="9"/>
      <c r="AJ986" s="9"/>
    </row>
    <row r="987" hidden="1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X987" s="12"/>
      <c r="Y987" s="10"/>
      <c r="Z987" s="10"/>
      <c r="AA987" s="12"/>
      <c r="AB987" s="12"/>
      <c r="AC987" s="12"/>
      <c r="AD987" s="10"/>
      <c r="AE987" s="10"/>
      <c r="AF987" s="10"/>
      <c r="AG987" s="10"/>
      <c r="AH987" s="12"/>
      <c r="AI987" s="12"/>
      <c r="AJ987" s="12"/>
    </row>
    <row r="988" hidden="1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X988" s="9"/>
      <c r="Y988" s="7"/>
      <c r="Z988" s="7"/>
      <c r="AA988" s="9"/>
      <c r="AB988" s="9"/>
      <c r="AC988" s="9"/>
      <c r="AD988" s="7"/>
      <c r="AE988" s="7"/>
      <c r="AF988" s="7"/>
      <c r="AG988" s="7"/>
      <c r="AH988" s="9"/>
      <c r="AI988" s="9"/>
      <c r="AJ988" s="9"/>
    </row>
    <row r="989" hidden="1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X989" s="12"/>
      <c r="Y989" s="10"/>
      <c r="Z989" s="10"/>
      <c r="AA989" s="12"/>
      <c r="AB989" s="12"/>
      <c r="AC989" s="12"/>
      <c r="AD989" s="10"/>
      <c r="AE989" s="10"/>
      <c r="AF989" s="10"/>
      <c r="AG989" s="10"/>
      <c r="AH989" s="12"/>
      <c r="AI989" s="12"/>
      <c r="AJ989" s="12"/>
    </row>
    <row r="990" hidden="1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X990" s="9"/>
      <c r="Y990" s="7"/>
      <c r="Z990" s="7"/>
      <c r="AA990" s="9"/>
      <c r="AB990" s="9"/>
      <c r="AC990" s="9"/>
      <c r="AD990" s="7"/>
      <c r="AE990" s="7"/>
      <c r="AF990" s="7"/>
      <c r="AG990" s="7"/>
      <c r="AH990" s="9"/>
      <c r="AI990" s="9"/>
      <c r="AJ990" s="9"/>
    </row>
    <row r="991" hidden="1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X991" s="12"/>
      <c r="Y991" s="10"/>
      <c r="Z991" s="10"/>
      <c r="AA991" s="12"/>
      <c r="AB991" s="12"/>
      <c r="AC991" s="12"/>
      <c r="AD991" s="10"/>
      <c r="AE991" s="10"/>
      <c r="AF991" s="10"/>
      <c r="AG991" s="10"/>
      <c r="AH991" s="12"/>
      <c r="AI991" s="12"/>
      <c r="AJ991" s="12"/>
    </row>
    <row r="992" hidden="1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X992" s="9"/>
      <c r="Y992" s="7"/>
      <c r="Z992" s="7"/>
      <c r="AA992" s="9"/>
      <c r="AB992" s="9"/>
      <c r="AC992" s="9"/>
      <c r="AD992" s="7"/>
      <c r="AE992" s="7"/>
      <c r="AF992" s="7"/>
      <c r="AG992" s="7"/>
      <c r="AH992" s="9"/>
      <c r="AI992" s="9"/>
      <c r="AJ992" s="9"/>
    </row>
    <row r="993" hidden="1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X993" s="12"/>
      <c r="Y993" s="10"/>
      <c r="Z993" s="10"/>
      <c r="AA993" s="12"/>
      <c r="AB993" s="12"/>
      <c r="AC993" s="12"/>
      <c r="AD993" s="10"/>
      <c r="AE993" s="10"/>
      <c r="AF993" s="10"/>
      <c r="AG993" s="10"/>
      <c r="AH993" s="12"/>
      <c r="AI993" s="12"/>
      <c r="AJ993" s="12"/>
    </row>
    <row r="994" hidden="1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X994" s="9"/>
      <c r="Y994" s="7"/>
      <c r="Z994" s="7"/>
      <c r="AA994" s="9"/>
      <c r="AB994" s="9"/>
      <c r="AC994" s="9"/>
      <c r="AD994" s="7"/>
      <c r="AE994" s="7"/>
      <c r="AF994" s="7"/>
      <c r="AG994" s="7"/>
      <c r="AH994" s="9"/>
      <c r="AI994" s="9"/>
      <c r="AJ994" s="9"/>
    </row>
    <row r="995" hidden="1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X995" s="12"/>
      <c r="Y995" s="10"/>
      <c r="Z995" s="10"/>
      <c r="AA995" s="12"/>
      <c r="AB995" s="12"/>
      <c r="AC995" s="12"/>
      <c r="AD995" s="10"/>
      <c r="AE995" s="10"/>
      <c r="AF995" s="10"/>
      <c r="AG995" s="10"/>
      <c r="AH995" s="12"/>
      <c r="AI995" s="12"/>
      <c r="AJ995" s="12"/>
    </row>
    <row r="996" hidden="1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X996" s="9"/>
      <c r="Y996" s="7"/>
      <c r="Z996" s="7"/>
      <c r="AA996" s="9"/>
      <c r="AB996" s="9"/>
      <c r="AC996" s="9"/>
      <c r="AD996" s="7"/>
      <c r="AE996" s="7"/>
      <c r="AF996" s="7"/>
      <c r="AG996" s="7"/>
      <c r="AH996" s="9"/>
      <c r="AI996" s="9"/>
      <c r="AJ996" s="9"/>
    </row>
    <row r="997" hidden="1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X997" s="12"/>
      <c r="Y997" s="10"/>
      <c r="Z997" s="10"/>
      <c r="AA997" s="12"/>
      <c r="AB997" s="12"/>
      <c r="AC997" s="12"/>
      <c r="AD997" s="10"/>
      <c r="AE997" s="10"/>
      <c r="AF997" s="10"/>
      <c r="AG997" s="10"/>
      <c r="AH997" s="12"/>
      <c r="AI997" s="12"/>
      <c r="AJ997" s="12"/>
    </row>
    <row r="998" hidden="1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X998" s="9"/>
      <c r="Y998" s="7"/>
      <c r="Z998" s="7"/>
      <c r="AA998" s="9"/>
      <c r="AB998" s="9"/>
      <c r="AC998" s="9"/>
      <c r="AD998" s="7"/>
      <c r="AE998" s="7"/>
      <c r="AF998" s="7"/>
      <c r="AG998" s="7"/>
      <c r="AH998" s="9"/>
      <c r="AI998" s="9"/>
      <c r="AJ998" s="9"/>
    </row>
    <row r="999" hidden="1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X999" s="12"/>
      <c r="Y999" s="10"/>
      <c r="Z999" s="10"/>
      <c r="AA999" s="12"/>
      <c r="AB999" s="12"/>
      <c r="AC999" s="12"/>
      <c r="AD999" s="10"/>
      <c r="AE999" s="10"/>
      <c r="AF999" s="10"/>
      <c r="AG999" s="10"/>
      <c r="AH999" s="12"/>
      <c r="AI999" s="12"/>
      <c r="AJ999" s="12"/>
    </row>
    <row r="1000" hidden="1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X1000" s="9"/>
      <c r="Y1000" s="7"/>
      <c r="Z1000" s="7"/>
      <c r="AA1000" s="9"/>
      <c r="AB1000" s="9"/>
      <c r="AC1000" s="9"/>
      <c r="AD1000" s="7"/>
      <c r="AE1000" s="7"/>
      <c r="AF1000" s="7"/>
      <c r="AG1000" s="7"/>
      <c r="AH1000" s="9"/>
      <c r="AI1000" s="9"/>
      <c r="AJ1000" s="9"/>
    </row>
    <row r="1001" hidden="1">
      <c r="A1001" s="10"/>
      <c r="B1001" s="10"/>
      <c r="C1001" s="10"/>
      <c r="D1001" s="10"/>
      <c r="E1001" s="10"/>
      <c r="F1001" s="10"/>
      <c r="G1001" s="10"/>
      <c r="H1001" s="10"/>
      <c r="I1001" s="10"/>
      <c r="J1001" s="10"/>
      <c r="K1001" s="10"/>
      <c r="L1001" s="10"/>
      <c r="X1001" s="12"/>
      <c r="Y1001" s="10"/>
      <c r="Z1001" s="10"/>
      <c r="AA1001" s="12"/>
      <c r="AB1001" s="12"/>
      <c r="AC1001" s="12"/>
      <c r="AD1001" s="10"/>
      <c r="AE1001" s="10"/>
      <c r="AF1001" s="10"/>
      <c r="AG1001" s="10"/>
      <c r="AH1001" s="12"/>
      <c r="AI1001" s="12"/>
      <c r="AJ1001" s="12"/>
    </row>
    <row r="1002" hidden="1">
      <c r="A1002" s="7"/>
      <c r="B1002" s="7"/>
      <c r="C1002" s="7"/>
      <c r="D1002" s="7"/>
      <c r="E1002" s="7"/>
      <c r="F1002" s="7"/>
      <c r="G1002" s="7"/>
      <c r="H1002" s="7"/>
      <c r="I1002" s="7"/>
      <c r="J1002" s="7"/>
      <c r="K1002" s="7"/>
      <c r="L1002" s="7"/>
      <c r="X1002" s="9"/>
      <c r="Y1002" s="7"/>
      <c r="Z1002" s="7"/>
      <c r="AA1002" s="9"/>
      <c r="AB1002" s="9"/>
      <c r="AC1002" s="9"/>
      <c r="AD1002" s="7"/>
      <c r="AE1002" s="7"/>
      <c r="AF1002" s="7"/>
      <c r="AG1002" s="7"/>
      <c r="AH1002" s="9"/>
      <c r="AI1002" s="9"/>
      <c r="AJ1002" s="9"/>
    </row>
    <row r="1003" hidden="1">
      <c r="A1003" s="10"/>
      <c r="B1003" s="10"/>
      <c r="C1003" s="10"/>
      <c r="D1003" s="10"/>
      <c r="E1003" s="10"/>
      <c r="F1003" s="10"/>
      <c r="G1003" s="10"/>
      <c r="H1003" s="10"/>
      <c r="I1003" s="10"/>
      <c r="J1003" s="10"/>
      <c r="K1003" s="10"/>
      <c r="L1003" s="10"/>
      <c r="X1003" s="12"/>
      <c r="Y1003" s="10"/>
      <c r="Z1003" s="10"/>
      <c r="AA1003" s="12"/>
      <c r="AB1003" s="12"/>
      <c r="AC1003" s="12"/>
      <c r="AD1003" s="10"/>
      <c r="AE1003" s="10"/>
      <c r="AF1003" s="10"/>
      <c r="AG1003" s="10"/>
      <c r="AH1003" s="12"/>
      <c r="AI1003" s="12"/>
      <c r="AJ1003" s="12"/>
    </row>
    <row r="1004" hidden="1">
      <c r="A1004" s="7"/>
      <c r="B1004" s="7"/>
      <c r="C1004" s="7"/>
      <c r="D1004" s="7"/>
      <c r="E1004" s="7"/>
      <c r="F1004" s="7"/>
      <c r="G1004" s="7"/>
      <c r="H1004" s="7"/>
      <c r="I1004" s="7"/>
      <c r="J1004" s="7"/>
      <c r="K1004" s="7"/>
      <c r="L1004" s="7"/>
      <c r="X1004" s="9"/>
      <c r="Y1004" s="7"/>
      <c r="Z1004" s="7"/>
      <c r="AA1004" s="9"/>
      <c r="AB1004" s="9"/>
      <c r="AC1004" s="9"/>
      <c r="AD1004" s="7"/>
      <c r="AE1004" s="7"/>
      <c r="AF1004" s="7"/>
      <c r="AG1004" s="7"/>
      <c r="AH1004" s="9"/>
      <c r="AI1004" s="9"/>
      <c r="AJ1004" s="9"/>
    </row>
    <row r="1005" hidden="1">
      <c r="A1005" s="10"/>
      <c r="B1005" s="10"/>
      <c r="C1005" s="10"/>
      <c r="D1005" s="10"/>
      <c r="E1005" s="10"/>
      <c r="F1005" s="10"/>
      <c r="G1005" s="10"/>
      <c r="H1005" s="10"/>
      <c r="I1005" s="10"/>
      <c r="J1005" s="10"/>
      <c r="K1005" s="10"/>
      <c r="L1005" s="10"/>
      <c r="X1005" s="12"/>
      <c r="Y1005" s="10"/>
      <c r="Z1005" s="10"/>
      <c r="AA1005" s="12"/>
      <c r="AB1005" s="12"/>
      <c r="AC1005" s="12"/>
      <c r="AD1005" s="10"/>
      <c r="AE1005" s="10"/>
      <c r="AF1005" s="10"/>
      <c r="AG1005" s="10"/>
      <c r="AH1005" s="12"/>
      <c r="AI1005" s="12"/>
      <c r="AJ1005" s="12"/>
    </row>
    <row r="1006" hidden="1">
      <c r="A1006" s="7"/>
      <c r="B1006" s="7"/>
      <c r="C1006" s="7"/>
      <c r="D1006" s="7"/>
      <c r="E1006" s="7"/>
      <c r="F1006" s="7"/>
      <c r="G1006" s="7"/>
      <c r="H1006" s="7"/>
      <c r="I1006" s="7"/>
      <c r="J1006" s="7"/>
      <c r="K1006" s="7"/>
      <c r="L1006" s="7"/>
      <c r="X1006" s="9"/>
      <c r="Y1006" s="7"/>
      <c r="Z1006" s="7"/>
      <c r="AA1006" s="9"/>
      <c r="AB1006" s="9"/>
      <c r="AC1006" s="9"/>
      <c r="AD1006" s="7"/>
      <c r="AE1006" s="7"/>
      <c r="AF1006" s="7"/>
      <c r="AG1006" s="7"/>
      <c r="AH1006" s="9"/>
      <c r="AI1006" s="9"/>
      <c r="AJ1006" s="9"/>
    </row>
    <row r="1007" hidden="1">
      <c r="A1007" s="10"/>
      <c r="B1007" s="10"/>
      <c r="C1007" s="10"/>
      <c r="D1007" s="10"/>
      <c r="E1007" s="10"/>
      <c r="F1007" s="10"/>
      <c r="G1007" s="10"/>
      <c r="H1007" s="10"/>
      <c r="I1007" s="10"/>
      <c r="J1007" s="10"/>
      <c r="K1007" s="10"/>
      <c r="L1007" s="10"/>
      <c r="X1007" s="12"/>
      <c r="Y1007" s="10"/>
      <c r="Z1007" s="10"/>
      <c r="AA1007" s="12"/>
      <c r="AB1007" s="12"/>
      <c r="AC1007" s="12"/>
      <c r="AD1007" s="10"/>
      <c r="AE1007" s="10"/>
      <c r="AF1007" s="10"/>
      <c r="AG1007" s="10"/>
      <c r="AH1007" s="12"/>
      <c r="AI1007" s="12"/>
      <c r="AJ1007" s="12"/>
    </row>
    <row r="1008" hidden="1">
      <c r="A1008" s="7"/>
      <c r="B1008" s="7"/>
      <c r="C1008" s="7"/>
      <c r="D1008" s="7"/>
      <c r="E1008" s="7"/>
      <c r="F1008" s="7"/>
      <c r="G1008" s="7"/>
      <c r="H1008" s="7"/>
      <c r="I1008" s="7"/>
      <c r="J1008" s="7"/>
      <c r="K1008" s="7"/>
      <c r="L1008" s="7"/>
      <c r="X1008" s="9"/>
      <c r="Y1008" s="7"/>
      <c r="Z1008" s="7"/>
      <c r="AA1008" s="9"/>
      <c r="AB1008" s="9"/>
      <c r="AC1008" s="9"/>
      <c r="AD1008" s="7"/>
      <c r="AE1008" s="7"/>
      <c r="AF1008" s="7"/>
      <c r="AG1008" s="7"/>
      <c r="AH1008" s="9"/>
      <c r="AI1008" s="9"/>
      <c r="AJ1008" s="9"/>
    </row>
    <row r="1009" hidden="1">
      <c r="A1009" s="10"/>
      <c r="B1009" s="10"/>
      <c r="C1009" s="10"/>
      <c r="D1009" s="10"/>
      <c r="E1009" s="10"/>
      <c r="F1009" s="10"/>
      <c r="G1009" s="10"/>
      <c r="H1009" s="10"/>
      <c r="I1009" s="10"/>
      <c r="J1009" s="10"/>
      <c r="K1009" s="10"/>
      <c r="L1009" s="10"/>
      <c r="X1009" s="12"/>
      <c r="Y1009" s="10"/>
      <c r="Z1009" s="10"/>
      <c r="AA1009" s="12"/>
      <c r="AB1009" s="12"/>
      <c r="AC1009" s="12"/>
      <c r="AD1009" s="10"/>
      <c r="AE1009" s="10"/>
      <c r="AF1009" s="10"/>
      <c r="AG1009" s="10"/>
      <c r="AH1009" s="12"/>
      <c r="AI1009" s="12"/>
      <c r="AJ1009" s="12"/>
    </row>
    <row r="1010" hidden="1">
      <c r="A1010" s="7"/>
      <c r="B1010" s="7"/>
      <c r="C1010" s="7"/>
      <c r="D1010" s="7"/>
      <c r="E1010" s="7"/>
      <c r="F1010" s="7"/>
      <c r="G1010" s="7"/>
      <c r="H1010" s="7"/>
      <c r="I1010" s="7"/>
      <c r="J1010" s="7"/>
      <c r="K1010" s="7"/>
      <c r="L1010" s="7"/>
      <c r="X1010" s="9"/>
      <c r="Y1010" s="7"/>
      <c r="Z1010" s="7"/>
      <c r="AA1010" s="9"/>
      <c r="AB1010" s="9"/>
      <c r="AC1010" s="9"/>
      <c r="AD1010" s="7"/>
      <c r="AE1010" s="7"/>
      <c r="AF1010" s="7"/>
      <c r="AG1010" s="7"/>
      <c r="AH1010" s="9"/>
      <c r="AI1010" s="9"/>
      <c r="AJ1010" s="9"/>
    </row>
    <row r="1011" hidden="1">
      <c r="A1011" s="10"/>
      <c r="B1011" s="10"/>
      <c r="C1011" s="10"/>
      <c r="D1011" s="10"/>
      <c r="E1011" s="10"/>
      <c r="F1011" s="10"/>
      <c r="G1011" s="10"/>
      <c r="H1011" s="10"/>
      <c r="I1011" s="10"/>
      <c r="J1011" s="10"/>
      <c r="K1011" s="10"/>
      <c r="L1011" s="10"/>
      <c r="X1011" s="12"/>
      <c r="Y1011" s="10"/>
      <c r="Z1011" s="10"/>
      <c r="AA1011" s="12"/>
      <c r="AB1011" s="12"/>
      <c r="AC1011" s="12"/>
      <c r="AD1011" s="10"/>
      <c r="AE1011" s="10"/>
      <c r="AF1011" s="10"/>
      <c r="AG1011" s="10"/>
      <c r="AH1011" s="12"/>
      <c r="AI1011" s="12"/>
      <c r="AJ1011" s="12"/>
    </row>
    <row r="1012" hidden="1">
      <c r="A1012" s="7"/>
      <c r="B1012" s="7"/>
      <c r="C1012" s="7"/>
      <c r="D1012" s="7"/>
      <c r="E1012" s="7"/>
      <c r="F1012" s="7"/>
      <c r="G1012" s="7"/>
      <c r="H1012" s="7"/>
      <c r="I1012" s="7"/>
      <c r="J1012" s="7"/>
      <c r="K1012" s="7"/>
      <c r="L1012" s="7"/>
      <c r="X1012" s="9"/>
      <c r="Y1012" s="7"/>
      <c r="Z1012" s="7"/>
      <c r="AA1012" s="9"/>
      <c r="AB1012" s="9"/>
      <c r="AC1012" s="9"/>
      <c r="AD1012" s="7"/>
      <c r="AE1012" s="7"/>
      <c r="AF1012" s="7"/>
      <c r="AG1012" s="7"/>
      <c r="AH1012" s="9"/>
      <c r="AI1012" s="9"/>
      <c r="AJ1012" s="9"/>
    </row>
    <row r="1013" hidden="1">
      <c r="A1013" s="10"/>
      <c r="B1013" s="10"/>
      <c r="C1013" s="10"/>
      <c r="D1013" s="10"/>
      <c r="E1013" s="10"/>
      <c r="F1013" s="10"/>
      <c r="G1013" s="10"/>
      <c r="H1013" s="10"/>
      <c r="I1013" s="10"/>
      <c r="J1013" s="10"/>
      <c r="K1013" s="10"/>
      <c r="L1013" s="10"/>
      <c r="X1013" s="12"/>
      <c r="Y1013" s="10"/>
      <c r="Z1013" s="10"/>
      <c r="AA1013" s="12"/>
      <c r="AB1013" s="12"/>
      <c r="AC1013" s="12"/>
      <c r="AD1013" s="10"/>
      <c r="AE1013" s="10"/>
      <c r="AF1013" s="10"/>
      <c r="AG1013" s="10"/>
      <c r="AH1013" s="12"/>
      <c r="AI1013" s="12"/>
      <c r="AJ1013" s="12"/>
    </row>
    <row r="1014" hidden="1">
      <c r="A1014" s="7"/>
      <c r="B1014" s="7"/>
      <c r="C1014" s="7"/>
      <c r="D1014" s="7"/>
      <c r="E1014" s="7"/>
      <c r="F1014" s="7"/>
      <c r="G1014" s="7"/>
      <c r="H1014" s="7"/>
      <c r="I1014" s="7"/>
      <c r="J1014" s="7"/>
      <c r="K1014" s="7"/>
      <c r="L1014" s="7"/>
      <c r="X1014" s="9"/>
      <c r="Y1014" s="7"/>
      <c r="Z1014" s="7"/>
      <c r="AA1014" s="9"/>
      <c r="AB1014" s="9"/>
      <c r="AC1014" s="9"/>
      <c r="AD1014" s="7"/>
      <c r="AE1014" s="7"/>
      <c r="AF1014" s="7"/>
      <c r="AG1014" s="7"/>
      <c r="AH1014" s="9"/>
      <c r="AI1014" s="9"/>
      <c r="AJ1014" s="9"/>
    </row>
    <row r="1015" hidden="1">
      <c r="A1015" s="10"/>
      <c r="B1015" s="10"/>
      <c r="C1015" s="10"/>
      <c r="D1015" s="10"/>
      <c r="E1015" s="10"/>
      <c r="F1015" s="10"/>
      <c r="G1015" s="10"/>
      <c r="H1015" s="10"/>
      <c r="I1015" s="10"/>
      <c r="J1015" s="10"/>
      <c r="K1015" s="10"/>
      <c r="L1015" s="10"/>
      <c r="X1015" s="12"/>
      <c r="Y1015" s="10"/>
      <c r="Z1015" s="10"/>
      <c r="AA1015" s="12"/>
      <c r="AB1015" s="12"/>
      <c r="AC1015" s="12"/>
      <c r="AD1015" s="10"/>
      <c r="AE1015" s="10"/>
      <c r="AF1015" s="10"/>
      <c r="AG1015" s="10"/>
      <c r="AH1015" s="12"/>
      <c r="AI1015" s="12"/>
      <c r="AJ1015" s="12"/>
    </row>
    <row r="1016" hidden="1">
      <c r="A1016" s="7"/>
      <c r="B1016" s="7"/>
      <c r="C1016" s="7"/>
      <c r="D1016" s="7"/>
      <c r="E1016" s="7"/>
      <c r="F1016" s="7"/>
      <c r="G1016" s="7"/>
      <c r="H1016" s="7"/>
      <c r="I1016" s="7"/>
      <c r="J1016" s="7"/>
      <c r="K1016" s="7"/>
      <c r="L1016" s="7"/>
      <c r="X1016" s="9"/>
      <c r="Y1016" s="7"/>
      <c r="Z1016" s="7"/>
      <c r="AA1016" s="9"/>
      <c r="AB1016" s="9"/>
      <c r="AC1016" s="9"/>
      <c r="AD1016" s="7"/>
      <c r="AE1016" s="7"/>
      <c r="AF1016" s="7"/>
      <c r="AG1016" s="7"/>
      <c r="AH1016" s="9"/>
      <c r="AI1016" s="9"/>
      <c r="AJ1016" s="9"/>
    </row>
    <row r="1017" hidden="1">
      <c r="A1017" s="10"/>
      <c r="B1017" s="10"/>
      <c r="C1017" s="10"/>
      <c r="D1017" s="10"/>
      <c r="E1017" s="10"/>
      <c r="F1017" s="10"/>
      <c r="G1017" s="10"/>
      <c r="H1017" s="10"/>
      <c r="I1017" s="10"/>
      <c r="J1017" s="10"/>
      <c r="K1017" s="10"/>
      <c r="L1017" s="10"/>
      <c r="X1017" s="12"/>
      <c r="Y1017" s="10"/>
      <c r="Z1017" s="10"/>
      <c r="AA1017" s="12"/>
      <c r="AB1017" s="12"/>
      <c r="AC1017" s="12"/>
      <c r="AD1017" s="10"/>
      <c r="AE1017" s="10"/>
      <c r="AF1017" s="10"/>
      <c r="AG1017" s="10"/>
      <c r="AH1017" s="12"/>
      <c r="AI1017" s="12"/>
      <c r="AJ1017" s="12"/>
    </row>
    <row r="1018" hidden="1">
      <c r="A1018" s="7"/>
      <c r="B1018" s="7"/>
      <c r="C1018" s="7"/>
      <c r="D1018" s="7"/>
      <c r="E1018" s="7"/>
      <c r="F1018" s="7"/>
      <c r="G1018" s="7"/>
      <c r="H1018" s="7"/>
      <c r="I1018" s="7"/>
      <c r="J1018" s="7"/>
      <c r="K1018" s="7"/>
      <c r="L1018" s="7"/>
      <c r="X1018" s="9"/>
      <c r="Y1018" s="7"/>
      <c r="Z1018" s="7"/>
      <c r="AA1018" s="9"/>
      <c r="AB1018" s="9"/>
      <c r="AC1018" s="9"/>
      <c r="AD1018" s="7"/>
      <c r="AE1018" s="7"/>
      <c r="AF1018" s="7"/>
      <c r="AG1018" s="7"/>
      <c r="AH1018" s="9"/>
      <c r="AI1018" s="9"/>
      <c r="AJ1018" s="9"/>
    </row>
    <row r="1019" hidden="1">
      <c r="A1019" s="10"/>
      <c r="B1019" s="10"/>
      <c r="C1019" s="10"/>
      <c r="D1019" s="10"/>
      <c r="E1019" s="10"/>
      <c r="F1019" s="10"/>
      <c r="G1019" s="10"/>
      <c r="H1019" s="10"/>
      <c r="I1019" s="10"/>
      <c r="J1019" s="10"/>
      <c r="K1019" s="10"/>
      <c r="L1019" s="10"/>
      <c r="X1019" s="12"/>
      <c r="Y1019" s="10"/>
      <c r="Z1019" s="10"/>
      <c r="AA1019" s="12"/>
      <c r="AB1019" s="12"/>
      <c r="AC1019" s="12"/>
      <c r="AD1019" s="10"/>
      <c r="AE1019" s="10"/>
      <c r="AF1019" s="10"/>
      <c r="AG1019" s="10"/>
      <c r="AH1019" s="12"/>
      <c r="AI1019" s="12"/>
      <c r="AJ1019" s="12"/>
    </row>
    <row r="1020" hidden="1">
      <c r="A1020" s="7"/>
      <c r="B1020" s="7"/>
      <c r="C1020" s="7"/>
      <c r="D1020" s="7"/>
      <c r="E1020" s="7"/>
      <c r="F1020" s="7"/>
      <c r="G1020" s="7"/>
      <c r="H1020" s="7"/>
      <c r="I1020" s="7"/>
      <c r="J1020" s="7"/>
      <c r="K1020" s="7"/>
      <c r="L1020" s="7"/>
      <c r="X1020" s="9"/>
      <c r="Y1020" s="7"/>
      <c r="Z1020" s="7"/>
      <c r="AA1020" s="9"/>
      <c r="AB1020" s="9"/>
      <c r="AC1020" s="9"/>
      <c r="AD1020" s="7"/>
      <c r="AE1020" s="7"/>
      <c r="AF1020" s="7"/>
      <c r="AG1020" s="7"/>
      <c r="AH1020" s="9"/>
      <c r="AI1020" s="9"/>
      <c r="AJ1020" s="9"/>
    </row>
    <row r="1021" hidden="1">
      <c r="A1021" s="10"/>
      <c r="B1021" s="10"/>
      <c r="C1021" s="10"/>
      <c r="D1021" s="10"/>
      <c r="E1021" s="10"/>
      <c r="F1021" s="10"/>
      <c r="G1021" s="10"/>
      <c r="H1021" s="10"/>
      <c r="I1021" s="10"/>
      <c r="J1021" s="10"/>
      <c r="K1021" s="10"/>
      <c r="L1021" s="10"/>
      <c r="X1021" s="12"/>
      <c r="Y1021" s="10"/>
      <c r="Z1021" s="10"/>
      <c r="AA1021" s="12"/>
      <c r="AB1021" s="12"/>
      <c r="AC1021" s="12"/>
      <c r="AD1021" s="10"/>
      <c r="AE1021" s="10"/>
      <c r="AF1021" s="10"/>
      <c r="AG1021" s="10"/>
      <c r="AH1021" s="12"/>
      <c r="AI1021" s="12"/>
      <c r="AJ1021" s="12"/>
    </row>
    <row r="1022" hidden="1">
      <c r="A1022" s="7"/>
      <c r="B1022" s="7"/>
      <c r="C1022" s="7"/>
      <c r="D1022" s="7"/>
      <c r="E1022" s="7"/>
      <c r="F1022" s="7"/>
      <c r="G1022" s="7"/>
      <c r="H1022" s="7"/>
      <c r="I1022" s="7"/>
      <c r="J1022" s="7"/>
      <c r="K1022" s="7"/>
      <c r="L1022" s="7"/>
      <c r="X1022" s="9"/>
      <c r="Y1022" s="7"/>
      <c r="Z1022" s="7"/>
      <c r="AA1022" s="9"/>
      <c r="AB1022" s="9"/>
      <c r="AC1022" s="9"/>
      <c r="AD1022" s="7"/>
      <c r="AE1022" s="7"/>
      <c r="AF1022" s="7"/>
      <c r="AG1022" s="7"/>
      <c r="AH1022" s="9"/>
      <c r="AI1022" s="9"/>
      <c r="AJ1022" s="9"/>
    </row>
    <row r="1023" hidden="1">
      <c r="A1023" s="10"/>
      <c r="B1023" s="10"/>
      <c r="C1023" s="10"/>
      <c r="D1023" s="10"/>
      <c r="E1023" s="10"/>
      <c r="F1023" s="10"/>
      <c r="G1023" s="10"/>
      <c r="H1023" s="10"/>
      <c r="I1023" s="10"/>
      <c r="J1023" s="10"/>
      <c r="K1023" s="10"/>
      <c r="L1023" s="10"/>
      <c r="X1023" s="12"/>
      <c r="Y1023" s="10"/>
      <c r="Z1023" s="10"/>
      <c r="AA1023" s="12"/>
      <c r="AB1023" s="12"/>
      <c r="AC1023" s="12"/>
      <c r="AD1023" s="10"/>
      <c r="AE1023" s="10"/>
      <c r="AF1023" s="10"/>
      <c r="AG1023" s="10"/>
      <c r="AH1023" s="12"/>
      <c r="AI1023" s="12"/>
      <c r="AJ1023" s="12"/>
    </row>
    <row r="1024" hidden="1">
      <c r="A1024" s="7"/>
      <c r="B1024" s="7"/>
      <c r="C1024" s="7"/>
      <c r="D1024" s="7"/>
      <c r="E1024" s="7"/>
      <c r="F1024" s="7"/>
      <c r="G1024" s="7"/>
      <c r="H1024" s="7"/>
      <c r="I1024" s="7"/>
      <c r="J1024" s="7"/>
      <c r="K1024" s="7"/>
      <c r="L1024" s="7"/>
      <c r="X1024" s="9"/>
      <c r="Y1024" s="7"/>
      <c r="Z1024" s="7"/>
      <c r="AA1024" s="9"/>
      <c r="AB1024" s="9"/>
      <c r="AC1024" s="9"/>
      <c r="AD1024" s="7"/>
      <c r="AE1024" s="7"/>
      <c r="AF1024" s="7"/>
      <c r="AG1024" s="7"/>
      <c r="AH1024" s="9"/>
      <c r="AI1024" s="9"/>
      <c r="AJ1024" s="9"/>
    </row>
    <row r="1025" hidden="1">
      <c r="A1025" s="10"/>
      <c r="B1025" s="10"/>
      <c r="C1025" s="10"/>
      <c r="D1025" s="10"/>
      <c r="E1025" s="10"/>
      <c r="F1025" s="10"/>
      <c r="G1025" s="10"/>
      <c r="H1025" s="10"/>
      <c r="I1025" s="10"/>
      <c r="J1025" s="10"/>
      <c r="K1025" s="10"/>
      <c r="L1025" s="10"/>
      <c r="X1025" s="12"/>
      <c r="Y1025" s="10"/>
      <c r="Z1025" s="10"/>
      <c r="AA1025" s="12"/>
      <c r="AB1025" s="12"/>
      <c r="AC1025" s="12"/>
      <c r="AD1025" s="10"/>
      <c r="AE1025" s="10"/>
      <c r="AF1025" s="10"/>
      <c r="AG1025" s="10"/>
      <c r="AH1025" s="12"/>
      <c r="AI1025" s="12"/>
      <c r="AJ1025" s="12"/>
    </row>
    <row r="1026" hidden="1">
      <c r="A1026" s="7"/>
      <c r="B1026" s="7"/>
      <c r="C1026" s="7"/>
      <c r="D1026" s="7"/>
      <c r="E1026" s="7"/>
      <c r="F1026" s="7"/>
      <c r="G1026" s="7"/>
      <c r="H1026" s="7"/>
      <c r="I1026" s="7"/>
      <c r="J1026" s="7"/>
      <c r="K1026" s="7"/>
      <c r="L1026" s="7"/>
      <c r="X1026" s="9"/>
      <c r="Y1026" s="7"/>
      <c r="Z1026" s="7"/>
      <c r="AA1026" s="9"/>
      <c r="AB1026" s="9"/>
      <c r="AC1026" s="9"/>
      <c r="AD1026" s="7"/>
      <c r="AE1026" s="7"/>
      <c r="AF1026" s="7"/>
      <c r="AG1026" s="7"/>
      <c r="AH1026" s="9"/>
      <c r="AI1026" s="9"/>
      <c r="AJ1026" s="9"/>
    </row>
    <row r="1027" hidden="1">
      <c r="A1027" s="10"/>
      <c r="B1027" s="10"/>
      <c r="C1027" s="10"/>
      <c r="D1027" s="10"/>
      <c r="E1027" s="10"/>
      <c r="F1027" s="10"/>
      <c r="G1027" s="10"/>
      <c r="H1027" s="10"/>
      <c r="I1027" s="10"/>
      <c r="J1027" s="10"/>
      <c r="K1027" s="10"/>
      <c r="L1027" s="10"/>
      <c r="X1027" s="12"/>
      <c r="Y1027" s="10"/>
      <c r="Z1027" s="10"/>
      <c r="AA1027" s="12"/>
      <c r="AB1027" s="12"/>
      <c r="AC1027" s="12"/>
      <c r="AD1027" s="10"/>
      <c r="AE1027" s="10"/>
      <c r="AF1027" s="10"/>
      <c r="AG1027" s="10"/>
      <c r="AH1027" s="12"/>
      <c r="AI1027" s="12"/>
      <c r="AJ1027" s="12"/>
    </row>
    <row r="1028" hidden="1">
      <c r="A1028" s="7"/>
      <c r="B1028" s="7"/>
      <c r="C1028" s="7"/>
      <c r="D1028" s="7"/>
      <c r="E1028" s="7"/>
      <c r="F1028" s="7"/>
      <c r="G1028" s="7"/>
      <c r="H1028" s="7"/>
      <c r="I1028" s="7"/>
      <c r="J1028" s="7"/>
      <c r="K1028" s="7"/>
      <c r="L1028" s="7"/>
      <c r="X1028" s="9"/>
      <c r="Y1028" s="7"/>
      <c r="Z1028" s="7"/>
      <c r="AA1028" s="9"/>
      <c r="AB1028" s="9"/>
      <c r="AC1028" s="9"/>
      <c r="AD1028" s="7"/>
      <c r="AE1028" s="7"/>
      <c r="AF1028" s="7"/>
      <c r="AG1028" s="7"/>
      <c r="AH1028" s="9"/>
      <c r="AI1028" s="9"/>
      <c r="AJ1028" s="9"/>
    </row>
    <row r="1029" hidden="1">
      <c r="A1029" s="10"/>
      <c r="B1029" s="10"/>
      <c r="C1029" s="10"/>
      <c r="D1029" s="10"/>
      <c r="E1029" s="10"/>
      <c r="F1029" s="10"/>
      <c r="G1029" s="10"/>
      <c r="H1029" s="10"/>
      <c r="I1029" s="10"/>
      <c r="J1029" s="10"/>
      <c r="K1029" s="10"/>
      <c r="L1029" s="10"/>
      <c r="X1029" s="12"/>
      <c r="Y1029" s="10"/>
      <c r="Z1029" s="10"/>
      <c r="AA1029" s="12"/>
      <c r="AB1029" s="12"/>
      <c r="AC1029" s="12"/>
      <c r="AD1029" s="10"/>
      <c r="AE1029" s="10"/>
      <c r="AF1029" s="10"/>
      <c r="AG1029" s="10"/>
      <c r="AH1029" s="12"/>
      <c r="AI1029" s="12"/>
      <c r="AJ1029" s="12"/>
    </row>
    <row r="1030" hidden="1">
      <c r="A1030" s="7"/>
      <c r="B1030" s="7"/>
      <c r="C1030" s="7"/>
      <c r="D1030" s="7"/>
      <c r="E1030" s="7"/>
      <c r="F1030" s="7"/>
      <c r="G1030" s="7"/>
      <c r="H1030" s="7"/>
      <c r="I1030" s="7"/>
      <c r="J1030" s="7"/>
      <c r="K1030" s="7"/>
      <c r="L1030" s="7"/>
      <c r="X1030" s="9"/>
      <c r="Y1030" s="7"/>
      <c r="Z1030" s="7"/>
      <c r="AA1030" s="9"/>
      <c r="AB1030" s="9"/>
      <c r="AC1030" s="9"/>
      <c r="AD1030" s="7"/>
      <c r="AE1030" s="7"/>
      <c r="AF1030" s="7"/>
      <c r="AG1030" s="7"/>
      <c r="AH1030" s="9"/>
      <c r="AI1030" s="9"/>
      <c r="AJ1030" s="9"/>
    </row>
    <row r="1031" hidden="1">
      <c r="A1031" s="10"/>
      <c r="B1031" s="10"/>
      <c r="C1031" s="10"/>
      <c r="D1031" s="10"/>
      <c r="E1031" s="10"/>
      <c r="F1031" s="10"/>
      <c r="G1031" s="10"/>
      <c r="H1031" s="10"/>
      <c r="I1031" s="10"/>
      <c r="J1031" s="10"/>
      <c r="K1031" s="10"/>
      <c r="L1031" s="10"/>
      <c r="X1031" s="12"/>
      <c r="Y1031" s="10"/>
      <c r="Z1031" s="10"/>
      <c r="AA1031" s="12"/>
      <c r="AB1031" s="12"/>
      <c r="AC1031" s="12"/>
      <c r="AD1031" s="10"/>
      <c r="AE1031" s="10"/>
      <c r="AF1031" s="10"/>
      <c r="AG1031" s="10"/>
      <c r="AH1031" s="12"/>
      <c r="AI1031" s="12"/>
      <c r="AJ1031" s="12"/>
    </row>
    <row r="1032" hidden="1">
      <c r="A1032" s="7"/>
      <c r="B1032" s="7"/>
      <c r="C1032" s="7"/>
      <c r="D1032" s="7"/>
      <c r="E1032" s="7"/>
      <c r="F1032" s="7"/>
      <c r="G1032" s="7"/>
      <c r="H1032" s="7"/>
      <c r="I1032" s="7"/>
      <c r="J1032" s="7"/>
      <c r="K1032" s="7"/>
      <c r="L1032" s="7"/>
      <c r="X1032" s="9"/>
      <c r="Y1032" s="7"/>
      <c r="Z1032" s="7"/>
      <c r="AA1032" s="9"/>
      <c r="AB1032" s="9"/>
      <c r="AC1032" s="9"/>
      <c r="AD1032" s="7"/>
      <c r="AE1032" s="7"/>
      <c r="AF1032" s="7"/>
      <c r="AG1032" s="7"/>
      <c r="AH1032" s="9"/>
      <c r="AI1032" s="9"/>
      <c r="AJ1032" s="9"/>
    </row>
    <row r="1033" hidden="1">
      <c r="A1033" s="10"/>
      <c r="B1033" s="10"/>
      <c r="C1033" s="10"/>
      <c r="D1033" s="10"/>
      <c r="E1033" s="10"/>
      <c r="F1033" s="10"/>
      <c r="G1033" s="10"/>
      <c r="H1033" s="10"/>
      <c r="I1033" s="10"/>
      <c r="J1033" s="10"/>
      <c r="K1033" s="10"/>
      <c r="L1033" s="10"/>
      <c r="X1033" s="12"/>
      <c r="Y1033" s="10"/>
      <c r="Z1033" s="10"/>
      <c r="AA1033" s="12"/>
      <c r="AB1033" s="12"/>
      <c r="AC1033" s="12"/>
      <c r="AD1033" s="10"/>
      <c r="AE1033" s="10"/>
      <c r="AF1033" s="10"/>
      <c r="AG1033" s="10"/>
      <c r="AH1033" s="12"/>
      <c r="AI1033" s="12"/>
      <c r="AJ1033" s="12"/>
    </row>
    <row r="1034" hidden="1">
      <c r="A1034" s="7"/>
      <c r="B1034" s="7"/>
      <c r="C1034" s="7"/>
      <c r="D1034" s="7"/>
      <c r="E1034" s="7"/>
      <c r="F1034" s="7"/>
      <c r="G1034" s="7"/>
      <c r="H1034" s="7"/>
      <c r="I1034" s="7"/>
      <c r="J1034" s="7"/>
      <c r="K1034" s="7"/>
      <c r="L1034" s="7"/>
      <c r="X1034" s="9"/>
      <c r="Y1034" s="7"/>
      <c r="Z1034" s="7"/>
      <c r="AA1034" s="9"/>
      <c r="AB1034" s="9"/>
      <c r="AC1034" s="9"/>
      <c r="AD1034" s="7"/>
      <c r="AE1034" s="7"/>
      <c r="AF1034" s="7"/>
      <c r="AG1034" s="7"/>
      <c r="AH1034" s="9"/>
      <c r="AI1034" s="9"/>
      <c r="AJ1034" s="9"/>
    </row>
    <row r="1035" hidden="1">
      <c r="A1035" s="10"/>
      <c r="B1035" s="10"/>
      <c r="C1035" s="10"/>
      <c r="D1035" s="10"/>
      <c r="E1035" s="10"/>
      <c r="F1035" s="10"/>
      <c r="G1035" s="10"/>
      <c r="H1035" s="10"/>
      <c r="I1035" s="10"/>
      <c r="J1035" s="10"/>
      <c r="K1035" s="10"/>
      <c r="L1035" s="10"/>
      <c r="X1035" s="12"/>
      <c r="Y1035" s="10"/>
      <c r="Z1035" s="10"/>
      <c r="AA1035" s="12"/>
      <c r="AB1035" s="12"/>
      <c r="AC1035" s="12"/>
      <c r="AD1035" s="10"/>
      <c r="AE1035" s="10"/>
      <c r="AF1035" s="10"/>
      <c r="AG1035" s="10"/>
      <c r="AH1035" s="12"/>
      <c r="AI1035" s="12"/>
      <c r="AJ1035" s="12"/>
    </row>
    <row r="1036" hidden="1">
      <c r="A1036" s="7"/>
      <c r="B1036" s="7"/>
      <c r="C1036" s="7"/>
      <c r="D1036" s="7"/>
      <c r="E1036" s="7"/>
      <c r="F1036" s="7"/>
      <c r="G1036" s="7"/>
      <c r="H1036" s="7"/>
      <c r="I1036" s="7"/>
      <c r="J1036" s="7"/>
      <c r="K1036" s="7"/>
      <c r="L1036" s="7"/>
      <c r="X1036" s="9"/>
      <c r="Y1036" s="7"/>
      <c r="Z1036" s="7"/>
      <c r="AA1036" s="9"/>
      <c r="AB1036" s="9"/>
      <c r="AC1036" s="9"/>
      <c r="AD1036" s="7"/>
      <c r="AE1036" s="7"/>
      <c r="AF1036" s="7"/>
      <c r="AG1036" s="7"/>
      <c r="AH1036" s="9"/>
      <c r="AI1036" s="9"/>
      <c r="AJ1036" s="9"/>
    </row>
    <row r="1037" hidden="1">
      <c r="A1037" s="10"/>
      <c r="B1037" s="10"/>
      <c r="C1037" s="10"/>
      <c r="D1037" s="10"/>
      <c r="E1037" s="10"/>
      <c r="F1037" s="10"/>
      <c r="G1037" s="10"/>
      <c r="H1037" s="10"/>
      <c r="I1037" s="10"/>
      <c r="J1037" s="10"/>
      <c r="K1037" s="10"/>
      <c r="L1037" s="10"/>
      <c r="X1037" s="12"/>
      <c r="Y1037" s="10"/>
      <c r="Z1037" s="10"/>
      <c r="AA1037" s="12"/>
      <c r="AB1037" s="12"/>
      <c r="AC1037" s="12"/>
      <c r="AD1037" s="10"/>
      <c r="AE1037" s="10"/>
      <c r="AF1037" s="10"/>
      <c r="AG1037" s="10"/>
      <c r="AH1037" s="12"/>
      <c r="AI1037" s="12"/>
      <c r="AJ1037" s="12"/>
    </row>
    <row r="1038" hidden="1">
      <c r="A1038" s="7"/>
      <c r="B1038" s="7"/>
      <c r="C1038" s="7"/>
      <c r="D1038" s="7"/>
      <c r="E1038" s="7"/>
      <c r="F1038" s="7"/>
      <c r="G1038" s="7"/>
      <c r="H1038" s="7"/>
      <c r="I1038" s="7"/>
      <c r="J1038" s="7"/>
      <c r="K1038" s="7"/>
      <c r="L1038" s="7"/>
      <c r="X1038" s="9"/>
      <c r="Y1038" s="7"/>
      <c r="Z1038" s="7"/>
      <c r="AA1038" s="9"/>
      <c r="AB1038" s="9"/>
      <c r="AC1038" s="9"/>
      <c r="AD1038" s="7"/>
      <c r="AE1038" s="7"/>
      <c r="AF1038" s="7"/>
      <c r="AG1038" s="7"/>
      <c r="AH1038" s="9"/>
      <c r="AI1038" s="9"/>
      <c r="AJ1038" s="9"/>
    </row>
    <row r="1039" hidden="1">
      <c r="A1039" s="10"/>
      <c r="B1039" s="10"/>
      <c r="C1039" s="10"/>
      <c r="D1039" s="10"/>
      <c r="E1039" s="10"/>
      <c r="F1039" s="10"/>
      <c r="G1039" s="10"/>
      <c r="H1039" s="10"/>
      <c r="I1039" s="10"/>
      <c r="J1039" s="10"/>
      <c r="K1039" s="10"/>
      <c r="L1039" s="10"/>
      <c r="X1039" s="12"/>
      <c r="Y1039" s="10"/>
      <c r="Z1039" s="10"/>
      <c r="AA1039" s="12"/>
      <c r="AB1039" s="12"/>
      <c r="AC1039" s="12"/>
      <c r="AD1039" s="10"/>
      <c r="AE1039" s="10"/>
      <c r="AF1039" s="10"/>
      <c r="AG1039" s="10"/>
      <c r="AH1039" s="12"/>
      <c r="AI1039" s="12"/>
      <c r="AJ1039" s="12"/>
    </row>
    <row r="1040" hidden="1">
      <c r="A1040" s="7"/>
      <c r="B1040" s="7"/>
      <c r="C1040" s="7"/>
      <c r="D1040" s="7"/>
      <c r="E1040" s="7"/>
      <c r="F1040" s="7"/>
      <c r="G1040" s="7"/>
      <c r="H1040" s="7"/>
      <c r="I1040" s="7"/>
      <c r="J1040" s="7"/>
      <c r="K1040" s="7"/>
      <c r="L1040" s="7"/>
      <c r="X1040" s="9"/>
      <c r="Y1040" s="7"/>
      <c r="Z1040" s="7"/>
      <c r="AA1040" s="9"/>
      <c r="AB1040" s="9"/>
      <c r="AC1040" s="9"/>
      <c r="AD1040" s="7"/>
      <c r="AE1040" s="7"/>
      <c r="AF1040" s="7"/>
      <c r="AG1040" s="7"/>
      <c r="AH1040" s="9"/>
      <c r="AI1040" s="9"/>
      <c r="AJ1040" s="9"/>
    </row>
    <row r="1041" hidden="1">
      <c r="A1041" s="10"/>
      <c r="B1041" s="10"/>
      <c r="C1041" s="10"/>
      <c r="D1041" s="10"/>
      <c r="E1041" s="10"/>
      <c r="F1041" s="10"/>
      <c r="G1041" s="10"/>
      <c r="H1041" s="10"/>
      <c r="I1041" s="10"/>
      <c r="J1041" s="10"/>
      <c r="K1041" s="10"/>
      <c r="L1041" s="10"/>
      <c r="X1041" s="12"/>
      <c r="Y1041" s="10"/>
      <c r="Z1041" s="10"/>
      <c r="AA1041" s="12"/>
      <c r="AB1041" s="12"/>
      <c r="AC1041" s="12"/>
      <c r="AD1041" s="10"/>
      <c r="AE1041" s="10"/>
      <c r="AF1041" s="10"/>
      <c r="AG1041" s="10"/>
      <c r="AH1041" s="12"/>
      <c r="AI1041" s="12"/>
      <c r="AJ1041" s="12"/>
    </row>
    <row r="1042" hidden="1">
      <c r="A1042" s="7"/>
      <c r="B1042" s="7"/>
      <c r="C1042" s="7"/>
      <c r="D1042" s="7"/>
      <c r="E1042" s="7"/>
      <c r="F1042" s="7"/>
      <c r="G1042" s="7"/>
      <c r="H1042" s="7"/>
      <c r="I1042" s="7"/>
      <c r="J1042" s="7"/>
      <c r="K1042" s="7"/>
      <c r="L1042" s="7"/>
      <c r="X1042" s="9"/>
      <c r="Y1042" s="7"/>
      <c r="Z1042" s="7"/>
      <c r="AA1042" s="9"/>
      <c r="AB1042" s="9"/>
      <c r="AC1042" s="9"/>
      <c r="AD1042" s="7"/>
      <c r="AE1042" s="7"/>
      <c r="AF1042" s="7"/>
      <c r="AG1042" s="7"/>
      <c r="AH1042" s="9"/>
      <c r="AI1042" s="9"/>
      <c r="AJ1042" s="9"/>
    </row>
    <row r="1043" hidden="1">
      <c r="A1043" s="10"/>
      <c r="B1043" s="10"/>
      <c r="C1043" s="10"/>
      <c r="D1043" s="10"/>
      <c r="E1043" s="10"/>
      <c r="F1043" s="10"/>
      <c r="G1043" s="10"/>
      <c r="H1043" s="10"/>
      <c r="I1043" s="10"/>
      <c r="J1043" s="10"/>
      <c r="K1043" s="10"/>
      <c r="L1043" s="10"/>
      <c r="X1043" s="12"/>
      <c r="Y1043" s="10"/>
      <c r="Z1043" s="10"/>
      <c r="AA1043" s="12"/>
      <c r="AB1043" s="12"/>
      <c r="AC1043" s="12"/>
      <c r="AD1043" s="10"/>
      <c r="AE1043" s="10"/>
      <c r="AF1043" s="10"/>
      <c r="AG1043" s="10"/>
      <c r="AH1043" s="12"/>
      <c r="AI1043" s="12"/>
      <c r="AJ1043" s="12"/>
    </row>
    <row r="1044" hidden="1">
      <c r="A1044" s="7"/>
      <c r="B1044" s="7"/>
      <c r="C1044" s="7"/>
      <c r="D1044" s="7"/>
      <c r="E1044" s="7"/>
      <c r="F1044" s="7"/>
      <c r="G1044" s="7"/>
      <c r="H1044" s="7"/>
      <c r="I1044" s="7"/>
      <c r="J1044" s="7"/>
      <c r="K1044" s="7"/>
      <c r="L1044" s="7"/>
      <c r="X1044" s="9"/>
      <c r="Y1044" s="7"/>
      <c r="Z1044" s="7"/>
      <c r="AA1044" s="9"/>
      <c r="AB1044" s="9"/>
      <c r="AC1044" s="9"/>
      <c r="AD1044" s="7"/>
      <c r="AE1044" s="7"/>
      <c r="AF1044" s="7"/>
      <c r="AG1044" s="7"/>
      <c r="AH1044" s="9"/>
      <c r="AI1044" s="9"/>
      <c r="AJ1044" s="9"/>
    </row>
    <row r="1045" hidden="1">
      <c r="A1045" s="10"/>
      <c r="B1045" s="10"/>
      <c r="C1045" s="10"/>
      <c r="D1045" s="10"/>
      <c r="E1045" s="10"/>
      <c r="F1045" s="10"/>
      <c r="G1045" s="10"/>
      <c r="H1045" s="10"/>
      <c r="I1045" s="10"/>
      <c r="J1045" s="10"/>
      <c r="K1045" s="10"/>
      <c r="L1045" s="10"/>
      <c r="X1045" s="12"/>
      <c r="Y1045" s="10"/>
      <c r="Z1045" s="10"/>
      <c r="AA1045" s="12"/>
      <c r="AB1045" s="12"/>
      <c r="AC1045" s="12"/>
      <c r="AD1045" s="10"/>
      <c r="AE1045" s="10"/>
      <c r="AF1045" s="10"/>
      <c r="AG1045" s="10"/>
      <c r="AH1045" s="12"/>
      <c r="AI1045" s="12"/>
      <c r="AJ1045" s="12"/>
    </row>
    <row r="1046" hidden="1">
      <c r="A1046" s="7"/>
      <c r="B1046" s="7"/>
      <c r="C1046" s="7"/>
      <c r="D1046" s="7"/>
      <c r="E1046" s="7"/>
      <c r="F1046" s="7"/>
      <c r="G1046" s="7"/>
      <c r="H1046" s="7"/>
      <c r="I1046" s="7"/>
      <c r="J1046" s="7"/>
      <c r="K1046" s="7"/>
      <c r="L1046" s="7"/>
      <c r="X1046" s="9"/>
      <c r="Y1046" s="7"/>
      <c r="Z1046" s="7"/>
      <c r="AA1046" s="9"/>
      <c r="AB1046" s="9"/>
      <c r="AC1046" s="9"/>
      <c r="AD1046" s="7"/>
      <c r="AE1046" s="7"/>
      <c r="AF1046" s="7"/>
      <c r="AG1046" s="7"/>
      <c r="AH1046" s="9"/>
      <c r="AI1046" s="9"/>
      <c r="AJ1046" s="9"/>
    </row>
    <row r="1047" hidden="1">
      <c r="A1047" s="10"/>
      <c r="B1047" s="10"/>
      <c r="C1047" s="10"/>
      <c r="D1047" s="10"/>
      <c r="E1047" s="10"/>
      <c r="F1047" s="10"/>
      <c r="G1047" s="10"/>
      <c r="H1047" s="10"/>
      <c r="I1047" s="10"/>
      <c r="J1047" s="10"/>
      <c r="K1047" s="10"/>
      <c r="L1047" s="10"/>
      <c r="X1047" s="12"/>
      <c r="Y1047" s="10"/>
      <c r="Z1047" s="10"/>
      <c r="AA1047" s="12"/>
      <c r="AB1047" s="12"/>
      <c r="AC1047" s="12"/>
      <c r="AD1047" s="10"/>
      <c r="AE1047" s="10"/>
      <c r="AF1047" s="10"/>
      <c r="AG1047" s="10"/>
      <c r="AH1047" s="12"/>
      <c r="AI1047" s="12"/>
      <c r="AJ1047" s="12"/>
    </row>
    <row r="1048" hidden="1">
      <c r="A1048" s="7"/>
      <c r="B1048" s="7"/>
      <c r="C1048" s="7"/>
      <c r="D1048" s="7"/>
      <c r="E1048" s="7"/>
      <c r="F1048" s="7"/>
      <c r="G1048" s="7"/>
      <c r="H1048" s="7"/>
      <c r="I1048" s="7"/>
      <c r="J1048" s="7"/>
      <c r="K1048" s="7"/>
      <c r="L1048" s="7"/>
      <c r="X1048" s="9"/>
      <c r="Y1048" s="7"/>
      <c r="Z1048" s="7"/>
      <c r="AA1048" s="9"/>
      <c r="AB1048" s="9"/>
      <c r="AC1048" s="9"/>
      <c r="AD1048" s="7"/>
      <c r="AE1048" s="7"/>
      <c r="AF1048" s="7"/>
      <c r="AG1048" s="7"/>
      <c r="AH1048" s="9"/>
      <c r="AI1048" s="9"/>
      <c r="AJ1048" s="9"/>
    </row>
    <row r="1049" hidden="1">
      <c r="A1049" s="10"/>
      <c r="B1049" s="10"/>
      <c r="C1049" s="10"/>
      <c r="D1049" s="10"/>
      <c r="E1049" s="10"/>
      <c r="F1049" s="10"/>
      <c r="G1049" s="10"/>
      <c r="H1049" s="10"/>
      <c r="I1049" s="10"/>
      <c r="J1049" s="10"/>
      <c r="K1049" s="10"/>
      <c r="L1049" s="10"/>
      <c r="X1049" s="12"/>
      <c r="Y1049" s="10"/>
      <c r="Z1049" s="10"/>
      <c r="AA1049" s="12"/>
      <c r="AB1049" s="12"/>
      <c r="AC1049" s="12"/>
      <c r="AD1049" s="10"/>
      <c r="AE1049" s="10"/>
      <c r="AF1049" s="10"/>
      <c r="AG1049" s="10"/>
      <c r="AH1049" s="12"/>
      <c r="AI1049" s="12"/>
      <c r="AJ1049" s="12"/>
    </row>
    <row r="1050" hidden="1">
      <c r="A1050" s="7"/>
      <c r="B1050" s="7"/>
      <c r="C1050" s="7"/>
      <c r="D1050" s="7"/>
      <c r="E1050" s="7"/>
      <c r="F1050" s="7"/>
      <c r="G1050" s="7"/>
      <c r="H1050" s="7"/>
      <c r="I1050" s="7"/>
      <c r="J1050" s="7"/>
      <c r="K1050" s="7"/>
      <c r="L1050" s="7"/>
      <c r="X1050" s="9"/>
      <c r="Y1050" s="7"/>
      <c r="Z1050" s="7"/>
      <c r="AA1050" s="9"/>
      <c r="AB1050" s="9"/>
      <c r="AC1050" s="9"/>
      <c r="AD1050" s="7"/>
      <c r="AE1050" s="7"/>
      <c r="AF1050" s="7"/>
      <c r="AG1050" s="7"/>
      <c r="AH1050" s="9"/>
      <c r="AI1050" s="9"/>
      <c r="AJ1050" s="9"/>
    </row>
    <row r="1051" hidden="1">
      <c r="A1051" s="10"/>
      <c r="B1051" s="10"/>
      <c r="C1051" s="10"/>
      <c r="D1051" s="10"/>
      <c r="E1051" s="10"/>
      <c r="F1051" s="10"/>
      <c r="G1051" s="10"/>
      <c r="H1051" s="10"/>
      <c r="I1051" s="10"/>
      <c r="J1051" s="10"/>
      <c r="K1051" s="10"/>
      <c r="L1051" s="10"/>
      <c r="X1051" s="12"/>
      <c r="Y1051" s="10"/>
      <c r="Z1051" s="10"/>
      <c r="AA1051" s="12"/>
      <c r="AB1051" s="12"/>
      <c r="AC1051" s="12"/>
      <c r="AD1051" s="10"/>
      <c r="AE1051" s="10"/>
      <c r="AF1051" s="10"/>
      <c r="AG1051" s="10"/>
      <c r="AH1051" s="12"/>
      <c r="AI1051" s="12"/>
      <c r="AJ1051" s="12"/>
    </row>
    <row r="1052" hidden="1">
      <c r="A1052" s="7"/>
      <c r="B1052" s="7"/>
      <c r="C1052" s="7"/>
      <c r="D1052" s="7"/>
      <c r="E1052" s="7"/>
      <c r="F1052" s="7"/>
      <c r="G1052" s="7"/>
      <c r="H1052" s="7"/>
      <c r="I1052" s="7"/>
      <c r="J1052" s="7"/>
      <c r="K1052" s="7"/>
      <c r="L1052" s="7"/>
      <c r="X1052" s="9"/>
      <c r="Y1052" s="7"/>
      <c r="Z1052" s="7"/>
      <c r="AA1052" s="9"/>
      <c r="AB1052" s="9"/>
      <c r="AC1052" s="9"/>
      <c r="AD1052" s="7"/>
      <c r="AE1052" s="7"/>
      <c r="AF1052" s="7"/>
      <c r="AG1052" s="7"/>
      <c r="AH1052" s="9"/>
      <c r="AI1052" s="9"/>
      <c r="AJ1052" s="9"/>
    </row>
    <row r="1053" hidden="1">
      <c r="A1053" s="10"/>
      <c r="B1053" s="10"/>
      <c r="C1053" s="10"/>
      <c r="D1053" s="10"/>
      <c r="E1053" s="10"/>
      <c r="F1053" s="10"/>
      <c r="G1053" s="10"/>
      <c r="H1053" s="10"/>
      <c r="I1053" s="10"/>
      <c r="J1053" s="10"/>
      <c r="K1053" s="10"/>
      <c r="L1053" s="10"/>
      <c r="X1053" s="12"/>
      <c r="Y1053" s="10"/>
      <c r="Z1053" s="10"/>
      <c r="AA1053" s="12"/>
      <c r="AB1053" s="12"/>
      <c r="AC1053" s="12"/>
      <c r="AD1053" s="10"/>
      <c r="AE1053" s="10"/>
      <c r="AF1053" s="10"/>
      <c r="AG1053" s="10"/>
      <c r="AH1053" s="12"/>
      <c r="AI1053" s="12"/>
      <c r="AJ1053" s="12"/>
    </row>
    <row r="1054" hidden="1">
      <c r="A1054" s="7"/>
      <c r="B1054" s="7"/>
      <c r="C1054" s="7"/>
      <c r="D1054" s="7"/>
      <c r="E1054" s="7"/>
      <c r="F1054" s="7"/>
      <c r="G1054" s="7"/>
      <c r="H1054" s="7"/>
      <c r="I1054" s="7"/>
      <c r="J1054" s="7"/>
      <c r="K1054" s="7"/>
      <c r="L1054" s="7"/>
      <c r="X1054" s="9"/>
      <c r="Y1054" s="7"/>
      <c r="Z1054" s="7"/>
      <c r="AA1054" s="9"/>
      <c r="AB1054" s="9"/>
      <c r="AC1054" s="9"/>
      <c r="AD1054" s="7"/>
      <c r="AE1054" s="7"/>
      <c r="AF1054" s="7"/>
      <c r="AG1054" s="7"/>
      <c r="AH1054" s="9"/>
      <c r="AI1054" s="9"/>
      <c r="AJ1054" s="9"/>
    </row>
    <row r="1055" hidden="1">
      <c r="A1055" s="10"/>
      <c r="B1055" s="10"/>
      <c r="C1055" s="10"/>
      <c r="D1055" s="10"/>
      <c r="E1055" s="10"/>
      <c r="F1055" s="10"/>
      <c r="G1055" s="10"/>
      <c r="H1055" s="10"/>
      <c r="I1055" s="10"/>
      <c r="J1055" s="10"/>
      <c r="K1055" s="10"/>
      <c r="L1055" s="10"/>
      <c r="X1055" s="12"/>
      <c r="Y1055" s="10"/>
      <c r="Z1055" s="10"/>
      <c r="AA1055" s="12"/>
      <c r="AB1055" s="12"/>
      <c r="AC1055" s="12"/>
      <c r="AD1055" s="10"/>
      <c r="AE1055" s="10"/>
      <c r="AF1055" s="10"/>
      <c r="AG1055" s="10"/>
      <c r="AH1055" s="12"/>
      <c r="AI1055" s="12"/>
      <c r="AJ1055" s="12"/>
    </row>
    <row r="1056" hidden="1">
      <c r="A1056" s="7"/>
      <c r="B1056" s="7"/>
      <c r="C1056" s="7"/>
      <c r="D1056" s="7"/>
      <c r="E1056" s="7"/>
      <c r="F1056" s="7"/>
      <c r="G1056" s="7"/>
      <c r="H1056" s="7"/>
      <c r="I1056" s="7"/>
      <c r="J1056" s="7"/>
      <c r="K1056" s="7"/>
      <c r="L1056" s="7"/>
      <c r="X1056" s="9"/>
      <c r="Y1056" s="7"/>
      <c r="Z1056" s="7"/>
      <c r="AA1056" s="9"/>
      <c r="AB1056" s="9"/>
      <c r="AC1056" s="9"/>
      <c r="AD1056" s="7"/>
      <c r="AE1056" s="7"/>
      <c r="AF1056" s="7"/>
      <c r="AG1056" s="7"/>
      <c r="AH1056" s="9"/>
      <c r="AI1056" s="9"/>
      <c r="AJ1056" s="9"/>
    </row>
    <row r="1057" hidden="1">
      <c r="A1057" s="10"/>
      <c r="B1057" s="10"/>
      <c r="C1057" s="10"/>
      <c r="D1057" s="10"/>
      <c r="E1057" s="10"/>
      <c r="F1057" s="10"/>
      <c r="G1057" s="10"/>
      <c r="H1057" s="10"/>
      <c r="I1057" s="10"/>
      <c r="J1057" s="10"/>
      <c r="K1057" s="10"/>
      <c r="L1057" s="10"/>
      <c r="X1057" s="12"/>
      <c r="Y1057" s="10"/>
      <c r="Z1057" s="10"/>
      <c r="AA1057" s="12"/>
      <c r="AB1057" s="12"/>
      <c r="AC1057" s="12"/>
      <c r="AD1057" s="10"/>
      <c r="AE1057" s="10"/>
      <c r="AF1057" s="10"/>
      <c r="AG1057" s="10"/>
      <c r="AH1057" s="12"/>
      <c r="AI1057" s="12"/>
      <c r="AJ1057" s="12"/>
    </row>
    <row r="1058" hidden="1">
      <c r="A1058" s="7"/>
      <c r="B1058" s="7"/>
      <c r="C1058" s="7"/>
      <c r="D1058" s="7"/>
      <c r="E1058" s="7"/>
      <c r="F1058" s="7"/>
      <c r="G1058" s="7"/>
      <c r="H1058" s="7"/>
      <c r="I1058" s="7"/>
      <c r="J1058" s="7"/>
      <c r="K1058" s="7"/>
      <c r="L1058" s="7"/>
      <c r="X1058" s="9"/>
      <c r="Y1058" s="7"/>
      <c r="Z1058" s="7"/>
      <c r="AA1058" s="9"/>
      <c r="AB1058" s="9"/>
      <c r="AC1058" s="9"/>
      <c r="AD1058" s="7"/>
      <c r="AE1058" s="7"/>
      <c r="AF1058" s="7"/>
      <c r="AG1058" s="7"/>
      <c r="AH1058" s="9"/>
      <c r="AI1058" s="9"/>
      <c r="AJ1058" s="9"/>
    </row>
    <row r="1059" hidden="1">
      <c r="A1059" s="10"/>
      <c r="B1059" s="10"/>
      <c r="C1059" s="10"/>
      <c r="D1059" s="10"/>
      <c r="E1059" s="10"/>
      <c r="F1059" s="10"/>
      <c r="G1059" s="10"/>
      <c r="H1059" s="10"/>
      <c r="I1059" s="10"/>
      <c r="J1059" s="10"/>
      <c r="K1059" s="10"/>
      <c r="L1059" s="10"/>
      <c r="X1059" s="12"/>
      <c r="Y1059" s="10"/>
      <c r="Z1059" s="10"/>
      <c r="AA1059" s="12"/>
      <c r="AB1059" s="12"/>
      <c r="AC1059" s="12"/>
      <c r="AD1059" s="10"/>
      <c r="AE1059" s="10"/>
      <c r="AF1059" s="10"/>
      <c r="AG1059" s="10"/>
      <c r="AH1059" s="12"/>
      <c r="AI1059" s="12"/>
      <c r="AJ1059" s="12"/>
    </row>
    <row r="1060" hidden="1">
      <c r="A1060" s="7"/>
      <c r="B1060" s="7"/>
      <c r="C1060" s="7"/>
      <c r="D1060" s="7"/>
      <c r="E1060" s="7"/>
      <c r="F1060" s="7"/>
      <c r="G1060" s="7"/>
      <c r="H1060" s="7"/>
      <c r="I1060" s="7"/>
      <c r="J1060" s="7"/>
      <c r="K1060" s="7"/>
      <c r="L1060" s="7"/>
      <c r="X1060" s="9"/>
      <c r="Y1060" s="7"/>
      <c r="Z1060" s="7"/>
      <c r="AA1060" s="9"/>
      <c r="AB1060" s="9"/>
      <c r="AC1060" s="9"/>
      <c r="AD1060" s="7"/>
      <c r="AE1060" s="7"/>
      <c r="AF1060" s="7"/>
      <c r="AG1060" s="7"/>
      <c r="AH1060" s="9"/>
      <c r="AI1060" s="9"/>
      <c r="AJ1060" s="9"/>
    </row>
    <row r="1061" hidden="1">
      <c r="A1061" s="10"/>
      <c r="B1061" s="10"/>
      <c r="C1061" s="10"/>
      <c r="D1061" s="10"/>
      <c r="E1061" s="10"/>
      <c r="F1061" s="10"/>
      <c r="G1061" s="10"/>
      <c r="H1061" s="10"/>
      <c r="I1061" s="10"/>
      <c r="J1061" s="10"/>
      <c r="K1061" s="10"/>
      <c r="L1061" s="10"/>
      <c r="X1061" s="12"/>
      <c r="Y1061" s="10"/>
      <c r="Z1061" s="10"/>
      <c r="AA1061" s="12"/>
      <c r="AB1061" s="12"/>
      <c r="AC1061" s="12"/>
      <c r="AD1061" s="10"/>
      <c r="AE1061" s="10"/>
      <c r="AF1061" s="10"/>
      <c r="AG1061" s="10"/>
      <c r="AH1061" s="12"/>
      <c r="AI1061" s="12"/>
      <c r="AJ1061" s="12"/>
    </row>
    <row r="1062" hidden="1">
      <c r="A1062" s="7"/>
      <c r="B1062" s="7"/>
      <c r="C1062" s="7"/>
      <c r="D1062" s="7"/>
      <c r="E1062" s="7"/>
      <c r="F1062" s="7"/>
      <c r="G1062" s="7"/>
      <c r="H1062" s="7"/>
      <c r="I1062" s="7"/>
      <c r="J1062" s="7"/>
      <c r="K1062" s="7"/>
      <c r="L1062" s="7"/>
      <c r="X1062" s="9"/>
      <c r="Y1062" s="7"/>
      <c r="Z1062" s="7"/>
      <c r="AA1062" s="9"/>
      <c r="AB1062" s="9"/>
      <c r="AC1062" s="9"/>
      <c r="AD1062" s="7"/>
      <c r="AE1062" s="7"/>
      <c r="AF1062" s="7"/>
      <c r="AG1062" s="7"/>
      <c r="AH1062" s="9"/>
      <c r="AI1062" s="9"/>
      <c r="AJ1062" s="9"/>
    </row>
    <row r="1063" hidden="1">
      <c r="A1063" s="10"/>
      <c r="B1063" s="10"/>
      <c r="C1063" s="10"/>
      <c r="D1063" s="10"/>
      <c r="E1063" s="10"/>
      <c r="F1063" s="10"/>
      <c r="G1063" s="10"/>
      <c r="H1063" s="10"/>
      <c r="I1063" s="10"/>
      <c r="J1063" s="10"/>
      <c r="K1063" s="10"/>
      <c r="L1063" s="10"/>
      <c r="X1063" s="12"/>
      <c r="Y1063" s="10"/>
      <c r="Z1063" s="10"/>
      <c r="AA1063" s="12"/>
      <c r="AB1063" s="12"/>
      <c r="AC1063" s="12"/>
      <c r="AD1063" s="10"/>
      <c r="AE1063" s="10"/>
      <c r="AF1063" s="10"/>
      <c r="AG1063" s="10"/>
      <c r="AH1063" s="12"/>
      <c r="AI1063" s="12"/>
      <c r="AJ1063" s="12"/>
    </row>
    <row r="1064" hidden="1">
      <c r="A1064" s="7"/>
      <c r="B1064" s="7"/>
      <c r="C1064" s="7"/>
      <c r="D1064" s="7"/>
      <c r="E1064" s="7"/>
      <c r="F1064" s="7"/>
      <c r="G1064" s="7"/>
      <c r="H1064" s="7"/>
      <c r="I1064" s="7"/>
      <c r="J1064" s="7"/>
      <c r="K1064" s="7"/>
      <c r="L1064" s="7"/>
      <c r="X1064" s="9"/>
      <c r="Y1064" s="7"/>
      <c r="Z1064" s="7"/>
      <c r="AA1064" s="9"/>
      <c r="AB1064" s="9"/>
      <c r="AC1064" s="9"/>
      <c r="AD1064" s="7"/>
      <c r="AE1064" s="7"/>
      <c r="AF1064" s="7"/>
      <c r="AG1064" s="7"/>
      <c r="AH1064" s="9"/>
      <c r="AI1064" s="9"/>
      <c r="AJ1064" s="9"/>
    </row>
    <row r="1065" hidden="1">
      <c r="A1065" s="10"/>
      <c r="B1065" s="10"/>
      <c r="C1065" s="10"/>
      <c r="D1065" s="10"/>
      <c r="E1065" s="10"/>
      <c r="F1065" s="10"/>
      <c r="G1065" s="10"/>
      <c r="H1065" s="10"/>
      <c r="I1065" s="10"/>
      <c r="J1065" s="10"/>
      <c r="K1065" s="10"/>
      <c r="L1065" s="10"/>
      <c r="X1065" s="12"/>
      <c r="Y1065" s="10"/>
      <c r="Z1065" s="10"/>
      <c r="AA1065" s="12"/>
      <c r="AB1065" s="12"/>
      <c r="AC1065" s="12"/>
      <c r="AD1065" s="10"/>
      <c r="AE1065" s="10"/>
      <c r="AF1065" s="10"/>
      <c r="AG1065" s="10"/>
      <c r="AH1065" s="12"/>
      <c r="AI1065" s="12"/>
      <c r="AJ1065" s="12"/>
    </row>
    <row r="1066" hidden="1">
      <c r="A1066" s="7"/>
      <c r="B1066" s="7"/>
      <c r="C1066" s="7"/>
      <c r="D1066" s="7"/>
      <c r="E1066" s="7"/>
      <c r="F1066" s="7"/>
      <c r="G1066" s="7"/>
      <c r="H1066" s="7"/>
      <c r="I1066" s="7"/>
      <c r="J1066" s="7"/>
      <c r="K1066" s="7"/>
      <c r="L1066" s="7"/>
      <c r="X1066" s="9"/>
      <c r="Y1066" s="7"/>
      <c r="Z1066" s="7"/>
      <c r="AA1066" s="9"/>
      <c r="AB1066" s="9"/>
      <c r="AC1066" s="9"/>
      <c r="AD1066" s="7"/>
      <c r="AE1066" s="7"/>
      <c r="AF1066" s="7"/>
      <c r="AG1066" s="7"/>
      <c r="AH1066" s="9"/>
      <c r="AI1066" s="9"/>
      <c r="AJ1066" s="9"/>
    </row>
    <row r="1067" hidden="1">
      <c r="A1067" s="10"/>
      <c r="B1067" s="10"/>
      <c r="C1067" s="10"/>
      <c r="D1067" s="10"/>
      <c r="E1067" s="10"/>
      <c r="F1067" s="10"/>
      <c r="G1067" s="10"/>
      <c r="H1067" s="10"/>
      <c r="I1067" s="10"/>
      <c r="J1067" s="10"/>
      <c r="K1067" s="10"/>
      <c r="L1067" s="10"/>
      <c r="X1067" s="12"/>
      <c r="Y1067" s="10"/>
      <c r="Z1067" s="10"/>
      <c r="AA1067" s="12"/>
      <c r="AB1067" s="12"/>
      <c r="AC1067" s="12"/>
      <c r="AD1067" s="10"/>
      <c r="AE1067" s="10"/>
      <c r="AF1067" s="10"/>
      <c r="AG1067" s="10"/>
      <c r="AH1067" s="12"/>
      <c r="AI1067" s="12"/>
      <c r="AJ1067" s="12"/>
    </row>
    <row r="1068" hidden="1">
      <c r="A1068" s="7"/>
      <c r="B1068" s="7"/>
      <c r="C1068" s="7"/>
      <c r="D1068" s="7"/>
      <c r="E1068" s="7"/>
      <c r="F1068" s="7"/>
      <c r="G1068" s="7"/>
      <c r="H1068" s="7"/>
      <c r="I1068" s="7"/>
      <c r="J1068" s="7"/>
      <c r="K1068" s="7"/>
      <c r="L1068" s="7"/>
      <c r="X1068" s="9"/>
      <c r="Y1068" s="7"/>
      <c r="Z1068" s="7"/>
      <c r="AA1068" s="9"/>
      <c r="AB1068" s="9"/>
      <c r="AC1068" s="9"/>
      <c r="AD1068" s="7"/>
      <c r="AE1068" s="7"/>
      <c r="AF1068" s="7"/>
      <c r="AG1068" s="7"/>
      <c r="AH1068" s="9"/>
      <c r="AI1068" s="9"/>
      <c r="AJ1068" s="9"/>
    </row>
    <row r="1069" hidden="1">
      <c r="A1069" s="10"/>
      <c r="B1069" s="10"/>
      <c r="C1069" s="10"/>
      <c r="D1069" s="10"/>
      <c r="E1069" s="10"/>
      <c r="F1069" s="10"/>
      <c r="G1069" s="10"/>
      <c r="H1069" s="10"/>
      <c r="I1069" s="10"/>
      <c r="J1069" s="10"/>
      <c r="K1069" s="10"/>
      <c r="L1069" s="10"/>
      <c r="X1069" s="12"/>
      <c r="Y1069" s="10"/>
      <c r="Z1069" s="10"/>
      <c r="AA1069" s="12"/>
      <c r="AB1069" s="12"/>
      <c r="AC1069" s="12"/>
      <c r="AD1069" s="10"/>
      <c r="AE1069" s="10"/>
      <c r="AF1069" s="10"/>
      <c r="AG1069" s="10"/>
      <c r="AH1069" s="12"/>
      <c r="AI1069" s="12"/>
      <c r="AJ1069" s="12"/>
    </row>
    <row r="1070" hidden="1">
      <c r="A1070" s="7"/>
      <c r="B1070" s="7"/>
      <c r="C1070" s="7"/>
      <c r="D1070" s="7"/>
      <c r="E1070" s="7"/>
      <c r="F1070" s="7"/>
      <c r="G1070" s="7"/>
      <c r="H1070" s="7"/>
      <c r="I1070" s="7"/>
      <c r="J1070" s="7"/>
      <c r="K1070" s="7"/>
      <c r="L1070" s="7"/>
      <c r="X1070" s="9"/>
      <c r="Y1070" s="7"/>
      <c r="Z1070" s="7"/>
      <c r="AA1070" s="9"/>
      <c r="AB1070" s="9"/>
      <c r="AC1070" s="9"/>
      <c r="AD1070" s="7"/>
      <c r="AE1070" s="7"/>
      <c r="AF1070" s="7"/>
      <c r="AG1070" s="7"/>
      <c r="AH1070" s="9"/>
      <c r="AI1070" s="9"/>
      <c r="AJ1070" s="9"/>
    </row>
    <row r="1071" hidden="1">
      <c r="A1071" s="10"/>
      <c r="B1071" s="10"/>
      <c r="C1071" s="10"/>
      <c r="D1071" s="10"/>
      <c r="E1071" s="10"/>
      <c r="F1071" s="10"/>
      <c r="G1071" s="10"/>
      <c r="H1071" s="10"/>
      <c r="I1071" s="10"/>
      <c r="J1071" s="10"/>
      <c r="K1071" s="10"/>
      <c r="L1071" s="10"/>
      <c r="X1071" s="12"/>
      <c r="Y1071" s="10"/>
      <c r="Z1071" s="10"/>
      <c r="AA1071" s="12"/>
      <c r="AB1071" s="12"/>
      <c r="AC1071" s="12"/>
      <c r="AD1071" s="10"/>
      <c r="AE1071" s="10"/>
      <c r="AF1071" s="10"/>
      <c r="AG1071" s="10"/>
      <c r="AH1071" s="12"/>
      <c r="AI1071" s="12"/>
      <c r="AJ1071" s="12"/>
    </row>
    <row r="1072" hidden="1">
      <c r="A1072" s="7"/>
      <c r="B1072" s="7"/>
      <c r="C1072" s="7"/>
      <c r="D1072" s="7"/>
      <c r="E1072" s="7"/>
      <c r="F1072" s="7"/>
      <c r="G1072" s="7"/>
      <c r="H1072" s="7"/>
      <c r="I1072" s="7"/>
      <c r="J1072" s="7"/>
      <c r="K1072" s="7"/>
      <c r="L1072" s="7"/>
      <c r="X1072" s="9"/>
      <c r="Y1072" s="7"/>
      <c r="Z1072" s="7"/>
      <c r="AA1072" s="9"/>
      <c r="AB1072" s="9"/>
      <c r="AC1072" s="9"/>
      <c r="AD1072" s="7"/>
      <c r="AE1072" s="7"/>
      <c r="AF1072" s="7"/>
      <c r="AG1072" s="7"/>
      <c r="AH1072" s="9"/>
      <c r="AI1072" s="9"/>
      <c r="AJ1072" s="9"/>
    </row>
    <row r="1073" hidden="1">
      <c r="A1073" s="10"/>
      <c r="B1073" s="10"/>
      <c r="C1073" s="10"/>
      <c r="D1073" s="10"/>
      <c r="E1073" s="10"/>
      <c r="F1073" s="10"/>
      <c r="G1073" s="10"/>
      <c r="H1073" s="10"/>
      <c r="I1073" s="10"/>
      <c r="J1073" s="10"/>
      <c r="K1073" s="10"/>
      <c r="L1073" s="10"/>
      <c r="X1073" s="12"/>
      <c r="Y1073" s="10"/>
      <c r="Z1073" s="10"/>
      <c r="AA1073" s="12"/>
      <c r="AB1073" s="12"/>
      <c r="AC1073" s="12"/>
      <c r="AD1073" s="10"/>
      <c r="AE1073" s="10"/>
      <c r="AF1073" s="10"/>
      <c r="AG1073" s="10"/>
      <c r="AH1073" s="12"/>
      <c r="AI1073" s="12"/>
      <c r="AJ1073" s="12"/>
    </row>
    <row r="1074" hidden="1">
      <c r="A1074" s="7"/>
      <c r="B1074" s="7"/>
      <c r="C1074" s="7"/>
      <c r="D1074" s="7"/>
      <c r="E1074" s="7"/>
      <c r="F1074" s="7"/>
      <c r="G1074" s="7"/>
      <c r="H1074" s="7"/>
      <c r="I1074" s="7"/>
      <c r="J1074" s="7"/>
      <c r="K1074" s="7"/>
      <c r="L1074" s="7"/>
      <c r="X1074" s="9"/>
      <c r="Y1074" s="7"/>
      <c r="Z1074" s="7"/>
      <c r="AA1074" s="9"/>
      <c r="AB1074" s="9"/>
      <c r="AC1074" s="9"/>
      <c r="AD1074" s="7"/>
      <c r="AE1074" s="7"/>
      <c r="AF1074" s="7"/>
      <c r="AG1074" s="7"/>
      <c r="AH1074" s="9"/>
      <c r="AI1074" s="9"/>
      <c r="AJ1074" s="9"/>
    </row>
    <row r="1075" hidden="1">
      <c r="A1075" s="10"/>
      <c r="B1075" s="10"/>
      <c r="C1075" s="10"/>
      <c r="D1075" s="10"/>
      <c r="E1075" s="10"/>
      <c r="F1075" s="10"/>
      <c r="G1075" s="10"/>
      <c r="H1075" s="10"/>
      <c r="I1075" s="10"/>
      <c r="J1075" s="10"/>
      <c r="K1075" s="10"/>
      <c r="L1075" s="10"/>
      <c r="X1075" s="12"/>
      <c r="Y1075" s="10"/>
      <c r="Z1075" s="10"/>
      <c r="AA1075" s="12"/>
      <c r="AB1075" s="12"/>
      <c r="AC1075" s="12"/>
      <c r="AD1075" s="10"/>
      <c r="AE1075" s="10"/>
      <c r="AF1075" s="10"/>
      <c r="AG1075" s="10"/>
      <c r="AH1075" s="12"/>
      <c r="AI1075" s="12"/>
      <c r="AJ1075" s="12"/>
    </row>
    <row r="1076" hidden="1">
      <c r="A1076" s="7"/>
      <c r="B1076" s="7"/>
      <c r="C1076" s="7"/>
      <c r="D1076" s="7"/>
      <c r="E1076" s="7"/>
      <c r="F1076" s="7"/>
      <c r="G1076" s="7"/>
      <c r="H1076" s="7"/>
      <c r="I1076" s="7"/>
      <c r="J1076" s="7"/>
      <c r="K1076" s="7"/>
      <c r="L1076" s="7"/>
      <c r="X1076" s="9"/>
      <c r="Y1076" s="7"/>
      <c r="Z1076" s="7"/>
      <c r="AA1076" s="9"/>
      <c r="AB1076" s="9"/>
      <c r="AC1076" s="9"/>
      <c r="AD1076" s="7"/>
      <c r="AE1076" s="7"/>
      <c r="AF1076" s="7"/>
      <c r="AG1076" s="7"/>
      <c r="AH1076" s="9"/>
      <c r="AI1076" s="9"/>
      <c r="AJ1076" s="9"/>
    </row>
    <row r="1077" hidden="1">
      <c r="A1077" s="10"/>
      <c r="B1077" s="10"/>
      <c r="C1077" s="10"/>
      <c r="D1077" s="10"/>
      <c r="E1077" s="10"/>
      <c r="F1077" s="10"/>
      <c r="G1077" s="10"/>
      <c r="H1077" s="10"/>
      <c r="I1077" s="10"/>
      <c r="J1077" s="10"/>
      <c r="K1077" s="10"/>
      <c r="L1077" s="10"/>
      <c r="X1077" s="12"/>
      <c r="Y1077" s="10"/>
      <c r="Z1077" s="10"/>
      <c r="AA1077" s="12"/>
      <c r="AB1077" s="12"/>
      <c r="AC1077" s="12"/>
      <c r="AD1077" s="10"/>
      <c r="AE1077" s="10"/>
      <c r="AF1077" s="10"/>
      <c r="AG1077" s="10"/>
      <c r="AH1077" s="12"/>
      <c r="AI1077" s="12"/>
      <c r="AJ1077" s="12"/>
    </row>
    <row r="1078" hidden="1">
      <c r="A1078" s="7"/>
      <c r="B1078" s="7"/>
      <c r="C1078" s="7"/>
      <c r="D1078" s="7"/>
      <c r="E1078" s="7"/>
      <c r="F1078" s="7"/>
      <c r="G1078" s="7"/>
      <c r="H1078" s="7"/>
      <c r="I1078" s="7"/>
      <c r="J1078" s="7"/>
      <c r="K1078" s="7"/>
      <c r="L1078" s="7"/>
      <c r="X1078" s="9"/>
      <c r="Y1078" s="7"/>
      <c r="Z1078" s="7"/>
      <c r="AA1078" s="9"/>
      <c r="AB1078" s="9"/>
      <c r="AC1078" s="9"/>
      <c r="AD1078" s="7"/>
      <c r="AE1078" s="7"/>
      <c r="AF1078" s="7"/>
      <c r="AG1078" s="7"/>
      <c r="AH1078" s="9"/>
      <c r="AI1078" s="9"/>
      <c r="AJ1078" s="9"/>
    </row>
    <row r="1079" hidden="1">
      <c r="A1079" s="10"/>
      <c r="B1079" s="10"/>
      <c r="C1079" s="10"/>
      <c r="D1079" s="10"/>
      <c r="E1079" s="10"/>
      <c r="F1079" s="10"/>
      <c r="G1079" s="10"/>
      <c r="H1079" s="10"/>
      <c r="I1079" s="10"/>
      <c r="J1079" s="10"/>
      <c r="K1079" s="10"/>
      <c r="L1079" s="10"/>
      <c r="X1079" s="12"/>
      <c r="Y1079" s="10"/>
      <c r="Z1079" s="10"/>
      <c r="AA1079" s="12"/>
      <c r="AB1079" s="12"/>
      <c r="AC1079" s="12"/>
      <c r="AD1079" s="10"/>
      <c r="AE1079" s="10"/>
      <c r="AF1079" s="10"/>
      <c r="AG1079" s="10"/>
      <c r="AH1079" s="12"/>
      <c r="AI1079" s="12"/>
      <c r="AJ1079" s="12"/>
    </row>
    <row r="1080" hidden="1">
      <c r="A1080" s="7"/>
      <c r="B1080" s="7"/>
      <c r="C1080" s="7"/>
      <c r="D1080" s="7"/>
      <c r="E1080" s="7"/>
      <c r="F1080" s="7"/>
      <c r="G1080" s="7"/>
      <c r="H1080" s="7"/>
      <c r="I1080" s="7"/>
      <c r="J1080" s="7"/>
      <c r="K1080" s="7"/>
      <c r="L1080" s="7"/>
      <c r="X1080" s="9"/>
      <c r="Y1080" s="7"/>
      <c r="Z1080" s="7"/>
      <c r="AA1080" s="9"/>
      <c r="AB1080" s="9"/>
      <c r="AC1080" s="9"/>
      <c r="AD1080" s="7"/>
      <c r="AE1080" s="7"/>
      <c r="AF1080" s="7"/>
      <c r="AG1080" s="7"/>
      <c r="AH1080" s="9"/>
      <c r="AI1080" s="9"/>
      <c r="AJ1080" s="9"/>
    </row>
    <row r="1081" hidden="1">
      <c r="A1081" s="10"/>
      <c r="B1081" s="10"/>
      <c r="C1081" s="10"/>
      <c r="D1081" s="10"/>
      <c r="E1081" s="10"/>
      <c r="F1081" s="10"/>
      <c r="G1081" s="10"/>
      <c r="H1081" s="10"/>
      <c r="I1081" s="10"/>
      <c r="J1081" s="10"/>
      <c r="K1081" s="10"/>
      <c r="L1081" s="10"/>
      <c r="X1081" s="12"/>
      <c r="Y1081" s="10"/>
      <c r="Z1081" s="10"/>
      <c r="AA1081" s="12"/>
      <c r="AB1081" s="12"/>
      <c r="AC1081" s="12"/>
      <c r="AD1081" s="10"/>
      <c r="AE1081" s="10"/>
      <c r="AF1081" s="10"/>
      <c r="AG1081" s="10"/>
      <c r="AH1081" s="12"/>
      <c r="AI1081" s="12"/>
      <c r="AJ1081" s="12"/>
    </row>
    <row r="1082" hidden="1">
      <c r="A1082" s="7"/>
      <c r="B1082" s="7"/>
      <c r="C1082" s="7"/>
      <c r="D1082" s="7"/>
      <c r="E1082" s="7"/>
      <c r="F1082" s="7"/>
      <c r="G1082" s="7"/>
      <c r="H1082" s="7"/>
      <c r="I1082" s="7"/>
      <c r="J1082" s="7"/>
      <c r="K1082" s="7"/>
      <c r="L1082" s="7"/>
      <c r="X1082" s="9"/>
      <c r="Y1082" s="7"/>
      <c r="Z1082" s="7"/>
      <c r="AA1082" s="9"/>
      <c r="AB1082" s="9"/>
      <c r="AC1082" s="9"/>
      <c r="AD1082" s="7"/>
      <c r="AE1082" s="7"/>
      <c r="AF1082" s="7"/>
      <c r="AG1082" s="7"/>
      <c r="AH1082" s="9"/>
      <c r="AI1082" s="9"/>
      <c r="AJ1082" s="9"/>
    </row>
    <row r="1083" hidden="1">
      <c r="A1083" s="10"/>
      <c r="B1083" s="10"/>
      <c r="C1083" s="10"/>
      <c r="D1083" s="10"/>
      <c r="E1083" s="10"/>
      <c r="F1083" s="10"/>
      <c r="G1083" s="10"/>
      <c r="H1083" s="10"/>
      <c r="I1083" s="10"/>
      <c r="J1083" s="10"/>
      <c r="K1083" s="10"/>
      <c r="L1083" s="10"/>
      <c r="X1083" s="12"/>
      <c r="Y1083" s="10"/>
      <c r="Z1083" s="10"/>
      <c r="AA1083" s="12"/>
      <c r="AB1083" s="12"/>
      <c r="AC1083" s="12"/>
      <c r="AD1083" s="10"/>
      <c r="AE1083" s="10"/>
      <c r="AF1083" s="10"/>
      <c r="AG1083" s="10"/>
      <c r="AH1083" s="12"/>
      <c r="AI1083" s="12"/>
      <c r="AJ1083" s="12"/>
    </row>
    <row r="1084" hidden="1">
      <c r="A1084" s="7"/>
      <c r="B1084" s="7"/>
      <c r="C1084" s="7"/>
      <c r="D1084" s="7"/>
      <c r="E1084" s="7"/>
      <c r="F1084" s="7"/>
      <c r="G1084" s="7"/>
      <c r="H1084" s="7"/>
      <c r="I1084" s="7"/>
      <c r="J1084" s="7"/>
      <c r="K1084" s="7"/>
      <c r="L1084" s="7"/>
      <c r="X1084" s="9"/>
      <c r="Y1084" s="7"/>
      <c r="Z1084" s="7"/>
      <c r="AA1084" s="9"/>
      <c r="AB1084" s="9"/>
      <c r="AC1084" s="9"/>
      <c r="AD1084" s="7"/>
      <c r="AE1084" s="7"/>
      <c r="AF1084" s="7"/>
      <c r="AG1084" s="7"/>
      <c r="AH1084" s="9"/>
      <c r="AI1084" s="9"/>
      <c r="AJ1084" s="9"/>
    </row>
    <row r="1085" hidden="1">
      <c r="A1085" s="10"/>
      <c r="B1085" s="10"/>
      <c r="C1085" s="10"/>
      <c r="D1085" s="10"/>
      <c r="E1085" s="10"/>
      <c r="F1085" s="10"/>
      <c r="G1085" s="10"/>
      <c r="H1085" s="10"/>
      <c r="I1085" s="10"/>
      <c r="J1085" s="10"/>
      <c r="K1085" s="10"/>
      <c r="L1085" s="10"/>
      <c r="X1085" s="12"/>
      <c r="Y1085" s="10"/>
      <c r="Z1085" s="10"/>
      <c r="AA1085" s="12"/>
      <c r="AB1085" s="12"/>
      <c r="AC1085" s="12"/>
      <c r="AD1085" s="10"/>
      <c r="AE1085" s="10"/>
      <c r="AF1085" s="10"/>
      <c r="AG1085" s="10"/>
      <c r="AH1085" s="12"/>
      <c r="AI1085" s="12"/>
      <c r="AJ1085" s="12"/>
    </row>
    <row r="1086" hidden="1">
      <c r="A1086" s="7"/>
      <c r="B1086" s="7"/>
      <c r="C1086" s="7"/>
      <c r="D1086" s="7"/>
      <c r="E1086" s="7"/>
      <c r="F1086" s="7"/>
      <c r="G1086" s="7"/>
      <c r="H1086" s="7"/>
      <c r="I1086" s="7"/>
      <c r="J1086" s="7"/>
      <c r="K1086" s="7"/>
      <c r="L1086" s="7"/>
      <c r="X1086" s="9"/>
      <c r="Y1086" s="7"/>
      <c r="Z1086" s="7"/>
      <c r="AA1086" s="9"/>
      <c r="AB1086" s="9"/>
      <c r="AC1086" s="9"/>
      <c r="AD1086" s="7"/>
      <c r="AE1086" s="7"/>
      <c r="AF1086" s="7"/>
      <c r="AG1086" s="7"/>
      <c r="AH1086" s="9"/>
      <c r="AI1086" s="9"/>
      <c r="AJ1086" s="9"/>
    </row>
    <row r="1087" hidden="1">
      <c r="A1087" s="10"/>
      <c r="B1087" s="10"/>
      <c r="C1087" s="10"/>
      <c r="D1087" s="10"/>
      <c r="E1087" s="10"/>
      <c r="F1087" s="10"/>
      <c r="G1087" s="10"/>
      <c r="H1087" s="10"/>
      <c r="I1087" s="10"/>
      <c r="J1087" s="10"/>
      <c r="K1087" s="10"/>
      <c r="L1087" s="10"/>
      <c r="X1087" s="12"/>
      <c r="Y1087" s="10"/>
      <c r="Z1087" s="10"/>
      <c r="AA1087" s="12"/>
      <c r="AB1087" s="12"/>
      <c r="AC1087" s="12"/>
      <c r="AD1087" s="10"/>
      <c r="AE1087" s="10"/>
      <c r="AF1087" s="10"/>
      <c r="AG1087" s="10"/>
      <c r="AH1087" s="12"/>
      <c r="AI1087" s="12"/>
      <c r="AJ1087" s="12"/>
    </row>
    <row r="1088" hidden="1">
      <c r="A1088" s="7"/>
      <c r="B1088" s="7"/>
      <c r="C1088" s="7"/>
      <c r="D1088" s="7"/>
      <c r="E1088" s="7"/>
      <c r="F1088" s="7"/>
      <c r="G1088" s="7"/>
      <c r="H1088" s="7"/>
      <c r="I1088" s="7"/>
      <c r="J1088" s="7"/>
      <c r="K1088" s="7"/>
      <c r="L1088" s="7"/>
      <c r="X1088" s="9"/>
      <c r="Y1088" s="7"/>
      <c r="Z1088" s="7"/>
      <c r="AA1088" s="9"/>
      <c r="AB1088" s="9"/>
      <c r="AC1088" s="9"/>
      <c r="AD1088" s="7"/>
      <c r="AE1088" s="7"/>
      <c r="AF1088" s="7"/>
      <c r="AG1088" s="7"/>
      <c r="AH1088" s="9"/>
      <c r="AI1088" s="9"/>
      <c r="AJ1088" s="9"/>
    </row>
    <row r="1089" hidden="1">
      <c r="A1089" s="10"/>
      <c r="B1089" s="10"/>
      <c r="C1089" s="10"/>
      <c r="D1089" s="10"/>
      <c r="E1089" s="10"/>
      <c r="F1089" s="10"/>
      <c r="G1089" s="10"/>
      <c r="H1089" s="10"/>
      <c r="I1089" s="10"/>
      <c r="J1089" s="10"/>
      <c r="K1089" s="10"/>
      <c r="L1089" s="10"/>
      <c r="X1089" s="12"/>
      <c r="Y1089" s="10"/>
      <c r="Z1089" s="10"/>
      <c r="AA1089" s="12"/>
      <c r="AB1089" s="12"/>
      <c r="AC1089" s="12"/>
      <c r="AD1089" s="10"/>
      <c r="AE1089" s="10"/>
      <c r="AF1089" s="10"/>
      <c r="AG1089" s="10"/>
      <c r="AH1089" s="12"/>
      <c r="AI1089" s="12"/>
      <c r="AJ1089" s="12"/>
    </row>
    <row r="1090" hidden="1">
      <c r="A1090" s="7"/>
      <c r="B1090" s="7"/>
      <c r="C1090" s="7"/>
      <c r="D1090" s="7"/>
      <c r="E1090" s="7"/>
      <c r="F1090" s="7"/>
      <c r="G1090" s="7"/>
      <c r="H1090" s="7"/>
      <c r="I1090" s="7"/>
      <c r="J1090" s="7"/>
      <c r="K1090" s="7"/>
      <c r="L1090" s="7"/>
      <c r="X1090" s="9"/>
      <c r="Y1090" s="7"/>
      <c r="Z1090" s="7"/>
      <c r="AA1090" s="9"/>
      <c r="AB1090" s="9"/>
      <c r="AC1090" s="9"/>
      <c r="AD1090" s="7"/>
      <c r="AE1090" s="7"/>
      <c r="AF1090" s="7"/>
      <c r="AG1090" s="7"/>
      <c r="AH1090" s="9"/>
      <c r="AI1090" s="9"/>
      <c r="AJ1090" s="9"/>
    </row>
    <row r="1091" hidden="1">
      <c r="A1091" s="10"/>
      <c r="B1091" s="10"/>
      <c r="C1091" s="10"/>
      <c r="D1091" s="10"/>
      <c r="E1091" s="10"/>
      <c r="F1091" s="10"/>
      <c r="G1091" s="10"/>
      <c r="H1091" s="10"/>
      <c r="I1091" s="10"/>
      <c r="J1091" s="10"/>
      <c r="K1091" s="10"/>
      <c r="L1091" s="10"/>
      <c r="X1091" s="12"/>
      <c r="Y1091" s="10"/>
      <c r="Z1091" s="10"/>
      <c r="AA1091" s="12"/>
      <c r="AB1091" s="12"/>
      <c r="AC1091" s="12"/>
      <c r="AD1091" s="10"/>
      <c r="AE1091" s="10"/>
      <c r="AF1091" s="10"/>
      <c r="AG1091" s="10"/>
      <c r="AH1091" s="12"/>
      <c r="AI1091" s="12"/>
      <c r="AJ1091" s="12"/>
    </row>
    <row r="1092" hidden="1">
      <c r="A1092" s="7"/>
      <c r="B1092" s="7"/>
      <c r="C1092" s="7"/>
      <c r="D1092" s="7"/>
      <c r="E1092" s="7"/>
      <c r="F1092" s="7"/>
      <c r="G1092" s="7"/>
      <c r="H1092" s="7"/>
      <c r="I1092" s="7"/>
      <c r="J1092" s="7"/>
      <c r="K1092" s="7"/>
      <c r="L1092" s="7"/>
      <c r="X1092" s="9"/>
      <c r="Y1092" s="7"/>
      <c r="Z1092" s="7"/>
      <c r="AA1092" s="9"/>
      <c r="AB1092" s="9"/>
      <c r="AC1092" s="9"/>
      <c r="AD1092" s="7"/>
      <c r="AE1092" s="7"/>
      <c r="AF1092" s="7"/>
      <c r="AG1092" s="7"/>
      <c r="AH1092" s="9"/>
      <c r="AI1092" s="9"/>
      <c r="AJ1092" s="9"/>
    </row>
    <row r="1093" hidden="1">
      <c r="A1093" s="10"/>
      <c r="B1093" s="10"/>
      <c r="C1093" s="10"/>
      <c r="D1093" s="10"/>
      <c r="E1093" s="10"/>
      <c r="F1093" s="10"/>
      <c r="G1093" s="10"/>
      <c r="H1093" s="10"/>
      <c r="I1093" s="10"/>
      <c r="J1093" s="10"/>
      <c r="K1093" s="10"/>
      <c r="L1093" s="10"/>
      <c r="X1093" s="12"/>
      <c r="Y1093" s="10"/>
      <c r="Z1093" s="10"/>
      <c r="AA1093" s="12"/>
      <c r="AB1093" s="12"/>
      <c r="AC1093" s="12"/>
      <c r="AD1093" s="10"/>
      <c r="AE1093" s="10"/>
      <c r="AF1093" s="10"/>
      <c r="AG1093" s="10"/>
      <c r="AH1093" s="12"/>
      <c r="AI1093" s="12"/>
      <c r="AJ1093" s="12"/>
    </row>
    <row r="1094" hidden="1">
      <c r="A1094" s="7"/>
      <c r="B1094" s="7"/>
      <c r="C1094" s="7"/>
      <c r="D1094" s="7"/>
      <c r="E1094" s="7"/>
      <c r="F1094" s="7"/>
      <c r="G1094" s="7"/>
      <c r="H1094" s="7"/>
      <c r="I1094" s="7"/>
      <c r="J1094" s="7"/>
      <c r="K1094" s="7"/>
      <c r="L1094" s="7"/>
      <c r="X1094" s="9"/>
      <c r="Y1094" s="7"/>
      <c r="Z1094" s="7"/>
      <c r="AA1094" s="9"/>
      <c r="AB1094" s="9"/>
      <c r="AC1094" s="9"/>
      <c r="AD1094" s="7"/>
      <c r="AE1094" s="7"/>
      <c r="AF1094" s="7"/>
      <c r="AG1094" s="7"/>
      <c r="AH1094" s="9"/>
      <c r="AI1094" s="9"/>
      <c r="AJ1094" s="9"/>
    </row>
    <row r="1095" hidden="1">
      <c r="A1095" s="10"/>
      <c r="B1095" s="10"/>
      <c r="C1095" s="10"/>
      <c r="D1095" s="10"/>
      <c r="E1095" s="10"/>
      <c r="F1095" s="10"/>
      <c r="G1095" s="10"/>
      <c r="H1095" s="10"/>
      <c r="I1095" s="10"/>
      <c r="J1095" s="10"/>
      <c r="K1095" s="10"/>
      <c r="L1095" s="10"/>
      <c r="X1095" s="12"/>
      <c r="Y1095" s="10"/>
      <c r="Z1095" s="10"/>
      <c r="AA1095" s="12"/>
      <c r="AB1095" s="12"/>
      <c r="AC1095" s="12"/>
      <c r="AD1095" s="10"/>
      <c r="AE1095" s="10"/>
      <c r="AF1095" s="10"/>
      <c r="AG1095" s="10"/>
      <c r="AH1095" s="12"/>
      <c r="AI1095" s="12"/>
      <c r="AJ1095" s="12"/>
    </row>
    <row r="1096" hidden="1">
      <c r="A1096" s="7"/>
      <c r="B1096" s="7"/>
      <c r="C1096" s="7"/>
      <c r="D1096" s="7"/>
      <c r="E1096" s="7"/>
      <c r="F1096" s="7"/>
      <c r="G1096" s="7"/>
      <c r="H1096" s="7"/>
      <c r="I1096" s="7"/>
      <c r="J1096" s="7"/>
      <c r="K1096" s="7"/>
      <c r="L1096" s="7"/>
      <c r="X1096" s="9"/>
      <c r="Y1096" s="7"/>
      <c r="Z1096" s="7"/>
      <c r="AA1096" s="9"/>
      <c r="AB1096" s="9"/>
      <c r="AC1096" s="9"/>
      <c r="AD1096" s="7"/>
      <c r="AE1096" s="7"/>
      <c r="AF1096" s="7"/>
      <c r="AG1096" s="7"/>
      <c r="AH1096" s="9"/>
      <c r="AI1096" s="9"/>
      <c r="AJ1096" s="9"/>
    </row>
    <row r="1097" hidden="1">
      <c r="A1097" s="10"/>
      <c r="B1097" s="10"/>
      <c r="C1097" s="10"/>
      <c r="D1097" s="10"/>
      <c r="E1097" s="10"/>
      <c r="F1097" s="10"/>
      <c r="G1097" s="10"/>
      <c r="H1097" s="10"/>
      <c r="I1097" s="10"/>
      <c r="J1097" s="10"/>
      <c r="K1097" s="10"/>
      <c r="L1097" s="10"/>
      <c r="X1097" s="12"/>
      <c r="Y1097" s="10"/>
      <c r="Z1097" s="10"/>
      <c r="AA1097" s="12"/>
      <c r="AB1097" s="12"/>
      <c r="AC1097" s="12"/>
      <c r="AD1097" s="10"/>
      <c r="AE1097" s="10"/>
      <c r="AF1097" s="10"/>
      <c r="AG1097" s="10"/>
      <c r="AH1097" s="12"/>
      <c r="AI1097" s="12"/>
      <c r="AJ1097" s="12"/>
    </row>
    <row r="1098" hidden="1">
      <c r="A1098" s="7"/>
      <c r="B1098" s="7"/>
      <c r="C1098" s="7"/>
      <c r="D1098" s="7"/>
      <c r="E1098" s="7"/>
      <c r="F1098" s="7"/>
      <c r="G1098" s="7"/>
      <c r="H1098" s="7"/>
      <c r="I1098" s="7"/>
      <c r="J1098" s="7"/>
      <c r="K1098" s="7"/>
      <c r="L1098" s="7"/>
      <c r="X1098" s="9"/>
      <c r="Y1098" s="7"/>
      <c r="Z1098" s="7"/>
      <c r="AA1098" s="9"/>
      <c r="AB1098" s="9"/>
      <c r="AC1098" s="9"/>
      <c r="AD1098" s="7"/>
      <c r="AE1098" s="7"/>
      <c r="AF1098" s="7"/>
      <c r="AG1098" s="7"/>
      <c r="AH1098" s="9"/>
      <c r="AI1098" s="9"/>
      <c r="AJ1098" s="9"/>
    </row>
    <row r="1099" hidden="1">
      <c r="A1099" s="10"/>
      <c r="B1099" s="10"/>
      <c r="C1099" s="10"/>
      <c r="D1099" s="10"/>
      <c r="E1099" s="10"/>
      <c r="F1099" s="10"/>
      <c r="G1099" s="10"/>
      <c r="H1099" s="10"/>
      <c r="I1099" s="10"/>
      <c r="J1099" s="10"/>
      <c r="K1099" s="10"/>
      <c r="L1099" s="10"/>
      <c r="X1099" s="12"/>
      <c r="Y1099" s="10"/>
      <c r="Z1099" s="10"/>
      <c r="AA1099" s="12"/>
      <c r="AB1099" s="12"/>
      <c r="AC1099" s="12"/>
      <c r="AD1099" s="10"/>
      <c r="AE1099" s="10"/>
      <c r="AF1099" s="10"/>
      <c r="AG1099" s="10"/>
      <c r="AH1099" s="12"/>
      <c r="AI1099" s="12"/>
      <c r="AJ1099" s="12"/>
    </row>
    <row r="1100" hidden="1">
      <c r="A1100" s="7"/>
      <c r="B1100" s="7"/>
      <c r="C1100" s="7"/>
      <c r="D1100" s="7"/>
      <c r="E1100" s="7"/>
      <c r="F1100" s="7"/>
      <c r="G1100" s="7"/>
      <c r="H1100" s="7"/>
      <c r="I1100" s="7"/>
      <c r="J1100" s="7"/>
      <c r="K1100" s="7"/>
      <c r="L1100" s="7"/>
      <c r="X1100" s="9"/>
      <c r="Y1100" s="7"/>
      <c r="Z1100" s="7"/>
      <c r="AA1100" s="9"/>
      <c r="AB1100" s="9"/>
      <c r="AC1100" s="9"/>
      <c r="AD1100" s="7"/>
      <c r="AE1100" s="7"/>
      <c r="AF1100" s="7"/>
      <c r="AG1100" s="7"/>
      <c r="AH1100" s="9"/>
      <c r="AI1100" s="9"/>
      <c r="AJ1100" s="9"/>
    </row>
    <row r="1101" hidden="1">
      <c r="A1101" s="10"/>
      <c r="B1101" s="10"/>
      <c r="C1101" s="10"/>
      <c r="D1101" s="10"/>
      <c r="E1101" s="10"/>
      <c r="F1101" s="10"/>
      <c r="G1101" s="10"/>
      <c r="H1101" s="10"/>
      <c r="I1101" s="10"/>
      <c r="J1101" s="10"/>
      <c r="K1101" s="10"/>
      <c r="L1101" s="10"/>
      <c r="X1101" s="12"/>
      <c r="Y1101" s="10"/>
      <c r="Z1101" s="10"/>
      <c r="AA1101" s="12"/>
      <c r="AB1101" s="12"/>
      <c r="AC1101" s="12"/>
      <c r="AD1101" s="10"/>
      <c r="AE1101" s="10"/>
      <c r="AF1101" s="10"/>
      <c r="AG1101" s="10"/>
      <c r="AH1101" s="12"/>
      <c r="AI1101" s="12"/>
      <c r="AJ1101" s="12"/>
    </row>
    <row r="1102" hidden="1">
      <c r="A1102" s="7"/>
      <c r="B1102" s="7"/>
      <c r="C1102" s="7"/>
      <c r="D1102" s="7"/>
      <c r="E1102" s="7"/>
      <c r="F1102" s="7"/>
      <c r="G1102" s="7"/>
      <c r="H1102" s="7"/>
      <c r="I1102" s="7"/>
      <c r="J1102" s="7"/>
      <c r="K1102" s="7"/>
      <c r="L1102" s="7"/>
      <c r="X1102" s="9"/>
      <c r="Y1102" s="7"/>
      <c r="Z1102" s="7"/>
      <c r="AA1102" s="9"/>
      <c r="AB1102" s="9"/>
      <c r="AC1102" s="9"/>
      <c r="AD1102" s="7"/>
      <c r="AE1102" s="7"/>
      <c r="AF1102" s="7"/>
      <c r="AG1102" s="7"/>
      <c r="AH1102" s="9"/>
      <c r="AI1102" s="9"/>
      <c r="AJ1102" s="9"/>
    </row>
    <row r="1103" hidden="1">
      <c r="A1103" s="10"/>
      <c r="B1103" s="10"/>
      <c r="C1103" s="10"/>
      <c r="D1103" s="10"/>
      <c r="E1103" s="10"/>
      <c r="F1103" s="10"/>
      <c r="G1103" s="10"/>
      <c r="H1103" s="10"/>
      <c r="I1103" s="10"/>
      <c r="J1103" s="10"/>
      <c r="K1103" s="10"/>
      <c r="L1103" s="10"/>
      <c r="X1103" s="12"/>
      <c r="Y1103" s="10"/>
      <c r="Z1103" s="10"/>
      <c r="AA1103" s="12"/>
      <c r="AB1103" s="12"/>
      <c r="AC1103" s="12"/>
      <c r="AD1103" s="10"/>
      <c r="AE1103" s="10"/>
      <c r="AF1103" s="10"/>
      <c r="AG1103" s="10"/>
      <c r="AH1103" s="12"/>
      <c r="AI1103" s="12"/>
      <c r="AJ1103" s="12"/>
    </row>
    <row r="1104" hidden="1">
      <c r="A1104" s="7"/>
      <c r="B1104" s="7"/>
      <c r="C1104" s="7"/>
      <c r="D1104" s="7"/>
      <c r="E1104" s="7"/>
      <c r="F1104" s="7"/>
      <c r="G1104" s="7"/>
      <c r="H1104" s="7"/>
      <c r="I1104" s="7"/>
      <c r="J1104" s="7"/>
      <c r="K1104" s="7"/>
      <c r="L1104" s="7"/>
      <c r="X1104" s="9"/>
      <c r="Y1104" s="7"/>
      <c r="Z1104" s="7"/>
      <c r="AA1104" s="9"/>
      <c r="AB1104" s="9"/>
      <c r="AC1104" s="9"/>
      <c r="AD1104" s="7"/>
      <c r="AE1104" s="7"/>
      <c r="AF1104" s="7"/>
      <c r="AG1104" s="7"/>
      <c r="AH1104" s="9"/>
      <c r="AI1104" s="9"/>
      <c r="AJ1104" s="9"/>
    </row>
    <row r="1105" hidden="1">
      <c r="A1105" s="10"/>
      <c r="B1105" s="10"/>
      <c r="C1105" s="10"/>
      <c r="D1105" s="10"/>
      <c r="E1105" s="10"/>
      <c r="F1105" s="10"/>
      <c r="G1105" s="10"/>
      <c r="H1105" s="10"/>
      <c r="I1105" s="10"/>
      <c r="J1105" s="10"/>
      <c r="K1105" s="10"/>
      <c r="L1105" s="10"/>
      <c r="X1105" s="12"/>
      <c r="Y1105" s="10"/>
      <c r="Z1105" s="10"/>
      <c r="AA1105" s="12"/>
      <c r="AB1105" s="12"/>
      <c r="AC1105" s="12"/>
      <c r="AD1105" s="10"/>
      <c r="AE1105" s="10"/>
      <c r="AF1105" s="10"/>
      <c r="AG1105" s="10"/>
      <c r="AH1105" s="12"/>
      <c r="AI1105" s="12"/>
      <c r="AJ1105" s="12"/>
    </row>
    <row r="1106" hidden="1">
      <c r="A1106" s="7"/>
      <c r="B1106" s="7"/>
      <c r="C1106" s="7"/>
      <c r="D1106" s="7"/>
      <c r="E1106" s="7"/>
      <c r="F1106" s="7"/>
      <c r="G1106" s="7"/>
      <c r="H1106" s="7"/>
      <c r="I1106" s="7"/>
      <c r="J1106" s="7"/>
      <c r="K1106" s="7"/>
      <c r="L1106" s="7"/>
      <c r="X1106" s="9"/>
      <c r="Y1106" s="7"/>
      <c r="Z1106" s="7"/>
      <c r="AA1106" s="9"/>
      <c r="AB1106" s="9"/>
      <c r="AC1106" s="9"/>
      <c r="AD1106" s="7"/>
      <c r="AE1106" s="7"/>
      <c r="AF1106" s="7"/>
      <c r="AG1106" s="7"/>
      <c r="AH1106" s="9"/>
      <c r="AI1106" s="9"/>
      <c r="AJ1106" s="9"/>
    </row>
  </sheetData>
  <autoFilter ref="$E$1:$E$1106">
    <filterColumn colId="0">
      <filters>
        <filter val="ULV"/>
      </filters>
    </filterColumn>
  </autoFilter>
  <drawing r:id="rId1"/>
  <tableParts count="3">
    <tablePart r:id="rId5"/>
    <tablePart r:id="rId6"/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3" t="s">
        <v>6</v>
      </c>
      <c r="B1" s="13" t="s">
        <v>5</v>
      </c>
      <c r="C1" s="13" t="s">
        <v>96</v>
      </c>
      <c r="D1" s="13" t="s">
        <v>97</v>
      </c>
      <c r="E1" s="13" t="s">
        <v>98</v>
      </c>
      <c r="F1" s="13" t="s">
        <v>9</v>
      </c>
      <c r="G1" s="13" t="s">
        <v>10</v>
      </c>
      <c r="H1" s="13" t="s">
        <v>7</v>
      </c>
      <c r="I1" s="13" t="s">
        <v>99</v>
      </c>
      <c r="J1" s="13" t="s">
        <v>100</v>
      </c>
      <c r="K1" s="13" t="s">
        <v>13</v>
      </c>
      <c r="L1" s="13" t="s">
        <v>14</v>
      </c>
      <c r="M1" s="13" t="s">
        <v>15</v>
      </c>
      <c r="N1" s="13" t="s">
        <v>16</v>
      </c>
      <c r="O1" s="13" t="s">
        <v>17</v>
      </c>
      <c r="P1" s="13" t="s">
        <v>18</v>
      </c>
      <c r="Q1" s="13" t="s">
        <v>19</v>
      </c>
      <c r="R1" s="13" t="s">
        <v>101</v>
      </c>
    </row>
    <row r="2">
      <c r="A2" s="13">
        <v>2.0</v>
      </c>
      <c r="B2" s="13" t="s">
        <v>42</v>
      </c>
      <c r="E2" s="13" t="s">
        <v>51</v>
      </c>
      <c r="F2" s="13">
        <v>1.0</v>
      </c>
      <c r="G2" s="13">
        <v>10.0</v>
      </c>
      <c r="H2" s="13">
        <v>-17.0</v>
      </c>
      <c r="I2" s="13">
        <v>6.0</v>
      </c>
      <c r="J2" s="13">
        <v>11.0</v>
      </c>
      <c r="K2" s="13" t="s">
        <v>44</v>
      </c>
      <c r="L2" s="13" t="s">
        <v>45</v>
      </c>
      <c r="N2" s="13" t="s">
        <v>46</v>
      </c>
      <c r="Q2" s="13" t="s">
        <v>47</v>
      </c>
    </row>
    <row r="3">
      <c r="A3" s="13">
        <v>3.0</v>
      </c>
      <c r="B3" s="13" t="s">
        <v>42</v>
      </c>
      <c r="E3" s="13" t="s">
        <v>43</v>
      </c>
      <c r="F3" s="13">
        <v>2.0</v>
      </c>
      <c r="G3" s="13">
        <v>4.0</v>
      </c>
      <c r="H3" s="13">
        <v>-23.0</v>
      </c>
      <c r="I3" s="13">
        <v>0.0</v>
      </c>
      <c r="J3" s="13">
        <v>11.0</v>
      </c>
      <c r="K3" s="13" t="s">
        <v>52</v>
      </c>
      <c r="L3" s="13" t="s">
        <v>45</v>
      </c>
      <c r="M3" s="13" t="s">
        <v>53</v>
      </c>
      <c r="N3" s="13" t="s">
        <v>54</v>
      </c>
      <c r="O3" s="13" t="s">
        <v>55</v>
      </c>
      <c r="P3" s="13" t="s">
        <v>56</v>
      </c>
    </row>
    <row r="4">
      <c r="A4" s="13">
        <v>4.0</v>
      </c>
      <c r="B4" s="13" t="s">
        <v>42</v>
      </c>
      <c r="E4" s="13" t="s">
        <v>59</v>
      </c>
      <c r="F4" s="13">
        <v>3.0</v>
      </c>
      <c r="G4" s="13">
        <v>4.0</v>
      </c>
      <c r="H4" s="13">
        <v>-23.0</v>
      </c>
      <c r="I4" s="13">
        <v>8.0</v>
      </c>
      <c r="J4" s="13">
        <v>11.0</v>
      </c>
      <c r="K4" s="13" t="s">
        <v>60</v>
      </c>
      <c r="L4" s="13" t="s">
        <v>45</v>
      </c>
      <c r="N4" s="13" t="s">
        <v>46</v>
      </c>
      <c r="Q4" s="13" t="s">
        <v>61</v>
      </c>
    </row>
    <row r="5">
      <c r="A5" s="13">
        <v>5.0</v>
      </c>
      <c r="B5" s="13" t="s">
        <v>42</v>
      </c>
      <c r="E5" s="13" t="s">
        <v>43</v>
      </c>
      <c r="F5" s="13">
        <v>1.0</v>
      </c>
      <c r="G5" s="13">
        <v>10.0</v>
      </c>
      <c r="H5" s="13">
        <v>-31.0</v>
      </c>
      <c r="I5" s="13">
        <v>5.0</v>
      </c>
      <c r="J5" s="13">
        <v>10.0</v>
      </c>
      <c r="K5" s="13" t="s">
        <v>62</v>
      </c>
      <c r="L5" s="13" t="s">
        <v>45</v>
      </c>
      <c r="N5" s="13" t="s">
        <v>54</v>
      </c>
      <c r="O5" s="13" t="s">
        <v>63</v>
      </c>
      <c r="P5" s="13" t="s">
        <v>64</v>
      </c>
      <c r="R5" s="13" t="s">
        <v>102</v>
      </c>
    </row>
    <row r="6">
      <c r="A6" s="13">
        <v>6.0</v>
      </c>
      <c r="B6" s="13" t="s">
        <v>42</v>
      </c>
      <c r="E6" s="13" t="s">
        <v>43</v>
      </c>
      <c r="F6" s="13">
        <v>2.0</v>
      </c>
      <c r="G6" s="13">
        <v>5.0</v>
      </c>
      <c r="H6" s="13">
        <v>-36.0</v>
      </c>
      <c r="I6" s="13">
        <v>-2.0</v>
      </c>
      <c r="J6" s="13">
        <v>10.0</v>
      </c>
      <c r="K6" s="13" t="s">
        <v>65</v>
      </c>
      <c r="L6" s="13" t="s">
        <v>45</v>
      </c>
      <c r="N6" s="13" t="s">
        <v>46</v>
      </c>
      <c r="Q6" s="13" t="s">
        <v>47</v>
      </c>
    </row>
    <row r="7">
      <c r="A7" s="13">
        <v>7.0</v>
      </c>
      <c r="B7" s="13" t="s">
        <v>42</v>
      </c>
      <c r="E7" s="13" t="s">
        <v>43</v>
      </c>
      <c r="F7" s="13">
        <v>3.0</v>
      </c>
      <c r="G7" s="13">
        <v>7.0</v>
      </c>
      <c r="H7" s="13">
        <v>-34.0</v>
      </c>
      <c r="I7" s="13">
        <v>6.0</v>
      </c>
      <c r="J7" s="13">
        <v>11.0</v>
      </c>
      <c r="K7" s="13" t="s">
        <v>65</v>
      </c>
      <c r="L7" s="13" t="s">
        <v>45</v>
      </c>
      <c r="N7" s="13" t="s">
        <v>46</v>
      </c>
      <c r="Q7" s="13" t="s">
        <v>61</v>
      </c>
      <c r="R7" s="13" t="s">
        <v>103</v>
      </c>
    </row>
    <row r="8">
      <c r="A8" s="13">
        <v>8.0</v>
      </c>
      <c r="B8" s="13" t="s">
        <v>42</v>
      </c>
      <c r="E8" s="13" t="s">
        <v>51</v>
      </c>
      <c r="F8" s="13">
        <v>4.0</v>
      </c>
      <c r="G8" s="13">
        <v>1.0</v>
      </c>
      <c r="H8" s="13">
        <v>-40.0</v>
      </c>
      <c r="I8" s="13">
        <v>3.0</v>
      </c>
      <c r="J8" s="13" t="s">
        <v>67</v>
      </c>
      <c r="K8" s="13" t="s">
        <v>68</v>
      </c>
      <c r="L8" s="13" t="s">
        <v>69</v>
      </c>
      <c r="N8" s="13" t="s">
        <v>54</v>
      </c>
      <c r="O8" s="13" t="s">
        <v>63</v>
      </c>
      <c r="P8" s="13" t="s">
        <v>70</v>
      </c>
      <c r="R8" s="13" t="s">
        <v>104</v>
      </c>
    </row>
    <row r="9">
      <c r="A9" s="13">
        <v>9.0</v>
      </c>
      <c r="B9" s="13" t="s">
        <v>42</v>
      </c>
      <c r="E9" s="13" t="s">
        <v>51</v>
      </c>
      <c r="F9" s="13">
        <v>1.0</v>
      </c>
      <c r="G9" s="13">
        <v>10.0</v>
      </c>
      <c r="H9" s="13">
        <v>-43.0</v>
      </c>
      <c r="I9" s="13">
        <v>5.0</v>
      </c>
      <c r="J9" s="13">
        <v>11.0</v>
      </c>
      <c r="K9" s="13" t="s">
        <v>72</v>
      </c>
      <c r="L9" s="13" t="s">
        <v>45</v>
      </c>
      <c r="N9" s="13" t="s">
        <v>54</v>
      </c>
      <c r="O9" s="13" t="s">
        <v>63</v>
      </c>
      <c r="P9" s="13" t="s">
        <v>73</v>
      </c>
    </row>
    <row r="10">
      <c r="A10" s="13">
        <v>10.0</v>
      </c>
      <c r="B10" s="13" t="s">
        <v>42</v>
      </c>
      <c r="E10" s="13" t="s">
        <v>105</v>
      </c>
      <c r="F10" s="13">
        <v>2.0</v>
      </c>
      <c r="G10" s="13">
        <v>5.0</v>
      </c>
      <c r="H10" s="13">
        <v>-48.0</v>
      </c>
      <c r="I10" s="13">
        <v>0.0</v>
      </c>
      <c r="J10" s="13">
        <v>11.0</v>
      </c>
      <c r="K10" s="13" t="s">
        <v>65</v>
      </c>
      <c r="L10" s="13" t="s">
        <v>45</v>
      </c>
      <c r="N10" s="13" t="s">
        <v>46</v>
      </c>
      <c r="Q10" s="13" t="s">
        <v>47</v>
      </c>
    </row>
    <row r="11">
      <c r="A11" s="13">
        <v>11.0</v>
      </c>
      <c r="B11" s="13" t="s">
        <v>42</v>
      </c>
      <c r="E11" s="13" t="s">
        <v>105</v>
      </c>
      <c r="F11" s="13">
        <v>3.0</v>
      </c>
      <c r="G11" s="13">
        <v>5.0</v>
      </c>
      <c r="H11" s="13">
        <v>-48.0</v>
      </c>
      <c r="I11" s="13">
        <v>-3.0</v>
      </c>
      <c r="J11" s="13">
        <v>11.0</v>
      </c>
      <c r="K11" s="13" t="s">
        <v>65</v>
      </c>
      <c r="L11" s="13" t="s">
        <v>45</v>
      </c>
      <c r="N11" s="13" t="s">
        <v>46</v>
      </c>
      <c r="Q11" s="13" t="s">
        <v>47</v>
      </c>
      <c r="R11" s="13" t="s">
        <v>106</v>
      </c>
    </row>
    <row r="12">
      <c r="A12" s="13">
        <v>18.0</v>
      </c>
      <c r="B12" s="13" t="s">
        <v>42</v>
      </c>
      <c r="E12" s="13" t="s">
        <v>105</v>
      </c>
      <c r="F12" s="13">
        <v>1.0</v>
      </c>
      <c r="G12" s="13">
        <v>10.0</v>
      </c>
      <c r="H12" s="13">
        <v>-45.0</v>
      </c>
      <c r="I12" s="13">
        <v>0.0</v>
      </c>
      <c r="J12" s="13">
        <v>11.0</v>
      </c>
      <c r="K12" s="13" t="s">
        <v>75</v>
      </c>
      <c r="L12" s="13" t="s">
        <v>45</v>
      </c>
      <c r="N12" s="13" t="s">
        <v>54</v>
      </c>
      <c r="O12" s="13" t="s">
        <v>63</v>
      </c>
      <c r="P12" s="13" t="s">
        <v>76</v>
      </c>
    </row>
    <row r="13">
      <c r="A13" s="13">
        <v>19.0</v>
      </c>
      <c r="B13" s="13" t="s">
        <v>42</v>
      </c>
      <c r="E13" s="13" t="s">
        <v>43</v>
      </c>
      <c r="F13" s="13">
        <v>2.0</v>
      </c>
      <c r="G13" s="13">
        <v>10.0</v>
      </c>
      <c r="H13" s="13">
        <v>-45.0</v>
      </c>
      <c r="I13" s="13">
        <v>0.0</v>
      </c>
      <c r="J13" s="13">
        <v>11.0</v>
      </c>
      <c r="K13" s="13" t="s">
        <v>65</v>
      </c>
      <c r="L13" s="13" t="s">
        <v>45</v>
      </c>
      <c r="N13" s="13" t="s">
        <v>46</v>
      </c>
      <c r="Q13" s="13" t="s">
        <v>47</v>
      </c>
    </row>
    <row r="14">
      <c r="A14" s="13">
        <v>20.0</v>
      </c>
      <c r="B14" s="13" t="s">
        <v>42</v>
      </c>
      <c r="E14" s="13" t="s">
        <v>43</v>
      </c>
      <c r="F14" s="13">
        <v>3.0</v>
      </c>
      <c r="G14" s="13">
        <v>10.0</v>
      </c>
      <c r="H14" s="13">
        <v>-45.0</v>
      </c>
      <c r="I14" s="13">
        <v>0.0</v>
      </c>
      <c r="J14" s="13">
        <v>11.0</v>
      </c>
      <c r="K14" s="13" t="s">
        <v>75</v>
      </c>
      <c r="L14" s="13" t="s">
        <v>45</v>
      </c>
      <c r="N14" s="13" t="s">
        <v>46</v>
      </c>
      <c r="Q14" s="13" t="s">
        <v>61</v>
      </c>
    </row>
    <row r="15">
      <c r="A15" s="13">
        <v>23.0</v>
      </c>
      <c r="B15" s="13" t="s">
        <v>42</v>
      </c>
      <c r="E15" s="13" t="s">
        <v>43</v>
      </c>
      <c r="F15" s="13">
        <v>1.0</v>
      </c>
      <c r="G15" s="13">
        <v>5.0</v>
      </c>
      <c r="H15" s="13">
        <v>5.0</v>
      </c>
      <c r="I15" s="13">
        <v>5.0</v>
      </c>
      <c r="J15" s="13" t="s">
        <v>67</v>
      </c>
      <c r="K15" s="13" t="s">
        <v>68</v>
      </c>
      <c r="L15" s="13" t="s">
        <v>69</v>
      </c>
      <c r="N15" s="13" t="s">
        <v>54</v>
      </c>
      <c r="O15" s="13" t="s">
        <v>78</v>
      </c>
      <c r="P15" s="13" t="s">
        <v>79</v>
      </c>
      <c r="R15" s="13" t="s">
        <v>107</v>
      </c>
    </row>
    <row r="16">
      <c r="A16" s="13">
        <v>36.0</v>
      </c>
      <c r="B16" s="13" t="s">
        <v>42</v>
      </c>
      <c r="E16" s="13" t="s">
        <v>105</v>
      </c>
      <c r="F16" s="13">
        <v>1.0</v>
      </c>
      <c r="G16" s="13">
        <v>10.0</v>
      </c>
      <c r="H16" s="13">
        <v>-47.0</v>
      </c>
      <c r="I16" s="13">
        <v>1.0</v>
      </c>
      <c r="J16" s="13">
        <v>11.0</v>
      </c>
      <c r="K16" s="13" t="s">
        <v>44</v>
      </c>
      <c r="L16" s="13" t="s">
        <v>80</v>
      </c>
      <c r="M16" s="13" t="s">
        <v>81</v>
      </c>
      <c r="N16" s="13" t="s">
        <v>54</v>
      </c>
      <c r="O16" s="13" t="s">
        <v>78</v>
      </c>
      <c r="P16" s="13" t="s">
        <v>78</v>
      </c>
    </row>
    <row r="17">
      <c r="A17" s="13">
        <v>37.0</v>
      </c>
      <c r="B17" s="13" t="s">
        <v>42</v>
      </c>
      <c r="E17" s="13" t="s">
        <v>43</v>
      </c>
      <c r="F17" s="13">
        <v>2.0</v>
      </c>
      <c r="G17" s="13">
        <v>9.0</v>
      </c>
      <c r="H17" s="13">
        <v>-48.0</v>
      </c>
      <c r="I17" s="13">
        <v>16.0</v>
      </c>
      <c r="J17" s="13">
        <v>11.0</v>
      </c>
      <c r="K17" s="13" t="s">
        <v>62</v>
      </c>
      <c r="L17" s="13" t="s">
        <v>45</v>
      </c>
      <c r="N17" s="13" t="s">
        <v>46</v>
      </c>
      <c r="Q17" s="13" t="s">
        <v>47</v>
      </c>
      <c r="R17" s="13" t="s">
        <v>108</v>
      </c>
    </row>
    <row r="18">
      <c r="A18" s="13">
        <v>38.0</v>
      </c>
      <c r="B18" s="13" t="s">
        <v>42</v>
      </c>
      <c r="E18" s="13" t="s">
        <v>43</v>
      </c>
      <c r="F18" s="13">
        <v>1.0</v>
      </c>
      <c r="G18" s="13">
        <v>10.0</v>
      </c>
      <c r="H18" s="13">
        <v>36.0</v>
      </c>
      <c r="I18" s="13">
        <v>2.0</v>
      </c>
      <c r="J18" s="13">
        <v>11.0</v>
      </c>
      <c r="K18" s="13" t="s">
        <v>62</v>
      </c>
      <c r="L18" s="13" t="s">
        <v>45</v>
      </c>
      <c r="N18" s="13" t="s">
        <v>54</v>
      </c>
      <c r="O18" s="13" t="s">
        <v>78</v>
      </c>
      <c r="P18" s="13" t="s">
        <v>78</v>
      </c>
      <c r="R18" s="13" t="s">
        <v>109</v>
      </c>
    </row>
    <row r="19">
      <c r="A19" s="13">
        <v>39.0</v>
      </c>
      <c r="B19" s="13" t="s">
        <v>42</v>
      </c>
      <c r="E19" s="13" t="s">
        <v>43</v>
      </c>
      <c r="F19" s="13">
        <v>2.0</v>
      </c>
      <c r="G19" s="13">
        <v>8.0</v>
      </c>
      <c r="H19" s="13">
        <v>34.0</v>
      </c>
      <c r="I19" s="13">
        <v>-6.0</v>
      </c>
      <c r="J19" s="13">
        <v>11.0</v>
      </c>
      <c r="K19" s="13" t="s">
        <v>65</v>
      </c>
      <c r="L19" s="13" t="s">
        <v>45</v>
      </c>
      <c r="N19" s="13" t="s">
        <v>46</v>
      </c>
      <c r="Q19" s="13" t="s">
        <v>47</v>
      </c>
      <c r="R19" s="13" t="s">
        <v>110</v>
      </c>
    </row>
    <row r="20">
      <c r="A20" s="13">
        <v>40.0</v>
      </c>
      <c r="B20" s="13" t="s">
        <v>42</v>
      </c>
      <c r="E20" s="13" t="s">
        <v>111</v>
      </c>
      <c r="F20" s="13">
        <v>3.0</v>
      </c>
      <c r="G20" s="13">
        <v>14.0</v>
      </c>
      <c r="H20" s="13">
        <v>40.0</v>
      </c>
      <c r="I20" s="13">
        <v>0.0</v>
      </c>
      <c r="J20" s="13">
        <v>11.0</v>
      </c>
      <c r="K20" s="13" t="s">
        <v>65</v>
      </c>
      <c r="L20" s="13" t="s">
        <v>45</v>
      </c>
      <c r="N20" s="13" t="s">
        <v>46</v>
      </c>
      <c r="Q20" s="13" t="s">
        <v>82</v>
      </c>
      <c r="R20" s="13" t="s">
        <v>108</v>
      </c>
    </row>
    <row r="21">
      <c r="A21" s="13">
        <v>51.0</v>
      </c>
      <c r="B21" s="13" t="s">
        <v>42</v>
      </c>
      <c r="E21" s="13" t="s">
        <v>51</v>
      </c>
      <c r="F21" s="13">
        <v>1.0</v>
      </c>
      <c r="G21" s="13">
        <v>10.0</v>
      </c>
      <c r="H21" s="13">
        <v>-30.0</v>
      </c>
      <c r="I21" s="13">
        <v>2.0</v>
      </c>
      <c r="J21" s="13">
        <v>10.0</v>
      </c>
      <c r="K21" s="13" t="s">
        <v>44</v>
      </c>
      <c r="L21" s="13" t="s">
        <v>45</v>
      </c>
      <c r="N21" s="13" t="s">
        <v>46</v>
      </c>
      <c r="Q21" s="13" t="s">
        <v>83</v>
      </c>
    </row>
    <row r="22">
      <c r="A22" s="13">
        <v>52.0</v>
      </c>
      <c r="B22" s="13" t="s">
        <v>42</v>
      </c>
      <c r="E22" s="13" t="s">
        <v>59</v>
      </c>
      <c r="F22" s="13">
        <v>2.0</v>
      </c>
      <c r="G22" s="13">
        <v>8.0</v>
      </c>
      <c r="H22" s="13">
        <v>-32.0</v>
      </c>
      <c r="I22" s="13">
        <v>0.0</v>
      </c>
      <c r="J22" s="13">
        <v>10.0</v>
      </c>
      <c r="K22" s="13" t="s">
        <v>65</v>
      </c>
      <c r="L22" s="13" t="s">
        <v>84</v>
      </c>
      <c r="M22" s="13" t="s">
        <v>85</v>
      </c>
      <c r="N22" s="13" t="s">
        <v>46</v>
      </c>
      <c r="Q22" s="13" t="s">
        <v>61</v>
      </c>
    </row>
    <row r="23">
      <c r="A23" s="13">
        <v>53.0</v>
      </c>
      <c r="B23" s="13" t="s">
        <v>42</v>
      </c>
      <c r="E23" s="13" t="s">
        <v>59</v>
      </c>
      <c r="F23" s="13">
        <v>3.0</v>
      </c>
      <c r="G23" s="13">
        <v>8.0</v>
      </c>
      <c r="H23" s="13">
        <v>-32.0</v>
      </c>
      <c r="I23" s="13">
        <v>5.0</v>
      </c>
      <c r="J23" s="13">
        <v>10.0</v>
      </c>
      <c r="K23" s="13" t="s">
        <v>44</v>
      </c>
      <c r="L23" s="13" t="s">
        <v>45</v>
      </c>
      <c r="N23" s="13" t="s">
        <v>46</v>
      </c>
      <c r="Q23" s="13" t="s">
        <v>47</v>
      </c>
      <c r="R23" s="13" t="s">
        <v>108</v>
      </c>
    </row>
    <row r="24">
      <c r="A24" s="13">
        <v>61.0</v>
      </c>
      <c r="B24" s="13" t="s">
        <v>42</v>
      </c>
      <c r="E24" s="13" t="s">
        <v>51</v>
      </c>
      <c r="F24" s="13">
        <v>1.0</v>
      </c>
      <c r="G24" s="13">
        <v>10.0</v>
      </c>
      <c r="H24" s="13">
        <v>-29.0</v>
      </c>
      <c r="J24" s="13">
        <v>10.0</v>
      </c>
      <c r="K24" s="13" t="s">
        <v>44</v>
      </c>
      <c r="L24" s="13" t="s">
        <v>45</v>
      </c>
      <c r="N24" s="13" t="s">
        <v>46</v>
      </c>
      <c r="Q24" s="13" t="s">
        <v>47</v>
      </c>
      <c r="R24" s="13" t="s">
        <v>112</v>
      </c>
    </row>
    <row r="25">
      <c r="A25" s="13">
        <v>64.0</v>
      </c>
      <c r="B25" s="13" t="s">
        <v>42</v>
      </c>
      <c r="E25" s="13" t="s">
        <v>105</v>
      </c>
      <c r="F25" s="13">
        <v>1.0</v>
      </c>
      <c r="G25" s="13">
        <v>10.0</v>
      </c>
      <c r="H25" s="13">
        <v>-15.0</v>
      </c>
      <c r="I25" s="13">
        <v>2.0</v>
      </c>
      <c r="J25" s="13">
        <v>11.0</v>
      </c>
      <c r="K25" s="13" t="s">
        <v>44</v>
      </c>
      <c r="L25" s="13" t="s">
        <v>45</v>
      </c>
      <c r="N25" s="13" t="s">
        <v>54</v>
      </c>
      <c r="O25" s="13" t="s">
        <v>63</v>
      </c>
      <c r="P25" s="13" t="s">
        <v>86</v>
      </c>
    </row>
    <row r="26">
      <c r="A26" s="13">
        <v>65.0</v>
      </c>
      <c r="B26" s="13" t="s">
        <v>42</v>
      </c>
      <c r="E26" s="13" t="s">
        <v>51</v>
      </c>
      <c r="F26" s="13">
        <v>2.0</v>
      </c>
      <c r="G26" s="13">
        <v>8.0</v>
      </c>
      <c r="H26" s="13">
        <v>-17.0</v>
      </c>
      <c r="I26" s="13">
        <v>0.0</v>
      </c>
      <c r="J26" s="13">
        <v>11.0</v>
      </c>
      <c r="K26" s="13" t="s">
        <v>44</v>
      </c>
      <c r="L26" s="13" t="s">
        <v>45</v>
      </c>
      <c r="N26" s="13" t="s">
        <v>46</v>
      </c>
      <c r="Q26" s="13" t="s">
        <v>47</v>
      </c>
      <c r="R26" s="13" t="s">
        <v>108</v>
      </c>
    </row>
    <row r="27">
      <c r="A27" s="13">
        <v>66.0</v>
      </c>
      <c r="B27" s="13" t="s">
        <v>42</v>
      </c>
      <c r="E27" s="13" t="s">
        <v>51</v>
      </c>
      <c r="F27" s="13">
        <v>3.0</v>
      </c>
      <c r="G27" s="13">
        <v>8.0</v>
      </c>
      <c r="H27" s="13">
        <v>-17.0</v>
      </c>
      <c r="I27" s="13">
        <v>2.0</v>
      </c>
      <c r="J27" s="13">
        <v>11.0</v>
      </c>
      <c r="K27" s="13" t="s">
        <v>65</v>
      </c>
      <c r="L27" s="13" t="s">
        <v>45</v>
      </c>
      <c r="N27" s="13" t="s">
        <v>46</v>
      </c>
      <c r="Q27" s="13" t="s">
        <v>47</v>
      </c>
      <c r="R27" s="13" t="s">
        <v>108</v>
      </c>
    </row>
    <row r="28">
      <c r="A28" s="13">
        <v>72.0</v>
      </c>
      <c r="B28" s="13" t="s">
        <v>42</v>
      </c>
      <c r="E28" s="13" t="s">
        <v>43</v>
      </c>
      <c r="F28" s="13">
        <v>1.0</v>
      </c>
      <c r="G28" s="13">
        <v>10.0</v>
      </c>
      <c r="H28" s="13">
        <v>-35.0</v>
      </c>
      <c r="I28" s="13">
        <v>2.0</v>
      </c>
      <c r="J28" s="13">
        <v>11.0</v>
      </c>
      <c r="K28" s="13" t="s">
        <v>52</v>
      </c>
      <c r="L28" s="13" t="s">
        <v>45</v>
      </c>
      <c r="M28" s="13" t="s">
        <v>87</v>
      </c>
      <c r="N28" s="13" t="s">
        <v>54</v>
      </c>
      <c r="O28" s="13" t="s">
        <v>78</v>
      </c>
      <c r="P28" s="13" t="s">
        <v>88</v>
      </c>
      <c r="R28" s="13" t="s">
        <v>113</v>
      </c>
    </row>
    <row r="29">
      <c r="A29" s="13">
        <v>73.0</v>
      </c>
      <c r="B29" s="13" t="s">
        <v>42</v>
      </c>
      <c r="E29" s="13" t="s">
        <v>43</v>
      </c>
      <c r="F29" s="13">
        <v>2.0</v>
      </c>
      <c r="G29" s="13">
        <v>8.0</v>
      </c>
      <c r="H29" s="13">
        <v>-37.0</v>
      </c>
      <c r="I29" s="13">
        <v>-2.0</v>
      </c>
      <c r="J29" s="13">
        <v>11.0</v>
      </c>
      <c r="K29" s="13" t="s">
        <v>62</v>
      </c>
      <c r="L29" s="13" t="s">
        <v>45</v>
      </c>
      <c r="N29" s="13" t="s">
        <v>54</v>
      </c>
      <c r="O29" s="13" t="s">
        <v>63</v>
      </c>
      <c r="P29" s="13" t="s">
        <v>76</v>
      </c>
      <c r="R29" s="13" t="s">
        <v>109</v>
      </c>
    </row>
    <row r="30">
      <c r="A30" s="13">
        <v>74.0</v>
      </c>
      <c r="B30" s="13" t="s">
        <v>42</v>
      </c>
      <c r="E30" s="13" t="s">
        <v>43</v>
      </c>
      <c r="F30" s="13">
        <v>3.0</v>
      </c>
      <c r="G30" s="13">
        <v>10.0</v>
      </c>
      <c r="H30" s="13">
        <v>-35.0</v>
      </c>
      <c r="I30" s="13">
        <v>0.0</v>
      </c>
      <c r="J30" s="13">
        <v>10.0</v>
      </c>
      <c r="K30" s="13" t="s">
        <v>62</v>
      </c>
      <c r="L30" s="13" t="s">
        <v>45</v>
      </c>
      <c r="N30" s="13" t="s">
        <v>46</v>
      </c>
      <c r="Q30" s="13" t="s">
        <v>89</v>
      </c>
      <c r="R30" s="13" t="s">
        <v>109</v>
      </c>
    </row>
    <row r="31">
      <c r="A31" s="13">
        <v>82.0</v>
      </c>
      <c r="B31" s="13" t="s">
        <v>42</v>
      </c>
      <c r="E31" s="13" t="s">
        <v>59</v>
      </c>
      <c r="F31" s="13">
        <v>1.0</v>
      </c>
      <c r="G31" s="13">
        <v>10.0</v>
      </c>
      <c r="H31" s="13">
        <v>-43.0</v>
      </c>
      <c r="I31" s="13">
        <v>5.0</v>
      </c>
      <c r="J31" s="13">
        <v>0.0</v>
      </c>
      <c r="K31" s="13" t="s">
        <v>90</v>
      </c>
      <c r="L31" s="13" t="s">
        <v>90</v>
      </c>
      <c r="N31" s="13" t="s">
        <v>46</v>
      </c>
      <c r="Q31" s="13" t="s">
        <v>89</v>
      </c>
      <c r="R31" s="13" t="s">
        <v>108</v>
      </c>
    </row>
    <row r="32">
      <c r="A32" s="13">
        <v>83.0</v>
      </c>
      <c r="B32" s="13" t="s">
        <v>42</v>
      </c>
      <c r="E32" s="13" t="s">
        <v>51</v>
      </c>
      <c r="F32" s="13">
        <v>2.0</v>
      </c>
      <c r="G32" s="13">
        <v>5.0</v>
      </c>
      <c r="H32" s="13">
        <v>-48.0</v>
      </c>
      <c r="I32" s="13">
        <v>-10.0</v>
      </c>
      <c r="J32" s="13">
        <v>0.0</v>
      </c>
      <c r="K32" s="13" t="s">
        <v>90</v>
      </c>
      <c r="L32" s="13" t="s">
        <v>90</v>
      </c>
      <c r="N32" s="13" t="s">
        <v>46</v>
      </c>
      <c r="Q32" s="13" t="s">
        <v>61</v>
      </c>
      <c r="R32" s="13" t="s">
        <v>108</v>
      </c>
    </row>
    <row r="33">
      <c r="A33" s="13">
        <v>84.0</v>
      </c>
      <c r="B33" s="13" t="s">
        <v>42</v>
      </c>
      <c r="E33" s="13" t="s">
        <v>43</v>
      </c>
      <c r="F33" s="13">
        <v>2.0</v>
      </c>
      <c r="G33" s="13">
        <v>15.0</v>
      </c>
      <c r="H33" s="13">
        <v>-38.0</v>
      </c>
      <c r="I33" s="13">
        <v>-5.0</v>
      </c>
      <c r="J33" s="13">
        <v>0.0</v>
      </c>
      <c r="K33" s="13" t="s">
        <v>90</v>
      </c>
      <c r="L33" s="13" t="s">
        <v>90</v>
      </c>
      <c r="N33" s="13" t="s">
        <v>46</v>
      </c>
      <c r="Q33" s="13" t="s">
        <v>89</v>
      </c>
      <c r="R33" s="13" t="s">
        <v>114</v>
      </c>
    </row>
    <row r="34">
      <c r="A34" s="13">
        <v>85.0</v>
      </c>
      <c r="B34" s="13" t="s">
        <v>42</v>
      </c>
      <c r="E34" s="13" t="s">
        <v>43</v>
      </c>
      <c r="F34" s="13">
        <v>3.0</v>
      </c>
      <c r="G34" s="13">
        <v>20.0</v>
      </c>
      <c r="H34" s="13">
        <v>-33.0</v>
      </c>
      <c r="I34" s="13">
        <v>4.0</v>
      </c>
      <c r="J34" s="13">
        <v>11.0</v>
      </c>
      <c r="K34" s="13" t="s">
        <v>75</v>
      </c>
      <c r="L34" s="13" t="s">
        <v>84</v>
      </c>
      <c r="M34" s="13" t="s">
        <v>91</v>
      </c>
      <c r="N34" s="13" t="s">
        <v>54</v>
      </c>
      <c r="O34" s="13" t="s">
        <v>78</v>
      </c>
      <c r="P34" s="13" t="s">
        <v>92</v>
      </c>
      <c r="R34" s="13" t="s">
        <v>115</v>
      </c>
    </row>
    <row r="35">
      <c r="A35" s="13">
        <v>94.0</v>
      </c>
      <c r="B35" s="13" t="s">
        <v>42</v>
      </c>
      <c r="E35" s="13" t="s">
        <v>51</v>
      </c>
      <c r="F35" s="13">
        <v>1.0</v>
      </c>
      <c r="G35" s="13">
        <v>10.0</v>
      </c>
      <c r="H35" s="13">
        <v>-20.0</v>
      </c>
      <c r="I35" s="13">
        <v>5.0</v>
      </c>
      <c r="J35" s="13" t="s">
        <v>67</v>
      </c>
      <c r="K35" s="13" t="s">
        <v>68</v>
      </c>
      <c r="L35" s="13" t="s">
        <v>69</v>
      </c>
      <c r="N35" s="13" t="s">
        <v>54</v>
      </c>
      <c r="O35" s="13" t="s">
        <v>78</v>
      </c>
      <c r="P35" s="13" t="s">
        <v>79</v>
      </c>
      <c r="R35" s="13" t="s">
        <v>107</v>
      </c>
    </row>
    <row r="36">
      <c r="A36" s="13">
        <v>95.0</v>
      </c>
      <c r="B36" s="13" t="s">
        <v>42</v>
      </c>
      <c r="E36" s="13" t="s">
        <v>51</v>
      </c>
      <c r="F36" s="13">
        <v>2.0</v>
      </c>
      <c r="G36" s="13">
        <v>5.0</v>
      </c>
      <c r="H36" s="13">
        <v>-25.0</v>
      </c>
      <c r="I36" s="13">
        <v>2.0</v>
      </c>
      <c r="J36" s="13" t="s">
        <v>67</v>
      </c>
      <c r="K36" s="13" t="s">
        <v>68</v>
      </c>
      <c r="L36" s="13" t="s">
        <v>69</v>
      </c>
      <c r="N36" s="13" t="s">
        <v>54</v>
      </c>
      <c r="O36" s="13" t="s">
        <v>78</v>
      </c>
      <c r="P36" s="13" t="s">
        <v>79</v>
      </c>
      <c r="R36" s="13" t="s">
        <v>107</v>
      </c>
    </row>
    <row r="37">
      <c r="A37" s="13">
        <v>96.0</v>
      </c>
      <c r="B37" s="13" t="s">
        <v>42</v>
      </c>
      <c r="E37" s="13" t="s">
        <v>51</v>
      </c>
      <c r="F37" s="13">
        <v>3.0</v>
      </c>
      <c r="G37" s="13">
        <v>3.0</v>
      </c>
      <c r="H37" s="13">
        <v>-27.0</v>
      </c>
      <c r="I37" s="13">
        <v>1.0</v>
      </c>
      <c r="J37" s="13" t="s">
        <v>67</v>
      </c>
      <c r="K37" s="13" t="s">
        <v>68</v>
      </c>
      <c r="L37" s="13" t="s">
        <v>69</v>
      </c>
      <c r="N37" s="13" t="s">
        <v>54</v>
      </c>
      <c r="O37" s="13" t="s">
        <v>78</v>
      </c>
      <c r="P37" s="13" t="s">
        <v>79</v>
      </c>
      <c r="R37" s="13" t="s">
        <v>107</v>
      </c>
    </row>
    <row r="38">
      <c r="A38" s="13">
        <v>102.0</v>
      </c>
      <c r="B38" s="13" t="s">
        <v>42</v>
      </c>
      <c r="E38" s="13" t="s">
        <v>51</v>
      </c>
      <c r="F38" s="13">
        <v>1.0</v>
      </c>
      <c r="G38" s="13">
        <v>10.0</v>
      </c>
      <c r="H38" s="13">
        <v>-36.0</v>
      </c>
      <c r="I38" s="13">
        <v>0.0</v>
      </c>
      <c r="J38" s="13">
        <v>11.0</v>
      </c>
      <c r="K38" s="13" t="s">
        <v>62</v>
      </c>
      <c r="L38" s="13" t="s">
        <v>45</v>
      </c>
      <c r="N38" s="13" t="s">
        <v>54</v>
      </c>
      <c r="O38" s="13" t="s">
        <v>63</v>
      </c>
      <c r="P38" s="13" t="s">
        <v>76</v>
      </c>
      <c r="R38" s="13" t="s">
        <v>116</v>
      </c>
    </row>
    <row r="39">
      <c r="A39" s="13">
        <v>103.0</v>
      </c>
      <c r="B39" s="13" t="s">
        <v>42</v>
      </c>
      <c r="E39" s="13" t="s">
        <v>105</v>
      </c>
      <c r="F39" s="13">
        <v>2.0</v>
      </c>
      <c r="G39" s="13">
        <v>10.0</v>
      </c>
      <c r="H39" s="13">
        <v>-36.0</v>
      </c>
      <c r="I39" s="13">
        <v>15.0</v>
      </c>
      <c r="J39" s="13">
        <v>11.0</v>
      </c>
      <c r="K39" s="13" t="s">
        <v>60</v>
      </c>
      <c r="L39" s="13" t="s">
        <v>45</v>
      </c>
      <c r="N39" s="13" t="s">
        <v>46</v>
      </c>
      <c r="Q39" s="13" t="s">
        <v>89</v>
      </c>
    </row>
    <row r="40">
      <c r="A40" s="13">
        <v>104.0</v>
      </c>
      <c r="B40" s="13" t="s">
        <v>42</v>
      </c>
      <c r="E40" s="13" t="s">
        <v>105</v>
      </c>
      <c r="F40" s="13">
        <v>1.0</v>
      </c>
      <c r="G40" s="13">
        <v>10.0</v>
      </c>
      <c r="H40" s="13">
        <v>49.0</v>
      </c>
      <c r="I40" s="13">
        <v>-4.0</v>
      </c>
      <c r="J40" s="13">
        <v>11.0</v>
      </c>
      <c r="K40" s="13" t="s">
        <v>60</v>
      </c>
      <c r="L40" s="13" t="s">
        <v>45</v>
      </c>
      <c r="N40" s="13" t="s">
        <v>46</v>
      </c>
      <c r="Q40" s="13" t="s">
        <v>82</v>
      </c>
      <c r="R40" s="13" t="s">
        <v>108</v>
      </c>
    </row>
    <row r="41">
      <c r="A41" s="13">
        <v>105.0</v>
      </c>
      <c r="B41" s="13" t="s">
        <v>42</v>
      </c>
      <c r="E41" s="13" t="s">
        <v>43</v>
      </c>
      <c r="F41" s="13">
        <v>2.0</v>
      </c>
      <c r="G41" s="13">
        <v>14.0</v>
      </c>
      <c r="H41" s="13">
        <v>-47.0</v>
      </c>
      <c r="I41" s="13">
        <v>0.0</v>
      </c>
      <c r="J41" s="13">
        <v>11.0</v>
      </c>
      <c r="K41" s="13" t="s">
        <v>65</v>
      </c>
      <c r="L41" s="13" t="s">
        <v>84</v>
      </c>
      <c r="N41" s="13" t="s">
        <v>46</v>
      </c>
      <c r="Q41" s="13" t="s">
        <v>61</v>
      </c>
      <c r="R41" s="13" t="s">
        <v>103</v>
      </c>
    </row>
    <row r="42">
      <c r="A42" s="13">
        <v>106.0</v>
      </c>
      <c r="B42" s="13" t="s">
        <v>42</v>
      </c>
      <c r="E42" s="13" t="s">
        <v>43</v>
      </c>
      <c r="F42" s="13">
        <v>3.0</v>
      </c>
      <c r="G42" s="13">
        <v>14.0</v>
      </c>
      <c r="H42" s="13">
        <v>-47.0</v>
      </c>
      <c r="I42" s="13">
        <v>5.0</v>
      </c>
      <c r="J42" s="13">
        <v>11.0</v>
      </c>
      <c r="K42" s="13" t="s">
        <v>65</v>
      </c>
      <c r="L42" s="13" t="s">
        <v>45</v>
      </c>
      <c r="N42" s="13" t="s">
        <v>46</v>
      </c>
      <c r="Q42" s="13" t="s">
        <v>89</v>
      </c>
      <c r="R42" s="13" t="s">
        <v>108</v>
      </c>
    </row>
    <row r="43">
      <c r="A43" s="13">
        <v>107.0</v>
      </c>
      <c r="B43" s="13" t="s">
        <v>42</v>
      </c>
      <c r="E43" s="13" t="s">
        <v>43</v>
      </c>
      <c r="F43" s="13">
        <v>1.0</v>
      </c>
      <c r="G43" s="13">
        <v>10.0</v>
      </c>
      <c r="H43" s="13">
        <v>48.0</v>
      </c>
      <c r="I43" s="13">
        <v>3.0</v>
      </c>
      <c r="J43" s="13">
        <v>11.0</v>
      </c>
      <c r="K43" s="13" t="s">
        <v>52</v>
      </c>
      <c r="L43" s="13" t="s">
        <v>45</v>
      </c>
      <c r="M43" s="13" t="s">
        <v>53</v>
      </c>
      <c r="N43" s="13" t="s">
        <v>54</v>
      </c>
      <c r="O43" s="13" t="s">
        <v>55</v>
      </c>
      <c r="P43" s="13" t="s">
        <v>56</v>
      </c>
    </row>
    <row r="44">
      <c r="A44" s="13">
        <v>108.0</v>
      </c>
      <c r="B44" s="13" t="s">
        <v>42</v>
      </c>
      <c r="E44" s="13" t="s">
        <v>59</v>
      </c>
      <c r="F44" s="13">
        <v>2.0</v>
      </c>
      <c r="G44" s="13">
        <v>7.0</v>
      </c>
      <c r="H44" s="13">
        <v>45.0</v>
      </c>
      <c r="I44" s="13">
        <v>4.0</v>
      </c>
      <c r="J44" s="13">
        <v>11.0</v>
      </c>
      <c r="K44" s="13" t="s">
        <v>52</v>
      </c>
      <c r="L44" s="13" t="s">
        <v>45</v>
      </c>
      <c r="M44" s="13" t="s">
        <v>53</v>
      </c>
      <c r="N44" s="13" t="s">
        <v>54</v>
      </c>
      <c r="O44" s="13" t="s">
        <v>55</v>
      </c>
      <c r="P44" s="13" t="s">
        <v>56</v>
      </c>
      <c r="R44" s="13" t="s">
        <v>117</v>
      </c>
    </row>
    <row r="45">
      <c r="A45" s="13">
        <v>109.0</v>
      </c>
      <c r="B45" s="13" t="s">
        <v>42</v>
      </c>
      <c r="E45" s="13" t="s">
        <v>111</v>
      </c>
      <c r="F45" s="13">
        <v>3.0</v>
      </c>
      <c r="G45" s="13">
        <v>3.0</v>
      </c>
      <c r="H45" s="13">
        <v>41.0</v>
      </c>
      <c r="I45" s="13">
        <v>-5.0</v>
      </c>
      <c r="J45" s="13">
        <v>11.0</v>
      </c>
      <c r="L45" s="13" t="s">
        <v>45</v>
      </c>
      <c r="R45" s="13" t="s">
        <v>118</v>
      </c>
    </row>
    <row r="46">
      <c r="A46" s="13">
        <v>110.0</v>
      </c>
      <c r="B46" s="13" t="s">
        <v>42</v>
      </c>
      <c r="E46" s="13" t="s">
        <v>111</v>
      </c>
      <c r="F46" s="13">
        <v>3.0</v>
      </c>
      <c r="G46" s="13">
        <v>8.0</v>
      </c>
      <c r="H46" s="13">
        <v>46.0</v>
      </c>
      <c r="I46" s="13">
        <v>-8.0</v>
      </c>
      <c r="J46" s="13">
        <v>11.0</v>
      </c>
      <c r="K46" s="13" t="s">
        <v>60</v>
      </c>
      <c r="L46" s="13" t="s">
        <v>45</v>
      </c>
      <c r="N46" s="13" t="s">
        <v>46</v>
      </c>
      <c r="Q46" s="13" t="s">
        <v>47</v>
      </c>
    </row>
    <row r="47">
      <c r="A47" s="13">
        <v>120.0</v>
      </c>
      <c r="B47" s="13" t="s">
        <v>42</v>
      </c>
      <c r="E47" s="13" t="s">
        <v>51</v>
      </c>
      <c r="F47" s="13">
        <v>1.0</v>
      </c>
      <c r="G47" s="13">
        <v>10.0</v>
      </c>
      <c r="H47" s="13">
        <v>-36.0</v>
      </c>
      <c r="I47" s="13">
        <v>2.0</v>
      </c>
      <c r="J47" s="13">
        <v>11.0</v>
      </c>
      <c r="K47" s="13" t="s">
        <v>72</v>
      </c>
      <c r="L47" s="13" t="s">
        <v>45</v>
      </c>
      <c r="N47" s="13" t="s">
        <v>54</v>
      </c>
      <c r="O47" s="13" t="s">
        <v>55</v>
      </c>
      <c r="P47" s="13" t="s">
        <v>56</v>
      </c>
    </row>
    <row r="48">
      <c r="A48" s="13">
        <v>121.0</v>
      </c>
      <c r="B48" s="13" t="s">
        <v>42</v>
      </c>
      <c r="E48" s="13" t="s">
        <v>59</v>
      </c>
      <c r="F48" s="13">
        <v>2.0</v>
      </c>
      <c r="G48" s="13">
        <v>8.0</v>
      </c>
      <c r="H48" s="13">
        <v>-38.0</v>
      </c>
      <c r="I48" s="13">
        <v>5.0</v>
      </c>
      <c r="J48" s="13">
        <v>11.0</v>
      </c>
      <c r="K48" s="13" t="s">
        <v>44</v>
      </c>
      <c r="L48" s="13" t="s">
        <v>84</v>
      </c>
      <c r="M48" s="13" t="s">
        <v>94</v>
      </c>
      <c r="N48" s="13" t="s">
        <v>46</v>
      </c>
      <c r="Q48" s="13" t="s">
        <v>61</v>
      </c>
    </row>
    <row r="49">
      <c r="A49" s="13">
        <v>122.0</v>
      </c>
      <c r="B49" s="13" t="s">
        <v>42</v>
      </c>
      <c r="E49" s="13" t="s">
        <v>51</v>
      </c>
      <c r="F49" s="13">
        <v>3.0</v>
      </c>
      <c r="G49" s="13">
        <v>3.0</v>
      </c>
      <c r="H49" s="13">
        <v>-43.0</v>
      </c>
      <c r="I49" s="13">
        <v>0.0</v>
      </c>
      <c r="J49" s="13">
        <v>10.0</v>
      </c>
      <c r="K49" s="13" t="s">
        <v>44</v>
      </c>
      <c r="L49" s="13" t="s">
        <v>45</v>
      </c>
      <c r="N49" s="13" t="s">
        <v>46</v>
      </c>
      <c r="Q49" s="13" t="s">
        <v>47</v>
      </c>
    </row>
    <row r="50">
      <c r="A50" s="13">
        <v>131.0</v>
      </c>
      <c r="B50" s="13" t="s">
        <v>42</v>
      </c>
      <c r="E50" s="13" t="s">
        <v>43</v>
      </c>
      <c r="F50" s="13">
        <v>1.0</v>
      </c>
      <c r="G50" s="13">
        <v>10.0</v>
      </c>
      <c r="H50" s="13">
        <v>39.0</v>
      </c>
      <c r="I50" s="13">
        <v>2.0</v>
      </c>
      <c r="J50" s="13">
        <v>11.0</v>
      </c>
      <c r="K50" s="13" t="s">
        <v>72</v>
      </c>
      <c r="L50" s="13" t="s">
        <v>45</v>
      </c>
      <c r="N50" s="13" t="s">
        <v>54</v>
      </c>
      <c r="O50" s="13" t="s">
        <v>55</v>
      </c>
      <c r="P50" s="13" t="s">
        <v>56</v>
      </c>
    </row>
    <row r="51">
      <c r="A51" s="13">
        <v>132.0</v>
      </c>
      <c r="B51" s="13" t="s">
        <v>42</v>
      </c>
      <c r="E51" s="13" t="s">
        <v>43</v>
      </c>
      <c r="F51" s="13">
        <v>2.0</v>
      </c>
      <c r="G51" s="13">
        <v>8.0</v>
      </c>
      <c r="H51" s="13">
        <v>37.0</v>
      </c>
      <c r="I51" s="13">
        <v>0.0</v>
      </c>
      <c r="J51" s="13">
        <v>11.0</v>
      </c>
      <c r="K51" s="13" t="s">
        <v>60</v>
      </c>
      <c r="L51" s="13" t="s">
        <v>45</v>
      </c>
      <c r="N51" s="13" t="s">
        <v>46</v>
      </c>
      <c r="Q51" s="13" t="s">
        <v>89</v>
      </c>
    </row>
    <row r="52">
      <c r="A52" s="13">
        <v>133.0</v>
      </c>
      <c r="B52" s="13" t="s">
        <v>42</v>
      </c>
      <c r="E52" s="13" t="s">
        <v>43</v>
      </c>
      <c r="F52" s="13">
        <v>3.0</v>
      </c>
      <c r="G52" s="13">
        <v>8.0</v>
      </c>
      <c r="H52" s="13">
        <v>37.0</v>
      </c>
      <c r="I52" s="13">
        <v>0.0</v>
      </c>
      <c r="J52" s="13">
        <v>11.0</v>
      </c>
      <c r="K52" s="13" t="s">
        <v>60</v>
      </c>
      <c r="L52" s="13" t="s">
        <v>45</v>
      </c>
      <c r="N52" s="13" t="s">
        <v>46</v>
      </c>
      <c r="Q52" s="13" t="s">
        <v>89</v>
      </c>
    </row>
    <row r="53">
      <c r="A53" s="13">
        <v>139.0</v>
      </c>
      <c r="B53" s="13" t="s">
        <v>42</v>
      </c>
      <c r="E53" s="13" t="s">
        <v>51</v>
      </c>
      <c r="F53" s="13">
        <v>1.0</v>
      </c>
      <c r="G53" s="13">
        <v>10.0</v>
      </c>
      <c r="H53" s="13">
        <v>-30.0</v>
      </c>
      <c r="I53" s="13">
        <v>1.0</v>
      </c>
      <c r="J53" s="13">
        <v>11.0</v>
      </c>
      <c r="K53" s="13" t="s">
        <v>72</v>
      </c>
      <c r="L53" s="13" t="s">
        <v>45</v>
      </c>
      <c r="N53" s="13" t="s">
        <v>54</v>
      </c>
      <c r="O53" s="13" t="s">
        <v>63</v>
      </c>
      <c r="P53" s="13" t="s">
        <v>86</v>
      </c>
    </row>
    <row r="54">
      <c r="A54" s="13">
        <v>140.0</v>
      </c>
      <c r="B54" s="13" t="s">
        <v>42</v>
      </c>
      <c r="E54" s="13" t="s">
        <v>51</v>
      </c>
      <c r="F54" s="13">
        <v>2.0</v>
      </c>
      <c r="G54" s="13">
        <v>9.0</v>
      </c>
      <c r="H54" s="13">
        <v>-31.0</v>
      </c>
      <c r="I54" s="13">
        <v>1.0</v>
      </c>
      <c r="J54" s="13">
        <v>11.0</v>
      </c>
      <c r="K54" s="13" t="s">
        <v>65</v>
      </c>
      <c r="L54" s="13" t="s">
        <v>45</v>
      </c>
      <c r="N54" s="13" t="s">
        <v>46</v>
      </c>
      <c r="Q54" s="13" t="s">
        <v>89</v>
      </c>
    </row>
    <row r="55">
      <c r="A55" s="13">
        <v>141.0</v>
      </c>
      <c r="B55" s="13" t="s">
        <v>42</v>
      </c>
      <c r="E55" s="13" t="s">
        <v>43</v>
      </c>
      <c r="F55" s="13">
        <v>3.0</v>
      </c>
      <c r="G55" s="13">
        <v>8.0</v>
      </c>
      <c r="H55" s="13">
        <v>-32.0</v>
      </c>
      <c r="I55" s="13">
        <v>0.0</v>
      </c>
      <c r="J55" s="13">
        <v>11.0</v>
      </c>
      <c r="K55" s="13" t="s">
        <v>60</v>
      </c>
      <c r="L55" s="13" t="s">
        <v>45</v>
      </c>
      <c r="N55" s="13" t="s">
        <v>46</v>
      </c>
      <c r="Q55" s="13" t="s">
        <v>61</v>
      </c>
    </row>
    <row r="56">
      <c r="A56" s="13">
        <v>144.0</v>
      </c>
      <c r="B56" s="13" t="s">
        <v>42</v>
      </c>
      <c r="E56" s="13" t="s">
        <v>111</v>
      </c>
      <c r="F56" s="13">
        <v>1.0</v>
      </c>
      <c r="G56" s="13">
        <v>10.0</v>
      </c>
      <c r="H56" s="13">
        <v>36.0</v>
      </c>
      <c r="I56" s="13">
        <v>13.0</v>
      </c>
      <c r="J56" s="13">
        <v>10.0</v>
      </c>
      <c r="K56" s="13" t="s">
        <v>65</v>
      </c>
      <c r="L56" s="13" t="s">
        <v>45</v>
      </c>
      <c r="N56" s="13" t="s">
        <v>46</v>
      </c>
      <c r="Q56" s="13" t="s">
        <v>47</v>
      </c>
      <c r="R56" s="13" t="s">
        <v>119</v>
      </c>
    </row>
    <row r="57">
      <c r="A57" s="13">
        <v>145.0</v>
      </c>
      <c r="B57" s="13" t="s">
        <v>42</v>
      </c>
      <c r="E57" s="13" t="s">
        <v>59</v>
      </c>
      <c r="F57" s="13">
        <v>1.0</v>
      </c>
      <c r="G57" s="13">
        <v>10.0</v>
      </c>
      <c r="H57" s="13">
        <v>23.0</v>
      </c>
      <c r="I57" s="13">
        <v>2.0</v>
      </c>
      <c r="J57" s="13">
        <v>10.0</v>
      </c>
      <c r="K57" s="13" t="s">
        <v>62</v>
      </c>
      <c r="L57" s="13" t="s">
        <v>45</v>
      </c>
      <c r="N57" s="13" t="s">
        <v>54</v>
      </c>
      <c r="O57" s="13" t="s">
        <v>63</v>
      </c>
      <c r="P57" s="13" t="s">
        <v>64</v>
      </c>
      <c r="R57" s="13" t="s">
        <v>109</v>
      </c>
    </row>
    <row r="58">
      <c r="A58" s="13">
        <v>146.0</v>
      </c>
      <c r="B58" s="13" t="s">
        <v>42</v>
      </c>
      <c r="E58" s="13" t="s">
        <v>105</v>
      </c>
      <c r="F58" s="13">
        <v>2.0</v>
      </c>
      <c r="G58" s="13">
        <v>8.0</v>
      </c>
      <c r="H58" s="13">
        <v>21.0</v>
      </c>
      <c r="I58" s="13">
        <v>0.0</v>
      </c>
      <c r="J58" s="13">
        <v>10.0</v>
      </c>
      <c r="K58" s="13" t="s">
        <v>65</v>
      </c>
      <c r="L58" s="13" t="s">
        <v>45</v>
      </c>
      <c r="N58" s="13" t="s">
        <v>46</v>
      </c>
      <c r="Q58" s="13" t="s">
        <v>47</v>
      </c>
    </row>
    <row r="59">
      <c r="A59" s="13">
        <v>147.0</v>
      </c>
      <c r="B59" s="13" t="s">
        <v>42</v>
      </c>
      <c r="E59" s="13" t="s">
        <v>105</v>
      </c>
      <c r="F59" s="13">
        <v>3.0</v>
      </c>
      <c r="G59" s="13">
        <v>8.0</v>
      </c>
      <c r="H59" s="13">
        <v>21.0</v>
      </c>
      <c r="I59" s="13">
        <v>21.0</v>
      </c>
      <c r="J59" s="13">
        <v>11.0</v>
      </c>
      <c r="K59" s="13" t="s">
        <v>60</v>
      </c>
      <c r="L59" s="13" t="s">
        <v>45</v>
      </c>
      <c r="N59" s="13" t="s">
        <v>46</v>
      </c>
      <c r="Q59" s="13" t="s">
        <v>61</v>
      </c>
    </row>
    <row r="60">
      <c r="A60" s="13">
        <v>157.0</v>
      </c>
      <c r="B60" s="13" t="s">
        <v>42</v>
      </c>
      <c r="E60" s="13" t="s">
        <v>51</v>
      </c>
      <c r="F60" s="13">
        <v>1.0</v>
      </c>
      <c r="G60" s="13">
        <v>10.0</v>
      </c>
      <c r="H60" s="13">
        <v>-20.0</v>
      </c>
      <c r="I60" s="13">
        <v>0.0</v>
      </c>
      <c r="J60" s="13">
        <v>11.0</v>
      </c>
      <c r="K60" s="13" t="s">
        <v>65</v>
      </c>
      <c r="L60" s="13" t="s">
        <v>45</v>
      </c>
      <c r="N60" s="13" t="s">
        <v>46</v>
      </c>
      <c r="Q60" s="13" t="s">
        <v>47</v>
      </c>
    </row>
    <row r="61">
      <c r="A61" s="13">
        <v>158.0</v>
      </c>
      <c r="B61" s="13" t="s">
        <v>42</v>
      </c>
      <c r="E61" s="13" t="s">
        <v>51</v>
      </c>
      <c r="F61" s="13">
        <v>2.0</v>
      </c>
      <c r="G61" s="13">
        <v>10.0</v>
      </c>
      <c r="H61" s="13">
        <v>-20.0</v>
      </c>
      <c r="I61" s="13">
        <v>-10.0</v>
      </c>
      <c r="J61" s="13">
        <v>11.0</v>
      </c>
      <c r="K61" s="13" t="s">
        <v>60</v>
      </c>
      <c r="L61" s="13" t="s">
        <v>45</v>
      </c>
      <c r="N61" s="13" t="s">
        <v>46</v>
      </c>
      <c r="Q61" s="13" t="s">
        <v>61</v>
      </c>
    </row>
    <row r="62">
      <c r="A62" s="13">
        <v>159.0</v>
      </c>
      <c r="B62" s="13" t="s">
        <v>42</v>
      </c>
      <c r="E62" s="13" t="s">
        <v>105</v>
      </c>
      <c r="F62" s="13">
        <v>3.0</v>
      </c>
      <c r="G62" s="13">
        <v>20.0</v>
      </c>
      <c r="H62" s="13">
        <v>-10.0</v>
      </c>
      <c r="I62" s="13">
        <v>3.0</v>
      </c>
      <c r="J62" s="13">
        <v>11.0</v>
      </c>
      <c r="K62" s="13" t="s">
        <v>60</v>
      </c>
      <c r="L62" s="13" t="s">
        <v>45</v>
      </c>
      <c r="N62" s="13" t="s">
        <v>46</v>
      </c>
      <c r="Q62" s="13" t="s">
        <v>89</v>
      </c>
      <c r="R62" s="13" t="s">
        <v>108</v>
      </c>
    </row>
    <row r="63">
      <c r="A63" s="13">
        <v>165.0</v>
      </c>
      <c r="B63" s="13" t="s">
        <v>42</v>
      </c>
      <c r="E63" s="13" t="s">
        <v>51</v>
      </c>
      <c r="F63" s="13">
        <v>1.0</v>
      </c>
      <c r="G63" s="13">
        <v>10.0</v>
      </c>
      <c r="H63" s="13">
        <v>-11.0</v>
      </c>
      <c r="I63" s="13">
        <v>4.0</v>
      </c>
      <c r="J63" s="13">
        <v>10.0</v>
      </c>
      <c r="K63" s="13" t="s">
        <v>65</v>
      </c>
      <c r="L63" s="13" t="s">
        <v>45</v>
      </c>
      <c r="N63" s="13" t="s">
        <v>46</v>
      </c>
      <c r="Q63" s="13" t="s">
        <v>89</v>
      </c>
      <c r="R63" s="13" t="s">
        <v>108</v>
      </c>
    </row>
    <row r="64">
      <c r="A64" s="13">
        <v>166.0</v>
      </c>
      <c r="B64" s="13" t="s">
        <v>42</v>
      </c>
      <c r="E64" s="13" t="s">
        <v>105</v>
      </c>
      <c r="F64" s="13">
        <v>2.0</v>
      </c>
      <c r="G64" s="13">
        <v>6.0</v>
      </c>
      <c r="H64" s="13">
        <v>-15.0</v>
      </c>
      <c r="I64" s="13">
        <v>0.0</v>
      </c>
      <c r="J64" s="13">
        <v>10.0</v>
      </c>
      <c r="K64" s="13" t="s">
        <v>65</v>
      </c>
      <c r="L64" s="13" t="s">
        <v>45</v>
      </c>
      <c r="N64" s="13" t="s">
        <v>46</v>
      </c>
      <c r="Q64" s="13" t="s">
        <v>47</v>
      </c>
      <c r="R64" s="13" t="s">
        <v>114</v>
      </c>
    </row>
    <row r="65">
      <c r="A65" s="13">
        <v>167.0</v>
      </c>
      <c r="B65" s="13" t="s">
        <v>42</v>
      </c>
      <c r="E65" s="13" t="s">
        <v>51</v>
      </c>
      <c r="F65" s="13">
        <v>3.0</v>
      </c>
      <c r="G65" s="13">
        <v>6.0</v>
      </c>
      <c r="H65" s="13">
        <v>-15.0</v>
      </c>
      <c r="I65" s="13">
        <v>10.0</v>
      </c>
      <c r="J65" s="13">
        <v>10.0</v>
      </c>
      <c r="K65" s="13" t="s">
        <v>44</v>
      </c>
      <c r="L65" s="13" t="s">
        <v>45</v>
      </c>
      <c r="N65" s="13" t="s">
        <v>46</v>
      </c>
      <c r="Q65" s="13" t="s">
        <v>61</v>
      </c>
    </row>
    <row r="66">
      <c r="A66" s="13">
        <v>168.0</v>
      </c>
      <c r="B66" s="13" t="s">
        <v>42</v>
      </c>
      <c r="E66" s="13" t="s">
        <v>43</v>
      </c>
      <c r="F66" s="13">
        <v>1.0</v>
      </c>
      <c r="G66" s="13">
        <v>10.0</v>
      </c>
      <c r="H66" s="13">
        <v>-25.0</v>
      </c>
      <c r="I66" s="13">
        <v>0.0</v>
      </c>
      <c r="J66" s="13">
        <v>10.0</v>
      </c>
      <c r="K66" s="13" t="s">
        <v>65</v>
      </c>
      <c r="L66" s="13" t="s">
        <v>45</v>
      </c>
      <c r="N66" s="13" t="s">
        <v>46</v>
      </c>
      <c r="Q66" s="13" t="s">
        <v>61</v>
      </c>
    </row>
    <row r="67">
      <c r="A67" s="13">
        <v>169.0</v>
      </c>
      <c r="B67" s="13" t="s">
        <v>42</v>
      </c>
      <c r="E67" s="13" t="s">
        <v>43</v>
      </c>
      <c r="F67" s="13">
        <v>2.0</v>
      </c>
      <c r="G67" s="13">
        <v>10.0</v>
      </c>
      <c r="H67" s="13">
        <v>-25.0</v>
      </c>
      <c r="I67" s="13">
        <v>4.0</v>
      </c>
      <c r="J67" s="13">
        <v>10.0</v>
      </c>
      <c r="K67" s="13" t="s">
        <v>44</v>
      </c>
      <c r="L67" s="13" t="s">
        <v>45</v>
      </c>
      <c r="N67" s="13" t="s">
        <v>46</v>
      </c>
      <c r="Q67" s="13" t="s">
        <v>61</v>
      </c>
      <c r="R67" s="13" t="s">
        <v>108</v>
      </c>
    </row>
    <row r="68">
      <c r="A68" s="13">
        <v>170.0</v>
      </c>
      <c r="B68" s="13" t="s">
        <v>42</v>
      </c>
      <c r="E68" s="13" t="s">
        <v>51</v>
      </c>
      <c r="F68" s="13">
        <v>3.0</v>
      </c>
      <c r="G68" s="13">
        <v>6.0</v>
      </c>
      <c r="H68" s="13">
        <v>-29.0</v>
      </c>
      <c r="I68" s="13">
        <v>4.0</v>
      </c>
      <c r="J68" s="13">
        <v>0.0</v>
      </c>
      <c r="K68" s="13" t="s">
        <v>90</v>
      </c>
      <c r="L68" s="13" t="s">
        <v>90</v>
      </c>
      <c r="N68" s="13" t="s">
        <v>46</v>
      </c>
      <c r="Q68" s="13" t="s">
        <v>47</v>
      </c>
    </row>
    <row r="69">
      <c r="A69" s="13">
        <v>171.0</v>
      </c>
      <c r="B69" s="13" t="s">
        <v>42</v>
      </c>
      <c r="E69" s="13" t="s">
        <v>43</v>
      </c>
      <c r="F69" s="13">
        <v>4.0</v>
      </c>
      <c r="G69" s="13">
        <v>2.0</v>
      </c>
      <c r="H69" s="13">
        <v>-33.0</v>
      </c>
      <c r="I69" s="13">
        <v>30.0</v>
      </c>
      <c r="J69" s="13">
        <v>0.0</v>
      </c>
      <c r="K69" s="13" t="s">
        <v>90</v>
      </c>
      <c r="L69" s="13" t="s">
        <v>90</v>
      </c>
      <c r="N69" s="13" t="s">
        <v>46</v>
      </c>
      <c r="Q69" s="13" t="s">
        <v>89</v>
      </c>
      <c r="R69" s="13" t="s">
        <v>118</v>
      </c>
    </row>
    <row r="70">
      <c r="A70" s="13">
        <v>172.0</v>
      </c>
      <c r="B70" s="13" t="s">
        <v>42</v>
      </c>
      <c r="E70" s="13" t="s">
        <v>51</v>
      </c>
      <c r="F70" s="13">
        <v>1.0</v>
      </c>
      <c r="G70" s="13">
        <v>10.0</v>
      </c>
      <c r="H70" s="13">
        <v>37.0</v>
      </c>
      <c r="I70" s="13">
        <v>2.0</v>
      </c>
      <c r="J70" s="13">
        <v>0.0</v>
      </c>
      <c r="K70" s="13" t="s">
        <v>90</v>
      </c>
      <c r="L70" s="13" t="s">
        <v>90</v>
      </c>
      <c r="N70" s="13" t="s">
        <v>46</v>
      </c>
      <c r="Q70" s="13" t="s">
        <v>89</v>
      </c>
    </row>
    <row r="71">
      <c r="A71" s="13">
        <v>173.0</v>
      </c>
      <c r="B71" s="13" t="s">
        <v>42</v>
      </c>
      <c r="E71" s="13" t="s">
        <v>43</v>
      </c>
      <c r="F71" s="13">
        <v>2.0</v>
      </c>
      <c r="G71" s="13">
        <v>8.0</v>
      </c>
      <c r="H71" s="13">
        <v>35.0</v>
      </c>
      <c r="I71" s="13">
        <v>17.0</v>
      </c>
      <c r="J71" s="13">
        <v>0.0</v>
      </c>
      <c r="K71" s="13" t="s">
        <v>90</v>
      </c>
      <c r="L71" s="13" t="s">
        <v>90</v>
      </c>
      <c r="N71" s="13" t="s">
        <v>46</v>
      </c>
      <c r="Q71" s="13" t="s">
        <v>47</v>
      </c>
      <c r="R71" s="13" t="s">
        <v>108</v>
      </c>
    </row>
    <row r="72">
      <c r="A72" s="13">
        <v>174.0</v>
      </c>
      <c r="B72" s="13" t="s">
        <v>42</v>
      </c>
      <c r="E72" s="13" t="s">
        <v>43</v>
      </c>
      <c r="F72" s="13">
        <v>1.0</v>
      </c>
      <c r="G72" s="13">
        <v>10.0</v>
      </c>
      <c r="H72" s="13">
        <v>18.0</v>
      </c>
      <c r="I72" s="13">
        <v>0.0</v>
      </c>
      <c r="L72" s="13" t="s">
        <v>95</v>
      </c>
      <c r="N72" s="13" t="s">
        <v>46</v>
      </c>
      <c r="R72" s="13" t="s">
        <v>120</v>
      </c>
    </row>
    <row r="73">
      <c r="A73" s="13">
        <v>175.0</v>
      </c>
      <c r="B73" s="13" t="s">
        <v>42</v>
      </c>
      <c r="E73" s="13" t="s">
        <v>43</v>
      </c>
      <c r="F73" s="13">
        <v>1.0</v>
      </c>
      <c r="G73" s="13">
        <v>10.0</v>
      </c>
      <c r="H73" s="13">
        <v>18.0</v>
      </c>
      <c r="I73" s="13">
        <v>-10.0</v>
      </c>
      <c r="J73" s="13">
        <v>0.0</v>
      </c>
      <c r="K73" s="13" t="s">
        <v>90</v>
      </c>
      <c r="L73" s="13" t="s">
        <v>90</v>
      </c>
      <c r="N73" s="13" t="s">
        <v>46</v>
      </c>
      <c r="Q73" s="13" t="s">
        <v>47</v>
      </c>
    </row>
    <row r="74">
      <c r="A74" s="13">
        <v>176.0</v>
      </c>
      <c r="B74" s="13" t="s">
        <v>42</v>
      </c>
      <c r="E74" s="13" t="s">
        <v>43</v>
      </c>
      <c r="F74" s="13">
        <v>1.0</v>
      </c>
      <c r="G74" s="13">
        <v>20.0</v>
      </c>
      <c r="H74" s="13">
        <v>28.0</v>
      </c>
      <c r="I74" s="13">
        <v>-4.0</v>
      </c>
      <c r="J74" s="13">
        <v>0.0</v>
      </c>
      <c r="K74" s="13" t="s">
        <v>90</v>
      </c>
      <c r="L74" s="13" t="s">
        <v>90</v>
      </c>
      <c r="N74" s="13" t="s">
        <v>46</v>
      </c>
      <c r="Q74" s="13" t="s">
        <v>47</v>
      </c>
    </row>
    <row r="75">
      <c r="A75" s="13">
        <v>177.0</v>
      </c>
      <c r="B75" s="13" t="s">
        <v>42</v>
      </c>
      <c r="E75" s="13" t="s">
        <v>43</v>
      </c>
      <c r="F75" s="13">
        <v>2.0</v>
      </c>
      <c r="G75" s="13">
        <v>24.0</v>
      </c>
      <c r="H75" s="13">
        <v>32.0</v>
      </c>
      <c r="I75" s="13">
        <v>0.0</v>
      </c>
      <c r="L75" s="13" t="s">
        <v>95</v>
      </c>
      <c r="N75" s="13" t="s">
        <v>46</v>
      </c>
      <c r="R75" s="13" t="s">
        <v>120</v>
      </c>
    </row>
    <row r="76">
      <c r="A76" s="13">
        <v>178.0</v>
      </c>
      <c r="B76" s="13" t="s">
        <v>42</v>
      </c>
      <c r="E76" s="13" t="s">
        <v>43</v>
      </c>
      <c r="F76" s="13">
        <v>3.0</v>
      </c>
      <c r="G76" s="13">
        <v>24.0</v>
      </c>
      <c r="H76" s="13">
        <v>32.0</v>
      </c>
      <c r="I76" s="13">
        <v>-5.0</v>
      </c>
      <c r="J76" s="13">
        <v>0.0</v>
      </c>
      <c r="K76" s="13" t="s">
        <v>90</v>
      </c>
      <c r="L76" s="13" t="s">
        <v>90</v>
      </c>
      <c r="N76" s="13" t="s">
        <v>46</v>
      </c>
      <c r="Q76" s="13" t="s">
        <v>47</v>
      </c>
    </row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drawing r:id="rId1"/>
</worksheet>
</file>