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<sst xmlns="http://schemas.openxmlformats.org/spreadsheetml/2006/main" count="1759" uniqueCount="69">
  <si>
    <t>DATE</t>
  </si>
  <si>
    <t>YEAR</t>
  </si>
  <si>
    <t>HOME</t>
  </si>
  <si>
    <t>AWAY</t>
  </si>
  <si>
    <t>OFF_T</t>
  </si>
  <si>
    <t>ODK</t>
  </si>
  <si>
    <t>PLAY #</t>
  </si>
  <si>
    <t>YARD LN</t>
  </si>
  <si>
    <t>HASH</t>
  </si>
  <si>
    <t>DN</t>
  </si>
  <si>
    <t>DIST</t>
  </si>
  <si>
    <t>GN_LS</t>
  </si>
  <si>
    <t>PERSONNEL</t>
  </si>
  <si>
    <t>FORMATION</t>
  </si>
  <si>
    <t>BACKFIELD</t>
  </si>
  <si>
    <t>BACK SET</t>
  </si>
  <si>
    <t>RUN/PASS</t>
  </si>
  <si>
    <t>OFF RUN CODE</t>
  </si>
  <si>
    <t>OFF RUN TYPE</t>
  </si>
  <si>
    <t>OFF PROTECTION</t>
  </si>
  <si>
    <t>OFF PASS CODE</t>
  </si>
  <si>
    <t>OFF PASS RTS</t>
  </si>
  <si>
    <t>QB_DROP</t>
  </si>
  <si>
    <t>RPO</t>
  </si>
  <si>
    <t>DEF_FRONT</t>
  </si>
  <si>
    <t>PASS_RUSH</t>
  </si>
  <si>
    <t>TIME_TILL_THROW</t>
  </si>
  <si>
    <t>TIME_TILL_CATCH</t>
  </si>
  <si>
    <t>TIME_TILL_PRESSURE</t>
  </si>
  <si>
    <t>YACATCH</t>
  </si>
  <si>
    <t>YACONTACT</t>
  </si>
  <si>
    <t>QB_JERSEY</t>
  </si>
  <si>
    <t>INTENDED_TARGET</t>
  </si>
  <si>
    <t>MOTION</t>
  </si>
  <si>
    <t>MOTION_DIRECTION</t>
  </si>
  <si>
    <t>MOTION_TYPE</t>
  </si>
  <si>
    <t>THROW_START</t>
  </si>
  <si>
    <t>THROW_FINISH</t>
  </si>
  <si>
    <t>23-10-14</t>
  </si>
  <si>
    <t>LC</t>
  </si>
  <si>
    <t>GFU</t>
  </si>
  <si>
    <t>K</t>
  </si>
  <si>
    <t>M</t>
  </si>
  <si>
    <t>D</t>
  </si>
  <si>
    <t>R</t>
  </si>
  <si>
    <t>N</t>
  </si>
  <si>
    <t>ODD</t>
  </si>
  <si>
    <t>Y</t>
  </si>
  <si>
    <t>X ACROSS</t>
  </si>
  <si>
    <t>L</t>
  </si>
  <si>
    <t>NaN</t>
  </si>
  <si>
    <t>T SHIFT</t>
  </si>
  <si>
    <t>YAC</t>
  </si>
  <si>
    <t>EVEN</t>
  </si>
  <si>
    <t>ZIN</t>
  </si>
  <si>
    <t>O</t>
  </si>
  <si>
    <t>U ACROSS</t>
  </si>
  <si>
    <t>Z IN</t>
  </si>
  <si>
    <t>TAC</t>
  </si>
  <si>
    <t>T FLY</t>
  </si>
  <si>
    <t xml:space="preserve"> NaN</t>
  </si>
  <si>
    <t>U IN</t>
  </si>
  <si>
    <t>YIN</t>
  </si>
  <si>
    <t>U YOYO</t>
  </si>
  <si>
    <t>T OUT</t>
  </si>
  <si>
    <t>S</t>
  </si>
  <si>
    <t>XIN</t>
  </si>
  <si>
    <t>RAC</t>
  </si>
  <si>
    <t>YOYO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</si>
</sst>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FFFFFF"/>
      <name val="Calibri"/>
    </font>
    <font>
      <b/>
      <color rgb="FFFFFFFF"/>
      <name val="Calibri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E6D2A1"/>
        <bgColor rgb="FFE6D2A1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4" t="s">
        <v>37</v>
      </c>
    </row>
    <row r="2">
      <c r="A2" s="5" t="s">
        <v>38</v>
      </c>
      <c r="B2" s="6">
        <v>2023.0</v>
      </c>
      <c r="C2" s="5" t="s">
        <v>39</v>
      </c>
      <c r="D2" s="5" t="s">
        <v>40</v>
      </c>
      <c r="E2" s="7"/>
      <c r="F2" s="7" t="s">
        <v>41</v>
      </c>
      <c r="G2" s="8">
        <v>1.0</v>
      </c>
      <c r="H2" s="8">
        <v>-35.0</v>
      </c>
      <c r="I2" s="7" t="s">
        <v>42</v>
      </c>
      <c r="J2" s="7"/>
      <c r="K2" s="7"/>
      <c r="L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>
      <c r="A3" s="5" t="s">
        <v>38</v>
      </c>
      <c r="B3" s="6">
        <v>2023.0</v>
      </c>
      <c r="C3" s="5" t="s">
        <v>39</v>
      </c>
      <c r="D3" s="5" t="s">
        <v>40</v>
      </c>
      <c r="E3" s="5" t="s">
        <v>39</v>
      </c>
      <c r="F3" s="7" t="s">
        <v>43</v>
      </c>
      <c r="G3" s="8">
        <v>2.0</v>
      </c>
      <c r="H3" s="8">
        <v>-45.0</v>
      </c>
      <c r="I3" s="7" t="s">
        <v>44</v>
      </c>
      <c r="J3" s="8">
        <v>1.0</v>
      </c>
      <c r="K3" s="8">
        <v>10.0</v>
      </c>
      <c r="L3" s="8">
        <v>8.0</v>
      </c>
      <c r="X3" s="7" t="s">
        <v>45</v>
      </c>
      <c r="Y3" s="7" t="s">
        <v>46</v>
      </c>
      <c r="Z3" s="8">
        <v>4.0</v>
      </c>
      <c r="AA3" s="8">
        <f>(7.3-3.6)</f>
        <v>3.7</v>
      </c>
      <c r="AB3" s="8">
        <f>(8.07-3.6)</f>
        <v>4.47</v>
      </c>
      <c r="AC3" s="8">
        <v>-1.0</v>
      </c>
      <c r="AD3" s="8">
        <v>5.0</v>
      </c>
      <c r="AE3" s="8">
        <v>1.0</v>
      </c>
      <c r="AF3" s="8">
        <v>10.0</v>
      </c>
      <c r="AG3" s="8">
        <v>3.0</v>
      </c>
      <c r="AH3" s="7" t="s">
        <v>47</v>
      </c>
      <c r="AI3" s="7" t="s">
        <v>44</v>
      </c>
      <c r="AJ3" s="7" t="s">
        <v>48</v>
      </c>
    </row>
    <row r="4">
      <c r="A4" s="5" t="s">
        <v>38</v>
      </c>
      <c r="B4" s="6">
        <v>2023.0</v>
      </c>
      <c r="C4" s="5" t="s">
        <v>39</v>
      </c>
      <c r="D4" s="5" t="s">
        <v>40</v>
      </c>
      <c r="E4" s="5" t="s">
        <v>39</v>
      </c>
      <c r="F4" s="7" t="s">
        <v>43</v>
      </c>
      <c r="G4" s="8">
        <v>3.0</v>
      </c>
      <c r="H4" s="8">
        <v>47.0</v>
      </c>
      <c r="I4" s="7" t="s">
        <v>49</v>
      </c>
      <c r="J4" s="8">
        <v>2.0</v>
      </c>
      <c r="K4" s="8">
        <v>2.0</v>
      </c>
      <c r="L4" s="8">
        <v>5.0</v>
      </c>
      <c r="X4" s="7" t="s">
        <v>47</v>
      </c>
      <c r="Y4" s="7" t="s">
        <v>46</v>
      </c>
      <c r="Z4" s="7" t="s">
        <v>50</v>
      </c>
      <c r="AA4" s="8">
        <f>(5.04-3.21)</f>
        <v>1.83</v>
      </c>
      <c r="AB4" s="8">
        <f>(5.93-3.21)</f>
        <v>2.72</v>
      </c>
      <c r="AC4" s="8">
        <v>-1.0</v>
      </c>
      <c r="AD4" s="8">
        <v>2.0</v>
      </c>
      <c r="AE4" s="8">
        <v>0.0</v>
      </c>
      <c r="AF4" s="8">
        <v>10.0</v>
      </c>
      <c r="AG4" s="8">
        <v>4.0</v>
      </c>
      <c r="AH4" s="7" t="s">
        <v>47</v>
      </c>
      <c r="AI4" s="7" t="s">
        <v>44</v>
      </c>
      <c r="AJ4" s="7" t="s">
        <v>51</v>
      </c>
    </row>
    <row r="5">
      <c r="A5" s="5" t="s">
        <v>38</v>
      </c>
      <c r="B5" s="6">
        <v>2023.0</v>
      </c>
      <c r="C5" s="5" t="s">
        <v>39</v>
      </c>
      <c r="D5" s="5" t="s">
        <v>40</v>
      </c>
      <c r="E5" s="5" t="s">
        <v>39</v>
      </c>
      <c r="F5" s="7" t="s">
        <v>43</v>
      </c>
      <c r="G5" s="8">
        <v>4.0</v>
      </c>
      <c r="H5" s="8">
        <v>42.0</v>
      </c>
      <c r="I5" s="7" t="s">
        <v>49</v>
      </c>
      <c r="J5" s="8">
        <v>1.0</v>
      </c>
      <c r="K5" s="8">
        <v>10.0</v>
      </c>
      <c r="L5" s="8">
        <v>10.0</v>
      </c>
      <c r="X5" s="7" t="s">
        <v>45</v>
      </c>
      <c r="Y5" s="7" t="s">
        <v>46</v>
      </c>
      <c r="Z5" s="8">
        <v>5.0</v>
      </c>
      <c r="AA5" s="8">
        <f>(8.66-6.44)</f>
        <v>2.22</v>
      </c>
      <c r="AB5" s="8">
        <f>(9.6-6.44)</f>
        <v>3.16</v>
      </c>
      <c r="AC5" s="8">
        <f>(7.96-6.44)</f>
        <v>1.52</v>
      </c>
      <c r="AD5" s="8">
        <v>4.0</v>
      </c>
      <c r="AE5" s="8">
        <v>0.0</v>
      </c>
      <c r="AF5" s="8">
        <v>10.0</v>
      </c>
      <c r="AG5" s="8">
        <v>4.0</v>
      </c>
      <c r="AH5" s="7" t="s">
        <v>47</v>
      </c>
      <c r="AI5" s="7" t="s">
        <v>44</v>
      </c>
      <c r="AJ5" s="7" t="s">
        <v>52</v>
      </c>
    </row>
    <row r="6">
      <c r="A6" s="5" t="s">
        <v>38</v>
      </c>
      <c r="B6" s="6">
        <v>2023.0</v>
      </c>
      <c r="C6" s="5" t="s">
        <v>39</v>
      </c>
      <c r="D6" s="5" t="s">
        <v>40</v>
      </c>
      <c r="E6" s="5" t="s">
        <v>39</v>
      </c>
      <c r="F6" s="7" t="s">
        <v>43</v>
      </c>
      <c r="G6" s="8">
        <v>5.0</v>
      </c>
      <c r="H6" s="8">
        <v>32.0</v>
      </c>
      <c r="I6" s="7" t="s">
        <v>49</v>
      </c>
      <c r="J6" s="8">
        <v>1.0</v>
      </c>
      <c r="K6" s="8">
        <v>10.0</v>
      </c>
      <c r="L6" s="8">
        <v>8.0</v>
      </c>
      <c r="X6" s="7" t="s">
        <v>45</v>
      </c>
      <c r="Y6" s="7" t="s">
        <v>46</v>
      </c>
      <c r="Z6" s="8">
        <v>4.0</v>
      </c>
      <c r="AA6" s="8">
        <f>(9.9-6.21)</f>
        <v>3.69</v>
      </c>
      <c r="AB6" s="8">
        <f>(10.6-6.21)</f>
        <v>4.39</v>
      </c>
      <c r="AC6" s="8">
        <f>(8.32-6.21)</f>
        <v>2.11</v>
      </c>
      <c r="AD6" s="8">
        <v>0.0</v>
      </c>
      <c r="AE6" s="8">
        <v>0.0</v>
      </c>
      <c r="AF6" s="8">
        <v>10.0</v>
      </c>
      <c r="AG6" s="8">
        <v>3.0</v>
      </c>
      <c r="AH6" s="7" t="s">
        <v>45</v>
      </c>
      <c r="AI6" s="7" t="s">
        <v>50</v>
      </c>
      <c r="AJ6" s="7" t="s">
        <v>50</v>
      </c>
    </row>
    <row r="7">
      <c r="A7" s="5" t="s">
        <v>38</v>
      </c>
      <c r="B7" s="6">
        <v>2023.0</v>
      </c>
      <c r="C7" s="5" t="s">
        <v>39</v>
      </c>
      <c r="D7" s="5" t="s">
        <v>40</v>
      </c>
      <c r="E7" s="5" t="s">
        <v>39</v>
      </c>
      <c r="F7" s="7" t="s">
        <v>43</v>
      </c>
      <c r="G7" s="8">
        <v>6.0</v>
      </c>
      <c r="H7" s="8">
        <v>24.0</v>
      </c>
      <c r="I7" s="7" t="s">
        <v>42</v>
      </c>
      <c r="J7" s="8">
        <v>2.0</v>
      </c>
      <c r="K7" s="8">
        <v>2.0</v>
      </c>
      <c r="L7" s="8">
        <v>3.0</v>
      </c>
      <c r="X7" s="7" t="s">
        <v>45</v>
      </c>
      <c r="Y7" s="7" t="s">
        <v>46</v>
      </c>
      <c r="Z7" s="7" t="s">
        <v>50</v>
      </c>
      <c r="AA7" s="7" t="s">
        <v>50</v>
      </c>
      <c r="AB7" s="7" t="s">
        <v>50</v>
      </c>
      <c r="AC7" s="7" t="s">
        <v>50</v>
      </c>
      <c r="AD7" s="7" t="s">
        <v>50</v>
      </c>
      <c r="AE7" s="8">
        <v>0.0</v>
      </c>
      <c r="AF7" s="8">
        <v>10.0</v>
      </c>
      <c r="AG7" s="7"/>
      <c r="AH7" s="7" t="s">
        <v>45</v>
      </c>
      <c r="AI7" s="7" t="s">
        <v>50</v>
      </c>
      <c r="AJ7" s="7" t="s">
        <v>50</v>
      </c>
    </row>
    <row r="8">
      <c r="A8" s="5" t="s">
        <v>38</v>
      </c>
      <c r="B8" s="6">
        <v>2023.0</v>
      </c>
      <c r="C8" s="5" t="s">
        <v>39</v>
      </c>
      <c r="D8" s="5" t="s">
        <v>40</v>
      </c>
      <c r="E8" s="5" t="s">
        <v>39</v>
      </c>
      <c r="F8" s="7" t="s">
        <v>43</v>
      </c>
      <c r="G8" s="8">
        <v>7.0</v>
      </c>
      <c r="H8" s="8">
        <v>21.0</v>
      </c>
      <c r="I8" s="7" t="s">
        <v>44</v>
      </c>
      <c r="J8" s="8">
        <v>1.0</v>
      </c>
      <c r="K8" s="8">
        <v>10.0</v>
      </c>
      <c r="L8" s="8">
        <v>5.0</v>
      </c>
      <c r="X8" s="7" t="s">
        <v>45</v>
      </c>
      <c r="Y8" s="7" t="s">
        <v>53</v>
      </c>
      <c r="Z8" s="7" t="s">
        <v>50</v>
      </c>
      <c r="AA8" s="7" t="s">
        <v>50</v>
      </c>
      <c r="AB8" s="7" t="s">
        <v>50</v>
      </c>
      <c r="AC8" s="7" t="s">
        <v>50</v>
      </c>
      <c r="AD8" s="7" t="s">
        <v>50</v>
      </c>
      <c r="AE8" s="8">
        <v>2.0</v>
      </c>
      <c r="AF8" s="8">
        <v>10.0</v>
      </c>
      <c r="AG8" s="8">
        <v>5.0</v>
      </c>
      <c r="AH8" s="7" t="s">
        <v>45</v>
      </c>
      <c r="AI8" s="7" t="s">
        <v>50</v>
      </c>
      <c r="AJ8" s="7" t="s">
        <v>50</v>
      </c>
    </row>
    <row r="9">
      <c r="A9" s="5" t="s">
        <v>38</v>
      </c>
      <c r="B9" s="6">
        <v>2023.0</v>
      </c>
      <c r="C9" s="5" t="s">
        <v>39</v>
      </c>
      <c r="D9" s="5" t="s">
        <v>40</v>
      </c>
      <c r="E9" s="5" t="s">
        <v>39</v>
      </c>
      <c r="F9" s="7" t="s">
        <v>43</v>
      </c>
      <c r="G9" s="8">
        <v>8.0</v>
      </c>
      <c r="H9" s="8">
        <v>16.0</v>
      </c>
      <c r="I9" s="7" t="s">
        <v>49</v>
      </c>
      <c r="J9" s="8">
        <v>2.0</v>
      </c>
      <c r="K9" s="8">
        <v>5.0</v>
      </c>
      <c r="L9" s="8">
        <v>5.0</v>
      </c>
      <c r="X9" s="7" t="s">
        <v>45</v>
      </c>
      <c r="Y9" s="7" t="s">
        <v>46</v>
      </c>
      <c r="Z9" s="7" t="s">
        <v>50</v>
      </c>
      <c r="AA9" s="7" t="s">
        <v>50</v>
      </c>
      <c r="AB9" s="7" t="s">
        <v>50</v>
      </c>
      <c r="AC9" s="7" t="s">
        <v>50</v>
      </c>
      <c r="AD9" s="7" t="s">
        <v>50</v>
      </c>
      <c r="AE9" s="8">
        <v>7.0</v>
      </c>
      <c r="AF9" s="8">
        <v>10.0</v>
      </c>
      <c r="AG9" s="8">
        <v>5.0</v>
      </c>
      <c r="AH9" s="7" t="s">
        <v>45</v>
      </c>
      <c r="AI9" s="7" t="s">
        <v>50</v>
      </c>
      <c r="AJ9" s="7" t="s">
        <v>50</v>
      </c>
    </row>
    <row r="10">
      <c r="A10" s="5" t="s">
        <v>38</v>
      </c>
      <c r="B10" s="6">
        <v>2023.0</v>
      </c>
      <c r="C10" s="5" t="s">
        <v>39</v>
      </c>
      <c r="D10" s="5" t="s">
        <v>40</v>
      </c>
      <c r="E10" s="5" t="s">
        <v>39</v>
      </c>
      <c r="F10" s="7" t="s">
        <v>43</v>
      </c>
      <c r="G10" s="8">
        <v>9.0</v>
      </c>
      <c r="H10" s="8">
        <v>11.0</v>
      </c>
      <c r="I10" s="7" t="s">
        <v>44</v>
      </c>
      <c r="J10" s="8">
        <v>1.0</v>
      </c>
      <c r="K10" s="8">
        <v>10.0</v>
      </c>
      <c r="L10" s="8">
        <v>3.0</v>
      </c>
      <c r="X10" s="7" t="s">
        <v>45</v>
      </c>
      <c r="Y10" s="7" t="s">
        <v>46</v>
      </c>
      <c r="Z10" s="7" t="s">
        <v>50</v>
      </c>
      <c r="AA10" s="7" t="s">
        <v>50</v>
      </c>
      <c r="AB10" s="7" t="s">
        <v>50</v>
      </c>
      <c r="AC10" s="7" t="s">
        <v>50</v>
      </c>
      <c r="AD10" s="7" t="s">
        <v>50</v>
      </c>
      <c r="AE10" s="8">
        <v>3.0</v>
      </c>
      <c r="AF10" s="8">
        <v>10.0</v>
      </c>
      <c r="AG10" s="8">
        <v>1.0</v>
      </c>
      <c r="AH10" s="7" t="s">
        <v>47</v>
      </c>
      <c r="AI10" s="7" t="s">
        <v>44</v>
      </c>
      <c r="AJ10" s="7" t="s">
        <v>54</v>
      </c>
    </row>
    <row r="11">
      <c r="A11" s="5" t="s">
        <v>38</v>
      </c>
      <c r="B11" s="6">
        <v>2023.0</v>
      </c>
      <c r="C11" s="5" t="s">
        <v>39</v>
      </c>
      <c r="D11" s="5" t="s">
        <v>40</v>
      </c>
      <c r="E11" s="5" t="s">
        <v>39</v>
      </c>
      <c r="F11" s="7" t="s">
        <v>43</v>
      </c>
      <c r="G11" s="8">
        <v>10.0</v>
      </c>
      <c r="H11" s="8">
        <v>8.0</v>
      </c>
      <c r="I11" s="7" t="s">
        <v>42</v>
      </c>
      <c r="J11" s="8">
        <v>2.0</v>
      </c>
      <c r="K11" s="8">
        <v>7.0</v>
      </c>
      <c r="L11" s="8">
        <v>7.0</v>
      </c>
      <c r="X11" s="7" t="s">
        <v>45</v>
      </c>
      <c r="Y11" s="7" t="s">
        <v>46</v>
      </c>
      <c r="Z11" s="7" t="s">
        <v>50</v>
      </c>
      <c r="AA11" s="7" t="s">
        <v>50</v>
      </c>
      <c r="AB11" s="7" t="s">
        <v>50</v>
      </c>
      <c r="AC11" s="7" t="s">
        <v>50</v>
      </c>
      <c r="AD11" s="7" t="s">
        <v>50</v>
      </c>
      <c r="AE11" s="8">
        <v>2.0</v>
      </c>
      <c r="AF11" s="8">
        <v>10.0</v>
      </c>
      <c r="AG11" s="7"/>
      <c r="AH11" s="7" t="s">
        <v>45</v>
      </c>
      <c r="AI11" s="7" t="s">
        <v>50</v>
      </c>
      <c r="AJ11" s="7" t="s">
        <v>50</v>
      </c>
    </row>
    <row r="12">
      <c r="A12" s="5" t="s">
        <v>38</v>
      </c>
      <c r="B12" s="6">
        <v>2023.0</v>
      </c>
      <c r="C12" s="5" t="s">
        <v>39</v>
      </c>
      <c r="D12" s="5" t="s">
        <v>40</v>
      </c>
      <c r="E12" s="5" t="s">
        <v>39</v>
      </c>
      <c r="F12" s="7" t="s">
        <v>43</v>
      </c>
      <c r="G12" s="8">
        <v>11.0</v>
      </c>
      <c r="H12" s="8">
        <v>1.0</v>
      </c>
      <c r="I12" s="7" t="s">
        <v>42</v>
      </c>
      <c r="J12" s="8">
        <v>1.0</v>
      </c>
      <c r="K12" s="8">
        <v>1.0</v>
      </c>
      <c r="L12" s="8">
        <v>1.0</v>
      </c>
      <c r="X12" s="7" t="s">
        <v>45</v>
      </c>
      <c r="Y12" s="7" t="s">
        <v>46</v>
      </c>
      <c r="Z12" s="7" t="s">
        <v>50</v>
      </c>
      <c r="AA12" s="7" t="s">
        <v>50</v>
      </c>
      <c r="AB12" s="7" t="s">
        <v>50</v>
      </c>
      <c r="AC12" s="7" t="s">
        <v>50</v>
      </c>
      <c r="AD12" s="7" t="s">
        <v>50</v>
      </c>
      <c r="AE12" s="8">
        <v>1.0</v>
      </c>
      <c r="AF12" s="8">
        <v>10.0</v>
      </c>
      <c r="AG12" s="8">
        <v>1.0</v>
      </c>
      <c r="AH12" s="7" t="s">
        <v>45</v>
      </c>
      <c r="AI12" s="7" t="s">
        <v>50</v>
      </c>
      <c r="AJ12" s="7" t="s">
        <v>50</v>
      </c>
    </row>
    <row r="13">
      <c r="A13" s="5" t="s">
        <v>38</v>
      </c>
      <c r="B13" s="6">
        <v>2023.0</v>
      </c>
      <c r="C13" s="5" t="s">
        <v>39</v>
      </c>
      <c r="D13" s="5" t="s">
        <v>40</v>
      </c>
      <c r="E13" s="7"/>
      <c r="F13" s="7" t="s">
        <v>41</v>
      </c>
      <c r="G13" s="8">
        <v>12.0</v>
      </c>
      <c r="H13" s="8">
        <v>3.0</v>
      </c>
      <c r="I13" s="7" t="s">
        <v>42</v>
      </c>
      <c r="J13" s="7"/>
      <c r="K13" s="7"/>
      <c r="L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>
      <c r="A14" s="5" t="s">
        <v>38</v>
      </c>
      <c r="B14" s="6">
        <v>2023.0</v>
      </c>
      <c r="C14" s="5" t="s">
        <v>39</v>
      </c>
      <c r="D14" s="5" t="s">
        <v>40</v>
      </c>
      <c r="E14" s="7"/>
      <c r="F14" s="7" t="s">
        <v>41</v>
      </c>
      <c r="G14" s="8">
        <v>13.0</v>
      </c>
      <c r="H14" s="8">
        <v>-35.0</v>
      </c>
      <c r="I14" s="7" t="s">
        <v>42</v>
      </c>
      <c r="J14" s="7"/>
      <c r="K14" s="7"/>
      <c r="L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>
      <c r="A15" s="5" t="s">
        <v>38</v>
      </c>
      <c r="B15" s="6">
        <v>2023.0</v>
      </c>
      <c r="C15" s="5" t="s">
        <v>39</v>
      </c>
      <c r="D15" s="5" t="s">
        <v>40</v>
      </c>
      <c r="E15" s="5" t="s">
        <v>40</v>
      </c>
      <c r="F15" s="7" t="s">
        <v>55</v>
      </c>
      <c r="G15" s="8">
        <v>14.0</v>
      </c>
      <c r="H15" s="8">
        <v>-30.0</v>
      </c>
      <c r="I15" s="7" t="s">
        <v>44</v>
      </c>
      <c r="J15" s="8">
        <v>1.0</v>
      </c>
      <c r="K15" s="8">
        <v>10.0</v>
      </c>
      <c r="L15" s="8">
        <v>2.0</v>
      </c>
      <c r="X15" s="7"/>
      <c r="Y15" s="7" t="s">
        <v>53</v>
      </c>
      <c r="Z15" s="7"/>
      <c r="AA15" s="7"/>
      <c r="AB15" s="7"/>
      <c r="AC15" s="7"/>
      <c r="AD15" s="7"/>
      <c r="AE15" s="7"/>
      <c r="AF15" s="8">
        <v>12.0</v>
      </c>
      <c r="AG15" s="7"/>
      <c r="AH15" s="7" t="s">
        <v>47</v>
      </c>
      <c r="AI15" s="7" t="s">
        <v>49</v>
      </c>
      <c r="AJ15" s="7" t="s">
        <v>56</v>
      </c>
    </row>
    <row r="16">
      <c r="A16" s="5" t="s">
        <v>38</v>
      </c>
      <c r="B16" s="6">
        <v>2023.0</v>
      </c>
      <c r="C16" s="5" t="s">
        <v>39</v>
      </c>
      <c r="D16" s="5" t="s">
        <v>40</v>
      </c>
      <c r="E16" s="5" t="s">
        <v>40</v>
      </c>
      <c r="F16" s="7" t="s">
        <v>55</v>
      </c>
      <c r="G16" s="8">
        <v>15.0</v>
      </c>
      <c r="H16" s="8">
        <v>-32.0</v>
      </c>
      <c r="I16" s="7" t="s">
        <v>44</v>
      </c>
      <c r="J16" s="8">
        <v>2.0</v>
      </c>
      <c r="K16" s="8">
        <v>8.0</v>
      </c>
      <c r="L16" s="8">
        <v>3.0</v>
      </c>
      <c r="X16" s="7"/>
      <c r="Y16" s="7" t="s">
        <v>53</v>
      </c>
      <c r="Z16" s="7"/>
      <c r="AA16" s="7"/>
      <c r="AB16" s="7"/>
      <c r="AC16" s="7"/>
      <c r="AD16" s="7"/>
      <c r="AE16" s="7"/>
      <c r="AF16" s="8">
        <v>12.0</v>
      </c>
      <c r="AG16" s="7"/>
      <c r="AH16" s="7" t="s">
        <v>45</v>
      </c>
      <c r="AI16" s="7" t="s">
        <v>50</v>
      </c>
      <c r="AJ16" s="7"/>
    </row>
    <row r="17">
      <c r="A17" s="5" t="s">
        <v>38</v>
      </c>
      <c r="B17" s="6">
        <v>2023.0</v>
      </c>
      <c r="C17" s="5" t="s">
        <v>39</v>
      </c>
      <c r="D17" s="5" t="s">
        <v>40</v>
      </c>
      <c r="E17" s="5" t="s">
        <v>40</v>
      </c>
      <c r="F17" s="7" t="s">
        <v>55</v>
      </c>
      <c r="G17" s="8">
        <v>16.0</v>
      </c>
      <c r="H17" s="8">
        <v>-35.0</v>
      </c>
      <c r="I17" s="7" t="s">
        <v>42</v>
      </c>
      <c r="J17" s="8">
        <v>3.0</v>
      </c>
      <c r="K17" s="8">
        <v>5.0</v>
      </c>
      <c r="L17" s="8">
        <v>-10.0</v>
      </c>
      <c r="X17" s="7"/>
      <c r="Y17" s="7" t="s">
        <v>53</v>
      </c>
      <c r="Z17" s="7"/>
      <c r="AA17" s="7"/>
      <c r="AB17" s="7"/>
      <c r="AC17" s="8">
        <f>7.5-5.3</f>
        <v>2.2</v>
      </c>
      <c r="AD17" s="7"/>
      <c r="AE17" s="7"/>
      <c r="AF17" s="8">
        <v>12.0</v>
      </c>
      <c r="AG17" s="7"/>
      <c r="AH17" s="7" t="s">
        <v>47</v>
      </c>
      <c r="AI17" s="7" t="s">
        <v>49</v>
      </c>
      <c r="AJ17" s="7" t="s">
        <v>57</v>
      </c>
    </row>
    <row r="18">
      <c r="A18" s="5" t="s">
        <v>38</v>
      </c>
      <c r="B18" s="6">
        <v>2023.0</v>
      </c>
      <c r="C18" s="5" t="s">
        <v>39</v>
      </c>
      <c r="D18" s="5" t="s">
        <v>40</v>
      </c>
      <c r="E18" s="7"/>
      <c r="F18" s="7" t="s">
        <v>41</v>
      </c>
      <c r="G18" s="8">
        <v>17.0</v>
      </c>
      <c r="H18" s="8">
        <v>-25.0</v>
      </c>
      <c r="I18" s="7" t="s">
        <v>49</v>
      </c>
      <c r="J18" s="8">
        <v>4.0</v>
      </c>
      <c r="K18" s="8">
        <v>15.0</v>
      </c>
      <c r="L18" s="8">
        <v>-24.0</v>
      </c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>
      <c r="A19" s="5" t="s">
        <v>38</v>
      </c>
      <c r="B19" s="6">
        <v>2023.0</v>
      </c>
      <c r="C19" s="5" t="s">
        <v>39</v>
      </c>
      <c r="D19" s="5" t="s">
        <v>40</v>
      </c>
      <c r="E19" s="5" t="s">
        <v>39</v>
      </c>
      <c r="F19" s="7" t="s">
        <v>43</v>
      </c>
      <c r="G19" s="8">
        <v>18.0</v>
      </c>
      <c r="H19" s="8">
        <v>1.0</v>
      </c>
      <c r="I19" s="7" t="s">
        <v>44</v>
      </c>
      <c r="J19" s="8">
        <v>1.0</v>
      </c>
      <c r="K19" s="8">
        <v>1.0</v>
      </c>
      <c r="L19" s="8">
        <v>0.0</v>
      </c>
      <c r="X19" s="7" t="s">
        <v>45</v>
      </c>
      <c r="Y19" s="7" t="s">
        <v>46</v>
      </c>
      <c r="Z19" s="7" t="s">
        <v>50</v>
      </c>
      <c r="AA19" s="7" t="s">
        <v>50</v>
      </c>
      <c r="AB19" s="7" t="s">
        <v>50</v>
      </c>
      <c r="AC19" s="7" t="s">
        <v>50</v>
      </c>
      <c r="AD19" s="7" t="s">
        <v>50</v>
      </c>
      <c r="AE19" s="8">
        <v>0.0</v>
      </c>
      <c r="AF19" s="8">
        <v>10.0</v>
      </c>
      <c r="AG19" s="8">
        <v>5.0</v>
      </c>
      <c r="AH19" s="7" t="s">
        <v>45</v>
      </c>
      <c r="AI19" s="7" t="s">
        <v>50</v>
      </c>
      <c r="AJ19" s="7" t="s">
        <v>50</v>
      </c>
    </row>
    <row r="20">
      <c r="A20" s="5" t="s">
        <v>38</v>
      </c>
      <c r="B20" s="6">
        <v>2023.0</v>
      </c>
      <c r="C20" s="5" t="s">
        <v>39</v>
      </c>
      <c r="D20" s="5" t="s">
        <v>40</v>
      </c>
      <c r="E20" s="5" t="s">
        <v>39</v>
      </c>
      <c r="F20" s="7" t="s">
        <v>43</v>
      </c>
      <c r="G20" s="8">
        <v>19.0</v>
      </c>
      <c r="H20" s="8">
        <v>1.0</v>
      </c>
      <c r="I20" s="7" t="s">
        <v>44</v>
      </c>
      <c r="J20" s="8">
        <v>2.0</v>
      </c>
      <c r="K20" s="8">
        <v>1.0</v>
      </c>
      <c r="L20" s="8">
        <v>1.0</v>
      </c>
      <c r="X20" s="7" t="s">
        <v>45</v>
      </c>
      <c r="Y20" s="7" t="s">
        <v>46</v>
      </c>
      <c r="Z20" s="7" t="s">
        <v>50</v>
      </c>
      <c r="AA20" s="7" t="s">
        <v>50</v>
      </c>
      <c r="AB20" s="7" t="s">
        <v>50</v>
      </c>
      <c r="AC20" s="7" t="s">
        <v>50</v>
      </c>
      <c r="AD20" s="7" t="s">
        <v>50</v>
      </c>
      <c r="AE20" s="8">
        <v>0.0</v>
      </c>
      <c r="AF20" s="7"/>
      <c r="AG20" s="7"/>
      <c r="AH20" s="7" t="s">
        <v>45</v>
      </c>
      <c r="AI20" s="7" t="s">
        <v>50</v>
      </c>
      <c r="AJ20" s="7" t="s">
        <v>50</v>
      </c>
    </row>
    <row r="21">
      <c r="A21" s="5" t="s">
        <v>38</v>
      </c>
      <c r="B21" s="6">
        <v>2023.0</v>
      </c>
      <c r="C21" s="5" t="s">
        <v>39</v>
      </c>
      <c r="D21" s="5" t="s">
        <v>40</v>
      </c>
      <c r="E21" s="7"/>
      <c r="F21" s="7" t="s">
        <v>41</v>
      </c>
      <c r="G21" s="8">
        <v>20.0</v>
      </c>
      <c r="H21" s="8">
        <v>3.0</v>
      </c>
      <c r="I21" s="7" t="s">
        <v>42</v>
      </c>
      <c r="J21" s="7"/>
      <c r="K21" s="7"/>
      <c r="L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>
      <c r="A22" s="5" t="s">
        <v>38</v>
      </c>
      <c r="B22" s="6">
        <v>2023.0</v>
      </c>
      <c r="C22" s="5" t="s">
        <v>39</v>
      </c>
      <c r="D22" s="5" t="s">
        <v>40</v>
      </c>
      <c r="E22" s="7"/>
      <c r="F22" s="7" t="s">
        <v>41</v>
      </c>
      <c r="G22" s="8">
        <v>21.0</v>
      </c>
      <c r="H22" s="8">
        <v>-35.0</v>
      </c>
      <c r="I22" s="7" t="s">
        <v>42</v>
      </c>
      <c r="J22" s="7"/>
      <c r="K22" s="7"/>
      <c r="L22" s="8">
        <v>-5.0</v>
      </c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>
      <c r="A23" s="5" t="s">
        <v>38</v>
      </c>
      <c r="B23" s="6">
        <v>2023.0</v>
      </c>
      <c r="C23" s="5" t="s">
        <v>39</v>
      </c>
      <c r="D23" s="5" t="s">
        <v>40</v>
      </c>
      <c r="E23" s="7"/>
      <c r="F23" s="7" t="s">
        <v>41</v>
      </c>
      <c r="G23" s="8">
        <v>22.0</v>
      </c>
      <c r="H23" s="8">
        <v>-30.0</v>
      </c>
      <c r="I23" s="7" t="s">
        <v>42</v>
      </c>
      <c r="J23" s="7"/>
      <c r="K23" s="7"/>
      <c r="L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>
      <c r="A24" s="5" t="s">
        <v>38</v>
      </c>
      <c r="B24" s="6">
        <v>2023.0</v>
      </c>
      <c r="C24" s="5" t="s">
        <v>39</v>
      </c>
      <c r="D24" s="5" t="s">
        <v>40</v>
      </c>
      <c r="E24" s="5" t="s">
        <v>40</v>
      </c>
      <c r="F24" s="7" t="s">
        <v>55</v>
      </c>
      <c r="G24" s="8">
        <v>23.0</v>
      </c>
      <c r="H24" s="8">
        <v>-36.0</v>
      </c>
      <c r="I24" s="7" t="s">
        <v>44</v>
      </c>
      <c r="J24" s="8">
        <v>1.0</v>
      </c>
      <c r="K24" s="8">
        <v>10.0</v>
      </c>
      <c r="L24" s="8">
        <v>1.0</v>
      </c>
      <c r="X24" s="7"/>
      <c r="Y24" s="7" t="s">
        <v>53</v>
      </c>
      <c r="Z24" s="7"/>
      <c r="AA24" s="7"/>
      <c r="AB24" s="7"/>
      <c r="AC24" s="7"/>
      <c r="AD24" s="7"/>
      <c r="AE24" s="7"/>
      <c r="AF24" s="8">
        <v>12.0</v>
      </c>
      <c r="AG24" s="7"/>
      <c r="AH24" s="7" t="s">
        <v>45</v>
      </c>
      <c r="AI24" s="7" t="s">
        <v>50</v>
      </c>
      <c r="AJ24" s="7"/>
    </row>
    <row r="25">
      <c r="A25" s="5" t="s">
        <v>38</v>
      </c>
      <c r="B25" s="6">
        <v>2023.0</v>
      </c>
      <c r="C25" s="5" t="s">
        <v>39</v>
      </c>
      <c r="D25" s="5" t="s">
        <v>40</v>
      </c>
      <c r="E25" s="5" t="s">
        <v>40</v>
      </c>
      <c r="F25" s="7" t="s">
        <v>55</v>
      </c>
      <c r="G25" s="8">
        <v>24.0</v>
      </c>
      <c r="H25" s="8">
        <v>-37.0</v>
      </c>
      <c r="I25" s="7" t="s">
        <v>44</v>
      </c>
      <c r="J25" s="8">
        <v>2.0</v>
      </c>
      <c r="K25" s="8">
        <v>9.0</v>
      </c>
      <c r="L25" s="8">
        <v>11.0</v>
      </c>
      <c r="X25" s="7"/>
      <c r="Y25" s="7" t="s">
        <v>53</v>
      </c>
      <c r="Z25" s="7"/>
      <c r="AA25" s="8">
        <f>10.1-6.9</f>
        <v>3.2</v>
      </c>
      <c r="AB25" s="8">
        <f>11.3-6.9</f>
        <v>4.4</v>
      </c>
      <c r="AC25" s="8">
        <v>-1.0</v>
      </c>
      <c r="AD25" s="8">
        <v>0.0</v>
      </c>
      <c r="AE25" s="8">
        <v>0.0</v>
      </c>
      <c r="AF25" s="8">
        <v>12.0</v>
      </c>
      <c r="AG25" s="7"/>
      <c r="AH25" s="7" t="s">
        <v>47</v>
      </c>
      <c r="AI25" s="7" t="s">
        <v>44</v>
      </c>
      <c r="AJ25" s="7" t="s">
        <v>57</v>
      </c>
    </row>
    <row r="26">
      <c r="A26" s="5" t="s">
        <v>38</v>
      </c>
      <c r="B26" s="6">
        <v>2023.0</v>
      </c>
      <c r="C26" s="5" t="s">
        <v>39</v>
      </c>
      <c r="D26" s="5" t="s">
        <v>40</v>
      </c>
      <c r="E26" s="5" t="s">
        <v>40</v>
      </c>
      <c r="F26" s="7" t="s">
        <v>55</v>
      </c>
      <c r="G26" s="8">
        <v>25.0</v>
      </c>
      <c r="H26" s="8">
        <v>-48.0</v>
      </c>
      <c r="I26" s="7" t="s">
        <v>49</v>
      </c>
      <c r="J26" s="8">
        <v>1.0</v>
      </c>
      <c r="K26" s="8">
        <v>10.0</v>
      </c>
      <c r="L26" s="8">
        <v>3.0</v>
      </c>
      <c r="X26" s="7"/>
      <c r="Y26" s="7" t="s">
        <v>53</v>
      </c>
      <c r="Z26" s="7"/>
      <c r="AA26" s="7"/>
      <c r="AB26" s="7"/>
      <c r="AC26" s="7"/>
      <c r="AD26" s="7"/>
      <c r="AE26" s="7"/>
      <c r="AF26" s="8">
        <v>12.0</v>
      </c>
      <c r="AG26" s="7"/>
      <c r="AH26" s="7" t="s">
        <v>47</v>
      </c>
      <c r="AI26" s="7" t="s">
        <v>49</v>
      </c>
      <c r="AJ26" s="7" t="s">
        <v>57</v>
      </c>
    </row>
    <row r="27">
      <c r="A27" s="5" t="s">
        <v>38</v>
      </c>
      <c r="B27" s="6">
        <v>2023.0</v>
      </c>
      <c r="C27" s="5" t="s">
        <v>39</v>
      </c>
      <c r="D27" s="5" t="s">
        <v>40</v>
      </c>
      <c r="E27" s="5" t="s">
        <v>40</v>
      </c>
      <c r="F27" s="7" t="s">
        <v>55</v>
      </c>
      <c r="G27" s="8">
        <v>26.0</v>
      </c>
      <c r="H27" s="8">
        <v>49.0</v>
      </c>
      <c r="I27" s="7" t="s">
        <v>49</v>
      </c>
      <c r="J27" s="8">
        <v>2.0</v>
      </c>
      <c r="K27" s="8">
        <v>7.0</v>
      </c>
      <c r="L27" s="8">
        <v>-2.0</v>
      </c>
      <c r="X27" s="7"/>
      <c r="Y27" s="7" t="s">
        <v>53</v>
      </c>
      <c r="Z27" s="7"/>
      <c r="AA27" s="7"/>
      <c r="AB27" s="7"/>
      <c r="AC27" s="7"/>
      <c r="AD27" s="7"/>
      <c r="AE27" s="7"/>
      <c r="AF27" s="8">
        <v>12.0</v>
      </c>
      <c r="AG27" s="7"/>
      <c r="AH27" s="7" t="s">
        <v>45</v>
      </c>
      <c r="AI27" s="7" t="s">
        <v>50</v>
      </c>
      <c r="AJ27" s="7"/>
    </row>
    <row r="28">
      <c r="A28" s="5" t="s">
        <v>38</v>
      </c>
      <c r="B28" s="6">
        <v>2023.0</v>
      </c>
      <c r="C28" s="5" t="s">
        <v>39</v>
      </c>
      <c r="D28" s="5" t="s">
        <v>40</v>
      </c>
      <c r="E28" s="5" t="s">
        <v>40</v>
      </c>
      <c r="F28" s="7" t="s">
        <v>55</v>
      </c>
      <c r="G28" s="8">
        <v>27.0</v>
      </c>
      <c r="H28" s="8">
        <v>-49.0</v>
      </c>
      <c r="I28" s="7" t="s">
        <v>44</v>
      </c>
      <c r="J28" s="8">
        <v>3.0</v>
      </c>
      <c r="K28" s="8">
        <v>9.0</v>
      </c>
      <c r="L28" s="8">
        <v>2.0</v>
      </c>
      <c r="X28" s="7"/>
      <c r="Y28" s="7" t="s">
        <v>53</v>
      </c>
      <c r="Z28" s="7"/>
      <c r="AA28" s="8">
        <f>8.8-6.4</f>
        <v>2.4</v>
      </c>
      <c r="AB28" s="8">
        <f>9.8-6.4</f>
        <v>3.4</v>
      </c>
      <c r="AC28" s="8">
        <v>-1.0</v>
      </c>
      <c r="AD28" s="8">
        <v>5.0</v>
      </c>
      <c r="AE28" s="8">
        <v>1.0</v>
      </c>
      <c r="AF28" s="8">
        <v>12.0</v>
      </c>
      <c r="AG28" s="7"/>
      <c r="AH28" s="7" t="s">
        <v>45</v>
      </c>
      <c r="AI28" s="7" t="s">
        <v>50</v>
      </c>
      <c r="AJ28" s="7"/>
    </row>
    <row r="29">
      <c r="A29" s="5" t="s">
        <v>38</v>
      </c>
      <c r="B29" s="6">
        <v>2023.0</v>
      </c>
      <c r="C29" s="5" t="s">
        <v>39</v>
      </c>
      <c r="D29" s="5" t="s">
        <v>40</v>
      </c>
      <c r="E29" s="7"/>
      <c r="F29" s="7" t="s">
        <v>41</v>
      </c>
      <c r="G29" s="8">
        <v>28.0</v>
      </c>
      <c r="H29" s="8">
        <v>49.0</v>
      </c>
      <c r="I29" s="7" t="s">
        <v>49</v>
      </c>
      <c r="J29" s="8">
        <v>4.0</v>
      </c>
      <c r="K29" s="8">
        <v>7.0</v>
      </c>
      <c r="L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>
      <c r="A30" s="5" t="s">
        <v>38</v>
      </c>
      <c r="B30" s="6">
        <v>2023.0</v>
      </c>
      <c r="C30" s="5" t="s">
        <v>39</v>
      </c>
      <c r="D30" s="5" t="s">
        <v>40</v>
      </c>
      <c r="E30" s="5" t="s">
        <v>39</v>
      </c>
      <c r="F30" s="7" t="s">
        <v>43</v>
      </c>
      <c r="G30" s="8">
        <v>29.0</v>
      </c>
      <c r="H30" s="8">
        <v>-35.0</v>
      </c>
      <c r="I30" s="7" t="s">
        <v>49</v>
      </c>
      <c r="J30" s="8">
        <v>1.0</v>
      </c>
      <c r="K30" s="8">
        <v>10.0</v>
      </c>
      <c r="L30" s="8">
        <v>13.0</v>
      </c>
      <c r="X30" s="7" t="s">
        <v>45</v>
      </c>
      <c r="Y30" s="7" t="s">
        <v>46</v>
      </c>
      <c r="Z30" s="7" t="s">
        <v>50</v>
      </c>
      <c r="AA30" s="7" t="s">
        <v>50</v>
      </c>
      <c r="AB30" s="7" t="s">
        <v>50</v>
      </c>
      <c r="AC30" s="7" t="s">
        <v>50</v>
      </c>
      <c r="AD30" s="7" t="s">
        <v>50</v>
      </c>
      <c r="AE30" s="8">
        <v>9.0</v>
      </c>
      <c r="AF30" s="8">
        <v>10.0</v>
      </c>
      <c r="AG30" s="8">
        <v>5.0</v>
      </c>
      <c r="AH30" s="7" t="s">
        <v>45</v>
      </c>
      <c r="AI30" s="7" t="s">
        <v>50</v>
      </c>
      <c r="AJ30" s="7" t="s">
        <v>50</v>
      </c>
    </row>
    <row r="31">
      <c r="A31" s="5" t="s">
        <v>38</v>
      </c>
      <c r="B31" s="6">
        <v>2023.0</v>
      </c>
      <c r="C31" s="5" t="s">
        <v>39</v>
      </c>
      <c r="D31" s="5" t="s">
        <v>40</v>
      </c>
      <c r="E31" s="5" t="s">
        <v>39</v>
      </c>
      <c r="F31" s="7" t="s">
        <v>43</v>
      </c>
      <c r="G31" s="8">
        <v>30.0</v>
      </c>
      <c r="H31" s="8">
        <v>-48.0</v>
      </c>
      <c r="I31" s="7" t="s">
        <v>49</v>
      </c>
      <c r="J31" s="8">
        <v>1.0</v>
      </c>
      <c r="K31" s="8">
        <v>10.0</v>
      </c>
      <c r="L31" s="8">
        <v>5.0</v>
      </c>
      <c r="X31" s="7" t="s">
        <v>45</v>
      </c>
      <c r="Y31" s="7" t="s">
        <v>46</v>
      </c>
      <c r="Z31" s="8">
        <v>4.0</v>
      </c>
      <c r="AA31" s="8">
        <f>(4.35-2.21)</f>
        <v>2.14</v>
      </c>
      <c r="AB31" s="8">
        <f>(5.45-2.21)</f>
        <v>3.24</v>
      </c>
      <c r="AC31" s="8">
        <v>-1.0</v>
      </c>
      <c r="AD31" s="8">
        <v>-1.0</v>
      </c>
      <c r="AE31" s="8">
        <v>0.0</v>
      </c>
      <c r="AF31" s="8">
        <v>10.0</v>
      </c>
      <c r="AG31" s="8">
        <v>3.0</v>
      </c>
      <c r="AH31" s="7" t="s">
        <v>47</v>
      </c>
      <c r="AI31" s="7" t="s">
        <v>49</v>
      </c>
      <c r="AJ31" s="7" t="s">
        <v>48</v>
      </c>
    </row>
    <row r="32">
      <c r="A32" s="5" t="s">
        <v>38</v>
      </c>
      <c r="B32" s="6">
        <v>2023.0</v>
      </c>
      <c r="C32" s="5" t="s">
        <v>39</v>
      </c>
      <c r="D32" s="5" t="s">
        <v>40</v>
      </c>
      <c r="E32" s="5" t="s">
        <v>39</v>
      </c>
      <c r="F32" s="7" t="s">
        <v>43</v>
      </c>
      <c r="G32" s="8">
        <v>31.0</v>
      </c>
      <c r="H32" s="8">
        <v>47.0</v>
      </c>
      <c r="I32" s="7" t="s">
        <v>44</v>
      </c>
      <c r="J32" s="8">
        <v>2.0</v>
      </c>
      <c r="K32" s="8">
        <v>5.0</v>
      </c>
      <c r="L32" s="8">
        <v>2.0</v>
      </c>
      <c r="X32" s="7" t="s">
        <v>47</v>
      </c>
      <c r="Y32" s="7" t="s">
        <v>46</v>
      </c>
      <c r="Z32" s="7" t="s">
        <v>50</v>
      </c>
      <c r="AA32" s="7" t="s">
        <v>50</v>
      </c>
      <c r="AB32" s="7" t="s">
        <v>50</v>
      </c>
      <c r="AC32" s="7" t="s">
        <v>50</v>
      </c>
      <c r="AD32" s="7" t="s">
        <v>50</v>
      </c>
      <c r="AE32" s="8">
        <v>2.0</v>
      </c>
      <c r="AF32" s="8">
        <v>10.0</v>
      </c>
      <c r="AG32" s="8">
        <v>5.0</v>
      </c>
      <c r="AH32" s="7" t="s">
        <v>45</v>
      </c>
      <c r="AI32" s="7" t="s">
        <v>50</v>
      </c>
      <c r="AJ32" s="7" t="s">
        <v>50</v>
      </c>
    </row>
    <row r="33">
      <c r="A33" s="5" t="s">
        <v>38</v>
      </c>
      <c r="B33" s="6">
        <v>2023.0</v>
      </c>
      <c r="C33" s="5" t="s">
        <v>39</v>
      </c>
      <c r="D33" s="5" t="s">
        <v>40</v>
      </c>
      <c r="E33" s="5" t="s">
        <v>39</v>
      </c>
      <c r="F33" s="7" t="s">
        <v>43</v>
      </c>
      <c r="G33" s="8">
        <v>32.0</v>
      </c>
      <c r="H33" s="8">
        <v>45.0</v>
      </c>
      <c r="I33" s="7" t="s">
        <v>44</v>
      </c>
      <c r="J33" s="8">
        <v>3.0</v>
      </c>
      <c r="K33" s="8">
        <v>3.0</v>
      </c>
      <c r="L33" s="8">
        <v>0.0</v>
      </c>
      <c r="X33" s="7" t="s">
        <v>45</v>
      </c>
      <c r="Y33" s="7" t="s">
        <v>46</v>
      </c>
      <c r="Z33" s="8">
        <v>4.0</v>
      </c>
      <c r="AA33" s="8">
        <f>(10.53-8.19)</f>
        <v>2.34</v>
      </c>
      <c r="AB33" s="7" t="s">
        <v>50</v>
      </c>
      <c r="AC33" s="8">
        <v>-1.0</v>
      </c>
      <c r="AD33" s="7"/>
      <c r="AE33" s="7"/>
      <c r="AF33" s="8">
        <v>10.0</v>
      </c>
      <c r="AG33" s="8">
        <v>4.0</v>
      </c>
      <c r="AH33" s="7" t="s">
        <v>47</v>
      </c>
      <c r="AI33" s="7" t="s">
        <v>49</v>
      </c>
      <c r="AJ33" s="7" t="s">
        <v>58</v>
      </c>
    </row>
    <row r="34">
      <c r="A34" s="5" t="s">
        <v>38</v>
      </c>
      <c r="B34" s="6">
        <v>2023.0</v>
      </c>
      <c r="C34" s="5" t="s">
        <v>39</v>
      </c>
      <c r="D34" s="5" t="s">
        <v>40</v>
      </c>
      <c r="E34" s="5" t="s">
        <v>39</v>
      </c>
      <c r="F34" s="7" t="s">
        <v>43</v>
      </c>
      <c r="G34" s="8">
        <v>33.0</v>
      </c>
      <c r="H34" s="8">
        <v>45.0</v>
      </c>
      <c r="I34" s="7" t="s">
        <v>44</v>
      </c>
      <c r="J34" s="8">
        <v>4.0</v>
      </c>
      <c r="K34" s="8">
        <v>3.0</v>
      </c>
      <c r="L34" s="8">
        <v>4.0</v>
      </c>
      <c r="X34" s="7" t="s">
        <v>45</v>
      </c>
      <c r="Y34" s="7" t="s">
        <v>46</v>
      </c>
      <c r="Z34" s="8">
        <v>4.0</v>
      </c>
      <c r="AA34" s="8">
        <f>(9.68-7.76)</f>
        <v>1.92</v>
      </c>
      <c r="AB34" s="8">
        <f>(10.53-7.76)</f>
        <v>2.77</v>
      </c>
      <c r="AC34" s="8">
        <v>-1.0</v>
      </c>
      <c r="AD34" s="8">
        <v>-1.0</v>
      </c>
      <c r="AE34" s="8">
        <v>-1.0</v>
      </c>
      <c r="AF34" s="8">
        <v>10.0</v>
      </c>
      <c r="AG34" s="8">
        <v>14.0</v>
      </c>
      <c r="AH34" s="7" t="s">
        <v>45</v>
      </c>
      <c r="AI34" s="7" t="s">
        <v>50</v>
      </c>
      <c r="AJ34" s="7" t="s">
        <v>50</v>
      </c>
    </row>
    <row r="35">
      <c r="A35" s="5" t="s">
        <v>38</v>
      </c>
      <c r="B35" s="6">
        <v>2023.0</v>
      </c>
      <c r="C35" s="5" t="s">
        <v>39</v>
      </c>
      <c r="D35" s="5" t="s">
        <v>40</v>
      </c>
      <c r="E35" s="5" t="s">
        <v>39</v>
      </c>
      <c r="F35" s="7" t="s">
        <v>43</v>
      </c>
      <c r="G35" s="8">
        <v>34.0</v>
      </c>
      <c r="H35" s="8">
        <v>41.0</v>
      </c>
      <c r="I35" s="7" t="s">
        <v>44</v>
      </c>
      <c r="J35" s="8">
        <v>1.0</v>
      </c>
      <c r="K35" s="8">
        <v>10.0</v>
      </c>
      <c r="L35" s="8">
        <v>25.0</v>
      </c>
      <c r="X35" s="7" t="s">
        <v>45</v>
      </c>
      <c r="Y35" s="7" t="s">
        <v>46</v>
      </c>
      <c r="Z35" s="8">
        <v>5.0</v>
      </c>
      <c r="AA35" s="8">
        <f>(12.35-8.75)</f>
        <v>3.6</v>
      </c>
      <c r="AB35" s="8">
        <f>(10.53-8.75)</f>
        <v>1.78</v>
      </c>
      <c r="AC35" s="8">
        <f>(11.14-8.75)</f>
        <v>2.39</v>
      </c>
      <c r="AD35" s="8">
        <v>24.0</v>
      </c>
      <c r="AE35" s="8">
        <v>2.0</v>
      </c>
      <c r="AF35" s="8">
        <v>10.0</v>
      </c>
      <c r="AG35" s="8">
        <v>5.0</v>
      </c>
      <c r="AH35" s="7" t="s">
        <v>45</v>
      </c>
      <c r="AI35" s="7" t="s">
        <v>50</v>
      </c>
      <c r="AJ35" s="7" t="s">
        <v>50</v>
      </c>
    </row>
    <row r="36">
      <c r="A36" s="5" t="s">
        <v>38</v>
      </c>
      <c r="B36" s="6">
        <v>2023.0</v>
      </c>
      <c r="C36" s="5" t="s">
        <v>39</v>
      </c>
      <c r="D36" s="5" t="s">
        <v>40</v>
      </c>
      <c r="E36" s="5" t="s">
        <v>39</v>
      </c>
      <c r="F36" s="7" t="s">
        <v>43</v>
      </c>
      <c r="G36" s="8">
        <v>35.0</v>
      </c>
      <c r="H36" s="8">
        <v>16.0</v>
      </c>
      <c r="I36" s="7" t="s">
        <v>44</v>
      </c>
      <c r="J36" s="8">
        <v>1.0</v>
      </c>
      <c r="K36" s="8">
        <v>10.0</v>
      </c>
      <c r="L36" s="8">
        <v>-10.0</v>
      </c>
      <c r="X36" s="7" t="s">
        <v>50</v>
      </c>
      <c r="Y36" s="7" t="s">
        <v>46</v>
      </c>
      <c r="Z36" s="7" t="s">
        <v>50</v>
      </c>
      <c r="AA36" s="7" t="s">
        <v>50</v>
      </c>
      <c r="AB36" s="7" t="s">
        <v>50</v>
      </c>
      <c r="AC36" s="7" t="s">
        <v>50</v>
      </c>
      <c r="AD36" s="7" t="s">
        <v>50</v>
      </c>
      <c r="AE36" s="7"/>
      <c r="AF36" s="8">
        <v>10.0</v>
      </c>
      <c r="AG36" s="8">
        <v>4.0</v>
      </c>
      <c r="AH36" s="7" t="s">
        <v>45</v>
      </c>
      <c r="AI36" s="7" t="s">
        <v>50</v>
      </c>
      <c r="AJ36" s="7" t="s">
        <v>50</v>
      </c>
    </row>
    <row r="37">
      <c r="A37" s="5" t="s">
        <v>38</v>
      </c>
      <c r="B37" s="6">
        <v>2023.0</v>
      </c>
      <c r="C37" s="5" t="s">
        <v>39</v>
      </c>
      <c r="D37" s="5" t="s">
        <v>40</v>
      </c>
      <c r="E37" s="5" t="s">
        <v>39</v>
      </c>
      <c r="F37" s="7" t="s">
        <v>43</v>
      </c>
      <c r="G37" s="8">
        <v>36.0</v>
      </c>
      <c r="H37" s="8">
        <v>26.0</v>
      </c>
      <c r="I37" s="7" t="s">
        <v>44</v>
      </c>
      <c r="J37" s="8">
        <v>1.0</v>
      </c>
      <c r="K37" s="8">
        <v>20.0</v>
      </c>
      <c r="L37" s="8">
        <v>5.0</v>
      </c>
      <c r="X37" s="7" t="s">
        <v>45</v>
      </c>
      <c r="Y37" s="7" t="s">
        <v>53</v>
      </c>
      <c r="Z37" s="7" t="s">
        <v>50</v>
      </c>
      <c r="AA37" s="7" t="s">
        <v>50</v>
      </c>
      <c r="AB37" s="7" t="s">
        <v>50</v>
      </c>
      <c r="AC37" s="8">
        <f>(9.6-8.15)</f>
        <v>1.45</v>
      </c>
      <c r="AD37" s="7" t="s">
        <v>50</v>
      </c>
      <c r="AE37" s="8">
        <v>4.0</v>
      </c>
      <c r="AF37" s="8">
        <v>7.0</v>
      </c>
      <c r="AG37" s="7"/>
      <c r="AH37" s="7" t="s">
        <v>47</v>
      </c>
      <c r="AI37" s="7" t="s">
        <v>44</v>
      </c>
      <c r="AJ37" s="7" t="s">
        <v>59</v>
      </c>
    </row>
    <row r="38">
      <c r="A38" s="5" t="s">
        <v>38</v>
      </c>
      <c r="B38" s="6">
        <v>2023.0</v>
      </c>
      <c r="C38" s="5" t="s">
        <v>39</v>
      </c>
      <c r="D38" s="5" t="s">
        <v>40</v>
      </c>
      <c r="E38" s="5" t="s">
        <v>39</v>
      </c>
      <c r="F38" s="7" t="s">
        <v>43</v>
      </c>
      <c r="G38" s="8">
        <v>37.0</v>
      </c>
      <c r="H38" s="8">
        <v>21.0</v>
      </c>
      <c r="I38" s="7" t="s">
        <v>44</v>
      </c>
      <c r="J38" s="8">
        <v>2.0</v>
      </c>
      <c r="K38" s="8">
        <v>15.0</v>
      </c>
      <c r="L38" s="8">
        <v>6.0</v>
      </c>
      <c r="X38" s="7" t="s">
        <v>45</v>
      </c>
      <c r="Y38" s="7" t="s">
        <v>46</v>
      </c>
      <c r="Z38" s="8">
        <v>4.0</v>
      </c>
      <c r="AA38" s="7" t="s">
        <v>50</v>
      </c>
      <c r="AB38" s="7" t="s">
        <v>50</v>
      </c>
      <c r="AC38" s="8">
        <f>(8.41-6.12)</f>
        <v>2.29</v>
      </c>
      <c r="AD38" s="7" t="s">
        <v>50</v>
      </c>
      <c r="AE38" s="8">
        <v>0.0</v>
      </c>
      <c r="AF38" s="8">
        <v>10.0</v>
      </c>
      <c r="AG38" s="7"/>
      <c r="AH38" s="7" t="s">
        <v>45</v>
      </c>
      <c r="AI38" s="7" t="s">
        <v>50</v>
      </c>
      <c r="AJ38" s="7" t="s">
        <v>50</v>
      </c>
    </row>
    <row r="39">
      <c r="A39" s="5" t="s">
        <v>38</v>
      </c>
      <c r="B39" s="6">
        <v>2023.0</v>
      </c>
      <c r="C39" s="5" t="s">
        <v>39</v>
      </c>
      <c r="D39" s="5" t="s">
        <v>40</v>
      </c>
      <c r="E39" s="5" t="s">
        <v>39</v>
      </c>
      <c r="F39" s="7" t="s">
        <v>43</v>
      </c>
      <c r="G39" s="8">
        <v>38.0</v>
      </c>
      <c r="H39" s="8">
        <v>15.0</v>
      </c>
      <c r="I39" s="7" t="s">
        <v>44</v>
      </c>
      <c r="J39" s="8">
        <v>3.0</v>
      </c>
      <c r="K39" s="8">
        <v>9.0</v>
      </c>
      <c r="L39" s="8">
        <v>0.0</v>
      </c>
      <c r="X39" s="7" t="s">
        <v>60</v>
      </c>
      <c r="Y39" s="7" t="s">
        <v>46</v>
      </c>
      <c r="Z39" s="7" t="s">
        <v>50</v>
      </c>
      <c r="AA39" s="7" t="s">
        <v>50</v>
      </c>
      <c r="AB39" s="7" t="s">
        <v>50</v>
      </c>
      <c r="AC39" s="7" t="s">
        <v>50</v>
      </c>
      <c r="AD39" s="7" t="s">
        <v>50</v>
      </c>
      <c r="AE39" s="7"/>
      <c r="AF39" s="8">
        <v>10.0</v>
      </c>
      <c r="AG39" s="7"/>
      <c r="AH39" s="7" t="s">
        <v>50</v>
      </c>
      <c r="AI39" s="7" t="s">
        <v>50</v>
      </c>
      <c r="AJ39" s="7" t="s">
        <v>50</v>
      </c>
    </row>
    <row r="40">
      <c r="A40" s="5" t="s">
        <v>38</v>
      </c>
      <c r="B40" s="6">
        <v>2023.0</v>
      </c>
      <c r="C40" s="5" t="s">
        <v>39</v>
      </c>
      <c r="D40" s="5" t="s">
        <v>40</v>
      </c>
      <c r="E40" s="5" t="s">
        <v>39</v>
      </c>
      <c r="F40" s="7" t="s">
        <v>43</v>
      </c>
      <c r="G40" s="8">
        <v>39.0</v>
      </c>
      <c r="H40" s="8">
        <v>15.0</v>
      </c>
      <c r="I40" s="7" t="s">
        <v>44</v>
      </c>
      <c r="J40" s="8">
        <v>3.0</v>
      </c>
      <c r="K40" s="8">
        <v>9.0</v>
      </c>
      <c r="L40" s="8">
        <v>15.0</v>
      </c>
      <c r="X40" s="7" t="s">
        <v>45</v>
      </c>
      <c r="Y40" s="7" t="s">
        <v>46</v>
      </c>
      <c r="Z40" s="8">
        <v>4.0</v>
      </c>
      <c r="AA40" s="8">
        <f>(9.92-7.51)</f>
        <v>2.41</v>
      </c>
      <c r="AB40" s="8">
        <f>(11.97-7.51)</f>
        <v>4.46</v>
      </c>
      <c r="AC40" s="8">
        <f>(8.95-7.51)</f>
        <v>1.44</v>
      </c>
      <c r="AD40" s="8">
        <v>0.0</v>
      </c>
      <c r="AE40" s="8">
        <v>0.0</v>
      </c>
      <c r="AF40" s="8">
        <v>10.0</v>
      </c>
      <c r="AG40" s="8">
        <v>4.0</v>
      </c>
      <c r="AH40" s="7" t="s">
        <v>45</v>
      </c>
      <c r="AI40" s="7" t="s">
        <v>50</v>
      </c>
      <c r="AJ40" s="7" t="s">
        <v>50</v>
      </c>
    </row>
    <row r="41">
      <c r="A41" s="5" t="s">
        <v>38</v>
      </c>
      <c r="B41" s="6">
        <v>2023.0</v>
      </c>
      <c r="C41" s="5" t="s">
        <v>39</v>
      </c>
      <c r="D41" s="5" t="s">
        <v>40</v>
      </c>
      <c r="E41" s="7"/>
      <c r="F41" s="7" t="s">
        <v>41</v>
      </c>
      <c r="G41" s="8">
        <v>40.0</v>
      </c>
      <c r="H41" s="8">
        <v>3.0</v>
      </c>
      <c r="I41" s="7" t="s">
        <v>42</v>
      </c>
      <c r="J41" s="7"/>
      <c r="K41" s="7"/>
      <c r="L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>
      <c r="A42" s="5" t="s">
        <v>38</v>
      </c>
      <c r="B42" s="6">
        <v>2023.0</v>
      </c>
      <c r="C42" s="5" t="s">
        <v>39</v>
      </c>
      <c r="D42" s="5" t="s">
        <v>40</v>
      </c>
      <c r="E42" s="7"/>
      <c r="F42" s="7" t="s">
        <v>41</v>
      </c>
      <c r="G42" s="8">
        <v>41.0</v>
      </c>
      <c r="H42" s="8">
        <v>-35.0</v>
      </c>
      <c r="I42" s="7" t="s">
        <v>42</v>
      </c>
      <c r="J42" s="7"/>
      <c r="K42" s="7"/>
      <c r="L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>
      <c r="A43" s="5" t="s">
        <v>38</v>
      </c>
      <c r="B43" s="6">
        <v>2023.0</v>
      </c>
      <c r="C43" s="5" t="s">
        <v>39</v>
      </c>
      <c r="D43" s="5" t="s">
        <v>40</v>
      </c>
      <c r="E43" s="5" t="s">
        <v>40</v>
      </c>
      <c r="F43" s="7" t="s">
        <v>55</v>
      </c>
      <c r="G43" s="8">
        <v>42.0</v>
      </c>
      <c r="H43" s="8">
        <v>-24.0</v>
      </c>
      <c r="I43" s="7" t="s">
        <v>49</v>
      </c>
      <c r="J43" s="8">
        <v>1.0</v>
      </c>
      <c r="K43" s="8">
        <v>10.0</v>
      </c>
      <c r="L43" s="8">
        <v>13.0</v>
      </c>
      <c r="X43" s="7"/>
      <c r="Y43" s="7" t="s">
        <v>53</v>
      </c>
      <c r="Z43" s="7"/>
      <c r="AA43" s="7"/>
      <c r="AB43" s="7"/>
      <c r="AC43" s="8">
        <f>12.3-9.6</f>
        <v>2.7</v>
      </c>
      <c r="AD43" s="7"/>
      <c r="AE43" s="7"/>
      <c r="AF43" s="8">
        <v>12.0</v>
      </c>
      <c r="AG43" s="7"/>
      <c r="AH43" s="7" t="s">
        <v>45</v>
      </c>
      <c r="AI43" s="7" t="s">
        <v>50</v>
      </c>
      <c r="AJ43" s="7"/>
    </row>
    <row r="44">
      <c r="A44" s="5" t="s">
        <v>38</v>
      </c>
      <c r="B44" s="6">
        <v>2023.0</v>
      </c>
      <c r="C44" s="5" t="s">
        <v>39</v>
      </c>
      <c r="D44" s="5" t="s">
        <v>40</v>
      </c>
      <c r="E44" s="5" t="s">
        <v>40</v>
      </c>
      <c r="F44" s="7" t="s">
        <v>55</v>
      </c>
      <c r="G44" s="8">
        <v>43.0</v>
      </c>
      <c r="H44" s="8">
        <v>-37.0</v>
      </c>
      <c r="I44" s="7" t="s">
        <v>49</v>
      </c>
      <c r="J44" s="8">
        <v>1.0</v>
      </c>
      <c r="K44" s="8">
        <v>10.0</v>
      </c>
      <c r="L44" s="8">
        <v>6.0</v>
      </c>
      <c r="X44" s="7"/>
      <c r="Y44" s="7" t="s">
        <v>53</v>
      </c>
      <c r="Z44" s="7"/>
      <c r="AA44" s="7"/>
      <c r="AB44" s="7"/>
      <c r="AC44" s="7"/>
      <c r="AD44" s="7"/>
      <c r="AE44" s="7"/>
      <c r="AF44" s="8">
        <v>12.0</v>
      </c>
      <c r="AG44" s="7"/>
      <c r="AH44" s="7" t="s">
        <v>47</v>
      </c>
      <c r="AI44" s="7" t="s">
        <v>49</v>
      </c>
      <c r="AJ44" s="7" t="s">
        <v>57</v>
      </c>
    </row>
    <row r="45">
      <c r="A45" s="5" t="s">
        <v>38</v>
      </c>
      <c r="B45" s="6">
        <v>2023.0</v>
      </c>
      <c r="C45" s="5" t="s">
        <v>39</v>
      </c>
      <c r="D45" s="5" t="s">
        <v>40</v>
      </c>
      <c r="E45" s="5" t="s">
        <v>40</v>
      </c>
      <c r="F45" s="7" t="s">
        <v>55</v>
      </c>
      <c r="G45" s="8">
        <v>44.0</v>
      </c>
      <c r="H45" s="8">
        <v>-43.0</v>
      </c>
      <c r="I45" s="7" t="s">
        <v>49</v>
      </c>
      <c r="J45" s="8">
        <v>2.0</v>
      </c>
      <c r="K45" s="8">
        <v>4.0</v>
      </c>
      <c r="L45" s="8">
        <v>5.0</v>
      </c>
      <c r="X45" s="7"/>
      <c r="Y45" s="7" t="s">
        <v>53</v>
      </c>
      <c r="Z45" s="7"/>
      <c r="AA45" s="7"/>
      <c r="AB45" s="7"/>
      <c r="AC45" s="7"/>
      <c r="AD45" s="7"/>
      <c r="AE45" s="7"/>
      <c r="AF45" s="8">
        <v>12.0</v>
      </c>
      <c r="AG45" s="7"/>
      <c r="AH45" s="7" t="s">
        <v>45</v>
      </c>
      <c r="AI45" s="7" t="s">
        <v>50</v>
      </c>
      <c r="AJ45" s="7"/>
    </row>
    <row r="46">
      <c r="A46" s="5" t="s">
        <v>38</v>
      </c>
      <c r="B46" s="6">
        <v>2023.0</v>
      </c>
      <c r="C46" s="5" t="s">
        <v>39</v>
      </c>
      <c r="D46" s="5" t="s">
        <v>40</v>
      </c>
      <c r="E46" s="5" t="s">
        <v>40</v>
      </c>
      <c r="F46" s="7" t="s">
        <v>55</v>
      </c>
      <c r="G46" s="8">
        <v>45.0</v>
      </c>
      <c r="H46" s="8">
        <v>-48.0</v>
      </c>
      <c r="I46" s="7" t="s">
        <v>49</v>
      </c>
      <c r="J46" s="8">
        <v>1.0</v>
      </c>
      <c r="K46" s="8">
        <v>10.0</v>
      </c>
      <c r="L46" s="8">
        <v>0.0</v>
      </c>
      <c r="X46" s="7"/>
      <c r="Y46" s="7" t="s">
        <v>53</v>
      </c>
      <c r="Z46" s="7"/>
      <c r="AA46" s="7"/>
      <c r="AB46" s="7"/>
      <c r="AC46" s="7"/>
      <c r="AD46" s="7"/>
      <c r="AE46" s="7"/>
      <c r="AF46" s="8">
        <v>12.0</v>
      </c>
      <c r="AG46" s="7"/>
      <c r="AH46" s="7" t="s">
        <v>45</v>
      </c>
      <c r="AI46" s="7" t="s">
        <v>50</v>
      </c>
      <c r="AJ46" s="7"/>
    </row>
    <row r="47">
      <c r="A47" s="5" t="s">
        <v>38</v>
      </c>
      <c r="B47" s="6">
        <v>2023.0</v>
      </c>
      <c r="C47" s="5" t="s">
        <v>39</v>
      </c>
      <c r="D47" s="5" t="s">
        <v>40</v>
      </c>
      <c r="E47" s="5" t="s">
        <v>40</v>
      </c>
      <c r="F47" s="7" t="s">
        <v>55</v>
      </c>
      <c r="G47" s="8">
        <v>46.0</v>
      </c>
      <c r="H47" s="8">
        <v>-48.0</v>
      </c>
      <c r="I47" s="7" t="s">
        <v>49</v>
      </c>
      <c r="J47" s="8">
        <v>2.0</v>
      </c>
      <c r="K47" s="8">
        <v>10.0</v>
      </c>
      <c r="L47" s="8">
        <v>0.0</v>
      </c>
      <c r="X47" s="7"/>
      <c r="Y47" s="7" t="s">
        <v>53</v>
      </c>
      <c r="Z47" s="7"/>
      <c r="AA47" s="8">
        <f>13.6-8.7</f>
        <v>4.9</v>
      </c>
      <c r="AB47" s="7"/>
      <c r="AC47" s="8">
        <f>12.2-8.7</f>
        <v>3.5</v>
      </c>
      <c r="AD47" s="7"/>
      <c r="AE47" s="7"/>
      <c r="AF47" s="8">
        <v>12.0</v>
      </c>
      <c r="AG47" s="7"/>
      <c r="AH47" s="7" t="s">
        <v>47</v>
      </c>
      <c r="AI47" s="7" t="s">
        <v>44</v>
      </c>
      <c r="AJ47" s="7" t="s">
        <v>61</v>
      </c>
    </row>
    <row r="48">
      <c r="A48" s="5" t="s">
        <v>38</v>
      </c>
      <c r="B48" s="6">
        <v>2023.0</v>
      </c>
      <c r="C48" s="5" t="s">
        <v>39</v>
      </c>
      <c r="D48" s="5" t="s">
        <v>40</v>
      </c>
      <c r="E48" s="5" t="s">
        <v>40</v>
      </c>
      <c r="F48" s="7" t="s">
        <v>55</v>
      </c>
      <c r="G48" s="8">
        <v>47.0</v>
      </c>
      <c r="H48" s="8">
        <v>-48.0</v>
      </c>
      <c r="I48" s="7" t="s">
        <v>49</v>
      </c>
      <c r="J48" s="8">
        <v>3.0</v>
      </c>
      <c r="K48" s="8">
        <v>10.0</v>
      </c>
      <c r="L48" s="8">
        <v>0.0</v>
      </c>
      <c r="X48" s="7"/>
      <c r="Y48" s="7" t="s">
        <v>53</v>
      </c>
      <c r="Z48" s="7"/>
      <c r="AA48" s="8">
        <f>12-7.1</f>
        <v>4.9</v>
      </c>
      <c r="AB48" s="7"/>
      <c r="AC48" s="8">
        <f>9.1-7.1</f>
        <v>2</v>
      </c>
      <c r="AD48" s="7"/>
      <c r="AE48" s="7"/>
      <c r="AF48" s="8">
        <v>12.0</v>
      </c>
      <c r="AG48" s="7"/>
      <c r="AH48" s="7" t="s">
        <v>45</v>
      </c>
      <c r="AI48" s="7" t="s">
        <v>50</v>
      </c>
      <c r="AJ48" s="7"/>
    </row>
    <row r="49">
      <c r="A49" s="5" t="s">
        <v>38</v>
      </c>
      <c r="B49" s="6">
        <v>2023.0</v>
      </c>
      <c r="C49" s="5" t="s">
        <v>39</v>
      </c>
      <c r="D49" s="5" t="s">
        <v>40</v>
      </c>
      <c r="E49" s="7"/>
      <c r="F49" s="7" t="s">
        <v>41</v>
      </c>
      <c r="G49" s="8">
        <v>48.0</v>
      </c>
      <c r="H49" s="8">
        <v>-48.0</v>
      </c>
      <c r="I49" s="7" t="s">
        <v>49</v>
      </c>
      <c r="J49" s="8">
        <v>4.0</v>
      </c>
      <c r="K49" s="8">
        <v>10.0</v>
      </c>
      <c r="L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>
      <c r="A50" s="5" t="s">
        <v>38</v>
      </c>
      <c r="B50" s="6">
        <v>2023.0</v>
      </c>
      <c r="C50" s="5" t="s">
        <v>39</v>
      </c>
      <c r="D50" s="5" t="s">
        <v>40</v>
      </c>
      <c r="E50" s="5" t="s">
        <v>39</v>
      </c>
      <c r="F50" s="7" t="s">
        <v>43</v>
      </c>
      <c r="G50" s="8">
        <v>49.0</v>
      </c>
      <c r="H50" s="8">
        <v>-20.0</v>
      </c>
      <c r="I50" s="7" t="s">
        <v>49</v>
      </c>
      <c r="J50" s="8">
        <v>1.0</v>
      </c>
      <c r="K50" s="8">
        <v>10.0</v>
      </c>
      <c r="L50" s="8">
        <v>17.0</v>
      </c>
      <c r="X50" s="7" t="s">
        <v>45</v>
      </c>
      <c r="Y50" s="7" t="s">
        <v>46</v>
      </c>
      <c r="Z50" s="8">
        <v>4.0</v>
      </c>
      <c r="AA50" s="8">
        <f>(8-4.59)</f>
        <v>3.41</v>
      </c>
      <c r="AB50" s="8">
        <f>(8.81-4.59)</f>
        <v>4.22</v>
      </c>
      <c r="AC50" s="8">
        <v>-1.0</v>
      </c>
      <c r="AD50" s="8">
        <v>5.0</v>
      </c>
      <c r="AE50" s="8">
        <v>3.0</v>
      </c>
      <c r="AF50" s="8">
        <v>10.0</v>
      </c>
      <c r="AG50" s="8">
        <v>2.0</v>
      </c>
      <c r="AH50" s="7" t="s">
        <v>47</v>
      </c>
      <c r="AI50" s="7" t="s">
        <v>49</v>
      </c>
      <c r="AJ50" s="7" t="s">
        <v>62</v>
      </c>
    </row>
    <row r="51">
      <c r="A51" s="5" t="s">
        <v>38</v>
      </c>
      <c r="B51" s="6">
        <v>2023.0</v>
      </c>
      <c r="C51" s="5" t="s">
        <v>39</v>
      </c>
      <c r="D51" s="5" t="s">
        <v>40</v>
      </c>
      <c r="E51" s="5" t="s">
        <v>39</v>
      </c>
      <c r="F51" s="7" t="s">
        <v>43</v>
      </c>
      <c r="G51" s="8">
        <v>50.0</v>
      </c>
      <c r="H51" s="8">
        <v>-37.0</v>
      </c>
      <c r="I51" s="7" t="s">
        <v>44</v>
      </c>
      <c r="J51" s="8">
        <v>1.0</v>
      </c>
      <c r="K51" s="8">
        <v>10.0</v>
      </c>
      <c r="L51" s="8">
        <v>7.0</v>
      </c>
      <c r="X51" s="7" t="s">
        <v>45</v>
      </c>
      <c r="Y51" s="7" t="s">
        <v>46</v>
      </c>
      <c r="Z51" s="7" t="s">
        <v>50</v>
      </c>
      <c r="AA51" s="7" t="s">
        <v>50</v>
      </c>
      <c r="AB51" s="7" t="s">
        <v>50</v>
      </c>
      <c r="AC51" s="7" t="s">
        <v>50</v>
      </c>
      <c r="AD51" s="7" t="s">
        <v>50</v>
      </c>
      <c r="AE51" s="8">
        <v>4.0</v>
      </c>
      <c r="AF51" s="8">
        <v>10.0</v>
      </c>
      <c r="AG51" s="8">
        <v>1.0</v>
      </c>
      <c r="AH51" s="7" t="s">
        <v>45</v>
      </c>
      <c r="AI51" s="7" t="s">
        <v>50</v>
      </c>
      <c r="AJ51" s="7" t="s">
        <v>50</v>
      </c>
    </row>
    <row r="52">
      <c r="A52" s="5" t="s">
        <v>38</v>
      </c>
      <c r="B52" s="6">
        <v>2023.0</v>
      </c>
      <c r="C52" s="5" t="s">
        <v>39</v>
      </c>
      <c r="D52" s="5" t="s">
        <v>40</v>
      </c>
      <c r="E52" s="5" t="s">
        <v>39</v>
      </c>
      <c r="F52" s="7" t="s">
        <v>43</v>
      </c>
      <c r="G52" s="8">
        <v>51.0</v>
      </c>
      <c r="H52" s="8">
        <v>-44.0</v>
      </c>
      <c r="I52" s="7" t="s">
        <v>44</v>
      </c>
      <c r="J52" s="8">
        <v>2.0</v>
      </c>
      <c r="K52" s="8">
        <v>3.0</v>
      </c>
      <c r="L52" s="8">
        <v>2.0</v>
      </c>
      <c r="X52" s="7" t="s">
        <v>45</v>
      </c>
      <c r="Y52" s="7" t="s">
        <v>53</v>
      </c>
      <c r="Z52" s="7" t="s">
        <v>50</v>
      </c>
      <c r="AA52" s="7" t="s">
        <v>50</v>
      </c>
      <c r="AB52" s="7" t="s">
        <v>50</v>
      </c>
      <c r="AC52" s="7" t="s">
        <v>50</v>
      </c>
      <c r="AD52" s="7" t="s">
        <v>50</v>
      </c>
      <c r="AE52" s="8">
        <v>1.0</v>
      </c>
      <c r="AF52" s="8">
        <v>10.0</v>
      </c>
      <c r="AG52" s="8">
        <v>1.0</v>
      </c>
      <c r="AH52" s="7" t="s">
        <v>47</v>
      </c>
      <c r="AI52" s="7" t="s">
        <v>49</v>
      </c>
      <c r="AJ52" s="7" t="s">
        <v>63</v>
      </c>
    </row>
    <row r="53">
      <c r="A53" s="5" t="s">
        <v>38</v>
      </c>
      <c r="B53" s="6">
        <v>2023.0</v>
      </c>
      <c r="C53" s="5" t="s">
        <v>39</v>
      </c>
      <c r="D53" s="5" t="s">
        <v>40</v>
      </c>
      <c r="E53" s="5" t="s">
        <v>39</v>
      </c>
      <c r="F53" s="7" t="s">
        <v>43</v>
      </c>
      <c r="G53" s="8">
        <v>52.0</v>
      </c>
      <c r="H53" s="8">
        <v>-46.0</v>
      </c>
      <c r="I53" s="7" t="s">
        <v>44</v>
      </c>
      <c r="J53" s="8">
        <v>3.0</v>
      </c>
      <c r="K53" s="8">
        <v>1.0</v>
      </c>
      <c r="L53" s="8">
        <v>0.0</v>
      </c>
      <c r="X53" s="7" t="s">
        <v>45</v>
      </c>
      <c r="Y53" s="7" t="s">
        <v>53</v>
      </c>
      <c r="Z53" s="8">
        <v>5.0</v>
      </c>
      <c r="AA53" s="8">
        <f>(10.05-7.91)</f>
        <v>2.14</v>
      </c>
      <c r="AB53" s="7" t="s">
        <v>50</v>
      </c>
      <c r="AC53" s="8">
        <f>(9.3-7.91)</f>
        <v>1.39</v>
      </c>
      <c r="AD53" s="7"/>
      <c r="AE53" s="7"/>
      <c r="AF53" s="8">
        <v>7.0</v>
      </c>
      <c r="AG53" s="8">
        <v>1.0</v>
      </c>
      <c r="AH53" s="7" t="s">
        <v>47</v>
      </c>
      <c r="AI53" s="7" t="s">
        <v>49</v>
      </c>
      <c r="AJ53" s="7" t="s">
        <v>64</v>
      </c>
    </row>
    <row r="54">
      <c r="A54" s="5" t="s">
        <v>38</v>
      </c>
      <c r="B54" s="6">
        <v>2023.0</v>
      </c>
      <c r="C54" s="5" t="s">
        <v>39</v>
      </c>
      <c r="D54" s="5" t="s">
        <v>40</v>
      </c>
      <c r="E54" s="7"/>
      <c r="F54" s="7" t="s">
        <v>41</v>
      </c>
      <c r="G54" s="8">
        <v>53.0</v>
      </c>
      <c r="H54" s="8">
        <v>-46.0</v>
      </c>
      <c r="I54" s="7" t="s">
        <v>44</v>
      </c>
      <c r="J54" s="8">
        <v>4.0</v>
      </c>
      <c r="K54" s="8">
        <v>1.0</v>
      </c>
      <c r="L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>
      <c r="A55" s="5" t="s">
        <v>38</v>
      </c>
      <c r="B55" s="6">
        <v>2023.0</v>
      </c>
      <c r="C55" s="5" t="s">
        <v>39</v>
      </c>
      <c r="D55" s="5" t="s">
        <v>40</v>
      </c>
      <c r="E55" s="5" t="s">
        <v>40</v>
      </c>
      <c r="F55" s="7" t="s">
        <v>55</v>
      </c>
      <c r="G55" s="8">
        <v>54.0</v>
      </c>
      <c r="H55" s="8">
        <v>-5.0</v>
      </c>
      <c r="I55" s="7" t="s">
        <v>49</v>
      </c>
      <c r="J55" s="8">
        <v>1.0</v>
      </c>
      <c r="K55" s="8">
        <v>10.0</v>
      </c>
      <c r="L55" s="8">
        <v>1.0</v>
      </c>
      <c r="X55" s="7"/>
      <c r="Y55" s="7" t="s">
        <v>53</v>
      </c>
      <c r="Z55" s="7"/>
      <c r="AA55" s="7"/>
      <c r="AB55" s="7"/>
      <c r="AC55" s="7"/>
      <c r="AD55" s="7"/>
      <c r="AE55" s="7"/>
      <c r="AF55" s="8">
        <v>12.0</v>
      </c>
      <c r="AG55" s="7"/>
      <c r="AH55" s="7" t="s">
        <v>45</v>
      </c>
      <c r="AI55" s="7" t="s">
        <v>50</v>
      </c>
      <c r="AJ55" s="7"/>
    </row>
    <row r="56">
      <c r="A56" s="5" t="s">
        <v>38</v>
      </c>
      <c r="B56" s="6">
        <v>2023.0</v>
      </c>
      <c r="C56" s="5" t="s">
        <v>39</v>
      </c>
      <c r="D56" s="5" t="s">
        <v>40</v>
      </c>
      <c r="E56" s="5" t="s">
        <v>40</v>
      </c>
      <c r="F56" s="7" t="s">
        <v>55</v>
      </c>
      <c r="G56" s="8">
        <v>55.0</v>
      </c>
      <c r="H56" s="8">
        <v>-6.0</v>
      </c>
      <c r="I56" s="7" t="s">
        <v>42</v>
      </c>
      <c r="J56" s="8">
        <v>2.0</v>
      </c>
      <c r="K56" s="8">
        <v>9.0</v>
      </c>
      <c r="L56" s="8">
        <v>3.0</v>
      </c>
      <c r="X56" s="7"/>
      <c r="Y56" s="7" t="s">
        <v>53</v>
      </c>
      <c r="Z56" s="7"/>
      <c r="AA56" s="7"/>
      <c r="AB56" s="7"/>
      <c r="AC56" s="7"/>
      <c r="AD56" s="7"/>
      <c r="AE56" s="7"/>
      <c r="AF56" s="8">
        <v>12.0</v>
      </c>
      <c r="AG56" s="7"/>
      <c r="AH56" s="7" t="s">
        <v>45</v>
      </c>
      <c r="AI56" s="7" t="s">
        <v>50</v>
      </c>
      <c r="AJ56" s="7"/>
    </row>
    <row r="57">
      <c r="A57" s="5" t="s">
        <v>38</v>
      </c>
      <c r="B57" s="6">
        <v>2023.0</v>
      </c>
      <c r="C57" s="5" t="s">
        <v>39</v>
      </c>
      <c r="D57" s="5" t="s">
        <v>40</v>
      </c>
      <c r="E57" s="5" t="s">
        <v>40</v>
      </c>
      <c r="F57" s="7" t="s">
        <v>55</v>
      </c>
      <c r="G57" s="8">
        <v>56.0</v>
      </c>
      <c r="H57" s="8">
        <v>-9.0</v>
      </c>
      <c r="I57" s="7" t="s">
        <v>49</v>
      </c>
      <c r="J57" s="8">
        <v>3.0</v>
      </c>
      <c r="K57" s="8">
        <v>6.0</v>
      </c>
      <c r="L57" s="8">
        <v>0.0</v>
      </c>
      <c r="X57" s="7"/>
      <c r="Y57" s="7" t="s">
        <v>53</v>
      </c>
      <c r="Z57" s="7"/>
      <c r="AA57" s="7"/>
      <c r="AB57" s="7"/>
      <c r="AC57" s="8">
        <f>8.8-5.7</f>
        <v>3.1</v>
      </c>
      <c r="AD57" s="7"/>
      <c r="AE57" s="7"/>
      <c r="AF57" s="8">
        <v>12.0</v>
      </c>
      <c r="AG57" s="7"/>
      <c r="AH57" s="7" t="s">
        <v>45</v>
      </c>
      <c r="AI57" s="7" t="s">
        <v>50</v>
      </c>
      <c r="AJ57" s="7"/>
    </row>
    <row r="58">
      <c r="A58" s="5" t="s">
        <v>38</v>
      </c>
      <c r="B58" s="6">
        <v>2023.0</v>
      </c>
      <c r="C58" s="5" t="s">
        <v>39</v>
      </c>
      <c r="D58" s="5" t="s">
        <v>40</v>
      </c>
      <c r="E58" s="7"/>
      <c r="F58" s="7" t="s">
        <v>41</v>
      </c>
      <c r="G58" s="8">
        <v>57.0</v>
      </c>
      <c r="H58" s="8">
        <v>-9.0</v>
      </c>
      <c r="I58" s="7" t="s">
        <v>42</v>
      </c>
      <c r="J58" s="8">
        <v>4.0</v>
      </c>
      <c r="K58" s="8">
        <v>6.0</v>
      </c>
      <c r="L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>
      <c r="A59" s="5" t="s">
        <v>38</v>
      </c>
      <c r="B59" s="6">
        <v>2023.0</v>
      </c>
      <c r="C59" s="5" t="s">
        <v>39</v>
      </c>
      <c r="D59" s="5" t="s">
        <v>40</v>
      </c>
      <c r="E59" s="5" t="s">
        <v>40</v>
      </c>
      <c r="F59" s="7" t="s">
        <v>65</v>
      </c>
      <c r="G59" s="8">
        <v>58.0</v>
      </c>
      <c r="H59" s="7"/>
      <c r="I59" s="7"/>
      <c r="J59" s="7"/>
      <c r="K59" s="7"/>
      <c r="L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>
      <c r="A60" s="5" t="s">
        <v>38</v>
      </c>
      <c r="B60" s="6">
        <v>2023.0</v>
      </c>
      <c r="C60" s="5" t="s">
        <v>39</v>
      </c>
      <c r="D60" s="5" t="s">
        <v>40</v>
      </c>
      <c r="E60" s="5" t="s">
        <v>39</v>
      </c>
      <c r="F60" s="7" t="s">
        <v>43</v>
      </c>
      <c r="G60" s="8">
        <v>59.0</v>
      </c>
      <c r="H60" s="8">
        <v>18.0</v>
      </c>
      <c r="I60" s="7" t="s">
        <v>44</v>
      </c>
      <c r="J60" s="8">
        <v>1.0</v>
      </c>
      <c r="K60" s="8">
        <v>10.0</v>
      </c>
      <c r="L60" s="8">
        <v>0.0</v>
      </c>
      <c r="X60" s="7" t="s">
        <v>45</v>
      </c>
      <c r="Y60" s="7" t="s">
        <v>46</v>
      </c>
      <c r="Z60" s="8">
        <v>4.0</v>
      </c>
      <c r="AA60" s="8">
        <f>(8.94-6.48)</f>
        <v>2.46</v>
      </c>
      <c r="AB60" s="7" t="s">
        <v>50</v>
      </c>
      <c r="AC60" s="8">
        <f>(8.51-6.48)</f>
        <v>2.03</v>
      </c>
      <c r="AD60" s="7"/>
      <c r="AE60" s="7"/>
      <c r="AF60" s="8">
        <v>10.0</v>
      </c>
      <c r="AG60" s="8">
        <v>3.0</v>
      </c>
      <c r="AH60" s="7" t="s">
        <v>47</v>
      </c>
      <c r="AI60" s="7" t="s">
        <v>49</v>
      </c>
      <c r="AJ60" s="7" t="s">
        <v>52</v>
      </c>
    </row>
    <row r="61">
      <c r="A61" s="5" t="s">
        <v>38</v>
      </c>
      <c r="B61" s="6">
        <v>2023.0</v>
      </c>
      <c r="C61" s="5" t="s">
        <v>39</v>
      </c>
      <c r="D61" s="5" t="s">
        <v>40</v>
      </c>
      <c r="E61" s="5" t="s">
        <v>39</v>
      </c>
      <c r="F61" s="7" t="s">
        <v>43</v>
      </c>
      <c r="G61" s="8">
        <v>60.0</v>
      </c>
      <c r="H61" s="8">
        <v>18.0</v>
      </c>
      <c r="I61" s="7" t="s">
        <v>44</v>
      </c>
      <c r="J61" s="8">
        <v>2.0</v>
      </c>
      <c r="K61" s="8">
        <v>10.0</v>
      </c>
      <c r="L61" s="8">
        <v>2.0</v>
      </c>
      <c r="X61" s="7" t="s">
        <v>45</v>
      </c>
      <c r="Y61" s="7" t="s">
        <v>46</v>
      </c>
      <c r="Z61" s="8">
        <v>4.0</v>
      </c>
      <c r="AA61" s="8">
        <f>(9.63-8.26)</f>
        <v>1.37</v>
      </c>
      <c r="AB61" s="8">
        <f>(10.38-8.26)</f>
        <v>2.12</v>
      </c>
      <c r="AC61" s="8">
        <v>-1.0</v>
      </c>
      <c r="AD61" s="8">
        <v>4.0</v>
      </c>
      <c r="AE61" s="8">
        <v>0.0</v>
      </c>
      <c r="AF61" s="8">
        <v>10.0</v>
      </c>
      <c r="AG61" s="8">
        <v>3.0</v>
      </c>
      <c r="AH61" s="7" t="s">
        <v>47</v>
      </c>
      <c r="AI61" s="7" t="s">
        <v>44</v>
      </c>
      <c r="AJ61" s="7" t="s">
        <v>52</v>
      </c>
    </row>
    <row r="62">
      <c r="A62" s="5" t="s">
        <v>38</v>
      </c>
      <c r="B62" s="6">
        <v>2023.0</v>
      </c>
      <c r="C62" s="5" t="s">
        <v>39</v>
      </c>
      <c r="D62" s="5" t="s">
        <v>40</v>
      </c>
      <c r="E62" s="5" t="s">
        <v>39</v>
      </c>
      <c r="F62" s="7" t="s">
        <v>43</v>
      </c>
      <c r="G62" s="8">
        <v>61.0</v>
      </c>
      <c r="H62" s="8">
        <v>16.0</v>
      </c>
      <c r="I62" s="7" t="s">
        <v>44</v>
      </c>
      <c r="J62" s="8">
        <v>3.0</v>
      </c>
      <c r="K62" s="8">
        <v>8.0</v>
      </c>
      <c r="L62" s="8">
        <v>13.0</v>
      </c>
      <c r="X62" s="7" t="s">
        <v>45</v>
      </c>
      <c r="Y62" s="7" t="s">
        <v>46</v>
      </c>
      <c r="Z62" s="8">
        <v>4.0</v>
      </c>
      <c r="AA62" s="8">
        <f>(16-13.11)</f>
        <v>2.89</v>
      </c>
      <c r="AB62" s="8">
        <f>(16.89-13.11)</f>
        <v>3.78</v>
      </c>
      <c r="AC62" s="8">
        <v>-1.0</v>
      </c>
      <c r="AD62" s="8">
        <v>2.0</v>
      </c>
      <c r="AE62" s="8">
        <v>0.0</v>
      </c>
      <c r="AF62" s="8">
        <v>10.0</v>
      </c>
      <c r="AG62" s="8">
        <v>3.0</v>
      </c>
      <c r="AH62" s="7" t="s">
        <v>45</v>
      </c>
      <c r="AI62" s="7" t="s">
        <v>50</v>
      </c>
      <c r="AJ62" s="7" t="s">
        <v>50</v>
      </c>
    </row>
    <row r="63">
      <c r="A63" s="5" t="s">
        <v>38</v>
      </c>
      <c r="B63" s="6">
        <v>2023.0</v>
      </c>
      <c r="C63" s="5" t="s">
        <v>39</v>
      </c>
      <c r="D63" s="5" t="s">
        <v>40</v>
      </c>
      <c r="E63" s="5" t="s">
        <v>39</v>
      </c>
      <c r="F63" s="7" t="s">
        <v>43</v>
      </c>
      <c r="G63" s="8">
        <v>62.0</v>
      </c>
      <c r="H63" s="8">
        <v>3.0</v>
      </c>
      <c r="I63" s="7" t="s">
        <v>44</v>
      </c>
      <c r="J63" s="8">
        <v>1.0</v>
      </c>
      <c r="K63" s="8">
        <v>3.0</v>
      </c>
      <c r="L63" s="8">
        <v>3.0</v>
      </c>
      <c r="X63" s="7" t="s">
        <v>45</v>
      </c>
      <c r="Y63" s="7" t="s">
        <v>46</v>
      </c>
      <c r="Z63" s="7" t="s">
        <v>50</v>
      </c>
      <c r="AA63" s="7" t="s">
        <v>50</v>
      </c>
      <c r="AB63" s="7" t="s">
        <v>50</v>
      </c>
      <c r="AC63" s="7" t="s">
        <v>50</v>
      </c>
      <c r="AD63" s="7" t="s">
        <v>50</v>
      </c>
      <c r="AE63" s="8">
        <v>0.0</v>
      </c>
      <c r="AF63" s="8">
        <v>10.0</v>
      </c>
      <c r="AG63" s="8">
        <v>3.0</v>
      </c>
      <c r="AH63" s="7" t="s">
        <v>47</v>
      </c>
      <c r="AI63" s="7" t="s">
        <v>44</v>
      </c>
      <c r="AJ63" s="7" t="s">
        <v>54</v>
      </c>
    </row>
    <row r="64">
      <c r="A64" s="5" t="s">
        <v>38</v>
      </c>
      <c r="B64" s="6">
        <v>2023.0</v>
      </c>
      <c r="C64" s="5" t="s">
        <v>39</v>
      </c>
      <c r="D64" s="5" t="s">
        <v>40</v>
      </c>
      <c r="E64" s="7"/>
      <c r="F64" s="7" t="s">
        <v>41</v>
      </c>
      <c r="G64" s="8">
        <v>63.0</v>
      </c>
      <c r="H64" s="8">
        <v>3.0</v>
      </c>
      <c r="I64" s="7" t="s">
        <v>42</v>
      </c>
      <c r="J64" s="7"/>
      <c r="K64" s="7"/>
      <c r="L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>
      <c r="A65" s="5" t="s">
        <v>38</v>
      </c>
      <c r="B65" s="6">
        <v>2023.0</v>
      </c>
      <c r="C65" s="5" t="s">
        <v>39</v>
      </c>
      <c r="D65" s="5" t="s">
        <v>40</v>
      </c>
      <c r="E65" s="7"/>
      <c r="F65" s="7" t="s">
        <v>41</v>
      </c>
      <c r="G65" s="8">
        <v>64.0</v>
      </c>
      <c r="H65" s="8">
        <v>-35.0</v>
      </c>
      <c r="I65" s="7" t="s">
        <v>42</v>
      </c>
      <c r="J65" s="7"/>
      <c r="K65" s="7"/>
      <c r="L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>
      <c r="A66" s="5" t="s">
        <v>38</v>
      </c>
      <c r="B66" s="6">
        <v>2023.0</v>
      </c>
      <c r="C66" s="5" t="s">
        <v>39</v>
      </c>
      <c r="D66" s="5" t="s">
        <v>40</v>
      </c>
      <c r="E66" s="5" t="s">
        <v>40</v>
      </c>
      <c r="F66" s="7" t="s">
        <v>55</v>
      </c>
      <c r="G66" s="8">
        <v>65.0</v>
      </c>
      <c r="H66" s="8">
        <v>-16.0</v>
      </c>
      <c r="I66" s="7" t="s">
        <v>42</v>
      </c>
      <c r="J66" s="8">
        <v>1.0</v>
      </c>
      <c r="K66" s="8">
        <v>10.0</v>
      </c>
      <c r="L66" s="8">
        <v>4.0</v>
      </c>
      <c r="X66" s="7"/>
      <c r="Y66" s="7" t="s">
        <v>53</v>
      </c>
      <c r="Z66" s="7"/>
      <c r="AA66" s="7"/>
      <c r="AB66" s="7"/>
      <c r="AC66" s="7"/>
      <c r="AD66" s="7"/>
      <c r="AE66" s="7"/>
      <c r="AF66" s="8">
        <v>12.0</v>
      </c>
      <c r="AG66" s="7"/>
      <c r="AH66" s="7" t="s">
        <v>45</v>
      </c>
      <c r="AI66" s="7" t="s">
        <v>50</v>
      </c>
      <c r="AJ66" s="7"/>
    </row>
    <row r="67">
      <c r="A67" s="5" t="s">
        <v>38</v>
      </c>
      <c r="B67" s="6">
        <v>2023.0</v>
      </c>
      <c r="C67" s="5" t="s">
        <v>39</v>
      </c>
      <c r="D67" s="5" t="s">
        <v>40</v>
      </c>
      <c r="E67" s="5" t="s">
        <v>40</v>
      </c>
      <c r="F67" s="7" t="s">
        <v>55</v>
      </c>
      <c r="G67" s="8">
        <v>66.0</v>
      </c>
      <c r="H67" s="8">
        <v>-20.0</v>
      </c>
      <c r="I67" s="7" t="s">
        <v>44</v>
      </c>
      <c r="J67" s="8">
        <v>2.0</v>
      </c>
      <c r="K67" s="8">
        <v>6.0</v>
      </c>
      <c r="L67" s="8">
        <v>1.0</v>
      </c>
      <c r="X67" s="7"/>
      <c r="Y67" s="7" t="s">
        <v>53</v>
      </c>
      <c r="Z67" s="7"/>
      <c r="AA67" s="7"/>
      <c r="AB67" s="7"/>
      <c r="AC67" s="7"/>
      <c r="AD67" s="7"/>
      <c r="AE67" s="7"/>
      <c r="AF67" s="8">
        <v>12.0</v>
      </c>
      <c r="AG67" s="7"/>
      <c r="AH67" s="7" t="s">
        <v>45</v>
      </c>
      <c r="AI67" s="7" t="s">
        <v>50</v>
      </c>
      <c r="AJ67" s="7"/>
    </row>
    <row r="68">
      <c r="A68" s="5" t="s">
        <v>38</v>
      </c>
      <c r="B68" s="6">
        <v>2023.0</v>
      </c>
      <c r="C68" s="5" t="s">
        <v>39</v>
      </c>
      <c r="D68" s="5" t="s">
        <v>40</v>
      </c>
      <c r="E68" s="5" t="s">
        <v>40</v>
      </c>
      <c r="F68" s="7" t="s">
        <v>55</v>
      </c>
      <c r="G68" s="8">
        <v>67.0</v>
      </c>
      <c r="H68" s="8">
        <v>-21.0</v>
      </c>
      <c r="I68" s="7" t="s">
        <v>44</v>
      </c>
      <c r="J68" s="8">
        <v>3.0</v>
      </c>
      <c r="K68" s="8">
        <v>5.0</v>
      </c>
      <c r="L68" s="7"/>
      <c r="X68" s="7"/>
      <c r="Y68" s="7" t="s">
        <v>53</v>
      </c>
      <c r="Z68" s="7"/>
      <c r="AA68" s="8">
        <f>11.3-6.8</f>
        <v>4.5</v>
      </c>
      <c r="AB68" s="8">
        <f>12.3-6.8</f>
        <v>5.5</v>
      </c>
      <c r="AC68" s="8">
        <v>-1.0</v>
      </c>
      <c r="AD68" s="7"/>
      <c r="AE68" s="7"/>
      <c r="AF68" s="8">
        <v>12.0</v>
      </c>
      <c r="AG68" s="7"/>
      <c r="AH68" s="7" t="s">
        <v>45</v>
      </c>
      <c r="AI68" s="7" t="s">
        <v>50</v>
      </c>
      <c r="AJ68" s="7"/>
    </row>
    <row r="69">
      <c r="A69" s="5" t="s">
        <v>38</v>
      </c>
      <c r="B69" s="6">
        <v>2023.0</v>
      </c>
      <c r="C69" s="5" t="s">
        <v>39</v>
      </c>
      <c r="D69" s="5" t="s">
        <v>40</v>
      </c>
      <c r="E69" s="5" t="s">
        <v>39</v>
      </c>
      <c r="F69" s="7" t="s">
        <v>43</v>
      </c>
      <c r="G69" s="8">
        <v>68.0</v>
      </c>
      <c r="H69" s="8">
        <v>30.0</v>
      </c>
      <c r="I69" s="7" t="s">
        <v>44</v>
      </c>
      <c r="J69" s="8">
        <v>1.0</v>
      </c>
      <c r="K69" s="8">
        <v>10.0</v>
      </c>
      <c r="L69" s="8">
        <v>5.0</v>
      </c>
      <c r="X69" s="7" t="s">
        <v>45</v>
      </c>
      <c r="Y69" s="7" t="s">
        <v>46</v>
      </c>
      <c r="Z69" s="7" t="s">
        <v>50</v>
      </c>
      <c r="AA69" s="7" t="s">
        <v>50</v>
      </c>
      <c r="AB69" s="7" t="s">
        <v>50</v>
      </c>
      <c r="AC69" s="7" t="s">
        <v>50</v>
      </c>
      <c r="AD69" s="7" t="s">
        <v>50</v>
      </c>
      <c r="AE69" s="8">
        <v>2.0</v>
      </c>
      <c r="AF69" s="8">
        <v>10.0</v>
      </c>
      <c r="AG69" s="8">
        <v>23.0</v>
      </c>
      <c r="AH69" s="7" t="s">
        <v>45</v>
      </c>
      <c r="AI69" s="7" t="s">
        <v>50</v>
      </c>
      <c r="AJ69" s="7" t="s">
        <v>50</v>
      </c>
    </row>
    <row r="70">
      <c r="A70" s="5" t="s">
        <v>38</v>
      </c>
      <c r="B70" s="6">
        <v>2023.0</v>
      </c>
      <c r="C70" s="5" t="s">
        <v>39</v>
      </c>
      <c r="D70" s="5" t="s">
        <v>40</v>
      </c>
      <c r="E70" s="5" t="s">
        <v>39</v>
      </c>
      <c r="F70" s="7" t="s">
        <v>43</v>
      </c>
      <c r="G70" s="8">
        <v>69.0</v>
      </c>
      <c r="H70" s="8">
        <v>25.0</v>
      </c>
      <c r="I70" s="7" t="s">
        <v>44</v>
      </c>
      <c r="J70" s="8">
        <v>2.0</v>
      </c>
      <c r="K70" s="8">
        <v>5.0</v>
      </c>
      <c r="L70" s="8">
        <v>6.0</v>
      </c>
      <c r="X70" s="7" t="s">
        <v>45</v>
      </c>
      <c r="Y70" s="7" t="s">
        <v>53</v>
      </c>
      <c r="Z70" s="8">
        <v>4.0</v>
      </c>
      <c r="AA70" s="8">
        <f>(5.64-3.93)</f>
        <v>1.71</v>
      </c>
      <c r="AB70" s="8">
        <f>(6.57-3.93)</f>
        <v>2.64</v>
      </c>
      <c r="AC70" s="8">
        <v>-1.0</v>
      </c>
      <c r="AD70" s="8">
        <v>1.0</v>
      </c>
      <c r="AE70" s="8">
        <v>0.0</v>
      </c>
      <c r="AF70" s="8">
        <v>10.0</v>
      </c>
      <c r="AG70" s="8">
        <v>4.0</v>
      </c>
      <c r="AH70" s="7" t="s">
        <v>45</v>
      </c>
      <c r="AI70" s="7" t="s">
        <v>50</v>
      </c>
      <c r="AJ70" s="7" t="s">
        <v>50</v>
      </c>
    </row>
    <row r="71">
      <c r="A71" s="5" t="s">
        <v>38</v>
      </c>
      <c r="B71" s="6">
        <v>2023.0</v>
      </c>
      <c r="C71" s="5" t="s">
        <v>39</v>
      </c>
      <c r="D71" s="5" t="s">
        <v>40</v>
      </c>
      <c r="E71" s="5" t="s">
        <v>40</v>
      </c>
      <c r="F71" s="7" t="s">
        <v>65</v>
      </c>
      <c r="G71" s="8">
        <v>70.0</v>
      </c>
      <c r="H71" s="7"/>
      <c r="I71" s="7"/>
      <c r="J71" s="7"/>
      <c r="K71" s="7"/>
      <c r="L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>
      <c r="A72" s="5" t="s">
        <v>38</v>
      </c>
      <c r="B72" s="6">
        <v>2023.0</v>
      </c>
      <c r="C72" s="5" t="s">
        <v>39</v>
      </c>
      <c r="D72" s="5" t="s">
        <v>40</v>
      </c>
      <c r="E72" s="5" t="s">
        <v>39</v>
      </c>
      <c r="F72" s="7" t="s">
        <v>43</v>
      </c>
      <c r="G72" s="8">
        <v>71.0</v>
      </c>
      <c r="H72" s="8">
        <v>19.0</v>
      </c>
      <c r="I72" s="7" t="s">
        <v>44</v>
      </c>
      <c r="J72" s="8">
        <v>1.0</v>
      </c>
      <c r="K72" s="8">
        <v>10.0</v>
      </c>
      <c r="L72" s="8">
        <v>19.0</v>
      </c>
      <c r="X72" s="7" t="s">
        <v>45</v>
      </c>
      <c r="Y72" s="7" t="s">
        <v>46</v>
      </c>
      <c r="Z72" s="8">
        <v>4.0</v>
      </c>
      <c r="AA72" s="8">
        <f>(7.41-4.21)</f>
        <v>3.2</v>
      </c>
      <c r="AB72" s="8">
        <f>(8.13-4.21)</f>
        <v>3.92</v>
      </c>
      <c r="AC72" s="8">
        <f>(7.23-4.21)</f>
        <v>3.02</v>
      </c>
      <c r="AD72" s="8">
        <v>17.0</v>
      </c>
      <c r="AE72" s="8">
        <v>2.0</v>
      </c>
      <c r="AF72" s="8">
        <v>10.0</v>
      </c>
      <c r="AG72" s="8">
        <v>23.0</v>
      </c>
      <c r="AH72" s="7" t="s">
        <v>45</v>
      </c>
      <c r="AI72" s="7" t="s">
        <v>50</v>
      </c>
      <c r="AJ72" s="7" t="s">
        <v>50</v>
      </c>
    </row>
    <row r="73">
      <c r="A73" s="5" t="s">
        <v>38</v>
      </c>
      <c r="B73" s="6">
        <v>2023.0</v>
      </c>
      <c r="C73" s="5" t="s">
        <v>39</v>
      </c>
      <c r="D73" s="5" t="s">
        <v>40</v>
      </c>
      <c r="E73" s="7"/>
      <c r="F73" s="7" t="s">
        <v>41</v>
      </c>
      <c r="G73" s="8">
        <v>72.0</v>
      </c>
      <c r="H73" s="8">
        <v>3.0</v>
      </c>
      <c r="I73" s="7" t="s">
        <v>42</v>
      </c>
      <c r="J73" s="7"/>
      <c r="K73" s="7"/>
      <c r="L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>
      <c r="A74" s="5" t="s">
        <v>38</v>
      </c>
      <c r="B74" s="6">
        <v>2023.0</v>
      </c>
      <c r="C74" s="5" t="s">
        <v>39</v>
      </c>
      <c r="D74" s="5" t="s">
        <v>40</v>
      </c>
      <c r="E74" s="7"/>
      <c r="F74" s="7" t="s">
        <v>41</v>
      </c>
      <c r="G74" s="8">
        <v>73.0</v>
      </c>
      <c r="H74" s="8">
        <v>-35.0</v>
      </c>
      <c r="I74" s="7" t="s">
        <v>42</v>
      </c>
      <c r="J74" s="7"/>
      <c r="K74" s="7"/>
      <c r="L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>
      <c r="A75" s="5" t="s">
        <v>38</v>
      </c>
      <c r="B75" s="6">
        <v>2023.0</v>
      </c>
      <c r="C75" s="5" t="s">
        <v>39</v>
      </c>
      <c r="D75" s="5" t="s">
        <v>40</v>
      </c>
      <c r="E75" s="5" t="s">
        <v>40</v>
      </c>
      <c r="F75" s="7" t="s">
        <v>65</v>
      </c>
      <c r="G75" s="8">
        <v>74.0</v>
      </c>
      <c r="H75" s="7"/>
      <c r="I75" s="7"/>
      <c r="J75" s="7"/>
      <c r="K75" s="7"/>
      <c r="L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>
      <c r="A76" s="5" t="s">
        <v>38</v>
      </c>
      <c r="B76" s="6">
        <v>2023.0</v>
      </c>
      <c r="C76" s="5" t="s">
        <v>39</v>
      </c>
      <c r="D76" s="5" t="s">
        <v>40</v>
      </c>
      <c r="E76" s="5" t="s">
        <v>40</v>
      </c>
      <c r="F76" s="7" t="s">
        <v>55</v>
      </c>
      <c r="G76" s="8">
        <v>75.0</v>
      </c>
      <c r="H76" s="8">
        <v>-35.0</v>
      </c>
      <c r="I76" s="7" t="s">
        <v>49</v>
      </c>
      <c r="J76" s="8">
        <v>1.0</v>
      </c>
      <c r="K76" s="8">
        <v>10.0</v>
      </c>
      <c r="L76" s="8">
        <v>10.0</v>
      </c>
      <c r="X76" s="7"/>
      <c r="Y76" s="7" t="s">
        <v>53</v>
      </c>
      <c r="Z76" s="7"/>
      <c r="AA76" s="8">
        <f>7.7-5.7</f>
        <v>2</v>
      </c>
      <c r="AB76" s="8">
        <f>8.5-5.7</f>
        <v>2.8</v>
      </c>
      <c r="AC76" s="8">
        <v>-1.0</v>
      </c>
      <c r="AD76" s="8">
        <v>1.0</v>
      </c>
      <c r="AE76" s="8">
        <v>0.0</v>
      </c>
      <c r="AF76" s="8">
        <v>12.0</v>
      </c>
      <c r="AG76" s="7"/>
      <c r="AH76" s="7" t="s">
        <v>47</v>
      </c>
      <c r="AI76" s="7" t="s">
        <v>49</v>
      </c>
      <c r="AJ76" s="7" t="s">
        <v>57</v>
      </c>
    </row>
    <row r="77">
      <c r="A77" s="5" t="s">
        <v>38</v>
      </c>
      <c r="B77" s="6">
        <v>2023.0</v>
      </c>
      <c r="C77" s="5" t="s">
        <v>39</v>
      </c>
      <c r="D77" s="5" t="s">
        <v>40</v>
      </c>
      <c r="E77" s="5" t="s">
        <v>40</v>
      </c>
      <c r="F77" s="7" t="s">
        <v>55</v>
      </c>
      <c r="G77" s="8">
        <v>76.0</v>
      </c>
      <c r="H77" s="8">
        <v>-45.0</v>
      </c>
      <c r="I77" s="7" t="s">
        <v>49</v>
      </c>
      <c r="J77" s="8">
        <v>1.0</v>
      </c>
      <c r="K77" s="8">
        <v>10.0</v>
      </c>
      <c r="L77" s="8">
        <v>0.0</v>
      </c>
      <c r="X77" s="7"/>
      <c r="Y77" s="7" t="s">
        <v>53</v>
      </c>
      <c r="Z77" s="7"/>
      <c r="AA77" s="7"/>
      <c r="AB77" s="7"/>
      <c r="AC77" s="7"/>
      <c r="AD77" s="7"/>
      <c r="AE77" s="7"/>
      <c r="AF77" s="8">
        <v>12.0</v>
      </c>
      <c r="AG77" s="7"/>
      <c r="AH77" s="7" t="s">
        <v>45</v>
      </c>
      <c r="AI77" s="7" t="s">
        <v>50</v>
      </c>
      <c r="AJ77" s="7"/>
    </row>
    <row r="78">
      <c r="A78" s="5" t="s">
        <v>38</v>
      </c>
      <c r="B78" s="6">
        <v>2023.0</v>
      </c>
      <c r="C78" s="5" t="s">
        <v>39</v>
      </c>
      <c r="D78" s="5" t="s">
        <v>40</v>
      </c>
      <c r="E78" s="5" t="s">
        <v>40</v>
      </c>
      <c r="F78" s="7" t="s">
        <v>55</v>
      </c>
      <c r="G78" s="8">
        <v>77.0</v>
      </c>
      <c r="H78" s="8">
        <v>-45.0</v>
      </c>
      <c r="I78" s="7" t="s">
        <v>42</v>
      </c>
      <c r="J78" s="8">
        <v>2.0</v>
      </c>
      <c r="K78" s="8">
        <v>10.0</v>
      </c>
      <c r="L78" s="8">
        <v>2.0</v>
      </c>
      <c r="X78" s="7"/>
      <c r="Y78" s="7" t="s">
        <v>53</v>
      </c>
      <c r="Z78" s="7"/>
      <c r="AA78" s="8">
        <f>6-4.3</f>
        <v>1.7</v>
      </c>
      <c r="AB78" s="8">
        <f>6.5-4.3</f>
        <v>2.2</v>
      </c>
      <c r="AC78" s="8">
        <v>-1.0</v>
      </c>
      <c r="AD78" s="8">
        <v>0.0</v>
      </c>
      <c r="AE78" s="8">
        <v>0.0</v>
      </c>
      <c r="AF78" s="8">
        <v>12.0</v>
      </c>
      <c r="AG78" s="7"/>
      <c r="AH78" s="7" t="s">
        <v>47</v>
      </c>
      <c r="AI78" s="7" t="s">
        <v>44</v>
      </c>
      <c r="AJ78" s="7" t="s">
        <v>57</v>
      </c>
    </row>
    <row r="79">
      <c r="A79" s="5" t="s">
        <v>38</v>
      </c>
      <c r="B79" s="6">
        <v>2023.0</v>
      </c>
      <c r="C79" s="5" t="s">
        <v>39</v>
      </c>
      <c r="D79" s="5" t="s">
        <v>40</v>
      </c>
      <c r="E79" s="5" t="s">
        <v>40</v>
      </c>
      <c r="F79" s="7" t="s">
        <v>55</v>
      </c>
      <c r="G79" s="8">
        <v>78.0</v>
      </c>
      <c r="H79" s="8">
        <v>-47.0</v>
      </c>
      <c r="I79" s="7" t="s">
        <v>49</v>
      </c>
      <c r="J79" s="8">
        <v>3.0</v>
      </c>
      <c r="K79" s="8">
        <v>8.0</v>
      </c>
      <c r="L79" s="8">
        <v>3.0</v>
      </c>
      <c r="X79" s="7"/>
      <c r="Y79" s="7" t="s">
        <v>46</v>
      </c>
      <c r="Z79" s="7"/>
      <c r="AA79" s="8">
        <f>11.3-8.9</f>
        <v>2.4</v>
      </c>
      <c r="AB79" s="8">
        <f>12-8.9</f>
        <v>3.1</v>
      </c>
      <c r="AC79" s="8">
        <f>11.3-8.9</f>
        <v>2.4</v>
      </c>
      <c r="AD79" s="8">
        <v>1.0</v>
      </c>
      <c r="AE79" s="8">
        <v>0.0</v>
      </c>
      <c r="AF79" s="8">
        <v>12.0</v>
      </c>
      <c r="AG79" s="7"/>
      <c r="AH79" s="7" t="s">
        <v>45</v>
      </c>
      <c r="AI79" s="7" t="s">
        <v>50</v>
      </c>
      <c r="AJ79" s="7"/>
    </row>
    <row r="80">
      <c r="A80" s="5" t="s">
        <v>38</v>
      </c>
      <c r="B80" s="6">
        <v>2023.0</v>
      </c>
      <c r="C80" s="5" t="s">
        <v>39</v>
      </c>
      <c r="D80" s="5" t="s">
        <v>40</v>
      </c>
      <c r="E80" s="7"/>
      <c r="F80" s="7" t="s">
        <v>41</v>
      </c>
      <c r="G80" s="8">
        <v>79.0</v>
      </c>
      <c r="H80" s="8">
        <v>50.0</v>
      </c>
      <c r="I80" s="7" t="s">
        <v>42</v>
      </c>
      <c r="J80" s="8">
        <v>4.0</v>
      </c>
      <c r="K80" s="8">
        <v>5.0</v>
      </c>
      <c r="L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>
      <c r="A81" s="5" t="s">
        <v>38</v>
      </c>
      <c r="B81" s="6">
        <v>2023.0</v>
      </c>
      <c r="C81" s="5" t="s">
        <v>39</v>
      </c>
      <c r="D81" s="5" t="s">
        <v>40</v>
      </c>
      <c r="E81" s="5" t="s">
        <v>39</v>
      </c>
      <c r="F81" s="7" t="s">
        <v>43</v>
      </c>
      <c r="G81" s="8">
        <v>80.0</v>
      </c>
      <c r="H81" s="8">
        <v>-25.0</v>
      </c>
      <c r="I81" s="7" t="s">
        <v>49</v>
      </c>
      <c r="J81" s="8">
        <v>1.0</v>
      </c>
      <c r="K81" s="8">
        <v>10.0</v>
      </c>
      <c r="L81" s="8">
        <v>13.0</v>
      </c>
      <c r="X81" s="7" t="s">
        <v>45</v>
      </c>
      <c r="Y81" s="7" t="s">
        <v>53</v>
      </c>
      <c r="Z81" s="8">
        <v>4.0</v>
      </c>
      <c r="AA81" s="8">
        <f>(7.86-5.97)</f>
        <v>1.89</v>
      </c>
      <c r="AB81" s="8">
        <f>(8.68-5.97)</f>
        <v>2.71</v>
      </c>
      <c r="AC81" s="8">
        <v>-1.0</v>
      </c>
      <c r="AD81" s="8">
        <v>17.0</v>
      </c>
      <c r="AE81" s="8">
        <v>8.0</v>
      </c>
      <c r="AF81" s="8">
        <v>10.0</v>
      </c>
      <c r="AG81" s="8">
        <v>5.0</v>
      </c>
      <c r="AH81" s="7" t="s">
        <v>47</v>
      </c>
      <c r="AI81" s="7" t="s">
        <v>44</v>
      </c>
      <c r="AJ81" s="7" t="s">
        <v>52</v>
      </c>
    </row>
    <row r="82">
      <c r="A82" s="5" t="s">
        <v>38</v>
      </c>
      <c r="B82" s="6">
        <v>2023.0</v>
      </c>
      <c r="C82" s="5" t="s">
        <v>39</v>
      </c>
      <c r="D82" s="5" t="s">
        <v>40</v>
      </c>
      <c r="E82" s="5" t="s">
        <v>39</v>
      </c>
      <c r="F82" s="7" t="s">
        <v>43</v>
      </c>
      <c r="G82" s="8">
        <v>81.0</v>
      </c>
      <c r="H82" s="8">
        <v>-38.0</v>
      </c>
      <c r="I82" s="7" t="s">
        <v>44</v>
      </c>
      <c r="J82" s="8">
        <v>1.0</v>
      </c>
      <c r="K82" s="8">
        <v>10.0</v>
      </c>
      <c r="L82" s="8">
        <v>10.0</v>
      </c>
      <c r="X82" s="7" t="s">
        <v>45</v>
      </c>
      <c r="Y82" s="7" t="s">
        <v>46</v>
      </c>
      <c r="Z82" s="8">
        <v>4.0</v>
      </c>
      <c r="AA82" s="8">
        <f>(4.42-1.46)</f>
        <v>2.96</v>
      </c>
      <c r="AB82" s="8">
        <f>(5.31-1.46)</f>
        <v>3.85</v>
      </c>
      <c r="AC82" s="8">
        <v>-1.0</v>
      </c>
      <c r="AD82" s="8">
        <v>6.0</v>
      </c>
      <c r="AE82" s="8">
        <v>5.0</v>
      </c>
      <c r="AF82" s="8">
        <v>10.0</v>
      </c>
      <c r="AG82" s="8">
        <v>14.0</v>
      </c>
      <c r="AH82" s="7" t="s">
        <v>47</v>
      </c>
      <c r="AI82" s="7" t="s">
        <v>49</v>
      </c>
      <c r="AJ82" s="7" t="s">
        <v>66</v>
      </c>
    </row>
    <row r="83">
      <c r="A83" s="5" t="s">
        <v>38</v>
      </c>
      <c r="B83" s="6">
        <v>2023.0</v>
      </c>
      <c r="C83" s="5" t="s">
        <v>39</v>
      </c>
      <c r="D83" s="5" t="s">
        <v>40</v>
      </c>
      <c r="E83" s="5" t="s">
        <v>39</v>
      </c>
      <c r="F83" s="7" t="s">
        <v>43</v>
      </c>
      <c r="G83" s="8">
        <v>82.0</v>
      </c>
      <c r="H83" s="8">
        <v>-48.0</v>
      </c>
      <c r="I83" s="7" t="s">
        <v>44</v>
      </c>
      <c r="J83" s="8">
        <v>1.0</v>
      </c>
      <c r="K83" s="8">
        <v>10.0</v>
      </c>
      <c r="L83" s="8">
        <v>14.0</v>
      </c>
      <c r="X83" s="7" t="s">
        <v>45</v>
      </c>
      <c r="Y83" s="7" t="s">
        <v>46</v>
      </c>
      <c r="Z83" s="8">
        <v>4.0</v>
      </c>
      <c r="AA83" s="8">
        <f>(4.21-1.48)</f>
        <v>2.73</v>
      </c>
      <c r="AB83" s="8">
        <f>(5.37-1.48)</f>
        <v>3.89</v>
      </c>
      <c r="AC83" s="8">
        <v>-1.0</v>
      </c>
      <c r="AD83" s="8">
        <v>0.0</v>
      </c>
      <c r="AE83" s="8">
        <v>0.0</v>
      </c>
      <c r="AF83" s="8">
        <v>10.0</v>
      </c>
      <c r="AG83" s="8">
        <v>4.0</v>
      </c>
      <c r="AH83" s="7" t="s">
        <v>45</v>
      </c>
      <c r="AI83" s="7" t="s">
        <v>50</v>
      </c>
      <c r="AJ83" s="7" t="s">
        <v>50</v>
      </c>
    </row>
    <row r="84">
      <c r="A84" s="5" t="s">
        <v>38</v>
      </c>
      <c r="B84" s="6">
        <v>2023.0</v>
      </c>
      <c r="C84" s="5" t="s">
        <v>39</v>
      </c>
      <c r="D84" s="5" t="s">
        <v>40</v>
      </c>
      <c r="E84" s="5" t="s">
        <v>39</v>
      </c>
      <c r="F84" s="7" t="s">
        <v>43</v>
      </c>
      <c r="G84" s="8">
        <v>83.0</v>
      </c>
      <c r="H84" s="8">
        <v>38.0</v>
      </c>
      <c r="I84" s="7" t="s">
        <v>44</v>
      </c>
      <c r="J84" s="8">
        <v>1.0</v>
      </c>
      <c r="K84" s="8">
        <v>10.0</v>
      </c>
      <c r="L84" s="8">
        <v>6.0</v>
      </c>
      <c r="X84" s="7" t="s">
        <v>45</v>
      </c>
      <c r="Y84" s="7" t="s">
        <v>53</v>
      </c>
      <c r="Z84" s="8">
        <v>4.0</v>
      </c>
      <c r="AA84" s="7" t="s">
        <v>50</v>
      </c>
      <c r="AB84" s="7" t="s">
        <v>50</v>
      </c>
      <c r="AC84" s="7" t="s">
        <v>50</v>
      </c>
      <c r="AD84" s="7" t="s">
        <v>50</v>
      </c>
      <c r="AE84" s="8">
        <v>8.0</v>
      </c>
      <c r="AF84" s="8">
        <v>10.0</v>
      </c>
      <c r="AG84" s="8">
        <v>5.0</v>
      </c>
      <c r="AH84" s="7" t="s">
        <v>47</v>
      </c>
      <c r="AI84" s="7" t="s">
        <v>44</v>
      </c>
      <c r="AJ84" s="7" t="s">
        <v>62</v>
      </c>
    </row>
    <row r="85">
      <c r="A85" s="5" t="s">
        <v>38</v>
      </c>
      <c r="B85" s="6">
        <v>2023.0</v>
      </c>
      <c r="C85" s="5" t="s">
        <v>39</v>
      </c>
      <c r="D85" s="5" t="s">
        <v>40</v>
      </c>
      <c r="E85" s="5" t="s">
        <v>39</v>
      </c>
      <c r="F85" s="7" t="s">
        <v>43</v>
      </c>
      <c r="G85" s="8">
        <v>84.0</v>
      </c>
      <c r="H85" s="8">
        <v>32.0</v>
      </c>
      <c r="I85" s="7" t="s">
        <v>44</v>
      </c>
      <c r="J85" s="8">
        <v>2.0</v>
      </c>
      <c r="K85" s="8">
        <v>4.0</v>
      </c>
      <c r="L85" s="8">
        <v>4.0</v>
      </c>
      <c r="X85" s="7" t="s">
        <v>45</v>
      </c>
      <c r="Y85" s="7" t="s">
        <v>46</v>
      </c>
      <c r="Z85" s="8">
        <v>4.0</v>
      </c>
      <c r="AA85" s="8">
        <f>(4.58-2.57)</f>
        <v>2.01</v>
      </c>
      <c r="AB85" s="8">
        <f>(5.17-2.57)</f>
        <v>2.6</v>
      </c>
      <c r="AC85" s="8">
        <v>-1.0</v>
      </c>
      <c r="AD85" s="8">
        <v>0.0</v>
      </c>
      <c r="AE85" s="8">
        <v>0.0</v>
      </c>
      <c r="AF85" s="8">
        <v>10.0</v>
      </c>
      <c r="AG85" s="8">
        <v>14.0</v>
      </c>
      <c r="AH85" s="7" t="s">
        <v>45</v>
      </c>
      <c r="AI85" s="7" t="s">
        <v>50</v>
      </c>
      <c r="AJ85" s="7" t="s">
        <v>50</v>
      </c>
    </row>
    <row r="86">
      <c r="A86" s="5" t="s">
        <v>38</v>
      </c>
      <c r="B86" s="6">
        <v>2023.0</v>
      </c>
      <c r="C86" s="5" t="s">
        <v>39</v>
      </c>
      <c r="D86" s="5" t="s">
        <v>40</v>
      </c>
      <c r="E86" s="5" t="s">
        <v>39</v>
      </c>
      <c r="F86" s="7" t="s">
        <v>43</v>
      </c>
      <c r="G86" s="8">
        <v>85.0</v>
      </c>
      <c r="H86" s="8">
        <v>28.0</v>
      </c>
      <c r="I86" s="7" t="s">
        <v>44</v>
      </c>
      <c r="J86" s="8">
        <v>1.0</v>
      </c>
      <c r="K86" s="8">
        <v>10.0</v>
      </c>
      <c r="L86" s="8">
        <v>27.0</v>
      </c>
      <c r="X86" s="7" t="s">
        <v>45</v>
      </c>
      <c r="Y86" s="7" t="s">
        <v>46</v>
      </c>
      <c r="Z86" s="8">
        <v>4.0</v>
      </c>
      <c r="AA86" s="8">
        <f>(3-0.51)</f>
        <v>2.49</v>
      </c>
      <c r="AB86" s="8">
        <f>(3.86-0.51)</f>
        <v>3.35</v>
      </c>
      <c r="AC86" s="8">
        <f>(2.72-0.51)</f>
        <v>2.21</v>
      </c>
      <c r="AD86" s="8">
        <v>14.0</v>
      </c>
      <c r="AE86" s="8">
        <v>11.0</v>
      </c>
      <c r="AF86" s="8">
        <v>10.0</v>
      </c>
      <c r="AG86" s="8">
        <v>14.0</v>
      </c>
      <c r="AH86" s="7" t="s">
        <v>45</v>
      </c>
      <c r="AI86" s="7" t="s">
        <v>50</v>
      </c>
      <c r="AJ86" s="7" t="s">
        <v>50</v>
      </c>
    </row>
    <row r="87">
      <c r="A87" s="5" t="s">
        <v>38</v>
      </c>
      <c r="B87" s="6">
        <v>2023.0</v>
      </c>
      <c r="C87" s="5" t="s">
        <v>39</v>
      </c>
      <c r="D87" s="5" t="s">
        <v>40</v>
      </c>
      <c r="E87" s="7"/>
      <c r="F87" s="7" t="s">
        <v>41</v>
      </c>
      <c r="G87" s="8">
        <v>86.0</v>
      </c>
      <c r="H87" s="8">
        <v>-35.0</v>
      </c>
      <c r="I87" s="7" t="s">
        <v>42</v>
      </c>
      <c r="J87" s="7"/>
      <c r="K87" s="7"/>
      <c r="L87" s="8">
        <v>-5.0</v>
      </c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>
      <c r="A88" s="5" t="s">
        <v>38</v>
      </c>
      <c r="B88" s="6">
        <v>2023.0</v>
      </c>
      <c r="C88" s="5" t="s">
        <v>39</v>
      </c>
      <c r="D88" s="5" t="s">
        <v>40</v>
      </c>
      <c r="E88" s="7"/>
      <c r="F88" s="7" t="s">
        <v>41</v>
      </c>
      <c r="G88" s="8">
        <v>87.0</v>
      </c>
      <c r="H88" s="8">
        <v>-30.0</v>
      </c>
      <c r="I88" s="7" t="s">
        <v>42</v>
      </c>
      <c r="J88" s="7"/>
      <c r="K88" s="7"/>
      <c r="L88" s="8">
        <v>70.0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>
      <c r="A89" s="5" t="s">
        <v>38</v>
      </c>
      <c r="B89" s="6">
        <v>2023.0</v>
      </c>
      <c r="C89" s="5" t="s">
        <v>39</v>
      </c>
      <c r="D89" s="5" t="s">
        <v>40</v>
      </c>
      <c r="E89" s="7"/>
      <c r="F89" s="7" t="s">
        <v>41</v>
      </c>
      <c r="G89" s="8">
        <v>88.0</v>
      </c>
      <c r="H89" s="8">
        <v>3.0</v>
      </c>
      <c r="I89" s="7" t="s">
        <v>42</v>
      </c>
      <c r="J89" s="7"/>
      <c r="K89" s="7"/>
      <c r="L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>
      <c r="A90" s="5" t="s">
        <v>38</v>
      </c>
      <c r="B90" s="6">
        <v>2023.0</v>
      </c>
      <c r="C90" s="5" t="s">
        <v>39</v>
      </c>
      <c r="D90" s="5" t="s">
        <v>40</v>
      </c>
      <c r="E90" s="5" t="s">
        <v>40</v>
      </c>
      <c r="F90" s="7" t="s">
        <v>65</v>
      </c>
      <c r="G90" s="8">
        <v>89.0</v>
      </c>
      <c r="H90" s="7"/>
      <c r="I90" s="7"/>
      <c r="J90" s="7"/>
      <c r="K90" s="7"/>
      <c r="L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>
      <c r="A91" s="5" t="s">
        <v>38</v>
      </c>
      <c r="B91" s="6">
        <v>2023.0</v>
      </c>
      <c r="C91" s="5" t="s">
        <v>39</v>
      </c>
      <c r="D91" s="5" t="s">
        <v>40</v>
      </c>
      <c r="E91" s="7"/>
      <c r="F91" s="7" t="s">
        <v>41</v>
      </c>
      <c r="G91" s="8">
        <v>90.0</v>
      </c>
      <c r="H91" s="8">
        <v>-35.0</v>
      </c>
      <c r="I91" s="7" t="s">
        <v>42</v>
      </c>
      <c r="J91" s="7"/>
      <c r="K91" s="7"/>
      <c r="L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>
      <c r="A92" s="5" t="s">
        <v>38</v>
      </c>
      <c r="B92" s="6">
        <v>2023.0</v>
      </c>
      <c r="C92" s="5" t="s">
        <v>39</v>
      </c>
      <c r="D92" s="5" t="s">
        <v>40</v>
      </c>
      <c r="E92" s="5" t="s">
        <v>39</v>
      </c>
      <c r="F92" s="7" t="s">
        <v>43</v>
      </c>
      <c r="G92" s="8">
        <v>91.0</v>
      </c>
      <c r="H92" s="8">
        <v>-34.0</v>
      </c>
      <c r="I92" s="7" t="s">
        <v>49</v>
      </c>
      <c r="J92" s="8">
        <v>1.0</v>
      </c>
      <c r="K92" s="8">
        <v>10.0</v>
      </c>
      <c r="L92" s="8">
        <v>-14.0</v>
      </c>
      <c r="X92" s="7" t="s">
        <v>50</v>
      </c>
      <c r="Y92" s="7" t="s">
        <v>53</v>
      </c>
      <c r="Z92" s="7" t="s">
        <v>50</v>
      </c>
      <c r="AA92" s="7" t="s">
        <v>50</v>
      </c>
      <c r="AB92" s="7" t="s">
        <v>50</v>
      </c>
      <c r="AC92" s="7" t="s">
        <v>50</v>
      </c>
      <c r="AD92" s="7" t="s">
        <v>50</v>
      </c>
      <c r="AE92" s="8">
        <v>0.0</v>
      </c>
      <c r="AF92" s="8">
        <v>10.0</v>
      </c>
      <c r="AG92" s="7"/>
      <c r="AH92" s="7" t="s">
        <v>45</v>
      </c>
      <c r="AI92" s="7" t="s">
        <v>50</v>
      </c>
      <c r="AJ92" s="7" t="s">
        <v>50</v>
      </c>
    </row>
    <row r="93">
      <c r="A93" s="5" t="s">
        <v>38</v>
      </c>
      <c r="B93" s="6">
        <v>2023.0</v>
      </c>
      <c r="C93" s="5" t="s">
        <v>39</v>
      </c>
      <c r="D93" s="5" t="s">
        <v>40</v>
      </c>
      <c r="E93" s="5" t="s">
        <v>39</v>
      </c>
      <c r="F93" s="7" t="s">
        <v>43</v>
      </c>
      <c r="G93" s="8">
        <v>92.0</v>
      </c>
      <c r="H93" s="8">
        <v>-20.0</v>
      </c>
      <c r="I93" s="7" t="s">
        <v>49</v>
      </c>
      <c r="J93" s="8">
        <v>2.0</v>
      </c>
      <c r="K93" s="8">
        <v>24.0</v>
      </c>
      <c r="L93" s="8">
        <v>7.0</v>
      </c>
      <c r="X93" s="7" t="s">
        <v>45</v>
      </c>
      <c r="Y93" s="7" t="s">
        <v>46</v>
      </c>
      <c r="Z93" s="8">
        <v>4.0</v>
      </c>
      <c r="AA93" s="8">
        <f>(17.69-15.16)</f>
        <v>2.53</v>
      </c>
      <c r="AB93" s="8">
        <f>(18.27-15.16)</f>
        <v>3.11</v>
      </c>
      <c r="AC93" s="8">
        <f>(17.18-15.16)</f>
        <v>2.02</v>
      </c>
      <c r="AD93" s="8">
        <v>8.0</v>
      </c>
      <c r="AE93" s="8">
        <v>1.0</v>
      </c>
      <c r="AF93" s="8">
        <v>10.0</v>
      </c>
      <c r="AG93" s="8">
        <v>5.0</v>
      </c>
      <c r="AH93" s="7" t="s">
        <v>47</v>
      </c>
      <c r="AI93" s="7" t="s">
        <v>44</v>
      </c>
      <c r="AJ93" s="7" t="s">
        <v>67</v>
      </c>
    </row>
    <row r="94">
      <c r="A94" s="5" t="s">
        <v>38</v>
      </c>
      <c r="B94" s="6">
        <v>2023.0</v>
      </c>
      <c r="C94" s="5" t="s">
        <v>39</v>
      </c>
      <c r="D94" s="5" t="s">
        <v>40</v>
      </c>
      <c r="E94" s="5" t="s">
        <v>39</v>
      </c>
      <c r="F94" s="7" t="s">
        <v>43</v>
      </c>
      <c r="G94" s="8">
        <v>93.0</v>
      </c>
      <c r="H94" s="8">
        <v>-27.0</v>
      </c>
      <c r="I94" s="7" t="s">
        <v>49</v>
      </c>
      <c r="J94" s="8">
        <v>3.0</v>
      </c>
      <c r="K94" s="8">
        <v>17.0</v>
      </c>
      <c r="L94" s="8">
        <v>8.0</v>
      </c>
      <c r="X94" s="7" t="s">
        <v>45</v>
      </c>
      <c r="Y94" s="7" t="s">
        <v>53</v>
      </c>
      <c r="Z94" s="8">
        <v>4.0</v>
      </c>
      <c r="AA94" s="8">
        <f>(15-10)</f>
        <v>5</v>
      </c>
      <c r="AB94" s="8">
        <f>(15.84-10)</f>
        <v>5.84</v>
      </c>
      <c r="AC94" s="8">
        <f>(12-10)</f>
        <v>2</v>
      </c>
      <c r="AD94" s="8">
        <v>0.0</v>
      </c>
      <c r="AE94" s="8">
        <v>0.0</v>
      </c>
      <c r="AF94" s="8">
        <v>10.0</v>
      </c>
      <c r="AG94" s="8">
        <v>5.0</v>
      </c>
      <c r="AH94" s="7" t="s">
        <v>47</v>
      </c>
      <c r="AI94" s="7" t="s">
        <v>44</v>
      </c>
      <c r="AJ94" s="7" t="s">
        <v>51</v>
      </c>
    </row>
    <row r="95">
      <c r="A95" s="5" t="s">
        <v>38</v>
      </c>
      <c r="B95" s="6">
        <v>2023.0</v>
      </c>
      <c r="C95" s="5" t="s">
        <v>39</v>
      </c>
      <c r="D95" s="5" t="s">
        <v>40</v>
      </c>
      <c r="E95" s="7"/>
      <c r="F95" s="7" t="s">
        <v>41</v>
      </c>
      <c r="G95" s="8">
        <v>94.0</v>
      </c>
      <c r="H95" s="8">
        <v>-35.0</v>
      </c>
      <c r="I95" s="7" t="s">
        <v>49</v>
      </c>
      <c r="J95" s="8">
        <v>4.0</v>
      </c>
      <c r="K95" s="8">
        <v>9.0</v>
      </c>
      <c r="L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>
      <c r="A96" s="5" t="s">
        <v>38</v>
      </c>
      <c r="B96" s="6">
        <v>2023.0</v>
      </c>
      <c r="C96" s="5" t="s">
        <v>39</v>
      </c>
      <c r="D96" s="5" t="s">
        <v>40</v>
      </c>
      <c r="E96" s="5" t="s">
        <v>40</v>
      </c>
      <c r="F96" s="7" t="s">
        <v>65</v>
      </c>
      <c r="G96" s="8">
        <v>95.0</v>
      </c>
      <c r="H96" s="7"/>
      <c r="I96" s="7"/>
      <c r="J96" s="7"/>
      <c r="K96" s="7"/>
      <c r="L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>
      <c r="A97" s="5" t="s">
        <v>38</v>
      </c>
      <c r="B97" s="6">
        <v>2023.0</v>
      </c>
      <c r="C97" s="5" t="s">
        <v>39</v>
      </c>
      <c r="D97" s="5" t="s">
        <v>40</v>
      </c>
      <c r="E97" s="5" t="s">
        <v>39</v>
      </c>
      <c r="F97" s="7" t="s">
        <v>43</v>
      </c>
      <c r="G97" s="8">
        <v>96.0</v>
      </c>
      <c r="H97" s="8">
        <v>16.0</v>
      </c>
      <c r="I97" s="7" t="s">
        <v>44</v>
      </c>
      <c r="J97" s="8">
        <v>1.0</v>
      </c>
      <c r="K97" s="8">
        <v>10.0</v>
      </c>
      <c r="L97" s="8">
        <v>5.0</v>
      </c>
      <c r="X97" s="7" t="s">
        <v>47</v>
      </c>
      <c r="Y97" s="7" t="s">
        <v>46</v>
      </c>
      <c r="Z97" s="7" t="s">
        <v>50</v>
      </c>
      <c r="AA97" s="8">
        <f>(5.93-4.27)</f>
        <v>1.66</v>
      </c>
      <c r="AB97" s="8">
        <f>(6.77-4.27)</f>
        <v>2.5</v>
      </c>
      <c r="AC97" s="8">
        <f>(5.75-4.27)</f>
        <v>1.48</v>
      </c>
      <c r="AD97" s="8">
        <v>9.0</v>
      </c>
      <c r="AE97" s="8">
        <v>3.0</v>
      </c>
      <c r="AF97" s="8">
        <v>10.0</v>
      </c>
      <c r="AG97" s="8">
        <v>5.0</v>
      </c>
      <c r="AH97" s="7" t="s">
        <v>47</v>
      </c>
      <c r="AI97" s="7" t="s">
        <v>49</v>
      </c>
      <c r="AJ97" s="7" t="s">
        <v>58</v>
      </c>
    </row>
    <row r="98">
      <c r="A98" s="5" t="s">
        <v>38</v>
      </c>
      <c r="B98" s="6">
        <v>2023.0</v>
      </c>
      <c r="C98" s="5" t="s">
        <v>39</v>
      </c>
      <c r="D98" s="5" t="s">
        <v>40</v>
      </c>
      <c r="E98" s="5" t="s">
        <v>39</v>
      </c>
      <c r="F98" s="7" t="s">
        <v>43</v>
      </c>
      <c r="G98" s="8">
        <v>97.0</v>
      </c>
      <c r="H98" s="8">
        <v>11.0</v>
      </c>
      <c r="I98" s="7" t="s">
        <v>49</v>
      </c>
      <c r="J98" s="8">
        <v>2.0</v>
      </c>
      <c r="K98" s="8">
        <v>5.0</v>
      </c>
      <c r="L98" s="8">
        <v>7.0</v>
      </c>
      <c r="X98" s="7" t="s">
        <v>45</v>
      </c>
      <c r="Y98" s="7" t="s">
        <v>46</v>
      </c>
      <c r="Z98" s="7" t="s">
        <v>50</v>
      </c>
      <c r="AA98" s="7" t="s">
        <v>50</v>
      </c>
      <c r="AB98" s="7" t="s">
        <v>50</v>
      </c>
      <c r="AC98" s="7" t="s">
        <v>50</v>
      </c>
      <c r="AD98" s="7" t="s">
        <v>50</v>
      </c>
      <c r="AE98" s="8">
        <v>2.0</v>
      </c>
      <c r="AF98" s="8">
        <v>10.0</v>
      </c>
      <c r="AG98" s="8">
        <v>5.0</v>
      </c>
      <c r="AH98" s="7" t="s">
        <v>45</v>
      </c>
      <c r="AI98" s="7" t="s">
        <v>50</v>
      </c>
      <c r="AJ98" s="7" t="s">
        <v>50</v>
      </c>
    </row>
    <row r="99">
      <c r="A99" s="5" t="s">
        <v>38</v>
      </c>
      <c r="B99" s="6">
        <v>2023.0</v>
      </c>
      <c r="C99" s="5" t="s">
        <v>39</v>
      </c>
      <c r="D99" s="5" t="s">
        <v>40</v>
      </c>
      <c r="E99" s="5" t="s">
        <v>39</v>
      </c>
      <c r="F99" s="7" t="s">
        <v>43</v>
      </c>
      <c r="G99" s="8">
        <v>98.0</v>
      </c>
      <c r="H99" s="8">
        <v>4.0</v>
      </c>
      <c r="I99" s="7" t="s">
        <v>42</v>
      </c>
      <c r="J99" s="8">
        <v>1.0</v>
      </c>
      <c r="K99" s="8">
        <v>4.0</v>
      </c>
      <c r="L99" s="8">
        <v>2.0</v>
      </c>
      <c r="X99" s="7" t="s">
        <v>45</v>
      </c>
      <c r="Y99" s="7" t="s">
        <v>53</v>
      </c>
      <c r="Z99" s="7" t="s">
        <v>50</v>
      </c>
      <c r="AA99" s="7" t="s">
        <v>50</v>
      </c>
      <c r="AB99" s="7" t="s">
        <v>50</v>
      </c>
      <c r="AC99" s="7" t="s">
        <v>50</v>
      </c>
      <c r="AD99" s="7" t="s">
        <v>50</v>
      </c>
      <c r="AE99" s="8">
        <v>0.0</v>
      </c>
      <c r="AF99" s="8">
        <v>10.0</v>
      </c>
      <c r="AG99" s="8">
        <v>5.0</v>
      </c>
      <c r="AH99" s="7" t="s">
        <v>45</v>
      </c>
      <c r="AI99" s="7" t="s">
        <v>50</v>
      </c>
      <c r="AJ99" s="7" t="s">
        <v>50</v>
      </c>
    </row>
    <row r="100">
      <c r="A100" s="5" t="s">
        <v>38</v>
      </c>
      <c r="B100" s="6">
        <v>2023.0</v>
      </c>
      <c r="C100" s="5" t="s">
        <v>39</v>
      </c>
      <c r="D100" s="5" t="s">
        <v>40</v>
      </c>
      <c r="E100" s="5" t="s">
        <v>39</v>
      </c>
      <c r="F100" s="7" t="s">
        <v>43</v>
      </c>
      <c r="G100" s="8">
        <v>99.0</v>
      </c>
      <c r="H100" s="8">
        <v>2.0</v>
      </c>
      <c r="I100" s="7" t="s">
        <v>42</v>
      </c>
      <c r="J100" s="8">
        <v>2.0</v>
      </c>
      <c r="K100" s="8">
        <v>2.0</v>
      </c>
      <c r="L100" s="8">
        <v>-4.0</v>
      </c>
      <c r="X100" s="7" t="s">
        <v>45</v>
      </c>
      <c r="Y100" s="7" t="s">
        <v>53</v>
      </c>
      <c r="Z100" s="7" t="s">
        <v>50</v>
      </c>
      <c r="AA100" s="7" t="s">
        <v>50</v>
      </c>
      <c r="AB100" s="7" t="s">
        <v>50</v>
      </c>
      <c r="AC100" s="7" t="s">
        <v>50</v>
      </c>
      <c r="AD100" s="7" t="s">
        <v>50</v>
      </c>
      <c r="AE100" s="8">
        <v>0.0</v>
      </c>
      <c r="AF100" s="8">
        <v>10.0</v>
      </c>
      <c r="AG100" s="8">
        <v>5.0</v>
      </c>
      <c r="AH100" s="7" t="s">
        <v>45</v>
      </c>
      <c r="AI100" s="7" t="s">
        <v>50</v>
      </c>
      <c r="AJ100" s="7" t="s">
        <v>50</v>
      </c>
    </row>
    <row r="101">
      <c r="A101" s="5" t="s">
        <v>38</v>
      </c>
      <c r="B101" s="6">
        <v>2023.0</v>
      </c>
      <c r="C101" s="5" t="s">
        <v>39</v>
      </c>
      <c r="D101" s="5" t="s">
        <v>40</v>
      </c>
      <c r="E101" s="5" t="s">
        <v>39</v>
      </c>
      <c r="F101" s="7" t="s">
        <v>43</v>
      </c>
      <c r="G101" s="8">
        <v>100.0</v>
      </c>
      <c r="H101" s="8">
        <v>6.0</v>
      </c>
      <c r="I101" s="7" t="s">
        <v>49</v>
      </c>
      <c r="J101" s="8">
        <v>3.0</v>
      </c>
      <c r="K101" s="8">
        <v>6.0</v>
      </c>
      <c r="L101" s="8">
        <v>0.0</v>
      </c>
      <c r="X101" s="7" t="s">
        <v>45</v>
      </c>
      <c r="Y101" s="7" t="s">
        <v>46</v>
      </c>
      <c r="Z101" s="8">
        <v>4.0</v>
      </c>
      <c r="AA101" s="8">
        <f>(5.1-3.1)</f>
        <v>2</v>
      </c>
      <c r="AB101" s="7" t="s">
        <v>50</v>
      </c>
      <c r="AC101" s="8">
        <v>-1.0</v>
      </c>
      <c r="AD101" s="7"/>
      <c r="AE101" s="7"/>
      <c r="AF101" s="8">
        <v>10.0</v>
      </c>
      <c r="AG101" s="8">
        <v>88.0</v>
      </c>
      <c r="AH101" s="7" t="s">
        <v>45</v>
      </c>
      <c r="AI101" s="7" t="s">
        <v>50</v>
      </c>
      <c r="AJ101" s="7" t="s">
        <v>50</v>
      </c>
    </row>
    <row r="102">
      <c r="A102" s="5" t="s">
        <v>38</v>
      </c>
      <c r="B102" s="6">
        <v>2023.0</v>
      </c>
      <c r="C102" s="5" t="s">
        <v>39</v>
      </c>
      <c r="D102" s="5" t="s">
        <v>40</v>
      </c>
      <c r="E102" s="7"/>
      <c r="F102" s="7" t="s">
        <v>41</v>
      </c>
      <c r="G102" s="8">
        <v>101.0</v>
      </c>
      <c r="H102" s="8">
        <v>6.0</v>
      </c>
      <c r="I102" s="7" t="s">
        <v>49</v>
      </c>
      <c r="J102" s="8">
        <v>4.0</v>
      </c>
      <c r="K102" s="8">
        <v>6.0</v>
      </c>
      <c r="L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>
      <c r="A103" s="5" t="s">
        <v>38</v>
      </c>
      <c r="B103" s="6">
        <v>2023.0</v>
      </c>
      <c r="C103" s="5" t="s">
        <v>39</v>
      </c>
      <c r="D103" s="5" t="s">
        <v>40</v>
      </c>
      <c r="E103" s="7"/>
      <c r="F103" s="7" t="s">
        <v>41</v>
      </c>
      <c r="G103" s="8">
        <v>102.0</v>
      </c>
      <c r="H103" s="8">
        <v>-35.0</v>
      </c>
      <c r="I103" s="7" t="s">
        <v>42</v>
      </c>
      <c r="J103" s="7"/>
      <c r="K103" s="7"/>
      <c r="L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>
      <c r="A104" s="5" t="s">
        <v>38</v>
      </c>
      <c r="B104" s="6">
        <v>2023.0</v>
      </c>
      <c r="C104" s="5" t="s">
        <v>39</v>
      </c>
      <c r="D104" s="5" t="s">
        <v>40</v>
      </c>
      <c r="E104" s="5" t="s">
        <v>40</v>
      </c>
      <c r="F104" s="7" t="s">
        <v>55</v>
      </c>
      <c r="G104" s="8">
        <v>103.0</v>
      </c>
      <c r="H104" s="8">
        <v>50.0</v>
      </c>
      <c r="I104" s="7" t="s">
        <v>49</v>
      </c>
      <c r="J104" s="8">
        <v>1.0</v>
      </c>
      <c r="K104" s="8">
        <v>10.0</v>
      </c>
      <c r="L104" s="8">
        <v>5.0</v>
      </c>
      <c r="X104" s="7"/>
      <c r="Y104" s="7" t="s">
        <v>53</v>
      </c>
      <c r="Z104" s="7"/>
      <c r="AA104" s="7"/>
      <c r="AB104" s="7"/>
      <c r="AC104" s="7"/>
      <c r="AD104" s="7"/>
      <c r="AE104" s="7"/>
      <c r="AF104" s="8">
        <v>12.0</v>
      </c>
      <c r="AG104" s="7"/>
      <c r="AH104" s="7" t="s">
        <v>45</v>
      </c>
      <c r="AI104" s="7" t="s">
        <v>50</v>
      </c>
      <c r="AJ104" s="7"/>
    </row>
    <row r="105">
      <c r="A105" s="5" t="s">
        <v>38</v>
      </c>
      <c r="B105" s="6">
        <v>2023.0</v>
      </c>
      <c r="C105" s="5" t="s">
        <v>39</v>
      </c>
      <c r="D105" s="5" t="s">
        <v>40</v>
      </c>
      <c r="E105" s="5" t="s">
        <v>40</v>
      </c>
      <c r="F105" s="7" t="s">
        <v>55</v>
      </c>
      <c r="G105" s="8">
        <v>104.0</v>
      </c>
      <c r="H105" s="8">
        <v>45.0</v>
      </c>
      <c r="I105" s="7" t="s">
        <v>49</v>
      </c>
      <c r="J105" s="8">
        <v>2.0</v>
      </c>
      <c r="K105" s="8">
        <v>5.0</v>
      </c>
      <c r="L105" s="8">
        <v>1.0</v>
      </c>
      <c r="X105" s="7"/>
      <c r="Y105" s="7" t="s">
        <v>53</v>
      </c>
      <c r="Z105" s="7"/>
      <c r="AA105" s="7"/>
      <c r="AB105" s="7"/>
      <c r="AC105" s="7"/>
      <c r="AD105" s="7"/>
      <c r="AE105" s="7"/>
      <c r="AF105" s="8">
        <v>12.0</v>
      </c>
      <c r="AG105" s="7"/>
      <c r="AH105" s="7" t="s">
        <v>45</v>
      </c>
      <c r="AI105" s="7" t="s">
        <v>50</v>
      </c>
      <c r="AJ105" s="7"/>
    </row>
    <row r="106">
      <c r="A106" s="5" t="s">
        <v>38</v>
      </c>
      <c r="B106" s="6">
        <v>2023.0</v>
      </c>
      <c r="C106" s="5" t="s">
        <v>39</v>
      </c>
      <c r="D106" s="5" t="s">
        <v>40</v>
      </c>
      <c r="E106" s="5" t="s">
        <v>40</v>
      </c>
      <c r="F106" s="7" t="s">
        <v>55</v>
      </c>
      <c r="G106" s="8">
        <v>105.0</v>
      </c>
      <c r="H106" s="8">
        <v>44.0</v>
      </c>
      <c r="I106" s="7" t="s">
        <v>49</v>
      </c>
      <c r="J106" s="8">
        <v>3.0</v>
      </c>
      <c r="K106" s="8">
        <v>4.0</v>
      </c>
      <c r="L106" s="8">
        <v>1.0</v>
      </c>
      <c r="X106" s="7"/>
      <c r="Y106" s="7" t="s">
        <v>53</v>
      </c>
      <c r="Z106" s="7"/>
      <c r="AA106" s="7"/>
      <c r="AB106" s="7"/>
      <c r="AC106" s="7"/>
      <c r="AD106" s="7"/>
      <c r="AE106" s="7"/>
      <c r="AF106" s="8">
        <v>12.0</v>
      </c>
      <c r="AG106" s="7"/>
      <c r="AH106" s="7" t="s">
        <v>45</v>
      </c>
      <c r="AI106" s="7" t="s">
        <v>50</v>
      </c>
      <c r="AJ106" s="7"/>
    </row>
    <row r="107">
      <c r="A107" s="5" t="s">
        <v>38</v>
      </c>
      <c r="B107" s="6">
        <v>2023.0</v>
      </c>
      <c r="C107" s="5" t="s">
        <v>39</v>
      </c>
      <c r="D107" s="5" t="s">
        <v>40</v>
      </c>
      <c r="E107" s="7"/>
      <c r="F107" s="7" t="s">
        <v>41</v>
      </c>
      <c r="G107" s="8">
        <v>106.0</v>
      </c>
      <c r="H107" s="8">
        <v>43.0</v>
      </c>
      <c r="I107" s="7" t="s">
        <v>42</v>
      </c>
      <c r="J107" s="8">
        <v>4.0</v>
      </c>
      <c r="K107" s="8">
        <v>3.0</v>
      </c>
      <c r="L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>
      <c r="A108" s="5" t="s">
        <v>38</v>
      </c>
      <c r="B108" s="6">
        <v>2023.0</v>
      </c>
      <c r="C108" s="5" t="s">
        <v>39</v>
      </c>
      <c r="D108" s="5" t="s">
        <v>40</v>
      </c>
      <c r="E108" s="5" t="s">
        <v>39</v>
      </c>
      <c r="F108" s="7" t="s">
        <v>43</v>
      </c>
      <c r="G108" s="8">
        <v>107.0</v>
      </c>
      <c r="H108" s="8">
        <v>-20.0</v>
      </c>
      <c r="I108" s="7" t="s">
        <v>49</v>
      </c>
      <c r="J108" s="8">
        <v>1.0</v>
      </c>
      <c r="K108" s="8">
        <v>10.0</v>
      </c>
      <c r="L108" s="8">
        <v>2.0</v>
      </c>
      <c r="X108" s="7" t="s">
        <v>45</v>
      </c>
      <c r="Y108" s="7" t="s">
        <v>46</v>
      </c>
      <c r="Z108" s="7" t="s">
        <v>50</v>
      </c>
      <c r="AA108" s="7" t="s">
        <v>50</v>
      </c>
      <c r="AB108" s="7" t="s">
        <v>50</v>
      </c>
      <c r="AC108" s="7" t="s">
        <v>50</v>
      </c>
      <c r="AD108" s="7" t="s">
        <v>50</v>
      </c>
      <c r="AE108" s="8">
        <v>5.0</v>
      </c>
      <c r="AF108" s="8">
        <v>10.0</v>
      </c>
      <c r="AG108" s="8">
        <v>1.0</v>
      </c>
      <c r="AH108" s="7" t="s">
        <v>45</v>
      </c>
      <c r="AI108" s="7" t="s">
        <v>50</v>
      </c>
      <c r="AJ108" s="7" t="s">
        <v>50</v>
      </c>
    </row>
    <row r="109">
      <c r="A109" s="5" t="s">
        <v>38</v>
      </c>
      <c r="B109" s="6">
        <v>2023.0</v>
      </c>
      <c r="C109" s="5" t="s">
        <v>39</v>
      </c>
      <c r="D109" s="5" t="s">
        <v>40</v>
      </c>
      <c r="E109" s="5" t="s">
        <v>40</v>
      </c>
      <c r="F109" s="7" t="s">
        <v>65</v>
      </c>
      <c r="G109" s="8">
        <v>108.0</v>
      </c>
      <c r="H109" s="7"/>
      <c r="I109" s="7"/>
      <c r="J109" s="7"/>
      <c r="K109" s="7"/>
      <c r="L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>
      <c r="A110" s="5" t="s">
        <v>38</v>
      </c>
      <c r="B110" s="6">
        <v>2023.0</v>
      </c>
      <c r="C110" s="5" t="s">
        <v>39</v>
      </c>
      <c r="D110" s="5" t="s">
        <v>40</v>
      </c>
      <c r="E110" s="5" t="s">
        <v>39</v>
      </c>
      <c r="F110" s="7" t="s">
        <v>43</v>
      </c>
      <c r="G110" s="8">
        <v>109.0</v>
      </c>
      <c r="H110" s="8">
        <v>-22.0</v>
      </c>
      <c r="I110" s="7" t="s">
        <v>49</v>
      </c>
      <c r="J110" s="8">
        <v>2.0</v>
      </c>
      <c r="K110" s="8">
        <v>8.0</v>
      </c>
      <c r="L110" s="8">
        <v>-8.0</v>
      </c>
      <c r="X110" s="7" t="s">
        <v>45</v>
      </c>
      <c r="Y110" s="7" t="s">
        <v>46</v>
      </c>
      <c r="Z110" s="8">
        <v>4.0</v>
      </c>
      <c r="AA110" s="7" t="s">
        <v>50</v>
      </c>
      <c r="AB110" s="7" t="s">
        <v>50</v>
      </c>
      <c r="AC110" s="8">
        <f>(12.8-10.92)</f>
        <v>1.88</v>
      </c>
      <c r="AD110" s="7" t="s">
        <v>50</v>
      </c>
      <c r="AE110" s="8">
        <v>0.0</v>
      </c>
      <c r="AF110" s="8">
        <v>10.0</v>
      </c>
      <c r="AG110" s="7"/>
      <c r="AH110" s="7" t="s">
        <v>47</v>
      </c>
      <c r="AI110" s="7" t="s">
        <v>44</v>
      </c>
      <c r="AJ110" s="7" t="s">
        <v>51</v>
      </c>
    </row>
    <row r="111">
      <c r="A111" s="5" t="s">
        <v>38</v>
      </c>
      <c r="B111" s="6">
        <v>2023.0</v>
      </c>
      <c r="C111" s="5" t="s">
        <v>39</v>
      </c>
      <c r="D111" s="5" t="s">
        <v>40</v>
      </c>
      <c r="E111" s="5" t="s">
        <v>39</v>
      </c>
      <c r="F111" s="7" t="s">
        <v>43</v>
      </c>
      <c r="G111" s="8">
        <v>110.0</v>
      </c>
      <c r="H111" s="8">
        <v>-14.0</v>
      </c>
      <c r="I111" s="7" t="s">
        <v>49</v>
      </c>
      <c r="J111" s="8">
        <v>3.0</v>
      </c>
      <c r="K111" s="8">
        <v>16.0</v>
      </c>
      <c r="L111" s="8">
        <v>6.0</v>
      </c>
      <c r="X111" s="7" t="s">
        <v>45</v>
      </c>
      <c r="Y111" s="7" t="s">
        <v>46</v>
      </c>
      <c r="Z111" s="8">
        <v>4.0</v>
      </c>
      <c r="AA111" s="8">
        <f>(10.8-7.75)</f>
        <v>3.05</v>
      </c>
      <c r="AB111" s="8">
        <f>(11.62-7.75)</f>
        <v>3.87</v>
      </c>
      <c r="AC111" s="8">
        <f>(10.24-7.75)</f>
        <v>2.49</v>
      </c>
      <c r="AD111" s="8">
        <v>9.0</v>
      </c>
      <c r="AE111" s="8">
        <v>3.0</v>
      </c>
      <c r="AF111" s="8">
        <v>10.0</v>
      </c>
      <c r="AG111" s="8">
        <v>1.0</v>
      </c>
      <c r="AH111" s="7" t="s">
        <v>47</v>
      </c>
      <c r="AI111" s="7" t="s">
        <v>49</v>
      </c>
      <c r="AJ111" s="7" t="s">
        <v>52</v>
      </c>
    </row>
    <row r="112">
      <c r="A112" s="5" t="s">
        <v>38</v>
      </c>
      <c r="B112" s="6">
        <v>2023.0</v>
      </c>
      <c r="C112" s="5" t="s">
        <v>39</v>
      </c>
      <c r="D112" s="5" t="s">
        <v>40</v>
      </c>
      <c r="E112" s="7"/>
      <c r="F112" s="7" t="s">
        <v>41</v>
      </c>
      <c r="G112" s="8">
        <v>111.0</v>
      </c>
      <c r="H112" s="8">
        <v>-20.0</v>
      </c>
      <c r="I112" s="7" t="s">
        <v>44</v>
      </c>
      <c r="J112" s="8">
        <v>4.0</v>
      </c>
      <c r="K112" s="8">
        <v>10.0</v>
      </c>
      <c r="L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>
      <c r="A113" s="5" t="s">
        <v>38</v>
      </c>
      <c r="B113" s="6">
        <v>2023.0</v>
      </c>
      <c r="C113" s="5" t="s">
        <v>39</v>
      </c>
      <c r="D113" s="5" t="s">
        <v>40</v>
      </c>
      <c r="E113" s="5" t="s">
        <v>40</v>
      </c>
      <c r="F113" s="7" t="s">
        <v>55</v>
      </c>
      <c r="G113" s="8">
        <v>112.0</v>
      </c>
      <c r="H113" s="8">
        <v>-30.0</v>
      </c>
      <c r="I113" s="7" t="s">
        <v>42</v>
      </c>
      <c r="J113" s="8">
        <v>1.0</v>
      </c>
      <c r="K113" s="8">
        <v>10.0</v>
      </c>
      <c r="L113" s="8">
        <v>1.0</v>
      </c>
      <c r="X113" s="7"/>
      <c r="Y113" s="7" t="s">
        <v>53</v>
      </c>
      <c r="Z113" s="7"/>
      <c r="AA113" s="7"/>
      <c r="AB113" s="7"/>
      <c r="AC113" s="7"/>
      <c r="AD113" s="7"/>
      <c r="AE113" s="7"/>
      <c r="AF113" s="8">
        <v>12.0</v>
      </c>
      <c r="AG113" s="7"/>
      <c r="AH113" s="7" t="s">
        <v>45</v>
      </c>
      <c r="AI113" s="7" t="s">
        <v>50</v>
      </c>
      <c r="AJ113" s="7"/>
    </row>
    <row r="114">
      <c r="A114" s="5" t="s">
        <v>38</v>
      </c>
      <c r="B114" s="6">
        <v>2023.0</v>
      </c>
      <c r="C114" s="5" t="s">
        <v>39</v>
      </c>
      <c r="D114" s="5" t="s">
        <v>40</v>
      </c>
      <c r="E114" s="5" t="s">
        <v>40</v>
      </c>
      <c r="F114" s="7" t="s">
        <v>55</v>
      </c>
      <c r="G114" s="8">
        <v>113.0</v>
      </c>
      <c r="H114" s="8">
        <v>-31.0</v>
      </c>
      <c r="I114" s="7" t="s">
        <v>42</v>
      </c>
      <c r="J114" s="8">
        <v>2.0</v>
      </c>
      <c r="K114" s="8">
        <v>9.0</v>
      </c>
      <c r="L114" s="8">
        <v>5.0</v>
      </c>
      <c r="X114" s="7"/>
      <c r="Y114" s="7" t="s">
        <v>53</v>
      </c>
      <c r="Z114" s="7"/>
      <c r="AA114" s="8">
        <f>9.3-7.6</f>
        <v>1.7</v>
      </c>
      <c r="AB114" s="8">
        <f>10-7.6</f>
        <v>2.4</v>
      </c>
      <c r="AC114" s="8">
        <v>-1.0</v>
      </c>
      <c r="AD114" s="8">
        <v>6.0</v>
      </c>
      <c r="AE114" s="8">
        <v>2.0</v>
      </c>
      <c r="AF114" s="8">
        <v>12.0</v>
      </c>
      <c r="AG114" s="7"/>
      <c r="AH114" s="7" t="s">
        <v>45</v>
      </c>
      <c r="AI114" s="7" t="s">
        <v>50</v>
      </c>
      <c r="AJ114" s="7"/>
    </row>
    <row r="115">
      <c r="A115" s="5" t="s">
        <v>38</v>
      </c>
      <c r="B115" s="6">
        <v>2023.0</v>
      </c>
      <c r="C115" s="5" t="s">
        <v>39</v>
      </c>
      <c r="D115" s="5" t="s">
        <v>40</v>
      </c>
      <c r="E115" s="5" t="s">
        <v>40</v>
      </c>
      <c r="F115" s="7" t="s">
        <v>55</v>
      </c>
      <c r="G115" s="8">
        <v>114.0</v>
      </c>
      <c r="H115" s="8">
        <v>-36.0</v>
      </c>
      <c r="I115" s="7" t="s">
        <v>44</v>
      </c>
      <c r="J115" s="8">
        <v>3.0</v>
      </c>
      <c r="K115" s="8">
        <v>4.0</v>
      </c>
      <c r="L115" s="8">
        <v>0.0</v>
      </c>
      <c r="X115" s="7"/>
      <c r="Y115" s="7" t="s">
        <v>53</v>
      </c>
      <c r="Z115" s="7"/>
      <c r="AA115" s="8">
        <f>7.1-4.9</f>
        <v>2.2</v>
      </c>
      <c r="AB115" s="7"/>
      <c r="AC115" s="8">
        <f>6.7-4.9</f>
        <v>1.8</v>
      </c>
      <c r="AD115" s="7"/>
      <c r="AE115" s="7"/>
      <c r="AF115" s="8">
        <v>12.0</v>
      </c>
      <c r="AG115" s="7"/>
      <c r="AH115" s="7" t="s">
        <v>47</v>
      </c>
      <c r="AI115" s="7" t="s">
        <v>44</v>
      </c>
      <c r="AJ115" s="7" t="s">
        <v>57</v>
      </c>
    </row>
    <row r="116">
      <c r="A116" s="5" t="s">
        <v>38</v>
      </c>
      <c r="B116" s="6">
        <v>2023.0</v>
      </c>
      <c r="C116" s="5" t="s">
        <v>39</v>
      </c>
      <c r="D116" s="5" t="s">
        <v>40</v>
      </c>
      <c r="E116" s="7"/>
      <c r="F116" s="7" t="s">
        <v>41</v>
      </c>
      <c r="G116" s="8">
        <v>115.0</v>
      </c>
      <c r="H116" s="8">
        <v>-36.0</v>
      </c>
      <c r="I116" s="7" t="s">
        <v>44</v>
      </c>
      <c r="J116" s="8">
        <v>4.0</v>
      </c>
      <c r="K116" s="8">
        <v>4.0</v>
      </c>
      <c r="L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>
      <c r="A117" s="5" t="s">
        <v>38</v>
      </c>
      <c r="B117" s="6">
        <v>2023.0</v>
      </c>
      <c r="C117" s="5" t="s">
        <v>39</v>
      </c>
      <c r="D117" s="5" t="s">
        <v>40</v>
      </c>
      <c r="E117" s="5" t="s">
        <v>40</v>
      </c>
      <c r="F117" s="7" t="s">
        <v>65</v>
      </c>
      <c r="G117" s="8">
        <v>116.0</v>
      </c>
      <c r="H117" s="7"/>
      <c r="I117" s="7"/>
      <c r="J117" s="7"/>
      <c r="K117" s="7"/>
      <c r="L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>
      <c r="A118" s="5" t="s">
        <v>38</v>
      </c>
      <c r="B118" s="6">
        <v>2023.0</v>
      </c>
      <c r="C118" s="5" t="s">
        <v>39</v>
      </c>
      <c r="D118" s="5" t="s">
        <v>40</v>
      </c>
      <c r="E118" s="5" t="s">
        <v>39</v>
      </c>
      <c r="F118" s="7" t="s">
        <v>43</v>
      </c>
      <c r="G118" s="8">
        <v>117.0</v>
      </c>
      <c r="H118" s="8">
        <v>-9.0</v>
      </c>
      <c r="I118" s="7" t="s">
        <v>49</v>
      </c>
      <c r="J118" s="8">
        <v>1.0</v>
      </c>
      <c r="K118" s="8">
        <v>10.0</v>
      </c>
      <c r="L118" s="8">
        <v>0.0</v>
      </c>
      <c r="X118" s="7" t="s">
        <v>45</v>
      </c>
      <c r="Y118" s="7" t="s">
        <v>53</v>
      </c>
      <c r="Z118" s="8">
        <v>6.0</v>
      </c>
      <c r="AA118" s="8">
        <f>(7.78-4.92)</f>
        <v>2.86</v>
      </c>
      <c r="AB118" s="7" t="s">
        <v>50</v>
      </c>
      <c r="AC118" s="8">
        <f>(7.25-4.92)</f>
        <v>2.33</v>
      </c>
      <c r="AD118" s="7"/>
      <c r="AE118" s="7"/>
      <c r="AF118" s="8">
        <v>10.0</v>
      </c>
      <c r="AG118" s="8">
        <v>4.0</v>
      </c>
      <c r="AH118" s="7" t="s">
        <v>47</v>
      </c>
      <c r="AI118" s="7" t="s">
        <v>49</v>
      </c>
      <c r="AJ118" s="7" t="s">
        <v>67</v>
      </c>
    </row>
    <row r="119">
      <c r="A119" s="5" t="s">
        <v>38</v>
      </c>
      <c r="B119" s="6">
        <v>2023.0</v>
      </c>
      <c r="C119" s="5" t="s">
        <v>39</v>
      </c>
      <c r="D119" s="5" t="s">
        <v>40</v>
      </c>
      <c r="E119" s="5" t="s">
        <v>39</v>
      </c>
      <c r="F119" s="7" t="s">
        <v>43</v>
      </c>
      <c r="G119" s="8">
        <v>118.0</v>
      </c>
      <c r="H119" s="8">
        <v>-9.0</v>
      </c>
      <c r="I119" s="7" t="s">
        <v>49</v>
      </c>
      <c r="J119" s="8">
        <v>2.0</v>
      </c>
      <c r="K119" s="8">
        <v>10.0</v>
      </c>
      <c r="L119" s="8">
        <v>3.0</v>
      </c>
      <c r="X119" s="7" t="s">
        <v>47</v>
      </c>
      <c r="Y119" s="7" t="s">
        <v>46</v>
      </c>
      <c r="Z119" s="7" t="s">
        <v>50</v>
      </c>
      <c r="AA119" s="7" t="s">
        <v>50</v>
      </c>
      <c r="AB119" s="7" t="s">
        <v>50</v>
      </c>
      <c r="AC119" s="7" t="s">
        <v>50</v>
      </c>
      <c r="AD119" s="7" t="s">
        <v>50</v>
      </c>
      <c r="AE119" s="8">
        <v>5.0</v>
      </c>
      <c r="AF119" s="8">
        <v>10.0</v>
      </c>
      <c r="AG119" s="8">
        <v>23.0</v>
      </c>
      <c r="AH119" s="7" t="s">
        <v>45</v>
      </c>
      <c r="AI119" s="7" t="s">
        <v>50</v>
      </c>
      <c r="AJ119" s="7" t="s">
        <v>50</v>
      </c>
    </row>
    <row r="120">
      <c r="A120" s="5" t="s">
        <v>38</v>
      </c>
      <c r="B120" s="6">
        <v>2023.0</v>
      </c>
      <c r="C120" s="5" t="s">
        <v>39</v>
      </c>
      <c r="D120" s="5" t="s">
        <v>40</v>
      </c>
      <c r="E120" s="5" t="s">
        <v>39</v>
      </c>
      <c r="F120" s="7" t="s">
        <v>43</v>
      </c>
      <c r="G120" s="8">
        <v>119.0</v>
      </c>
      <c r="H120" s="8">
        <v>-12.0</v>
      </c>
      <c r="I120" s="7" t="s">
        <v>49</v>
      </c>
      <c r="J120" s="8">
        <v>3.0</v>
      </c>
      <c r="K120" s="8">
        <v>7.0</v>
      </c>
      <c r="L120" s="8">
        <v>53.0</v>
      </c>
      <c r="X120" s="7" t="s">
        <v>45</v>
      </c>
      <c r="Y120" s="7" t="s">
        <v>46</v>
      </c>
      <c r="Z120" s="8">
        <v>4.0</v>
      </c>
      <c r="AA120" s="8">
        <f>(13.23-7.29)</f>
        <v>5.94</v>
      </c>
      <c r="AB120" s="8">
        <f>(15.79-7.29)</f>
        <v>8.5</v>
      </c>
      <c r="AC120" s="8">
        <f>(9.63-7.29)</f>
        <v>2.34</v>
      </c>
      <c r="AD120" s="8">
        <v>9.0</v>
      </c>
      <c r="AE120" s="8">
        <v>9.0</v>
      </c>
      <c r="AF120" s="8">
        <v>10.0</v>
      </c>
      <c r="AG120" s="8">
        <v>4.0</v>
      </c>
      <c r="AH120" s="7" t="s">
        <v>47</v>
      </c>
      <c r="AI120" s="7" t="s">
        <v>44</v>
      </c>
      <c r="AJ120" s="7" t="s">
        <v>67</v>
      </c>
    </row>
    <row r="121">
      <c r="A121" s="5" t="s">
        <v>38</v>
      </c>
      <c r="B121" s="6">
        <v>2023.0</v>
      </c>
      <c r="C121" s="5" t="s">
        <v>39</v>
      </c>
      <c r="D121" s="5" t="s">
        <v>40</v>
      </c>
      <c r="E121" s="5" t="s">
        <v>40</v>
      </c>
      <c r="F121" s="7" t="s">
        <v>65</v>
      </c>
      <c r="G121" s="8">
        <v>120.0</v>
      </c>
      <c r="H121" s="8">
        <v>35.0</v>
      </c>
      <c r="I121" s="7"/>
      <c r="J121" s="8">
        <v>1.0</v>
      </c>
      <c r="K121" s="8">
        <v>10.0</v>
      </c>
      <c r="L121" s="8">
        <v>10.0</v>
      </c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>
      <c r="A122" s="5" t="s">
        <v>38</v>
      </c>
      <c r="B122" s="6">
        <v>2023.0</v>
      </c>
      <c r="C122" s="5" t="s">
        <v>39</v>
      </c>
      <c r="D122" s="5" t="s">
        <v>40</v>
      </c>
      <c r="E122" s="5" t="s">
        <v>40</v>
      </c>
      <c r="F122" s="7" t="s">
        <v>65</v>
      </c>
      <c r="G122" s="8">
        <v>121.0</v>
      </c>
      <c r="H122" s="8">
        <v>25.0</v>
      </c>
      <c r="I122" s="7"/>
      <c r="J122" s="8">
        <v>1.0</v>
      </c>
      <c r="K122" s="8">
        <v>10.0</v>
      </c>
      <c r="L122" s="8">
        <v>-5.0</v>
      </c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r="123">
      <c r="A123" s="5" t="s">
        <v>38</v>
      </c>
      <c r="B123" s="6">
        <v>2023.0</v>
      </c>
      <c r="C123" s="5" t="s">
        <v>39</v>
      </c>
      <c r="D123" s="5" t="s">
        <v>40</v>
      </c>
      <c r="E123" s="5" t="s">
        <v>40</v>
      </c>
      <c r="F123" s="7" t="s">
        <v>65</v>
      </c>
      <c r="G123" s="8">
        <v>122.0</v>
      </c>
      <c r="H123" s="8">
        <v>30.0</v>
      </c>
      <c r="I123" s="7"/>
      <c r="J123" s="8">
        <v>1.0</v>
      </c>
      <c r="K123" s="8">
        <v>15.0</v>
      </c>
      <c r="L123" s="8">
        <v>3.0</v>
      </c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>
      <c r="A124" s="5" t="s">
        <v>38</v>
      </c>
      <c r="B124" s="6">
        <v>2023.0</v>
      </c>
      <c r="C124" s="5" t="s">
        <v>39</v>
      </c>
      <c r="D124" s="5" t="s">
        <v>40</v>
      </c>
      <c r="E124" s="5" t="s">
        <v>40</v>
      </c>
      <c r="F124" s="7" t="s">
        <v>65</v>
      </c>
      <c r="G124" s="8">
        <v>123.0</v>
      </c>
      <c r="H124" s="8">
        <v>27.0</v>
      </c>
      <c r="I124" s="7"/>
      <c r="J124" s="8">
        <v>2.0</v>
      </c>
      <c r="K124" s="8">
        <v>12.0</v>
      </c>
      <c r="L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r="125">
      <c r="A125" s="5" t="s">
        <v>38</v>
      </c>
      <c r="B125" s="6">
        <v>2023.0</v>
      </c>
      <c r="C125" s="5" t="s">
        <v>39</v>
      </c>
      <c r="D125" s="5" t="s">
        <v>40</v>
      </c>
      <c r="E125" s="5" t="s">
        <v>40</v>
      </c>
      <c r="F125" s="7" t="s">
        <v>65</v>
      </c>
      <c r="G125" s="8">
        <v>124.0</v>
      </c>
      <c r="H125" s="7"/>
      <c r="I125" s="7"/>
      <c r="J125" s="7"/>
      <c r="K125" s="7"/>
      <c r="L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>
      <c r="A126" s="5" t="s">
        <v>38</v>
      </c>
      <c r="B126" s="6">
        <v>2023.0</v>
      </c>
      <c r="C126" s="5" t="s">
        <v>39</v>
      </c>
      <c r="D126" s="5" t="s">
        <v>40</v>
      </c>
      <c r="E126" s="5" t="s">
        <v>40</v>
      </c>
      <c r="F126" s="7" t="s">
        <v>65</v>
      </c>
      <c r="G126" s="8">
        <v>125.0</v>
      </c>
      <c r="H126" s="7"/>
      <c r="I126" s="7"/>
      <c r="J126" s="7"/>
      <c r="K126" s="7"/>
      <c r="L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>
      <c r="A127" s="5" t="s">
        <v>38</v>
      </c>
      <c r="B127" s="6">
        <v>2023.0</v>
      </c>
      <c r="C127" s="5" t="s">
        <v>39</v>
      </c>
      <c r="D127" s="5" t="s">
        <v>40</v>
      </c>
      <c r="E127" s="5" t="s">
        <v>40</v>
      </c>
      <c r="F127" s="7" t="s">
        <v>65</v>
      </c>
      <c r="G127" s="8">
        <v>126.0</v>
      </c>
      <c r="H127" s="7"/>
      <c r="I127" s="7"/>
      <c r="J127" s="7"/>
      <c r="K127" s="7"/>
      <c r="L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>
      <c r="A128" s="5" t="s">
        <v>38</v>
      </c>
      <c r="B128" s="6">
        <v>2023.0</v>
      </c>
      <c r="C128" s="5" t="s">
        <v>39</v>
      </c>
      <c r="D128" s="5" t="s">
        <v>40</v>
      </c>
      <c r="E128" s="5" t="s">
        <v>40</v>
      </c>
      <c r="F128" s="7" t="s">
        <v>65</v>
      </c>
      <c r="G128" s="8">
        <v>127.0</v>
      </c>
      <c r="H128" s="7"/>
      <c r="I128" s="7"/>
      <c r="J128" s="7"/>
      <c r="K128" s="7"/>
      <c r="L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>
      <c r="A129" s="5" t="s">
        <v>38</v>
      </c>
      <c r="B129" s="6">
        <v>2023.0</v>
      </c>
      <c r="C129" s="5" t="s">
        <v>39</v>
      </c>
      <c r="D129" s="5" t="s">
        <v>40</v>
      </c>
      <c r="E129" s="7"/>
      <c r="F129" s="7" t="s">
        <v>41</v>
      </c>
      <c r="G129" s="8">
        <v>128.0</v>
      </c>
      <c r="H129" s="8">
        <v>19.0</v>
      </c>
      <c r="I129" s="7" t="s">
        <v>42</v>
      </c>
      <c r="J129" s="8">
        <v>4.0</v>
      </c>
      <c r="K129" s="8">
        <v>10.0</v>
      </c>
      <c r="L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>
      <c r="A130" s="5" t="s">
        <v>38</v>
      </c>
      <c r="B130" s="6">
        <v>2023.0</v>
      </c>
      <c r="C130" s="5" t="s">
        <v>39</v>
      </c>
      <c r="D130" s="5" t="s">
        <v>40</v>
      </c>
      <c r="E130" s="7"/>
      <c r="F130" s="7" t="s">
        <v>41</v>
      </c>
      <c r="G130" s="8">
        <v>129.0</v>
      </c>
      <c r="H130" s="8">
        <v>-35.0</v>
      </c>
      <c r="I130" s="7" t="s">
        <v>42</v>
      </c>
      <c r="J130" s="7"/>
      <c r="K130" s="7"/>
      <c r="L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>
      <c r="A131" s="5" t="s">
        <v>38</v>
      </c>
      <c r="B131" s="6">
        <v>2023.0</v>
      </c>
      <c r="C131" s="5" t="s">
        <v>39</v>
      </c>
      <c r="D131" s="5" t="s">
        <v>40</v>
      </c>
      <c r="E131" s="5" t="s">
        <v>40</v>
      </c>
      <c r="F131" s="7" t="s">
        <v>55</v>
      </c>
      <c r="G131" s="8">
        <v>130.0</v>
      </c>
      <c r="H131" s="8">
        <v>-39.0</v>
      </c>
      <c r="I131" s="7" t="s">
        <v>49</v>
      </c>
      <c r="J131" s="8">
        <v>1.0</v>
      </c>
      <c r="K131" s="8">
        <v>10.0</v>
      </c>
      <c r="L131" s="8">
        <v>-7.0</v>
      </c>
      <c r="X131" s="7"/>
      <c r="Y131" s="7" t="s">
        <v>53</v>
      </c>
      <c r="Z131" s="7"/>
      <c r="AA131" s="7"/>
      <c r="AB131" s="7"/>
      <c r="AC131" s="8">
        <f>8.5-5.7</f>
        <v>2.8</v>
      </c>
      <c r="AD131" s="7"/>
      <c r="AE131" s="7"/>
      <c r="AF131" s="8">
        <v>12.0</v>
      </c>
      <c r="AG131" s="7"/>
      <c r="AH131" s="7" t="s">
        <v>47</v>
      </c>
      <c r="AI131" s="7" t="s">
        <v>44</v>
      </c>
      <c r="AJ131" s="7" t="s">
        <v>57</v>
      </c>
    </row>
    <row r="132">
      <c r="A132" s="5" t="s">
        <v>38</v>
      </c>
      <c r="B132" s="6">
        <v>2023.0</v>
      </c>
      <c r="C132" s="5" t="s">
        <v>39</v>
      </c>
      <c r="D132" s="5" t="s">
        <v>40</v>
      </c>
      <c r="E132" s="5" t="s">
        <v>40</v>
      </c>
      <c r="F132" s="7" t="s">
        <v>65</v>
      </c>
      <c r="G132" s="8">
        <v>131.0</v>
      </c>
      <c r="H132" s="7"/>
      <c r="I132" s="7"/>
      <c r="J132" s="7"/>
      <c r="K132" s="7"/>
      <c r="L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>
      <c r="A133" s="5" t="s">
        <v>38</v>
      </c>
      <c r="B133" s="6">
        <v>2023.0</v>
      </c>
      <c r="C133" s="5" t="s">
        <v>39</v>
      </c>
      <c r="D133" s="5" t="s">
        <v>40</v>
      </c>
      <c r="E133" s="5" t="s">
        <v>40</v>
      </c>
      <c r="F133" s="7" t="s">
        <v>55</v>
      </c>
      <c r="G133" s="8">
        <v>132.0</v>
      </c>
      <c r="H133" s="8">
        <v>-32.0</v>
      </c>
      <c r="I133" s="7" t="s">
        <v>42</v>
      </c>
      <c r="J133" s="8">
        <v>2.0</v>
      </c>
      <c r="K133" s="8">
        <v>17.0</v>
      </c>
      <c r="L133" s="8">
        <v>3.0</v>
      </c>
      <c r="X133" s="7"/>
      <c r="Y133" s="7" t="s">
        <v>46</v>
      </c>
      <c r="Z133" s="7"/>
      <c r="AA133" s="8">
        <f>14-12</f>
        <v>2</v>
      </c>
      <c r="AB133" s="8">
        <f>14.6-12</f>
        <v>2.6</v>
      </c>
      <c r="AC133" s="8">
        <v>-1.0</v>
      </c>
      <c r="AD133" s="8">
        <v>3.0</v>
      </c>
      <c r="AE133" s="8">
        <v>4.0</v>
      </c>
      <c r="AF133" s="8">
        <v>12.0</v>
      </c>
      <c r="AG133" s="7"/>
      <c r="AH133" s="7" t="s">
        <v>45</v>
      </c>
      <c r="AI133" s="7" t="s">
        <v>50</v>
      </c>
      <c r="AJ133" s="7"/>
    </row>
    <row r="134">
      <c r="A134" s="5" t="s">
        <v>38</v>
      </c>
      <c r="B134" s="6">
        <v>2023.0</v>
      </c>
      <c r="C134" s="5" t="s">
        <v>39</v>
      </c>
      <c r="D134" s="5" t="s">
        <v>40</v>
      </c>
      <c r="E134" s="5" t="s">
        <v>40</v>
      </c>
      <c r="F134" s="7" t="s">
        <v>55</v>
      </c>
      <c r="G134" s="8">
        <v>133.0</v>
      </c>
      <c r="H134" s="8">
        <v>-35.0</v>
      </c>
      <c r="I134" s="7" t="s">
        <v>49</v>
      </c>
      <c r="J134" s="8">
        <v>3.0</v>
      </c>
      <c r="K134" s="8">
        <v>14.0</v>
      </c>
      <c r="L134" s="8">
        <v>0.0</v>
      </c>
      <c r="X134" s="7"/>
      <c r="Y134" s="7" t="s">
        <v>53</v>
      </c>
      <c r="Z134" s="7"/>
      <c r="AA134" s="8">
        <f>11-7.8</f>
        <v>3.2</v>
      </c>
      <c r="AB134" s="7"/>
      <c r="AC134" s="8">
        <v>-1.0</v>
      </c>
      <c r="AD134" s="7"/>
      <c r="AE134" s="7"/>
      <c r="AF134" s="8">
        <v>12.0</v>
      </c>
      <c r="AG134" s="7"/>
      <c r="AH134" s="7" t="s">
        <v>45</v>
      </c>
      <c r="AI134" s="7" t="s">
        <v>50</v>
      </c>
      <c r="AJ134" s="7"/>
    </row>
    <row r="135">
      <c r="A135" s="5" t="s">
        <v>38</v>
      </c>
      <c r="B135" s="6">
        <v>2023.0</v>
      </c>
      <c r="C135" s="5" t="s">
        <v>39</v>
      </c>
      <c r="D135" s="5" t="s">
        <v>40</v>
      </c>
      <c r="E135" s="7"/>
      <c r="F135" s="7" t="s">
        <v>41</v>
      </c>
      <c r="G135" s="8">
        <v>134.0</v>
      </c>
      <c r="H135" s="8">
        <v>-35.0</v>
      </c>
      <c r="I135" s="7" t="s">
        <v>49</v>
      </c>
      <c r="J135" s="8">
        <v>4.0</v>
      </c>
      <c r="K135" s="8">
        <v>14.0</v>
      </c>
      <c r="L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r="136">
      <c r="A136" s="5" t="s">
        <v>38</v>
      </c>
      <c r="B136" s="6">
        <v>2023.0</v>
      </c>
      <c r="C136" s="5" t="s">
        <v>39</v>
      </c>
      <c r="D136" s="5" t="s">
        <v>40</v>
      </c>
      <c r="E136" s="5" t="s">
        <v>39</v>
      </c>
      <c r="F136" s="7" t="s">
        <v>43</v>
      </c>
      <c r="G136" s="8">
        <v>135.0</v>
      </c>
      <c r="H136" s="8">
        <v>-46.0</v>
      </c>
      <c r="I136" s="7" t="s">
        <v>49</v>
      </c>
      <c r="J136" s="8">
        <v>1.0</v>
      </c>
      <c r="K136" s="8">
        <v>10.0</v>
      </c>
      <c r="L136" s="8">
        <v>9.0</v>
      </c>
      <c r="X136" s="7" t="s">
        <v>45</v>
      </c>
      <c r="Y136" s="7" t="s">
        <v>46</v>
      </c>
      <c r="Z136" s="7" t="s">
        <v>50</v>
      </c>
      <c r="AA136" s="7" t="s">
        <v>50</v>
      </c>
      <c r="AB136" s="7" t="s">
        <v>50</v>
      </c>
      <c r="AC136" s="7" t="s">
        <v>50</v>
      </c>
      <c r="AD136" s="7" t="s">
        <v>50</v>
      </c>
      <c r="AE136" s="8">
        <v>4.0</v>
      </c>
      <c r="AF136" s="8">
        <v>7.0</v>
      </c>
      <c r="AG136" s="8">
        <v>23.0</v>
      </c>
      <c r="AH136" s="7" t="s">
        <v>47</v>
      </c>
      <c r="AI136" s="7" t="s">
        <v>44</v>
      </c>
      <c r="AJ136" s="7" t="s">
        <v>68</v>
      </c>
    </row>
    <row r="137">
      <c r="A137" s="5" t="s">
        <v>38</v>
      </c>
      <c r="B137" s="6">
        <v>2023.0</v>
      </c>
      <c r="C137" s="5" t="s">
        <v>39</v>
      </c>
      <c r="D137" s="5" t="s">
        <v>40</v>
      </c>
      <c r="E137" s="5" t="s">
        <v>39</v>
      </c>
      <c r="F137" s="7" t="s">
        <v>43</v>
      </c>
      <c r="G137" s="8">
        <v>136.0</v>
      </c>
      <c r="H137" s="8">
        <v>45.0</v>
      </c>
      <c r="I137" s="7" t="s">
        <v>49</v>
      </c>
      <c r="J137" s="8">
        <v>2.0</v>
      </c>
      <c r="K137" s="8">
        <v>1.0</v>
      </c>
      <c r="L137" s="8">
        <v>9.0</v>
      </c>
      <c r="X137" s="7" t="s">
        <v>45</v>
      </c>
      <c r="Y137" s="7" t="s">
        <v>46</v>
      </c>
      <c r="Z137" s="7" t="s">
        <v>50</v>
      </c>
      <c r="AA137" s="7" t="s">
        <v>50</v>
      </c>
      <c r="AB137" s="7" t="s">
        <v>50</v>
      </c>
      <c r="AC137" s="7" t="s">
        <v>50</v>
      </c>
      <c r="AD137" s="7" t="s">
        <v>50</v>
      </c>
      <c r="AE137" s="8">
        <v>4.0</v>
      </c>
      <c r="AF137" s="8">
        <v>7.0</v>
      </c>
      <c r="AG137" s="8">
        <v>29.0</v>
      </c>
      <c r="AH137" s="7" t="s">
        <v>45</v>
      </c>
      <c r="AI137" s="7" t="s">
        <v>50</v>
      </c>
      <c r="AJ137" s="7" t="s">
        <v>50</v>
      </c>
    </row>
    <row r="138">
      <c r="A138" s="5" t="s">
        <v>38</v>
      </c>
      <c r="B138" s="6">
        <v>2023.0</v>
      </c>
      <c r="C138" s="5" t="s">
        <v>39</v>
      </c>
      <c r="D138" s="5" t="s">
        <v>40</v>
      </c>
      <c r="E138" s="5" t="s">
        <v>39</v>
      </c>
      <c r="F138" s="7" t="s">
        <v>43</v>
      </c>
      <c r="G138" s="8">
        <v>137.0</v>
      </c>
      <c r="H138" s="8">
        <v>36.0</v>
      </c>
      <c r="I138" s="7" t="s">
        <v>49</v>
      </c>
      <c r="J138" s="8">
        <v>1.0</v>
      </c>
      <c r="K138" s="8">
        <v>10.0</v>
      </c>
      <c r="L138" s="8">
        <v>1.0</v>
      </c>
      <c r="X138" s="7" t="s">
        <v>45</v>
      </c>
      <c r="Y138" s="7" t="s">
        <v>53</v>
      </c>
      <c r="Z138" s="8">
        <v>4.0</v>
      </c>
      <c r="AA138" s="7" t="s">
        <v>50</v>
      </c>
      <c r="AB138" s="7" t="s">
        <v>50</v>
      </c>
      <c r="AC138" s="7" t="s">
        <v>50</v>
      </c>
      <c r="AD138" s="7" t="s">
        <v>50</v>
      </c>
      <c r="AE138" s="8">
        <v>3.0</v>
      </c>
      <c r="AF138" s="8">
        <v>7.0</v>
      </c>
      <c r="AG138" s="7"/>
      <c r="AH138" s="7" t="s">
        <v>45</v>
      </c>
      <c r="AI138" s="7" t="s">
        <v>50</v>
      </c>
      <c r="AJ138" s="7" t="s">
        <v>50</v>
      </c>
    </row>
    <row r="139">
      <c r="A139" s="5" t="s">
        <v>38</v>
      </c>
      <c r="B139" s="6">
        <v>2023.0</v>
      </c>
      <c r="C139" s="5" t="s">
        <v>39</v>
      </c>
      <c r="D139" s="5" t="s">
        <v>40</v>
      </c>
      <c r="E139" s="5" t="s">
        <v>39</v>
      </c>
      <c r="F139" s="7" t="s">
        <v>43</v>
      </c>
      <c r="G139" s="8">
        <v>138.0</v>
      </c>
      <c r="H139" s="8">
        <v>35.0</v>
      </c>
      <c r="I139" s="7" t="s">
        <v>49</v>
      </c>
      <c r="J139" s="8">
        <v>2.0</v>
      </c>
      <c r="K139" s="8">
        <v>9.0</v>
      </c>
      <c r="L139" s="8">
        <v>5.0</v>
      </c>
      <c r="X139" s="7" t="s">
        <v>45</v>
      </c>
      <c r="Y139" s="7" t="s">
        <v>46</v>
      </c>
      <c r="Z139" s="8">
        <v>4.0</v>
      </c>
      <c r="AA139" s="8">
        <f>(8.73-6.92)</f>
        <v>1.81</v>
      </c>
      <c r="AB139" s="8">
        <f>(9.65-6.92)</f>
        <v>2.73</v>
      </c>
      <c r="AC139" s="8">
        <v>-1.0</v>
      </c>
      <c r="AD139" s="8">
        <v>0.0</v>
      </c>
      <c r="AE139" s="8">
        <v>0.0</v>
      </c>
      <c r="AF139" s="8">
        <v>7.0</v>
      </c>
      <c r="AG139" s="8">
        <v>87.0</v>
      </c>
      <c r="AH139" s="7" t="s">
        <v>47</v>
      </c>
      <c r="AI139" s="7" t="s">
        <v>49</v>
      </c>
      <c r="AJ139" s="7" t="s">
        <v>66</v>
      </c>
    </row>
    <row r="140">
      <c r="A140" s="5" t="s">
        <v>38</v>
      </c>
      <c r="B140" s="6">
        <v>2023.0</v>
      </c>
      <c r="C140" s="5" t="s">
        <v>39</v>
      </c>
      <c r="D140" s="5" t="s">
        <v>40</v>
      </c>
      <c r="E140" s="5" t="s">
        <v>39</v>
      </c>
      <c r="F140" s="7" t="s">
        <v>43</v>
      </c>
      <c r="G140" s="8">
        <v>139.0</v>
      </c>
      <c r="H140" s="8">
        <v>30.0</v>
      </c>
      <c r="I140" s="7" t="s">
        <v>49</v>
      </c>
      <c r="J140" s="8">
        <v>3.0</v>
      </c>
      <c r="K140" s="8">
        <v>4.0</v>
      </c>
      <c r="L140" s="8">
        <v>-5.0</v>
      </c>
      <c r="X140" s="7" t="s">
        <v>45</v>
      </c>
      <c r="Y140" s="7" t="s">
        <v>46</v>
      </c>
      <c r="Z140" s="8">
        <v>4.0</v>
      </c>
      <c r="AA140" s="7"/>
      <c r="AB140" s="7"/>
      <c r="AC140" s="8">
        <f>(9.7-7.52)</f>
        <v>2.18</v>
      </c>
      <c r="AD140" s="7" t="s">
        <v>50</v>
      </c>
      <c r="AE140" s="8">
        <v>0.0</v>
      </c>
      <c r="AF140" s="8">
        <v>7.0</v>
      </c>
      <c r="AG140" s="7"/>
      <c r="AH140" s="7" t="s">
        <v>47</v>
      </c>
      <c r="AI140" s="7" t="s">
        <v>49</v>
      </c>
      <c r="AJ140" s="7" t="s">
        <v>67</v>
      </c>
    </row>
    <row r="141">
      <c r="A141" s="5" t="s">
        <v>38</v>
      </c>
      <c r="B141" s="6">
        <v>2023.0</v>
      </c>
      <c r="C141" s="5" t="s">
        <v>39</v>
      </c>
      <c r="D141" s="5" t="s">
        <v>40</v>
      </c>
      <c r="E141" s="7"/>
      <c r="F141" s="7" t="s">
        <v>41</v>
      </c>
      <c r="G141" s="8">
        <v>140.0</v>
      </c>
      <c r="H141" s="8">
        <v>35.0</v>
      </c>
      <c r="I141" s="7" t="s">
        <v>49</v>
      </c>
      <c r="J141" s="8">
        <v>4.0</v>
      </c>
      <c r="K141" s="8">
        <v>9.0</v>
      </c>
      <c r="L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>
      <c r="A142" s="5" t="s">
        <v>38</v>
      </c>
      <c r="B142" s="6">
        <v>2023.0</v>
      </c>
      <c r="C142" s="5" t="s">
        <v>39</v>
      </c>
      <c r="D142" s="5" t="s">
        <v>40</v>
      </c>
      <c r="E142" s="5" t="s">
        <v>40</v>
      </c>
      <c r="F142" s="7" t="s">
        <v>65</v>
      </c>
      <c r="G142" s="8">
        <v>141.0</v>
      </c>
      <c r="H142" s="7"/>
      <c r="I142" s="7"/>
      <c r="J142" s="7"/>
      <c r="K142" s="7"/>
      <c r="L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r="143">
      <c r="A143" s="5" t="s">
        <v>38</v>
      </c>
      <c r="B143" s="6">
        <v>2023.0</v>
      </c>
      <c r="C143" s="5" t="s">
        <v>39</v>
      </c>
      <c r="D143" s="5" t="s">
        <v>40</v>
      </c>
      <c r="E143" s="5" t="s">
        <v>40</v>
      </c>
      <c r="F143" s="7" t="s">
        <v>55</v>
      </c>
      <c r="G143" s="8">
        <v>142.0</v>
      </c>
      <c r="H143" s="8">
        <v>-11.0</v>
      </c>
      <c r="I143" s="7" t="s">
        <v>49</v>
      </c>
      <c r="J143" s="8">
        <v>1.0</v>
      </c>
      <c r="K143" s="8">
        <v>10.0</v>
      </c>
      <c r="L143" s="8">
        <v>2.0</v>
      </c>
      <c r="X143" s="7"/>
      <c r="Y143" s="7" t="s">
        <v>53</v>
      </c>
      <c r="Z143" s="7"/>
      <c r="AA143" s="7"/>
      <c r="AB143" s="7"/>
      <c r="AC143" s="7"/>
      <c r="AD143" s="7"/>
      <c r="AE143" s="7"/>
      <c r="AF143" s="8">
        <v>2.0</v>
      </c>
      <c r="AG143" s="7"/>
      <c r="AH143" s="7" t="s">
        <v>47</v>
      </c>
      <c r="AI143" s="7" t="s">
        <v>44</v>
      </c>
      <c r="AJ143" s="7" t="s">
        <v>48</v>
      </c>
    </row>
    <row r="144">
      <c r="A144" s="5" t="s">
        <v>38</v>
      </c>
      <c r="B144" s="6">
        <v>2023.0</v>
      </c>
      <c r="C144" s="5" t="s">
        <v>39</v>
      </c>
      <c r="D144" s="5" t="s">
        <v>40</v>
      </c>
      <c r="E144" s="5" t="s">
        <v>40</v>
      </c>
      <c r="F144" s="7" t="s">
        <v>55</v>
      </c>
      <c r="G144" s="8">
        <v>143.0</v>
      </c>
      <c r="H144" s="8">
        <v>-13.0</v>
      </c>
      <c r="I144" s="7" t="s">
        <v>49</v>
      </c>
      <c r="J144" s="8">
        <v>2.0</v>
      </c>
      <c r="K144" s="8">
        <v>8.0</v>
      </c>
      <c r="L144" s="8">
        <v>21.0</v>
      </c>
      <c r="X144" s="7"/>
      <c r="Y144" s="7" t="s">
        <v>53</v>
      </c>
      <c r="Z144" s="7"/>
      <c r="AA144" s="8">
        <f>10.3-7.6</f>
        <v>2.7</v>
      </c>
      <c r="AB144" s="8">
        <f>11.2-7.6</f>
        <v>3.6</v>
      </c>
      <c r="AC144" s="8">
        <f>9.7-7.6</f>
        <v>2.1</v>
      </c>
      <c r="AD144" s="8">
        <v>20.0</v>
      </c>
      <c r="AE144" s="8">
        <v>3.0</v>
      </c>
      <c r="AF144" s="8">
        <v>2.0</v>
      </c>
      <c r="AG144" s="7"/>
      <c r="AH144" s="7" t="s">
        <v>47</v>
      </c>
      <c r="AI144" s="7" t="s">
        <v>49</v>
      </c>
      <c r="AJ144" s="7" t="s">
        <v>57</v>
      </c>
    </row>
    <row r="145">
      <c r="A145" s="5" t="s">
        <v>38</v>
      </c>
      <c r="B145" s="6">
        <v>2023.0</v>
      </c>
      <c r="C145" s="5" t="s">
        <v>39</v>
      </c>
      <c r="D145" s="5" t="s">
        <v>40</v>
      </c>
      <c r="E145" s="5" t="s">
        <v>40</v>
      </c>
      <c r="F145" s="7" t="s">
        <v>55</v>
      </c>
      <c r="G145" s="8">
        <v>144.0</v>
      </c>
      <c r="H145" s="8">
        <v>-34.0</v>
      </c>
      <c r="I145" s="7" t="s">
        <v>44</v>
      </c>
      <c r="J145" s="8">
        <v>1.0</v>
      </c>
      <c r="K145" s="8">
        <v>10.0</v>
      </c>
      <c r="L145" s="8">
        <v>7.0</v>
      </c>
      <c r="X145" s="7"/>
      <c r="Y145" s="7" t="s">
        <v>53</v>
      </c>
      <c r="Z145" s="7"/>
      <c r="AA145" s="7"/>
      <c r="AB145" s="7"/>
      <c r="AC145" s="7"/>
      <c r="AD145" s="7"/>
      <c r="AE145" s="7"/>
      <c r="AF145" s="8">
        <v>2.0</v>
      </c>
      <c r="AG145" s="7"/>
      <c r="AH145" s="7" t="s">
        <v>45</v>
      </c>
      <c r="AI145" s="7" t="s">
        <v>50</v>
      </c>
      <c r="AJ145" s="7"/>
    </row>
    <row r="146">
      <c r="A146" s="5" t="s">
        <v>38</v>
      </c>
      <c r="B146" s="6">
        <v>2023.0</v>
      </c>
      <c r="C146" s="5" t="s">
        <v>39</v>
      </c>
      <c r="D146" s="5" t="s">
        <v>40</v>
      </c>
      <c r="E146" s="5" t="s">
        <v>40</v>
      </c>
      <c r="F146" s="7" t="s">
        <v>55</v>
      </c>
      <c r="G146" s="8">
        <v>145.0</v>
      </c>
      <c r="H146" s="8">
        <v>-41.0</v>
      </c>
      <c r="I146" s="7" t="s">
        <v>44</v>
      </c>
      <c r="J146" s="8">
        <v>2.0</v>
      </c>
      <c r="K146" s="8">
        <v>3.0</v>
      </c>
      <c r="L146" s="8">
        <v>0.0</v>
      </c>
      <c r="X146" s="7"/>
      <c r="Y146" s="7" t="s">
        <v>53</v>
      </c>
      <c r="Z146" s="7"/>
      <c r="AA146" s="8">
        <f>6.6-3.8</f>
        <v>2.8</v>
      </c>
      <c r="AB146" s="7"/>
      <c r="AC146" s="8">
        <v>-1.0</v>
      </c>
      <c r="AD146" s="7"/>
      <c r="AE146" s="7"/>
      <c r="AF146" s="8">
        <v>2.0</v>
      </c>
      <c r="AG146" s="7"/>
      <c r="AH146" s="7" t="s">
        <v>45</v>
      </c>
      <c r="AI146" s="7" t="s">
        <v>50</v>
      </c>
      <c r="AJ146" s="7"/>
    </row>
    <row r="147">
      <c r="A147" s="5" t="s">
        <v>38</v>
      </c>
      <c r="B147" s="6">
        <v>2023.0</v>
      </c>
      <c r="C147" s="5" t="s">
        <v>39</v>
      </c>
      <c r="D147" s="5" t="s">
        <v>40</v>
      </c>
      <c r="E147" s="5" t="s">
        <v>40</v>
      </c>
      <c r="F147" s="7" t="s">
        <v>55</v>
      </c>
      <c r="G147" s="8">
        <v>146.0</v>
      </c>
      <c r="H147" s="8">
        <v>-41.0</v>
      </c>
      <c r="I147" s="7" t="s">
        <v>44</v>
      </c>
      <c r="J147" s="8">
        <v>3.0</v>
      </c>
      <c r="K147" s="8">
        <v>3.0</v>
      </c>
      <c r="L147" s="8">
        <v>4.0</v>
      </c>
      <c r="X147" s="7"/>
      <c r="Y147" s="7" t="s">
        <v>53</v>
      </c>
      <c r="Z147" s="7"/>
      <c r="AA147" s="8">
        <f>7.3-5.9</f>
        <v>1.4</v>
      </c>
      <c r="AB147" s="8">
        <f>8-5.9</f>
        <v>2.1</v>
      </c>
      <c r="AC147" s="8">
        <v>-1.0</v>
      </c>
      <c r="AD147" s="8">
        <v>0.0</v>
      </c>
      <c r="AE147" s="8">
        <v>0.0</v>
      </c>
      <c r="AF147" s="8">
        <v>2.0</v>
      </c>
      <c r="AG147" s="7"/>
      <c r="AH147" s="7" t="s">
        <v>45</v>
      </c>
      <c r="AI147" s="7" t="s">
        <v>50</v>
      </c>
      <c r="AJ147" s="7"/>
    </row>
    <row r="148">
      <c r="A148" s="5" t="s">
        <v>38</v>
      </c>
      <c r="B148" s="6">
        <v>2023.0</v>
      </c>
      <c r="C148" s="5" t="s">
        <v>39</v>
      </c>
      <c r="D148" s="5" t="s">
        <v>40</v>
      </c>
      <c r="E148" s="5" t="s">
        <v>40</v>
      </c>
      <c r="F148" s="7" t="s">
        <v>55</v>
      </c>
      <c r="G148" s="8">
        <v>147.0</v>
      </c>
      <c r="H148" s="8">
        <v>-45.0</v>
      </c>
      <c r="I148" s="7" t="s">
        <v>49</v>
      </c>
      <c r="J148" s="8">
        <v>1.0</v>
      </c>
      <c r="K148" s="8">
        <v>10.0</v>
      </c>
      <c r="L148" s="8">
        <v>1.0</v>
      </c>
      <c r="X148" s="7"/>
      <c r="Y148" s="7" t="s">
        <v>53</v>
      </c>
      <c r="Z148" s="7"/>
      <c r="AA148" s="7"/>
      <c r="AB148" s="7"/>
      <c r="AC148" s="7"/>
      <c r="AD148" s="7"/>
      <c r="AE148" s="7"/>
      <c r="AF148" s="8">
        <v>2.0</v>
      </c>
      <c r="AG148" s="7"/>
      <c r="AH148" s="7" t="s">
        <v>45</v>
      </c>
      <c r="AI148" s="7" t="s">
        <v>50</v>
      </c>
      <c r="AJ148" s="7"/>
    </row>
    <row r="149">
      <c r="A149" s="5" t="s">
        <v>38</v>
      </c>
      <c r="B149" s="6">
        <v>2023.0</v>
      </c>
      <c r="C149" s="5" t="s">
        <v>39</v>
      </c>
      <c r="D149" s="5" t="s">
        <v>40</v>
      </c>
      <c r="E149" s="5" t="s">
        <v>40</v>
      </c>
      <c r="F149" s="7" t="s">
        <v>55</v>
      </c>
      <c r="G149" s="8">
        <v>148.0</v>
      </c>
      <c r="H149" s="8">
        <v>-46.0</v>
      </c>
      <c r="I149" s="7" t="s">
        <v>49</v>
      </c>
      <c r="J149" s="8">
        <v>2.0</v>
      </c>
      <c r="K149" s="8">
        <v>9.0</v>
      </c>
      <c r="L149" s="8">
        <v>1.0</v>
      </c>
      <c r="X149" s="7"/>
      <c r="Y149" s="7" t="s">
        <v>53</v>
      </c>
      <c r="Z149" s="7"/>
      <c r="AA149" s="7"/>
      <c r="AB149" s="7"/>
      <c r="AC149" s="8">
        <f>8-4.8</f>
        <v>3.2</v>
      </c>
      <c r="AD149" s="7"/>
      <c r="AE149" s="7"/>
      <c r="AF149" s="8">
        <v>2.0</v>
      </c>
      <c r="AG149" s="7"/>
      <c r="AH149" s="7" t="s">
        <v>45</v>
      </c>
      <c r="AI149" s="7" t="s">
        <v>50</v>
      </c>
      <c r="AJ149" s="7"/>
    </row>
    <row r="150">
      <c r="A150" s="5" t="s">
        <v>38</v>
      </c>
      <c r="B150" s="6">
        <v>2023.0</v>
      </c>
      <c r="C150" s="5" t="s">
        <v>39</v>
      </c>
      <c r="D150" s="5" t="s">
        <v>40</v>
      </c>
      <c r="E150" s="5" t="s">
        <v>40</v>
      </c>
      <c r="F150" s="7" t="s">
        <v>55</v>
      </c>
      <c r="G150" s="8">
        <v>149.0</v>
      </c>
      <c r="H150" s="8">
        <v>-47.0</v>
      </c>
      <c r="I150" s="7" t="s">
        <v>44</v>
      </c>
      <c r="J150" s="8">
        <v>3.0</v>
      </c>
      <c r="K150" s="8">
        <v>8.0</v>
      </c>
      <c r="L150" s="8">
        <v>0.0</v>
      </c>
      <c r="X150" s="7"/>
      <c r="Y150" s="7" t="s">
        <v>46</v>
      </c>
      <c r="Z150" s="7"/>
      <c r="AA150" s="8">
        <f>9.4-7.7</f>
        <v>1.7</v>
      </c>
      <c r="AB150" s="7"/>
      <c r="AC150" s="8">
        <v>-1.0</v>
      </c>
      <c r="AD150" s="7"/>
      <c r="AE150" s="7"/>
      <c r="AF150" s="8">
        <v>2.0</v>
      </c>
      <c r="AG150" s="7"/>
      <c r="AH150" s="7" t="s">
        <v>47</v>
      </c>
      <c r="AI150" s="7" t="s">
        <v>44</v>
      </c>
      <c r="AJ150" s="7" t="s">
        <v>57</v>
      </c>
    </row>
    <row r="151">
      <c r="A151" s="5" t="s">
        <v>38</v>
      </c>
      <c r="B151" s="6">
        <v>2023.0</v>
      </c>
      <c r="C151" s="5" t="s">
        <v>39</v>
      </c>
      <c r="D151" s="5" t="s">
        <v>40</v>
      </c>
      <c r="E151" s="5" t="s">
        <v>40</v>
      </c>
      <c r="F151" s="7" t="s">
        <v>55</v>
      </c>
      <c r="G151" s="8">
        <v>150.0</v>
      </c>
      <c r="H151" s="8">
        <v>-47.0</v>
      </c>
      <c r="I151" s="7" t="s">
        <v>44</v>
      </c>
      <c r="J151" s="8">
        <v>4.0</v>
      </c>
      <c r="K151" s="8">
        <v>8.0</v>
      </c>
      <c r="L151" s="8">
        <v>12.0</v>
      </c>
      <c r="X151" s="7"/>
      <c r="Y151" s="7" t="s">
        <v>46</v>
      </c>
      <c r="Z151" s="7"/>
      <c r="AA151" s="8">
        <f>8.2-5.6</f>
        <v>2.6</v>
      </c>
      <c r="AB151" s="8">
        <f>9.7-5.6</f>
        <v>4.1</v>
      </c>
      <c r="AC151" s="8">
        <v>-1.0</v>
      </c>
      <c r="AD151" s="8">
        <v>0.0</v>
      </c>
      <c r="AE151" s="8">
        <v>0.0</v>
      </c>
      <c r="AF151" s="8">
        <v>2.0</v>
      </c>
      <c r="AG151" s="7"/>
      <c r="AH151" s="7" t="s">
        <v>45</v>
      </c>
      <c r="AI151" s="7" t="s">
        <v>50</v>
      </c>
      <c r="AJ151" s="7"/>
    </row>
    <row r="152">
      <c r="A152" s="5" t="s">
        <v>38</v>
      </c>
      <c r="B152" s="6">
        <v>2023.0</v>
      </c>
      <c r="C152" s="5" t="s">
        <v>39</v>
      </c>
      <c r="D152" s="5" t="s">
        <v>40</v>
      </c>
      <c r="E152" s="5" t="s">
        <v>40</v>
      </c>
      <c r="F152" s="7" t="s">
        <v>55</v>
      </c>
      <c r="G152" s="8">
        <v>151.0</v>
      </c>
      <c r="H152" s="8">
        <v>41.0</v>
      </c>
      <c r="I152" s="7" t="s">
        <v>49</v>
      </c>
      <c r="J152" s="8">
        <v>1.0</v>
      </c>
      <c r="K152" s="8">
        <v>10.0</v>
      </c>
      <c r="L152" s="8">
        <v>0.0</v>
      </c>
      <c r="X152" s="7"/>
      <c r="Y152" s="7" t="s">
        <v>53</v>
      </c>
      <c r="Z152" s="7"/>
      <c r="AA152" s="7"/>
      <c r="AB152" s="7"/>
      <c r="AC152" s="7"/>
      <c r="AD152" s="7"/>
      <c r="AE152" s="7"/>
      <c r="AF152" s="8">
        <v>2.0</v>
      </c>
      <c r="AG152" s="7"/>
      <c r="AH152" s="7" t="s">
        <v>45</v>
      </c>
      <c r="AI152" s="7" t="s">
        <v>50</v>
      </c>
      <c r="AJ152" s="7"/>
    </row>
    <row r="153">
      <c r="A153" s="5" t="s">
        <v>38</v>
      </c>
      <c r="B153" s="6">
        <v>2023.0</v>
      </c>
      <c r="C153" s="5" t="s">
        <v>39</v>
      </c>
      <c r="D153" s="5" t="s">
        <v>40</v>
      </c>
      <c r="E153" s="5" t="s">
        <v>40</v>
      </c>
      <c r="F153" s="7" t="s">
        <v>55</v>
      </c>
      <c r="G153" s="8">
        <v>152.0</v>
      </c>
      <c r="H153" s="8">
        <v>41.0</v>
      </c>
      <c r="I153" s="7" t="s">
        <v>49</v>
      </c>
      <c r="J153" s="8">
        <v>1.0</v>
      </c>
      <c r="K153" s="8">
        <v>10.0</v>
      </c>
      <c r="L153" s="8">
        <v>28.0</v>
      </c>
      <c r="X153" s="7"/>
      <c r="Y153" s="7" t="s">
        <v>53</v>
      </c>
      <c r="Z153" s="7"/>
      <c r="AA153" s="8">
        <f>6.6-4</f>
        <v>2.6</v>
      </c>
      <c r="AB153" s="8">
        <f>8.2-4</f>
        <v>4.2</v>
      </c>
      <c r="AC153" s="8">
        <v>-1.0</v>
      </c>
      <c r="AD153" s="8">
        <v>5.0</v>
      </c>
      <c r="AE153" s="8">
        <v>0.0</v>
      </c>
      <c r="AF153" s="8">
        <v>2.0</v>
      </c>
      <c r="AG153" s="7"/>
      <c r="AH153" s="7" t="s">
        <v>45</v>
      </c>
      <c r="AI153" s="7" t="s">
        <v>50</v>
      </c>
      <c r="AJ153" s="7"/>
    </row>
    <row r="154">
      <c r="A154" s="5" t="s">
        <v>38</v>
      </c>
      <c r="B154" s="6">
        <v>2023.0</v>
      </c>
      <c r="C154" s="5" t="s">
        <v>39</v>
      </c>
      <c r="D154" s="5" t="s">
        <v>40</v>
      </c>
      <c r="E154" s="5" t="s">
        <v>40</v>
      </c>
      <c r="F154" s="7" t="s">
        <v>55</v>
      </c>
      <c r="G154" s="8">
        <v>153.0</v>
      </c>
      <c r="H154" s="8">
        <v>13.0</v>
      </c>
      <c r="I154" s="7" t="s">
        <v>42</v>
      </c>
      <c r="J154" s="8">
        <v>1.0</v>
      </c>
      <c r="K154" s="8">
        <v>10.0</v>
      </c>
      <c r="L154" s="8">
        <v>0.0</v>
      </c>
      <c r="X154" s="7"/>
      <c r="Y154" s="7" t="s">
        <v>53</v>
      </c>
      <c r="Z154" s="7"/>
      <c r="AA154" s="8">
        <f>8.7-6.6</f>
        <v>2.1</v>
      </c>
      <c r="AB154" s="7"/>
      <c r="AC154" s="8">
        <f>8.2-6.6</f>
        <v>1.6</v>
      </c>
      <c r="AD154" s="7"/>
      <c r="AE154" s="7"/>
      <c r="AF154" s="8">
        <v>2.0</v>
      </c>
      <c r="AG154" s="7"/>
      <c r="AH154" s="7" t="s">
        <v>45</v>
      </c>
      <c r="AI154" s="7" t="s">
        <v>50</v>
      </c>
      <c r="AJ154" s="7"/>
    </row>
    <row r="155">
      <c r="A155" s="5" t="s">
        <v>38</v>
      </c>
      <c r="B155" s="6">
        <v>2023.0</v>
      </c>
      <c r="C155" s="5" t="s">
        <v>39</v>
      </c>
      <c r="D155" s="5" t="s">
        <v>40</v>
      </c>
      <c r="E155" s="5" t="s">
        <v>40</v>
      </c>
      <c r="F155" s="7" t="s">
        <v>55</v>
      </c>
      <c r="G155" s="8">
        <v>154.0</v>
      </c>
      <c r="H155" s="8">
        <v>13.0</v>
      </c>
      <c r="I155" s="7" t="s">
        <v>42</v>
      </c>
      <c r="J155" s="8">
        <v>2.0</v>
      </c>
      <c r="K155" s="8">
        <v>10.0</v>
      </c>
      <c r="L155" s="8">
        <v>0.0</v>
      </c>
      <c r="X155" s="7"/>
      <c r="Y155" s="7" t="s">
        <v>46</v>
      </c>
      <c r="Z155" s="7"/>
      <c r="AA155" s="8">
        <f>6.9-5.1</f>
        <v>1.8</v>
      </c>
      <c r="AB155" s="7"/>
      <c r="AC155" s="8">
        <v>-1.0</v>
      </c>
      <c r="AD155" s="7"/>
      <c r="AE155" s="7"/>
      <c r="AF155" s="8">
        <v>2.0</v>
      </c>
      <c r="AG155" s="7"/>
      <c r="AH155" s="7" t="s">
        <v>45</v>
      </c>
      <c r="AI155" s="7" t="s">
        <v>50</v>
      </c>
      <c r="AJ155" s="7"/>
    </row>
    <row r="156">
      <c r="A156" s="5" t="s">
        <v>38</v>
      </c>
      <c r="B156" s="6">
        <v>2023.0</v>
      </c>
      <c r="C156" s="5" t="s">
        <v>39</v>
      </c>
      <c r="D156" s="5" t="s">
        <v>40</v>
      </c>
      <c r="E156" s="5" t="s">
        <v>40</v>
      </c>
      <c r="F156" s="7" t="s">
        <v>55</v>
      </c>
      <c r="G156" s="8">
        <v>155.0</v>
      </c>
      <c r="H156" s="8">
        <v>13.0</v>
      </c>
      <c r="I156" s="7" t="s">
        <v>42</v>
      </c>
      <c r="J156" s="8">
        <v>3.0</v>
      </c>
      <c r="K156" s="8">
        <v>10.0</v>
      </c>
      <c r="L156" s="8">
        <v>0.0</v>
      </c>
      <c r="X156" s="7"/>
      <c r="Y156" s="7" t="s">
        <v>53</v>
      </c>
      <c r="Z156" s="7"/>
      <c r="AA156" s="8">
        <f>8-5.9</f>
        <v>2.1</v>
      </c>
      <c r="AB156" s="7"/>
      <c r="AC156" s="8">
        <v>-1.0</v>
      </c>
      <c r="AD156" s="7"/>
      <c r="AE156" s="7"/>
      <c r="AF156" s="8">
        <v>2.0</v>
      </c>
      <c r="AG156" s="7"/>
      <c r="AH156" s="7" t="s">
        <v>45</v>
      </c>
      <c r="AI156" s="7" t="s">
        <v>50</v>
      </c>
      <c r="AJ156" s="7"/>
    </row>
    <row r="157">
      <c r="A157" s="5" t="s">
        <v>38</v>
      </c>
      <c r="B157" s="6">
        <v>2023.0</v>
      </c>
      <c r="C157" s="5" t="s">
        <v>39</v>
      </c>
      <c r="D157" s="5" t="s">
        <v>40</v>
      </c>
      <c r="E157" s="5" t="s">
        <v>40</v>
      </c>
      <c r="F157" s="7" t="s">
        <v>55</v>
      </c>
      <c r="G157" s="8">
        <v>156.0</v>
      </c>
      <c r="H157" s="8">
        <v>13.0</v>
      </c>
      <c r="I157" s="7" t="s">
        <v>42</v>
      </c>
      <c r="J157" s="8">
        <v>4.0</v>
      </c>
      <c r="K157" s="8">
        <v>10.0</v>
      </c>
      <c r="L157" s="8">
        <v>0.0</v>
      </c>
      <c r="X157" s="7"/>
      <c r="Y157" s="7" t="s">
        <v>53</v>
      </c>
      <c r="Z157" s="7"/>
      <c r="AA157" s="8">
        <f>10.5-6.7</f>
        <v>3.8</v>
      </c>
      <c r="AB157" s="7"/>
      <c r="AC157" s="8">
        <f>8.5-6.7</f>
        <v>1.8</v>
      </c>
      <c r="AD157" s="7"/>
      <c r="AE157" s="7"/>
      <c r="AF157" s="8">
        <v>2.0</v>
      </c>
      <c r="AG157" s="7"/>
      <c r="AH157" s="7" t="s">
        <v>45</v>
      </c>
      <c r="AI157" s="7" t="s">
        <v>50</v>
      </c>
      <c r="AJ157" s="7"/>
    </row>
    <row r="158">
      <c r="A158" s="5" t="s">
        <v>38</v>
      </c>
      <c r="B158" s="6">
        <v>2023.0</v>
      </c>
      <c r="C158" s="5" t="s">
        <v>39</v>
      </c>
      <c r="D158" s="5" t="s">
        <v>40</v>
      </c>
      <c r="E158" s="5" t="s">
        <v>39</v>
      </c>
      <c r="F158" s="7" t="s">
        <v>43</v>
      </c>
      <c r="G158" s="8">
        <v>157.0</v>
      </c>
      <c r="H158" s="8">
        <v>-13.0</v>
      </c>
      <c r="I158" s="7" t="s">
        <v>42</v>
      </c>
      <c r="J158" s="8">
        <v>1.0</v>
      </c>
      <c r="K158" s="8">
        <v>10.0</v>
      </c>
      <c r="L158" s="8">
        <v>0.0</v>
      </c>
      <c r="X158" s="7" t="s">
        <v>45</v>
      </c>
      <c r="Y158" s="7" t="s">
        <v>53</v>
      </c>
      <c r="Z158" s="8">
        <v>4.0</v>
      </c>
      <c r="AA158" s="8">
        <f>(8.66-6.65)</f>
        <v>2.01</v>
      </c>
      <c r="AB158" s="7" t="s">
        <v>50</v>
      </c>
      <c r="AC158" s="8">
        <v>-1.0</v>
      </c>
      <c r="AD158" s="7"/>
      <c r="AE158" s="7"/>
      <c r="AF158" s="8">
        <v>7.0</v>
      </c>
      <c r="AG158" s="8">
        <v>29.0</v>
      </c>
      <c r="AH158" s="7" t="s">
        <v>47</v>
      </c>
      <c r="AI158" s="7" t="s">
        <v>49</v>
      </c>
      <c r="AJ158" s="7" t="s">
        <v>52</v>
      </c>
    </row>
    <row r="159">
      <c r="A159" s="5" t="s">
        <v>38</v>
      </c>
      <c r="B159" s="6">
        <v>2023.0</v>
      </c>
      <c r="C159" s="5" t="s">
        <v>39</v>
      </c>
      <c r="D159" s="5" t="s">
        <v>40</v>
      </c>
      <c r="E159" s="5" t="s">
        <v>39</v>
      </c>
      <c r="F159" s="7" t="s">
        <v>43</v>
      </c>
      <c r="G159" s="8">
        <v>158.0</v>
      </c>
      <c r="H159" s="8">
        <v>-13.0</v>
      </c>
      <c r="I159" s="7" t="s">
        <v>42</v>
      </c>
      <c r="J159" s="8">
        <v>2.0</v>
      </c>
      <c r="K159" s="8">
        <v>10.0</v>
      </c>
      <c r="L159" s="8">
        <v>4.0</v>
      </c>
      <c r="X159" s="7" t="s">
        <v>45</v>
      </c>
      <c r="Y159" s="7" t="s">
        <v>46</v>
      </c>
      <c r="Z159" s="7" t="s">
        <v>50</v>
      </c>
      <c r="AA159" s="7" t="s">
        <v>50</v>
      </c>
      <c r="AB159" s="7" t="s">
        <v>50</v>
      </c>
      <c r="AC159" s="7" t="s">
        <v>50</v>
      </c>
      <c r="AD159" s="7" t="s">
        <v>50</v>
      </c>
      <c r="AE159" s="8">
        <v>3.0</v>
      </c>
      <c r="AF159" s="8">
        <v>7.0</v>
      </c>
      <c r="AG159" s="8">
        <v>29.0</v>
      </c>
      <c r="AH159" s="7" t="s">
        <v>45</v>
      </c>
      <c r="AI159" s="7" t="s">
        <v>50</v>
      </c>
      <c r="AJ159" s="7" t="s">
        <v>50</v>
      </c>
    </row>
    <row r="160">
      <c r="A160" s="5" t="s">
        <v>38</v>
      </c>
      <c r="B160" s="6">
        <v>2023.0</v>
      </c>
      <c r="C160" s="5" t="s">
        <v>39</v>
      </c>
      <c r="D160" s="5" t="s">
        <v>40</v>
      </c>
      <c r="E160" s="5" t="s">
        <v>39</v>
      </c>
      <c r="F160" s="7" t="s">
        <v>43</v>
      </c>
      <c r="G160" s="8">
        <v>159.0</v>
      </c>
      <c r="H160" s="8">
        <v>-17.0</v>
      </c>
      <c r="I160" s="7" t="s">
        <v>42</v>
      </c>
      <c r="J160" s="8">
        <v>3.0</v>
      </c>
      <c r="K160" s="8">
        <v>6.0</v>
      </c>
      <c r="L160" s="8">
        <v>11.0</v>
      </c>
      <c r="X160" s="7" t="s">
        <v>45</v>
      </c>
      <c r="Y160" s="7" t="s">
        <v>53</v>
      </c>
      <c r="Z160" s="8">
        <v>4.0</v>
      </c>
      <c r="AA160" s="7" t="s">
        <v>50</v>
      </c>
      <c r="AB160" s="7" t="s">
        <v>50</v>
      </c>
      <c r="AC160" s="8">
        <f>(6.96-4.81)</f>
        <v>2.15</v>
      </c>
      <c r="AD160" s="7" t="s">
        <v>50</v>
      </c>
      <c r="AE160" s="8">
        <v>3.0</v>
      </c>
      <c r="AF160" s="8">
        <v>7.0</v>
      </c>
      <c r="AG160" s="7"/>
      <c r="AH160" s="7" t="s">
        <v>45</v>
      </c>
      <c r="AI160" s="7" t="s">
        <v>50</v>
      </c>
      <c r="AJ160" s="7" t="s">
        <v>50</v>
      </c>
    </row>
    <row r="161">
      <c r="A161" s="5" t="s">
        <v>38</v>
      </c>
      <c r="B161" s="6">
        <v>2023.0</v>
      </c>
      <c r="C161" s="5" t="s">
        <v>39</v>
      </c>
      <c r="D161" s="5" t="s">
        <v>40</v>
      </c>
      <c r="E161" s="5" t="s">
        <v>39</v>
      </c>
      <c r="F161" s="7" t="s">
        <v>43</v>
      </c>
      <c r="G161" s="8">
        <v>160.0</v>
      </c>
      <c r="H161" s="8">
        <v>-28.0</v>
      </c>
      <c r="I161" s="7" t="s">
        <v>44</v>
      </c>
      <c r="J161" s="8">
        <v>1.0</v>
      </c>
      <c r="K161" s="8">
        <v>10.0</v>
      </c>
      <c r="L161" s="8">
        <v>5.0</v>
      </c>
      <c r="X161" s="7" t="s">
        <v>47</v>
      </c>
      <c r="Y161" s="7" t="s">
        <v>46</v>
      </c>
      <c r="Z161" s="7" t="s">
        <v>50</v>
      </c>
      <c r="AA161" s="7" t="s">
        <v>50</v>
      </c>
      <c r="AB161" s="7" t="s">
        <v>50</v>
      </c>
      <c r="AC161" s="7" t="s">
        <v>50</v>
      </c>
      <c r="AD161" s="7" t="s">
        <v>50</v>
      </c>
      <c r="AE161" s="8">
        <v>3.0</v>
      </c>
      <c r="AF161" s="8">
        <v>7.0</v>
      </c>
      <c r="AG161" s="8">
        <v>23.0</v>
      </c>
      <c r="AH161" s="7" t="s">
        <v>47</v>
      </c>
      <c r="AI161" s="7" t="s">
        <v>49</v>
      </c>
      <c r="AJ161" s="7" t="s">
        <v>58</v>
      </c>
    </row>
    <row r="162">
      <c r="A162" s="5" t="s">
        <v>38</v>
      </c>
      <c r="B162" s="6">
        <v>2023.0</v>
      </c>
      <c r="C162" s="5" t="s">
        <v>39</v>
      </c>
      <c r="D162" s="5" t="s">
        <v>40</v>
      </c>
      <c r="E162" s="5" t="s">
        <v>39</v>
      </c>
      <c r="F162" s="7" t="s">
        <v>43</v>
      </c>
      <c r="G162" s="8">
        <v>161.0</v>
      </c>
      <c r="H162" s="8">
        <v>-33.0</v>
      </c>
      <c r="I162" s="7" t="s">
        <v>44</v>
      </c>
      <c r="J162" s="8">
        <v>2.0</v>
      </c>
      <c r="K162" s="8">
        <v>5.0</v>
      </c>
      <c r="L162" s="8">
        <v>1.0</v>
      </c>
      <c r="X162" s="7" t="s">
        <v>47</v>
      </c>
      <c r="Y162" s="7" t="s">
        <v>46</v>
      </c>
      <c r="Z162" s="7" t="s">
        <v>50</v>
      </c>
      <c r="AA162" s="7" t="s">
        <v>50</v>
      </c>
      <c r="AB162" s="7" t="s">
        <v>50</v>
      </c>
      <c r="AC162" s="7" t="s">
        <v>50</v>
      </c>
      <c r="AD162" s="7" t="s">
        <v>50</v>
      </c>
      <c r="AE162" s="8">
        <v>1.0</v>
      </c>
      <c r="AF162" s="8">
        <v>7.0</v>
      </c>
      <c r="AG162" s="8">
        <v>23.0</v>
      </c>
      <c r="AH162" s="7" t="s">
        <v>47</v>
      </c>
      <c r="AI162" s="7" t="s">
        <v>49</v>
      </c>
      <c r="AJ162" s="7" t="s">
        <v>58</v>
      </c>
    </row>
    <row r="163">
      <c r="A163" s="5" t="s">
        <v>38</v>
      </c>
      <c r="B163" s="6">
        <v>2023.0</v>
      </c>
      <c r="C163" s="5" t="s">
        <v>39</v>
      </c>
      <c r="D163" s="5" t="s">
        <v>40</v>
      </c>
      <c r="E163" s="5" t="s">
        <v>39</v>
      </c>
      <c r="F163" s="7" t="s">
        <v>43</v>
      </c>
      <c r="G163" s="8">
        <v>162.0</v>
      </c>
      <c r="H163" s="8">
        <v>-34.0</v>
      </c>
      <c r="I163" s="7" t="s">
        <v>44</v>
      </c>
      <c r="J163" s="8">
        <v>3.0</v>
      </c>
      <c r="K163" s="8">
        <v>4.0</v>
      </c>
      <c r="L163" s="8">
        <v>0.0</v>
      </c>
      <c r="X163" s="7" t="s">
        <v>45</v>
      </c>
      <c r="Y163" s="7" t="s">
        <v>46</v>
      </c>
      <c r="Z163" s="8">
        <v>5.0</v>
      </c>
      <c r="AA163" s="8">
        <f>(5.14-3)</f>
        <v>2.14</v>
      </c>
      <c r="AB163" s="7" t="s">
        <v>50</v>
      </c>
      <c r="AC163" s="8">
        <f>(4.95-3)</f>
        <v>1.95</v>
      </c>
      <c r="AD163" s="7"/>
      <c r="AE163" s="7"/>
      <c r="AF163" s="8">
        <v>7.0</v>
      </c>
      <c r="AG163" s="8">
        <v>26.0</v>
      </c>
      <c r="AH163" s="7" t="s">
        <v>45</v>
      </c>
      <c r="AI163" s="7" t="s">
        <v>50</v>
      </c>
      <c r="AJ163" s="7" t="s">
        <v>50</v>
      </c>
    </row>
    <row r="164">
      <c r="A164" s="5" t="s">
        <v>38</v>
      </c>
      <c r="B164" s="6">
        <v>2023.0</v>
      </c>
      <c r="C164" s="5" t="s">
        <v>39</v>
      </c>
      <c r="D164" s="5" t="s">
        <v>40</v>
      </c>
      <c r="E164" s="7"/>
      <c r="F164" s="7" t="s">
        <v>41</v>
      </c>
      <c r="G164" s="8">
        <v>163.0</v>
      </c>
      <c r="H164" s="8">
        <v>-34.0</v>
      </c>
      <c r="I164" s="7" t="s">
        <v>44</v>
      </c>
      <c r="J164" s="8">
        <v>4.0</v>
      </c>
      <c r="K164" s="8">
        <v>4.0</v>
      </c>
      <c r="L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r="165">
      <c r="A165" s="5" t="s">
        <v>38</v>
      </c>
      <c r="B165" s="6">
        <v>2023.0</v>
      </c>
      <c r="C165" s="5" t="s">
        <v>39</v>
      </c>
      <c r="D165" s="5" t="s">
        <v>40</v>
      </c>
      <c r="E165" s="5" t="s">
        <v>40</v>
      </c>
      <c r="F165" s="7" t="s">
        <v>55</v>
      </c>
      <c r="G165" s="8">
        <v>164.0</v>
      </c>
      <c r="H165" s="8">
        <v>-20.0</v>
      </c>
      <c r="I165" s="7" t="s">
        <v>49</v>
      </c>
      <c r="J165" s="8">
        <v>1.0</v>
      </c>
      <c r="K165" s="8">
        <v>10.0</v>
      </c>
      <c r="L165" s="8">
        <v>5.0</v>
      </c>
      <c r="X165" s="7"/>
      <c r="Y165" s="7" t="s">
        <v>53</v>
      </c>
      <c r="Z165" s="7"/>
      <c r="AA165" s="8">
        <f>4.5-3</f>
        <v>1.5</v>
      </c>
      <c r="AB165" s="8">
        <f>5-3</f>
        <v>2</v>
      </c>
      <c r="AC165" s="8">
        <v>-1.0</v>
      </c>
      <c r="AD165" s="8">
        <v>0.0</v>
      </c>
      <c r="AE165" s="8">
        <v>0.0</v>
      </c>
      <c r="AF165" s="8">
        <v>2.0</v>
      </c>
      <c r="AG165" s="7"/>
      <c r="AH165" s="7" t="s">
        <v>45</v>
      </c>
      <c r="AI165" s="7" t="s">
        <v>50</v>
      </c>
      <c r="AJ165" s="7"/>
    </row>
    <row r="166">
      <c r="A166" s="5" t="s">
        <v>38</v>
      </c>
      <c r="B166" s="6">
        <v>2023.0</v>
      </c>
      <c r="C166" s="5" t="s">
        <v>39</v>
      </c>
      <c r="D166" s="5" t="s">
        <v>40</v>
      </c>
      <c r="E166" s="5" t="s">
        <v>40</v>
      </c>
      <c r="F166" s="7" t="s">
        <v>65</v>
      </c>
      <c r="G166" s="8">
        <v>165.0</v>
      </c>
      <c r="H166" s="7"/>
      <c r="I166" s="7"/>
      <c r="J166" s="7"/>
      <c r="K166" s="7"/>
      <c r="L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</row>
    <row r="167">
      <c r="A167" s="5" t="s">
        <v>38</v>
      </c>
      <c r="B167" s="6">
        <v>2023.0</v>
      </c>
      <c r="C167" s="5" t="s">
        <v>39</v>
      </c>
      <c r="D167" s="5" t="s">
        <v>40</v>
      </c>
      <c r="E167" s="5" t="s">
        <v>40</v>
      </c>
      <c r="F167" s="7" t="s">
        <v>55</v>
      </c>
      <c r="G167" s="8">
        <v>166.0</v>
      </c>
      <c r="H167" s="8">
        <v>-25.0</v>
      </c>
      <c r="I167" s="7" t="s">
        <v>42</v>
      </c>
      <c r="J167" s="8">
        <v>2.0</v>
      </c>
      <c r="K167" s="8">
        <v>5.0</v>
      </c>
      <c r="L167" s="8">
        <v>75.0</v>
      </c>
      <c r="X167" s="7"/>
      <c r="Y167" s="7" t="s">
        <v>53</v>
      </c>
      <c r="Z167" s="7"/>
      <c r="AA167" s="8">
        <f>2.9-0.7</f>
        <v>2.2</v>
      </c>
      <c r="AB167" s="8">
        <f>5.2-0.7</f>
        <v>4.5</v>
      </c>
      <c r="AC167" s="8">
        <v>-1.0</v>
      </c>
      <c r="AD167" s="8">
        <v>43.0</v>
      </c>
      <c r="AE167" s="8">
        <v>0.0</v>
      </c>
      <c r="AF167" s="8">
        <v>2.0</v>
      </c>
      <c r="AG167" s="7"/>
      <c r="AH167" s="7" t="s">
        <v>45</v>
      </c>
      <c r="AI167" s="7" t="s">
        <v>50</v>
      </c>
      <c r="AJ167" s="7"/>
    </row>
    <row r="168">
      <c r="A168" s="5" t="s">
        <v>38</v>
      </c>
      <c r="B168" s="6">
        <v>2023.0</v>
      </c>
      <c r="C168" s="5" t="s">
        <v>39</v>
      </c>
      <c r="D168" s="5" t="s">
        <v>40</v>
      </c>
      <c r="E168" s="7"/>
      <c r="F168" s="7" t="s">
        <v>41</v>
      </c>
      <c r="G168" s="8">
        <v>167.0</v>
      </c>
      <c r="H168" s="8">
        <v>3.0</v>
      </c>
      <c r="I168" s="7" t="s">
        <v>42</v>
      </c>
      <c r="J168" s="7"/>
      <c r="K168" s="7"/>
      <c r="L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r="169">
      <c r="A169" s="5" t="s">
        <v>38</v>
      </c>
      <c r="B169" s="6">
        <v>2023.0</v>
      </c>
      <c r="C169" s="5" t="s">
        <v>39</v>
      </c>
      <c r="D169" s="5" t="s">
        <v>40</v>
      </c>
      <c r="E169" s="7"/>
      <c r="F169" s="7" t="s">
        <v>41</v>
      </c>
      <c r="G169" s="8">
        <v>168.0</v>
      </c>
      <c r="H169" s="8">
        <v>-35.0</v>
      </c>
      <c r="I169" s="7" t="s">
        <v>42</v>
      </c>
      <c r="J169" s="7"/>
      <c r="K169" s="7"/>
      <c r="L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r="170">
      <c r="A170" s="5" t="s">
        <v>38</v>
      </c>
      <c r="B170" s="6">
        <v>2023.0</v>
      </c>
      <c r="C170" s="5" t="s">
        <v>39</v>
      </c>
      <c r="D170" s="5" t="s">
        <v>40</v>
      </c>
      <c r="E170" s="5" t="s">
        <v>39</v>
      </c>
      <c r="F170" s="7" t="s">
        <v>43</v>
      </c>
      <c r="G170" s="8">
        <v>169.0</v>
      </c>
      <c r="H170" s="8">
        <v>-26.0</v>
      </c>
      <c r="I170" s="7" t="s">
        <v>44</v>
      </c>
      <c r="J170" s="8">
        <v>1.0</v>
      </c>
      <c r="K170" s="8">
        <v>10.0</v>
      </c>
      <c r="L170" s="8">
        <v>2.0</v>
      </c>
      <c r="X170" s="7" t="s">
        <v>45</v>
      </c>
      <c r="Y170" s="7" t="s">
        <v>53</v>
      </c>
      <c r="Z170" s="7" t="s">
        <v>50</v>
      </c>
      <c r="AA170" s="7" t="s">
        <v>50</v>
      </c>
      <c r="AB170" s="7" t="s">
        <v>50</v>
      </c>
      <c r="AC170" s="7" t="s">
        <v>50</v>
      </c>
      <c r="AD170" s="7" t="s">
        <v>50</v>
      </c>
      <c r="AE170" s="8">
        <v>3.0</v>
      </c>
      <c r="AF170" s="8">
        <v>7.0</v>
      </c>
      <c r="AG170" s="8">
        <v>24.0</v>
      </c>
      <c r="AH170" s="7" t="s">
        <v>45</v>
      </c>
      <c r="AI170" s="7" t="s">
        <v>50</v>
      </c>
      <c r="AJ170" s="7" t="s">
        <v>50</v>
      </c>
    </row>
    <row r="171">
      <c r="A171" s="5" t="s">
        <v>38</v>
      </c>
      <c r="B171" s="6">
        <v>2023.0</v>
      </c>
      <c r="C171" s="5" t="s">
        <v>39</v>
      </c>
      <c r="D171" s="5" t="s">
        <v>40</v>
      </c>
      <c r="E171" s="5" t="s">
        <v>39</v>
      </c>
      <c r="F171" s="7" t="s">
        <v>43</v>
      </c>
      <c r="G171" s="8">
        <v>170.0</v>
      </c>
      <c r="H171" s="8">
        <v>-28.0</v>
      </c>
      <c r="I171" s="7" t="s">
        <v>44</v>
      </c>
      <c r="J171" s="8">
        <v>2.0</v>
      </c>
      <c r="K171" s="8">
        <v>8.0</v>
      </c>
      <c r="L171" s="8">
        <v>1.0</v>
      </c>
      <c r="X171" s="7" t="s">
        <v>45</v>
      </c>
      <c r="Y171" s="7" t="s">
        <v>46</v>
      </c>
      <c r="Z171" s="7" t="s">
        <v>50</v>
      </c>
      <c r="AA171" s="7" t="s">
        <v>50</v>
      </c>
      <c r="AB171" s="7" t="s">
        <v>50</v>
      </c>
      <c r="AC171" s="7" t="s">
        <v>50</v>
      </c>
      <c r="AD171" s="7" t="s">
        <v>50</v>
      </c>
      <c r="AE171" s="8">
        <v>1.0</v>
      </c>
      <c r="AF171" s="8">
        <v>7.0</v>
      </c>
      <c r="AG171" s="8">
        <v>24.0</v>
      </c>
      <c r="AH171" s="7" t="s">
        <v>45</v>
      </c>
      <c r="AI171" s="7" t="s">
        <v>50</v>
      </c>
      <c r="AJ171" s="7" t="s">
        <v>50</v>
      </c>
    </row>
    <row r="172">
      <c r="A172" s="5" t="s">
        <v>38</v>
      </c>
      <c r="B172" s="6">
        <v>2023.0</v>
      </c>
      <c r="C172" s="5" t="s">
        <v>39</v>
      </c>
      <c r="D172" s="5" t="s">
        <v>40</v>
      </c>
      <c r="E172" s="5" t="s">
        <v>39</v>
      </c>
      <c r="F172" s="7" t="s">
        <v>43</v>
      </c>
      <c r="G172" s="8">
        <v>171.0</v>
      </c>
      <c r="H172" s="8">
        <v>-29.0</v>
      </c>
      <c r="I172" s="7" t="s">
        <v>42</v>
      </c>
      <c r="J172" s="8">
        <v>3.0</v>
      </c>
      <c r="K172" s="8">
        <v>7.0</v>
      </c>
      <c r="L172" s="8">
        <v>0.0</v>
      </c>
      <c r="X172" s="7" t="s">
        <v>45</v>
      </c>
      <c r="Y172" s="7" t="s">
        <v>46</v>
      </c>
      <c r="Z172" s="8">
        <v>4.0</v>
      </c>
      <c r="AA172" s="8">
        <f>(7.34-2.77)</f>
        <v>4.57</v>
      </c>
      <c r="AB172" s="7" t="s">
        <v>50</v>
      </c>
      <c r="AC172" s="8">
        <f>(7-2.77)</f>
        <v>4.23</v>
      </c>
      <c r="AD172" s="7"/>
      <c r="AE172" s="7"/>
      <c r="AF172" s="8">
        <v>7.0</v>
      </c>
      <c r="AG172" s="8">
        <v>81.0</v>
      </c>
      <c r="AH172" s="7" t="s">
        <v>47</v>
      </c>
      <c r="AI172" s="7" t="s">
        <v>49</v>
      </c>
      <c r="AJ172" s="7" t="s">
        <v>68</v>
      </c>
    </row>
    <row r="173">
      <c r="A173" s="5" t="s">
        <v>38</v>
      </c>
      <c r="B173" s="6">
        <v>2023.0</v>
      </c>
      <c r="C173" s="5" t="s">
        <v>39</v>
      </c>
      <c r="D173" s="5" t="s">
        <v>40</v>
      </c>
      <c r="E173" s="7"/>
      <c r="F173" s="7" t="s">
        <v>41</v>
      </c>
      <c r="G173" s="8">
        <v>172.0</v>
      </c>
      <c r="H173" s="8">
        <v>-29.0</v>
      </c>
      <c r="I173" s="7" t="s">
        <v>44</v>
      </c>
      <c r="J173" s="8">
        <v>4.0</v>
      </c>
      <c r="K173" s="8">
        <v>7.0</v>
      </c>
      <c r="L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r="174">
      <c r="A174" s="5" t="s">
        <v>38</v>
      </c>
      <c r="B174" s="6">
        <v>2023.0</v>
      </c>
      <c r="C174" s="5" t="s">
        <v>39</v>
      </c>
      <c r="D174" s="5" t="s">
        <v>40</v>
      </c>
      <c r="E174" s="5" t="s">
        <v>40</v>
      </c>
      <c r="F174" s="7" t="s">
        <v>65</v>
      </c>
      <c r="G174" s="8">
        <v>173.0</v>
      </c>
      <c r="H174" s="7"/>
      <c r="I174" s="7"/>
      <c r="J174" s="7"/>
      <c r="K174" s="7"/>
      <c r="L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r="175">
      <c r="A175" s="5" t="s">
        <v>38</v>
      </c>
      <c r="B175" s="6">
        <v>2023.0</v>
      </c>
      <c r="C175" s="5" t="s">
        <v>39</v>
      </c>
      <c r="D175" s="5" t="s">
        <v>40</v>
      </c>
      <c r="E175" s="5" t="s">
        <v>40</v>
      </c>
      <c r="F175" s="7" t="s">
        <v>55</v>
      </c>
      <c r="G175" s="8">
        <v>174.0</v>
      </c>
      <c r="H175" s="8">
        <v>-25.0</v>
      </c>
      <c r="I175" s="7" t="s">
        <v>44</v>
      </c>
      <c r="J175" s="8">
        <v>1.0</v>
      </c>
      <c r="K175" s="8">
        <v>10.0</v>
      </c>
      <c r="L175" s="8">
        <v>4.0</v>
      </c>
      <c r="X175" s="7"/>
      <c r="Y175" s="7" t="s">
        <v>53</v>
      </c>
      <c r="Z175" s="7"/>
      <c r="AA175" s="7"/>
      <c r="AB175" s="7"/>
      <c r="AC175" s="7"/>
      <c r="AD175" s="7"/>
      <c r="AE175" s="7"/>
      <c r="AF175" s="8">
        <v>2.0</v>
      </c>
      <c r="AG175" s="7"/>
      <c r="AH175" s="7" t="s">
        <v>45</v>
      </c>
      <c r="AI175" s="7" t="s">
        <v>50</v>
      </c>
      <c r="AJ175" s="7"/>
    </row>
    <row r="176">
      <c r="A176" s="5" t="s">
        <v>38</v>
      </c>
      <c r="B176" s="6">
        <v>2023.0</v>
      </c>
      <c r="C176" s="5" t="s">
        <v>39</v>
      </c>
      <c r="D176" s="5" t="s">
        <v>40</v>
      </c>
      <c r="E176" s="5" t="s">
        <v>40</v>
      </c>
      <c r="F176" s="7" t="s">
        <v>55</v>
      </c>
      <c r="G176" s="8">
        <v>175.0</v>
      </c>
      <c r="H176" s="8">
        <v>-29.0</v>
      </c>
      <c r="I176" s="7" t="s">
        <v>44</v>
      </c>
      <c r="J176" s="8">
        <v>2.0</v>
      </c>
      <c r="K176" s="8">
        <v>6.0</v>
      </c>
      <c r="L176" s="8">
        <v>0.0</v>
      </c>
      <c r="X176" s="7"/>
      <c r="Y176" s="7" t="s">
        <v>53</v>
      </c>
      <c r="Z176" s="7"/>
      <c r="AA176" s="8">
        <f>4.5-2.3</f>
        <v>2.2</v>
      </c>
      <c r="AB176" s="7"/>
      <c r="AC176" s="8">
        <v>-1.0</v>
      </c>
      <c r="AD176" s="7"/>
      <c r="AE176" s="7"/>
      <c r="AF176" s="8">
        <v>2.0</v>
      </c>
      <c r="AG176" s="7"/>
      <c r="AH176" s="7" t="s">
        <v>45</v>
      </c>
      <c r="AI176" s="7" t="s">
        <v>50</v>
      </c>
      <c r="AJ176" s="7"/>
    </row>
    <row r="177">
      <c r="A177" s="5" t="s">
        <v>38</v>
      </c>
      <c r="B177" s="6">
        <v>2023.0</v>
      </c>
      <c r="C177" s="5" t="s">
        <v>39</v>
      </c>
      <c r="D177" s="5" t="s">
        <v>40</v>
      </c>
      <c r="E177" s="5" t="s">
        <v>40</v>
      </c>
      <c r="F177" s="7" t="s">
        <v>55</v>
      </c>
      <c r="G177" s="8">
        <v>176.0</v>
      </c>
      <c r="H177" s="8">
        <v>-29.0</v>
      </c>
      <c r="I177" s="7" t="s">
        <v>44</v>
      </c>
      <c r="J177" s="8">
        <v>3.0</v>
      </c>
      <c r="K177" s="8">
        <v>6.0</v>
      </c>
      <c r="L177" s="8">
        <v>-16.0</v>
      </c>
      <c r="X177" s="7"/>
      <c r="Y177" s="7" t="s">
        <v>53</v>
      </c>
      <c r="Z177" s="7"/>
      <c r="AA177" s="7"/>
      <c r="AB177" s="7"/>
      <c r="AC177" s="8">
        <v>-1.0</v>
      </c>
      <c r="AD177" s="7"/>
      <c r="AE177" s="7"/>
      <c r="AF177" s="8">
        <v>2.0</v>
      </c>
      <c r="AG177" s="7"/>
      <c r="AH177" s="7" t="s">
        <v>45</v>
      </c>
      <c r="AI177" s="7" t="s">
        <v>50</v>
      </c>
      <c r="AJ177" s="7"/>
    </row>
    <row r="178">
      <c r="A178" s="5" t="s">
        <v>38</v>
      </c>
      <c r="B178" s="6">
        <v>2023.0</v>
      </c>
      <c r="C178" s="5" t="s">
        <v>39</v>
      </c>
      <c r="D178" s="5" t="s">
        <v>40</v>
      </c>
      <c r="E178" s="5" t="s">
        <v>40</v>
      </c>
      <c r="F178" s="7" t="s">
        <v>55</v>
      </c>
      <c r="G178" s="8">
        <v>177.0</v>
      </c>
      <c r="H178" s="8">
        <v>-13.0</v>
      </c>
      <c r="I178" s="7" t="s">
        <v>44</v>
      </c>
      <c r="J178" s="8">
        <v>4.0</v>
      </c>
      <c r="K178" s="8">
        <v>22.0</v>
      </c>
      <c r="L178" s="8">
        <v>-2.0</v>
      </c>
      <c r="X178" s="7"/>
      <c r="Y178" s="7" t="s">
        <v>53</v>
      </c>
      <c r="Z178" s="7"/>
      <c r="AA178" s="7"/>
      <c r="AB178" s="7"/>
      <c r="AC178" s="7"/>
      <c r="AD178" s="7"/>
      <c r="AE178" s="7"/>
      <c r="AF178" s="8">
        <v>2.0</v>
      </c>
      <c r="AG178" s="7"/>
      <c r="AH178" s="7" t="s">
        <v>45</v>
      </c>
      <c r="AI178" s="7" t="s">
        <v>50</v>
      </c>
      <c r="AJ178" s="7"/>
    </row>
    <row r="179">
      <c r="A179" s="5" t="s">
        <v>38</v>
      </c>
      <c r="B179" s="6">
        <v>2023.0</v>
      </c>
      <c r="C179" s="5" t="s">
        <v>39</v>
      </c>
      <c r="D179" s="5" t="s">
        <v>40</v>
      </c>
      <c r="E179" s="5" t="s">
        <v>40</v>
      </c>
      <c r="F179" s="7" t="s">
        <v>65</v>
      </c>
      <c r="G179" s="8">
        <v>178.0</v>
      </c>
      <c r="H179" s="7"/>
      <c r="I179" s="7"/>
      <c r="J179" s="7"/>
      <c r="K179" s="7"/>
      <c r="L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>
      <c r="A180" s="5" t="s">
        <v>38</v>
      </c>
      <c r="B180" s="6">
        <v>2023.0</v>
      </c>
      <c r="C180" s="5" t="s">
        <v>39</v>
      </c>
      <c r="D180" s="5" t="s">
        <v>40</v>
      </c>
      <c r="E180" s="5" t="s">
        <v>39</v>
      </c>
      <c r="F180" s="7" t="s">
        <v>43</v>
      </c>
      <c r="G180" s="8">
        <v>179.0</v>
      </c>
      <c r="H180" s="8">
        <v>11.0</v>
      </c>
      <c r="I180" s="7" t="s">
        <v>49</v>
      </c>
      <c r="J180" s="8">
        <v>1.0</v>
      </c>
      <c r="K180" s="8">
        <v>10.0</v>
      </c>
      <c r="L180" s="8">
        <v>-2.0</v>
      </c>
      <c r="X180" s="7" t="s">
        <v>50</v>
      </c>
      <c r="Y180" s="7" t="s">
        <v>46</v>
      </c>
      <c r="Z180" s="7" t="s">
        <v>50</v>
      </c>
      <c r="AA180" s="7" t="s">
        <v>50</v>
      </c>
      <c r="AB180" s="7" t="s">
        <v>50</v>
      </c>
      <c r="AC180" s="7" t="s">
        <v>50</v>
      </c>
      <c r="AD180" s="7" t="s">
        <v>50</v>
      </c>
      <c r="AE180" s="7" t="s">
        <v>50</v>
      </c>
      <c r="AF180" s="8">
        <v>7.0</v>
      </c>
      <c r="AG180" s="7"/>
      <c r="AH180" s="7" t="s">
        <v>45</v>
      </c>
      <c r="AI180" s="7" t="s">
        <v>50</v>
      </c>
      <c r="AJ180" s="7" t="s">
        <v>50</v>
      </c>
    </row>
    <row r="181">
      <c r="A181" s="5"/>
      <c r="B181" s="5"/>
      <c r="C181" s="9"/>
      <c r="D181" s="9"/>
      <c r="E181" s="9"/>
      <c r="F181" s="7"/>
      <c r="G181" s="7"/>
      <c r="H181" s="7"/>
      <c r="I181" s="7"/>
      <c r="J181" s="7"/>
      <c r="K181" s="7"/>
      <c r="L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r="182">
      <c r="A182" s="5"/>
      <c r="B182" s="5"/>
      <c r="C182" s="5"/>
      <c r="D182" s="5"/>
      <c r="E182" s="5"/>
      <c r="F182" s="7"/>
      <c r="G182" s="7"/>
      <c r="H182" s="7"/>
      <c r="I182" s="7"/>
      <c r="J182" s="7"/>
      <c r="K182" s="7"/>
      <c r="L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r="183">
      <c r="A183" s="5"/>
      <c r="B183" s="5"/>
      <c r="C183" s="9"/>
      <c r="D183" s="9"/>
      <c r="E183" s="9"/>
      <c r="F183" s="7"/>
      <c r="G183" s="7"/>
      <c r="H183" s="7"/>
      <c r="I183" s="7"/>
      <c r="J183" s="7"/>
      <c r="K183" s="7"/>
      <c r="L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>
      <c r="A184" s="5"/>
      <c r="B184" s="5"/>
      <c r="C184" s="5"/>
      <c r="D184" s="5"/>
      <c r="E184" s="5"/>
      <c r="F184" s="7"/>
      <c r="G184" s="7"/>
      <c r="H184" s="7"/>
      <c r="I184" s="7"/>
      <c r="J184" s="7"/>
      <c r="K184" s="7"/>
      <c r="L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r="185">
      <c r="A185" s="5"/>
      <c r="B185" s="5"/>
      <c r="C185" s="9"/>
      <c r="D185" s="9"/>
      <c r="E185" s="9"/>
      <c r="F185" s="7"/>
      <c r="G185" s="7"/>
      <c r="H185" s="7"/>
      <c r="I185" s="7"/>
      <c r="J185" s="7"/>
      <c r="K185" s="7"/>
      <c r="L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r="186">
      <c r="A186" s="5"/>
      <c r="B186" s="5"/>
      <c r="C186" s="5"/>
      <c r="D186" s="5"/>
      <c r="E186" s="5"/>
      <c r="F186" s="7"/>
      <c r="G186" s="7"/>
      <c r="H186" s="7"/>
      <c r="I186" s="7"/>
      <c r="J186" s="7"/>
      <c r="K186" s="7"/>
      <c r="L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r="187">
      <c r="A187" s="5"/>
      <c r="B187" s="5"/>
      <c r="C187" s="7"/>
      <c r="D187" s="7"/>
      <c r="E187" s="7"/>
      <c r="F187" s="7"/>
      <c r="G187" s="7"/>
      <c r="H187" s="7"/>
      <c r="I187" s="7"/>
      <c r="J187" s="7"/>
      <c r="K187" s="7"/>
      <c r="L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r="188">
      <c r="A188" s="5"/>
      <c r="B188" s="5"/>
      <c r="C188" s="7"/>
      <c r="D188" s="7"/>
      <c r="E188" s="7"/>
      <c r="F188" s="7"/>
      <c r="G188" s="7"/>
      <c r="H188" s="7"/>
      <c r="I188" s="7"/>
      <c r="J188" s="7"/>
      <c r="K188" s="7"/>
      <c r="L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r="189">
      <c r="A189" s="5"/>
      <c r="B189" s="5"/>
      <c r="C189" s="7"/>
      <c r="D189" s="7"/>
      <c r="E189" s="7"/>
      <c r="F189" s="7"/>
      <c r="G189" s="7"/>
      <c r="H189" s="7"/>
      <c r="I189" s="7"/>
      <c r="J189" s="7"/>
      <c r="K189" s="7"/>
      <c r="L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</row>
  </sheetData>
  <drawing r:id="rId1"/>
</worksheet>
</file>