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<sst xmlns="http://schemas.openxmlformats.org/spreadsheetml/2006/main" count="1649" uniqueCount="66">
  <si>
    <t>DATE</t>
  </si>
  <si>
    <t>YEAR</t>
  </si>
  <si>
    <t>HOME</t>
  </si>
  <si>
    <t>AWAY</t>
  </si>
  <si>
    <t>OFF_T</t>
  </si>
  <si>
    <t>ODK</t>
  </si>
  <si>
    <t>PLAY #</t>
  </si>
  <si>
    <t>YARD LN</t>
  </si>
  <si>
    <t>HASH</t>
  </si>
  <si>
    <t>DN</t>
  </si>
  <si>
    <t>DIST</t>
  </si>
  <si>
    <t>GN_LS</t>
  </si>
  <si>
    <t>PERSONNEL</t>
  </si>
  <si>
    <t>FORMATION</t>
  </si>
  <si>
    <t>BACKFIELD</t>
  </si>
  <si>
    <t>BACK SET</t>
  </si>
  <si>
    <t>RUN/PASS</t>
  </si>
  <si>
    <t>OFF RUN CODE</t>
  </si>
  <si>
    <t>OFF RUN TYPE</t>
  </si>
  <si>
    <t>OFF PROTECTION</t>
  </si>
  <si>
    <t>OFF PASS CODE</t>
  </si>
  <si>
    <t>OFF PASS RTS</t>
  </si>
  <si>
    <t>QB_DROP</t>
  </si>
  <si>
    <t>RPO</t>
  </si>
  <si>
    <t>DEF_FRONT</t>
  </si>
  <si>
    <t>PASS_RUSH</t>
  </si>
  <si>
    <t>TIME_TILL_THROW</t>
  </si>
  <si>
    <t>TIME_TILL_CATCH</t>
  </si>
  <si>
    <t>TIME_TILL_PRESSURE</t>
  </si>
  <si>
    <t>YACATCH</t>
  </si>
  <si>
    <t>YACONTACT</t>
  </si>
  <si>
    <t>QB_JERSEY</t>
  </si>
  <si>
    <t>INTENDED_TARGET</t>
  </si>
  <si>
    <t>MOTION</t>
  </si>
  <si>
    <t>MOTION_DIRECTION</t>
  </si>
  <si>
    <t>MOTION_TYPE</t>
  </si>
  <si>
    <t>THROW_START</t>
  </si>
  <si>
    <t>THROW_FINISH</t>
  </si>
  <si>
    <t>23-11-11</t>
  </si>
  <si>
    <t>LC</t>
  </si>
  <si>
    <t>WHIT</t>
  </si>
  <si>
    <t>K</t>
  </si>
  <si>
    <t>M</t>
  </si>
  <si>
    <t>S</t>
  </si>
  <si>
    <t>O</t>
  </si>
  <si>
    <t>L</t>
  </si>
  <si>
    <t>N</t>
  </si>
  <si>
    <t>EVEN</t>
  </si>
  <si>
    <t>NaN</t>
  </si>
  <si>
    <t>Y</t>
  </si>
  <si>
    <t>R</t>
  </si>
  <si>
    <t>YOYO</t>
  </si>
  <si>
    <t>RAC</t>
  </si>
  <si>
    <t>T FLIP</t>
  </si>
  <si>
    <t>T SHIFT</t>
  </si>
  <si>
    <t>ZIN</t>
  </si>
  <si>
    <t>D</t>
  </si>
  <si>
    <t>X ACROSS</t>
  </si>
  <si>
    <t>T FLY</t>
  </si>
  <si>
    <t>U ACROSS</t>
  </si>
  <si>
    <t>YAC</t>
  </si>
  <si>
    <t>U YOYO</t>
  </si>
  <si>
    <t>R FLY</t>
  </si>
  <si>
    <t>ODD</t>
  </si>
  <si>
    <t>PAP</t>
  </si>
  <si>
    <t>X FLY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</si>
</sst>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rgb="FFFFFFFF"/>
      <name val="Calibri"/>
    </font>
    <font>
      <b/>
      <color rgb="FFFFFFFF"/>
      <name val="Calibri"/>
    </font>
    <font>
      <color theme="1"/>
      <name val="Calibri"/>
    </font>
    <font>
      <sz val="9.0"/>
      <color theme="1"/>
      <name val="Google Sans Mono"/>
    </font>
  </fonts>
  <fills count="7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E6D2A1"/>
        <bgColor rgb="FFE6D2A1"/>
      </patternFill>
    </fill>
    <fill>
      <patternFill patternType="solid">
        <fgColor rgb="FFFF0000"/>
        <bgColor rgb="FFFF0000"/>
      </patternFill>
    </fill>
    <fill>
      <patternFill patternType="solid">
        <fgColor rgb="FFE5E5E5"/>
        <bgColor rgb="FFE5E5E5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4" fontId="3" numFmtId="0" xfId="0" applyAlignment="1" applyFont="1">
      <alignment vertical="bottom"/>
    </xf>
    <xf borderId="0" fillId="5" fontId="4" numFmtId="0" xfId="0" applyAlignment="1" applyFill="1" applyFont="1">
      <alignment vertical="bottom"/>
    </xf>
    <xf borderId="0" fillId="6" fontId="4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4" t="s">
        <v>36</v>
      </c>
      <c r="AL1" s="4" t="s">
        <v>37</v>
      </c>
    </row>
    <row r="2">
      <c r="A2" s="5" t="s">
        <v>38</v>
      </c>
      <c r="B2" s="6">
        <v>2023.0</v>
      </c>
      <c r="C2" s="5" t="s">
        <v>39</v>
      </c>
      <c r="D2" s="5" t="s">
        <v>40</v>
      </c>
      <c r="E2" s="5"/>
      <c r="F2" s="5" t="s">
        <v>41</v>
      </c>
      <c r="G2" s="6">
        <v>1.0</v>
      </c>
      <c r="H2" s="6">
        <v>-35.0</v>
      </c>
      <c r="I2" s="7" t="s">
        <v>42</v>
      </c>
      <c r="J2" s="5"/>
      <c r="K2" s="5"/>
      <c r="L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>
      <c r="A3" s="5" t="s">
        <v>38</v>
      </c>
      <c r="B3" s="6">
        <v>2023.0</v>
      </c>
      <c r="C3" s="5" t="s">
        <v>39</v>
      </c>
      <c r="D3" s="5" t="s">
        <v>40</v>
      </c>
      <c r="E3" s="5"/>
      <c r="F3" s="5" t="s">
        <v>43</v>
      </c>
      <c r="G3" s="6">
        <v>2.0</v>
      </c>
      <c r="H3" s="5"/>
      <c r="I3" s="5"/>
      <c r="J3" s="5"/>
      <c r="K3" s="5"/>
      <c r="L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</row>
    <row r="4">
      <c r="A4" s="5" t="s">
        <v>38</v>
      </c>
      <c r="B4" s="6">
        <v>2023.0</v>
      </c>
      <c r="C4" s="5" t="s">
        <v>39</v>
      </c>
      <c r="D4" s="5" t="s">
        <v>40</v>
      </c>
      <c r="E4" s="5" t="s">
        <v>39</v>
      </c>
      <c r="F4" s="5" t="s">
        <v>44</v>
      </c>
      <c r="G4" s="6">
        <v>3.0</v>
      </c>
      <c r="H4" s="6">
        <v>-25.0</v>
      </c>
      <c r="I4" s="5" t="s">
        <v>45</v>
      </c>
      <c r="J4" s="6">
        <v>1.0</v>
      </c>
      <c r="K4" s="6">
        <v>10.0</v>
      </c>
      <c r="L4" s="6">
        <v>9.0</v>
      </c>
      <c r="X4" s="5" t="s">
        <v>46</v>
      </c>
      <c r="Y4" s="5" t="s">
        <v>47</v>
      </c>
      <c r="Z4" s="5" t="s">
        <v>48</v>
      </c>
      <c r="AA4" s="5" t="s">
        <v>48</v>
      </c>
      <c r="AB4" s="5" t="s">
        <v>48</v>
      </c>
      <c r="AC4" s="5"/>
      <c r="AD4" s="5" t="s">
        <v>48</v>
      </c>
      <c r="AE4" s="6">
        <v>7.0</v>
      </c>
      <c r="AF4" s="6">
        <v>7.0</v>
      </c>
      <c r="AG4" s="6">
        <v>5.0</v>
      </c>
      <c r="AH4" s="5" t="s">
        <v>49</v>
      </c>
      <c r="AI4" s="5" t="s">
        <v>50</v>
      </c>
      <c r="AJ4" s="5" t="s">
        <v>51</v>
      </c>
    </row>
    <row r="5">
      <c r="A5" s="5" t="s">
        <v>38</v>
      </c>
      <c r="B5" s="6">
        <v>2023.0</v>
      </c>
      <c r="C5" s="5" t="s">
        <v>39</v>
      </c>
      <c r="D5" s="5" t="s">
        <v>40</v>
      </c>
      <c r="E5" s="5" t="s">
        <v>39</v>
      </c>
      <c r="F5" s="5" t="s">
        <v>44</v>
      </c>
      <c r="G5" s="6">
        <v>4.0</v>
      </c>
      <c r="H5" s="6">
        <v>-34.0</v>
      </c>
      <c r="I5" s="5" t="s">
        <v>50</v>
      </c>
      <c r="J5" s="6">
        <v>2.0</v>
      </c>
      <c r="K5" s="6">
        <v>1.0</v>
      </c>
      <c r="L5" s="6">
        <v>21.0</v>
      </c>
      <c r="X5" s="5" t="s">
        <v>46</v>
      </c>
      <c r="Y5" s="5" t="s">
        <v>47</v>
      </c>
      <c r="Z5" s="6">
        <v>4.0</v>
      </c>
      <c r="AA5" s="6">
        <f>(11.17-8.38)</f>
        <v>2.79</v>
      </c>
      <c r="AB5" s="6">
        <f>(12.52-8.38)</f>
        <v>4.14</v>
      </c>
      <c r="AC5" s="6">
        <f>(10.81-8.38)</f>
        <v>2.43</v>
      </c>
      <c r="AD5" s="6">
        <v>3.0</v>
      </c>
      <c r="AE5" s="6">
        <v>0.0</v>
      </c>
      <c r="AF5" s="6">
        <v>7.0</v>
      </c>
      <c r="AG5" s="6">
        <v>4.0</v>
      </c>
      <c r="AH5" s="5" t="s">
        <v>49</v>
      </c>
      <c r="AI5" s="5" t="s">
        <v>45</v>
      </c>
      <c r="AJ5" s="5" t="s">
        <v>52</v>
      </c>
    </row>
    <row r="6">
      <c r="A6" s="5" t="s">
        <v>38</v>
      </c>
      <c r="B6" s="6">
        <v>2023.0</v>
      </c>
      <c r="C6" s="5" t="s">
        <v>39</v>
      </c>
      <c r="D6" s="5" t="s">
        <v>40</v>
      </c>
      <c r="E6" s="5" t="s">
        <v>39</v>
      </c>
      <c r="F6" s="5" t="s">
        <v>44</v>
      </c>
      <c r="G6" s="6">
        <v>5.0</v>
      </c>
      <c r="H6" s="6">
        <v>45.0</v>
      </c>
      <c r="I6" s="5" t="s">
        <v>50</v>
      </c>
      <c r="J6" s="6">
        <v>1.0</v>
      </c>
      <c r="K6" s="6">
        <v>10.0</v>
      </c>
      <c r="L6" s="6">
        <v>12.0</v>
      </c>
      <c r="X6" s="5" t="s">
        <v>46</v>
      </c>
      <c r="Y6" s="5" t="s">
        <v>47</v>
      </c>
      <c r="Z6" s="5" t="s">
        <v>48</v>
      </c>
      <c r="AA6" s="5" t="s">
        <v>48</v>
      </c>
      <c r="AB6" s="5" t="s">
        <v>48</v>
      </c>
      <c r="AC6" s="5"/>
      <c r="AD6" s="5" t="s">
        <v>48</v>
      </c>
      <c r="AE6" s="6">
        <v>0.0</v>
      </c>
      <c r="AF6" s="6">
        <v>7.0</v>
      </c>
      <c r="AG6" s="6">
        <v>5.0</v>
      </c>
      <c r="AH6" s="5" t="s">
        <v>49</v>
      </c>
      <c r="AI6" s="5" t="s">
        <v>50</v>
      </c>
      <c r="AJ6" s="5" t="s">
        <v>53</v>
      </c>
    </row>
    <row r="7">
      <c r="A7" s="5" t="s">
        <v>38</v>
      </c>
      <c r="B7" s="6">
        <v>2023.0</v>
      </c>
      <c r="C7" s="5" t="s">
        <v>39</v>
      </c>
      <c r="D7" s="5" t="s">
        <v>40</v>
      </c>
      <c r="E7" s="5" t="s">
        <v>39</v>
      </c>
      <c r="F7" s="5" t="s">
        <v>44</v>
      </c>
      <c r="G7" s="6">
        <v>6.0</v>
      </c>
      <c r="H7" s="6">
        <v>33.0</v>
      </c>
      <c r="I7" s="5" t="s">
        <v>50</v>
      </c>
      <c r="J7" s="6">
        <v>1.0</v>
      </c>
      <c r="K7" s="6">
        <v>10.0</v>
      </c>
      <c r="L7" s="6">
        <v>0.0</v>
      </c>
      <c r="X7" s="5" t="s">
        <v>46</v>
      </c>
      <c r="Y7" s="5" t="s">
        <v>47</v>
      </c>
      <c r="Z7" s="5" t="s">
        <v>48</v>
      </c>
      <c r="AA7" s="5" t="s">
        <v>48</v>
      </c>
      <c r="AB7" s="5" t="s">
        <v>48</v>
      </c>
      <c r="AC7" s="5"/>
      <c r="AD7" s="5" t="s">
        <v>48</v>
      </c>
      <c r="AE7" s="6">
        <v>1.0</v>
      </c>
      <c r="AF7" s="6">
        <v>7.0</v>
      </c>
      <c r="AG7" s="5"/>
      <c r="AH7" s="5" t="s">
        <v>49</v>
      </c>
      <c r="AI7" s="5" t="s">
        <v>45</v>
      </c>
      <c r="AJ7" s="5" t="s">
        <v>54</v>
      </c>
    </row>
    <row r="8">
      <c r="A8" s="5" t="s">
        <v>38</v>
      </c>
      <c r="B8" s="6">
        <v>2023.0</v>
      </c>
      <c r="C8" s="5" t="s">
        <v>39</v>
      </c>
      <c r="D8" s="5" t="s">
        <v>40</v>
      </c>
      <c r="E8" s="5" t="s">
        <v>39</v>
      </c>
      <c r="F8" s="5" t="s">
        <v>44</v>
      </c>
      <c r="G8" s="6">
        <v>7.0</v>
      </c>
      <c r="H8" s="6">
        <v>33.0</v>
      </c>
      <c r="I8" s="5" t="s">
        <v>50</v>
      </c>
      <c r="J8" s="6">
        <v>2.0</v>
      </c>
      <c r="K8" s="6">
        <v>10.0</v>
      </c>
      <c r="L8" s="6">
        <v>0.0</v>
      </c>
      <c r="X8" s="5" t="s">
        <v>49</v>
      </c>
      <c r="Y8" s="5" t="s">
        <v>47</v>
      </c>
      <c r="Z8" s="5" t="s">
        <v>23</v>
      </c>
      <c r="AA8" s="6">
        <f>(8.63-6.22)</f>
        <v>2.41</v>
      </c>
      <c r="AB8" s="5" t="s">
        <v>48</v>
      </c>
      <c r="AC8" s="6">
        <v>-1.0</v>
      </c>
      <c r="AD8" s="5" t="s">
        <v>48</v>
      </c>
      <c r="AE8" s="6">
        <v>0.0</v>
      </c>
      <c r="AF8" s="6">
        <v>7.0</v>
      </c>
      <c r="AG8" s="6">
        <v>14.0</v>
      </c>
      <c r="AH8" s="5" t="s">
        <v>49</v>
      </c>
      <c r="AI8" s="5" t="s">
        <v>50</v>
      </c>
      <c r="AJ8" s="5" t="s">
        <v>55</v>
      </c>
    </row>
    <row r="9">
      <c r="A9" s="5" t="s">
        <v>38</v>
      </c>
      <c r="B9" s="6">
        <v>2023.0</v>
      </c>
      <c r="C9" s="5" t="s">
        <v>39</v>
      </c>
      <c r="D9" s="5" t="s">
        <v>40</v>
      </c>
      <c r="E9" s="5" t="s">
        <v>39</v>
      </c>
      <c r="F9" s="5" t="s">
        <v>44</v>
      </c>
      <c r="G9" s="6">
        <v>8.0</v>
      </c>
      <c r="H9" s="6">
        <v>33.0</v>
      </c>
      <c r="I9" s="5" t="s">
        <v>50</v>
      </c>
      <c r="J9" s="6">
        <v>3.0</v>
      </c>
      <c r="K9" s="6">
        <v>10.0</v>
      </c>
      <c r="L9" s="6">
        <v>8.0</v>
      </c>
      <c r="X9" s="5" t="s">
        <v>46</v>
      </c>
      <c r="Y9" s="5" t="s">
        <v>47</v>
      </c>
      <c r="Z9" s="5" t="s">
        <v>48</v>
      </c>
      <c r="AA9" s="5" t="s">
        <v>48</v>
      </c>
      <c r="AB9" s="5" t="s">
        <v>48</v>
      </c>
      <c r="AC9" s="5"/>
      <c r="AD9" s="5" t="s">
        <v>48</v>
      </c>
      <c r="AE9" s="6">
        <v>8.0</v>
      </c>
      <c r="AF9" s="6">
        <v>7.0</v>
      </c>
      <c r="AG9" s="5"/>
      <c r="AH9" s="5" t="s">
        <v>46</v>
      </c>
      <c r="AI9" s="5" t="s">
        <v>48</v>
      </c>
      <c r="AJ9" s="5" t="s">
        <v>48</v>
      </c>
    </row>
    <row r="10">
      <c r="A10" s="5" t="s">
        <v>38</v>
      </c>
      <c r="B10" s="6">
        <v>2023.0</v>
      </c>
      <c r="C10" s="5" t="s">
        <v>39</v>
      </c>
      <c r="D10" s="5" t="s">
        <v>40</v>
      </c>
      <c r="E10" s="5" t="s">
        <v>39</v>
      </c>
      <c r="F10" s="5" t="s">
        <v>44</v>
      </c>
      <c r="G10" s="6">
        <v>9.0</v>
      </c>
      <c r="H10" s="6">
        <v>25.0</v>
      </c>
      <c r="I10" s="5" t="s">
        <v>42</v>
      </c>
      <c r="J10" s="6">
        <v>4.0</v>
      </c>
      <c r="K10" s="6">
        <v>2.0</v>
      </c>
      <c r="L10" s="6">
        <v>25.0</v>
      </c>
      <c r="X10" s="5" t="s">
        <v>46</v>
      </c>
      <c r="Y10" s="5" t="s">
        <v>47</v>
      </c>
      <c r="Z10" s="6">
        <v>6.0</v>
      </c>
      <c r="AA10" s="6">
        <f>(10.65-7.15)</f>
        <v>3.5</v>
      </c>
      <c r="AB10" s="6">
        <f>(12.5-7.15)</f>
        <v>5.35</v>
      </c>
      <c r="AC10" s="6">
        <f>(9.98-7.15)</f>
        <v>2.83</v>
      </c>
      <c r="AD10" s="6">
        <v>0.0</v>
      </c>
      <c r="AE10" s="6">
        <v>0.0</v>
      </c>
      <c r="AF10" s="6">
        <v>7.0</v>
      </c>
      <c r="AG10" s="6">
        <v>3.0</v>
      </c>
      <c r="AH10" s="5" t="s">
        <v>49</v>
      </c>
      <c r="AI10" s="5" t="s">
        <v>50</v>
      </c>
      <c r="AJ10" s="5" t="s">
        <v>55</v>
      </c>
    </row>
    <row r="11">
      <c r="A11" s="5" t="s">
        <v>38</v>
      </c>
      <c r="B11" s="6">
        <v>2023.0</v>
      </c>
      <c r="C11" s="5" t="s">
        <v>39</v>
      </c>
      <c r="D11" s="5" t="s">
        <v>40</v>
      </c>
      <c r="E11" s="5"/>
      <c r="F11" s="5" t="s">
        <v>41</v>
      </c>
      <c r="G11" s="6">
        <v>10.0</v>
      </c>
      <c r="H11" s="6">
        <v>3.0</v>
      </c>
      <c r="I11" s="7" t="s">
        <v>42</v>
      </c>
      <c r="J11" s="5"/>
      <c r="K11" s="5"/>
      <c r="L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>
      <c r="A12" s="5" t="s">
        <v>38</v>
      </c>
      <c r="B12" s="6">
        <v>2023.0</v>
      </c>
      <c r="C12" s="5" t="s">
        <v>39</v>
      </c>
      <c r="D12" s="5" t="s">
        <v>40</v>
      </c>
      <c r="E12" s="5"/>
      <c r="F12" s="5" t="s">
        <v>41</v>
      </c>
      <c r="G12" s="6">
        <v>11.0</v>
      </c>
      <c r="H12" s="6">
        <v>3.0</v>
      </c>
      <c r="I12" s="7" t="s">
        <v>42</v>
      </c>
      <c r="J12" s="5"/>
      <c r="K12" s="5"/>
      <c r="L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>
      <c r="A13" s="5" t="s">
        <v>38</v>
      </c>
      <c r="B13" s="6">
        <v>2023.0</v>
      </c>
      <c r="C13" s="5" t="s">
        <v>39</v>
      </c>
      <c r="D13" s="5" t="s">
        <v>40</v>
      </c>
      <c r="E13" s="5"/>
      <c r="F13" s="5" t="s">
        <v>41</v>
      </c>
      <c r="G13" s="6">
        <v>12.0</v>
      </c>
      <c r="H13" s="6">
        <v>-35.0</v>
      </c>
      <c r="I13" s="7" t="s">
        <v>42</v>
      </c>
      <c r="J13" s="5"/>
      <c r="K13" s="5"/>
      <c r="L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</row>
    <row r="14">
      <c r="A14" s="5" t="s">
        <v>38</v>
      </c>
      <c r="B14" s="6">
        <v>2023.0</v>
      </c>
      <c r="C14" s="5" t="s">
        <v>39</v>
      </c>
      <c r="D14" s="5" t="s">
        <v>40</v>
      </c>
      <c r="E14" s="5"/>
      <c r="F14" s="5" t="s">
        <v>43</v>
      </c>
      <c r="G14" s="6">
        <v>13.0</v>
      </c>
      <c r="H14" s="5"/>
      <c r="I14" s="5"/>
      <c r="J14" s="5"/>
      <c r="K14" s="5"/>
      <c r="L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5">
      <c r="A15" s="5" t="s">
        <v>38</v>
      </c>
      <c r="B15" s="6">
        <v>2023.0</v>
      </c>
      <c r="C15" s="5" t="s">
        <v>39</v>
      </c>
      <c r="D15" s="5" t="s">
        <v>40</v>
      </c>
      <c r="E15" s="5" t="s">
        <v>40</v>
      </c>
      <c r="F15" s="5" t="s">
        <v>56</v>
      </c>
      <c r="G15" s="6">
        <v>14.0</v>
      </c>
      <c r="H15" s="6">
        <v>-35.0</v>
      </c>
      <c r="I15" s="5" t="s">
        <v>45</v>
      </c>
      <c r="J15" s="6">
        <v>1.0</v>
      </c>
      <c r="K15" s="6">
        <v>10.0</v>
      </c>
      <c r="L15" s="6">
        <v>11.0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</row>
    <row r="16">
      <c r="A16" s="5" t="s">
        <v>38</v>
      </c>
      <c r="B16" s="6">
        <v>2023.0</v>
      </c>
      <c r="C16" s="5" t="s">
        <v>39</v>
      </c>
      <c r="D16" s="5" t="s">
        <v>40</v>
      </c>
      <c r="E16" s="5" t="s">
        <v>40</v>
      </c>
      <c r="F16" s="5" t="s">
        <v>56</v>
      </c>
      <c r="G16" s="6">
        <v>15.0</v>
      </c>
      <c r="H16" s="6">
        <v>-46.0</v>
      </c>
      <c r="I16" s="5" t="s">
        <v>50</v>
      </c>
      <c r="J16" s="6">
        <v>1.0</v>
      </c>
      <c r="K16" s="6">
        <v>10.0</v>
      </c>
      <c r="L16" s="6">
        <v>13.0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</row>
    <row r="17">
      <c r="A17" s="5" t="s">
        <v>38</v>
      </c>
      <c r="B17" s="6">
        <v>2023.0</v>
      </c>
      <c r="C17" s="5" t="s">
        <v>39</v>
      </c>
      <c r="D17" s="5" t="s">
        <v>40</v>
      </c>
      <c r="E17" s="5" t="s">
        <v>40</v>
      </c>
      <c r="F17" s="5" t="s">
        <v>56</v>
      </c>
      <c r="G17" s="6">
        <v>16.0</v>
      </c>
      <c r="H17" s="6">
        <v>41.0</v>
      </c>
      <c r="I17" s="5" t="s">
        <v>42</v>
      </c>
      <c r="J17" s="6">
        <v>1.0</v>
      </c>
      <c r="K17" s="6">
        <v>10.0</v>
      </c>
      <c r="L17" s="6">
        <v>10.0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>
      <c r="A18" s="5" t="s">
        <v>38</v>
      </c>
      <c r="B18" s="6">
        <v>2023.0</v>
      </c>
      <c r="C18" s="5" t="s">
        <v>39</v>
      </c>
      <c r="D18" s="5" t="s">
        <v>40</v>
      </c>
      <c r="E18" s="5" t="s">
        <v>40</v>
      </c>
      <c r="F18" s="5" t="s">
        <v>56</v>
      </c>
      <c r="G18" s="6">
        <v>17.0</v>
      </c>
      <c r="H18" s="6">
        <v>31.0</v>
      </c>
      <c r="I18" s="5" t="s">
        <v>42</v>
      </c>
      <c r="J18" s="6">
        <v>1.0</v>
      </c>
      <c r="K18" s="6">
        <v>10.0</v>
      </c>
      <c r="L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</row>
    <row r="19">
      <c r="A19" s="5" t="s">
        <v>38</v>
      </c>
      <c r="B19" s="6">
        <v>2023.0</v>
      </c>
      <c r="C19" s="5" t="s">
        <v>39</v>
      </c>
      <c r="D19" s="5" t="s">
        <v>40</v>
      </c>
      <c r="E19" s="5"/>
      <c r="F19" s="5" t="s">
        <v>43</v>
      </c>
      <c r="G19" s="6">
        <v>18.0</v>
      </c>
      <c r="H19" s="5"/>
      <c r="I19" s="5" t="s">
        <v>42</v>
      </c>
      <c r="J19" s="5"/>
      <c r="K19" s="5"/>
      <c r="L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</row>
    <row r="20">
      <c r="A20" s="5" t="s">
        <v>38</v>
      </c>
      <c r="B20" s="6">
        <v>2023.0</v>
      </c>
      <c r="C20" s="5" t="s">
        <v>39</v>
      </c>
      <c r="D20" s="5" t="s">
        <v>40</v>
      </c>
      <c r="E20" s="5" t="s">
        <v>39</v>
      </c>
      <c r="F20" s="5" t="s">
        <v>44</v>
      </c>
      <c r="G20" s="6">
        <v>19.0</v>
      </c>
      <c r="H20" s="6">
        <v>-20.0</v>
      </c>
      <c r="I20" s="5" t="s">
        <v>45</v>
      </c>
      <c r="J20" s="6">
        <v>1.0</v>
      </c>
      <c r="K20" s="6">
        <v>10.0</v>
      </c>
      <c r="L20" s="6">
        <v>0.0</v>
      </c>
      <c r="X20" s="5" t="s">
        <v>46</v>
      </c>
      <c r="Y20" s="5" t="s">
        <v>47</v>
      </c>
      <c r="Z20" s="6">
        <v>4.0</v>
      </c>
      <c r="AA20" s="6">
        <f>(7.12-3.72)</f>
        <v>3.4</v>
      </c>
      <c r="AB20" s="5" t="s">
        <v>48</v>
      </c>
      <c r="AC20" s="6">
        <f>(6.34-3.72)</f>
        <v>2.62</v>
      </c>
      <c r="AD20" s="5" t="s">
        <v>48</v>
      </c>
      <c r="AE20" s="6">
        <v>0.0</v>
      </c>
      <c r="AF20" s="6">
        <v>7.0</v>
      </c>
      <c r="AG20" s="6">
        <v>4.0</v>
      </c>
      <c r="AH20" s="5" t="s">
        <v>46</v>
      </c>
      <c r="AI20" s="5" t="s">
        <v>48</v>
      </c>
      <c r="AJ20" s="5" t="s">
        <v>48</v>
      </c>
    </row>
    <row r="21">
      <c r="A21" s="5" t="s">
        <v>38</v>
      </c>
      <c r="B21" s="6">
        <v>2023.0</v>
      </c>
      <c r="C21" s="5" t="s">
        <v>39</v>
      </c>
      <c r="D21" s="5" t="s">
        <v>40</v>
      </c>
      <c r="E21" s="5" t="s">
        <v>39</v>
      </c>
      <c r="F21" s="5" t="s">
        <v>44</v>
      </c>
      <c r="G21" s="6">
        <v>20.0</v>
      </c>
      <c r="H21" s="6">
        <v>-20.0</v>
      </c>
      <c r="I21" s="5" t="s">
        <v>45</v>
      </c>
      <c r="J21" s="6">
        <v>2.0</v>
      </c>
      <c r="K21" s="6">
        <v>10.0</v>
      </c>
      <c r="L21" s="6">
        <v>9.0</v>
      </c>
      <c r="X21" s="5" t="s">
        <v>46</v>
      </c>
      <c r="Y21" s="5" t="s">
        <v>47</v>
      </c>
      <c r="Z21" s="6">
        <v>4.0</v>
      </c>
      <c r="AA21" s="6">
        <f>(11.04-8.26)</f>
        <v>2.78</v>
      </c>
      <c r="AB21" s="6">
        <f>(11.74-8.26)</f>
        <v>3.48</v>
      </c>
      <c r="AC21" s="6">
        <v>-1.0</v>
      </c>
      <c r="AD21" s="6">
        <v>5.0</v>
      </c>
      <c r="AE21" s="6">
        <v>0.0</v>
      </c>
      <c r="AF21" s="6">
        <v>7.0</v>
      </c>
      <c r="AG21" s="6">
        <v>3.0</v>
      </c>
      <c r="AH21" s="5" t="s">
        <v>49</v>
      </c>
      <c r="AI21" s="5" t="s">
        <v>45</v>
      </c>
      <c r="AJ21" s="5" t="s">
        <v>57</v>
      </c>
    </row>
    <row r="22">
      <c r="A22" s="5" t="s">
        <v>38</v>
      </c>
      <c r="B22" s="6">
        <v>2023.0</v>
      </c>
      <c r="C22" s="5" t="s">
        <v>39</v>
      </c>
      <c r="D22" s="5" t="s">
        <v>40</v>
      </c>
      <c r="E22" s="5" t="s">
        <v>39</v>
      </c>
      <c r="F22" s="5" t="s">
        <v>44</v>
      </c>
      <c r="G22" s="6">
        <v>21.0</v>
      </c>
      <c r="H22" s="6">
        <v>-29.0</v>
      </c>
      <c r="I22" s="5" t="s">
        <v>45</v>
      </c>
      <c r="J22" s="6">
        <v>3.0</v>
      </c>
      <c r="K22" s="6">
        <v>1.0</v>
      </c>
      <c r="L22" s="6">
        <v>9.0</v>
      </c>
      <c r="X22" s="5" t="s">
        <v>46</v>
      </c>
      <c r="Y22" s="5" t="s">
        <v>47</v>
      </c>
      <c r="Z22" s="5" t="s">
        <v>48</v>
      </c>
      <c r="AA22" s="5" t="s">
        <v>48</v>
      </c>
      <c r="AB22" s="5" t="s">
        <v>48</v>
      </c>
      <c r="AC22" s="5"/>
      <c r="AD22" s="5" t="s">
        <v>48</v>
      </c>
      <c r="AE22" s="6">
        <v>4.0</v>
      </c>
      <c r="AF22" s="6">
        <v>7.0</v>
      </c>
      <c r="AG22" s="5"/>
      <c r="AH22" s="5" t="s">
        <v>49</v>
      </c>
      <c r="AI22" s="5" t="s">
        <v>50</v>
      </c>
      <c r="AJ22" s="5" t="s">
        <v>58</v>
      </c>
    </row>
    <row r="23">
      <c r="A23" s="5" t="s">
        <v>38</v>
      </c>
      <c r="B23" s="6">
        <v>2023.0</v>
      </c>
      <c r="C23" s="5" t="s">
        <v>39</v>
      </c>
      <c r="D23" s="5" t="s">
        <v>40</v>
      </c>
      <c r="E23" s="5" t="s">
        <v>39</v>
      </c>
      <c r="F23" s="5" t="s">
        <v>44</v>
      </c>
      <c r="G23" s="6">
        <v>22.0</v>
      </c>
      <c r="H23" s="6">
        <v>-38.0</v>
      </c>
      <c r="I23" s="5" t="s">
        <v>50</v>
      </c>
      <c r="J23" s="6">
        <v>1.0</v>
      </c>
      <c r="K23" s="6">
        <v>10.0</v>
      </c>
      <c r="L23" s="6">
        <v>17.0</v>
      </c>
      <c r="X23" s="5" t="s">
        <v>46</v>
      </c>
      <c r="Y23" s="5" t="s">
        <v>47</v>
      </c>
      <c r="Z23" s="5" t="s">
        <v>48</v>
      </c>
      <c r="AA23" s="5" t="s">
        <v>48</v>
      </c>
      <c r="AB23" s="5" t="s">
        <v>48</v>
      </c>
      <c r="AC23" s="5"/>
      <c r="AD23" s="5" t="s">
        <v>48</v>
      </c>
      <c r="AE23" s="6">
        <v>0.0</v>
      </c>
      <c r="AF23" s="6">
        <v>7.0</v>
      </c>
      <c r="AG23" s="6">
        <v>5.0</v>
      </c>
      <c r="AH23" s="5" t="s">
        <v>49</v>
      </c>
      <c r="AI23" s="5" t="s">
        <v>50</v>
      </c>
      <c r="AJ23" s="5" t="s">
        <v>55</v>
      </c>
    </row>
    <row r="24">
      <c r="A24" s="5" t="s">
        <v>38</v>
      </c>
      <c r="B24" s="6">
        <v>2023.0</v>
      </c>
      <c r="C24" s="5" t="s">
        <v>39</v>
      </c>
      <c r="D24" s="5" t="s">
        <v>40</v>
      </c>
      <c r="E24" s="5" t="s">
        <v>39</v>
      </c>
      <c r="F24" s="5" t="s">
        <v>44</v>
      </c>
      <c r="G24" s="6">
        <v>23.0</v>
      </c>
      <c r="H24" s="6">
        <v>45.0</v>
      </c>
      <c r="I24" s="5" t="s">
        <v>50</v>
      </c>
      <c r="J24" s="6">
        <v>1.0</v>
      </c>
      <c r="K24" s="6">
        <v>10.0</v>
      </c>
      <c r="L24" s="6">
        <v>13.0</v>
      </c>
      <c r="X24" s="5" t="s">
        <v>46</v>
      </c>
      <c r="Y24" s="5" t="s">
        <v>47</v>
      </c>
      <c r="Z24" s="6">
        <v>4.0</v>
      </c>
      <c r="AA24" s="6">
        <f>(9.81-6.52)</f>
        <v>3.29</v>
      </c>
      <c r="AB24" s="6">
        <f>(10.59-6.52)</f>
        <v>4.07</v>
      </c>
      <c r="AC24" s="6">
        <v>-1.0</v>
      </c>
      <c r="AD24" s="6">
        <v>2.0</v>
      </c>
      <c r="AE24" s="6">
        <v>1.0</v>
      </c>
      <c r="AF24" s="6">
        <v>7.0</v>
      </c>
      <c r="AG24" s="6">
        <v>14.0</v>
      </c>
      <c r="AH24" s="5" t="s">
        <v>46</v>
      </c>
      <c r="AI24" s="5" t="s">
        <v>48</v>
      </c>
      <c r="AJ24" s="5" t="s">
        <v>48</v>
      </c>
    </row>
    <row r="25">
      <c r="A25" s="5" t="s">
        <v>38</v>
      </c>
      <c r="B25" s="6">
        <v>2023.0</v>
      </c>
      <c r="C25" s="5" t="s">
        <v>39</v>
      </c>
      <c r="D25" s="5" t="s">
        <v>40</v>
      </c>
      <c r="E25" s="5" t="s">
        <v>39</v>
      </c>
      <c r="F25" s="5" t="s">
        <v>44</v>
      </c>
      <c r="G25" s="6">
        <v>24.0</v>
      </c>
      <c r="H25" s="6">
        <v>32.0</v>
      </c>
      <c r="I25" s="5" t="s">
        <v>50</v>
      </c>
      <c r="J25" s="6">
        <v>1.0</v>
      </c>
      <c r="K25" s="6">
        <v>10.0</v>
      </c>
      <c r="L25" s="6">
        <v>32.0</v>
      </c>
      <c r="X25" s="5" t="s">
        <v>46</v>
      </c>
      <c r="Y25" s="5" t="s">
        <v>47</v>
      </c>
      <c r="Z25" s="6">
        <v>4.0</v>
      </c>
      <c r="AA25" s="5" t="s">
        <v>48</v>
      </c>
      <c r="AB25" s="5" t="s">
        <v>48</v>
      </c>
      <c r="AC25" s="5"/>
      <c r="AD25" s="6">
        <v>32.0</v>
      </c>
      <c r="AE25" s="6">
        <v>32.0</v>
      </c>
      <c r="AF25" s="6">
        <v>7.0</v>
      </c>
      <c r="AG25" s="6">
        <v>5.0</v>
      </c>
      <c r="AH25" s="5" t="s">
        <v>49</v>
      </c>
      <c r="AI25" s="5" t="s">
        <v>45</v>
      </c>
      <c r="AJ25" s="5" t="s">
        <v>52</v>
      </c>
    </row>
    <row r="26">
      <c r="A26" s="5" t="s">
        <v>38</v>
      </c>
      <c r="B26" s="6">
        <v>2023.0</v>
      </c>
      <c r="C26" s="5" t="s">
        <v>39</v>
      </c>
      <c r="D26" s="5" t="s">
        <v>40</v>
      </c>
      <c r="E26" s="5"/>
      <c r="F26" s="5" t="s">
        <v>41</v>
      </c>
      <c r="G26" s="6">
        <v>25.0</v>
      </c>
      <c r="H26" s="6">
        <v>3.0</v>
      </c>
      <c r="I26" s="7" t="s">
        <v>42</v>
      </c>
      <c r="J26" s="5"/>
      <c r="K26" s="5"/>
      <c r="L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</row>
    <row r="27">
      <c r="A27" s="5" t="s">
        <v>38</v>
      </c>
      <c r="B27" s="6">
        <v>2023.0</v>
      </c>
      <c r="C27" s="5" t="s">
        <v>39</v>
      </c>
      <c r="D27" s="5" t="s">
        <v>40</v>
      </c>
      <c r="E27" s="5"/>
      <c r="F27" s="5" t="s">
        <v>41</v>
      </c>
      <c r="G27" s="6">
        <v>26.0</v>
      </c>
      <c r="H27" s="6">
        <v>-35.0</v>
      </c>
      <c r="I27" s="7" t="s">
        <v>42</v>
      </c>
      <c r="J27" s="5"/>
      <c r="K27" s="5"/>
      <c r="L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</row>
    <row r="28">
      <c r="A28" s="5" t="s">
        <v>38</v>
      </c>
      <c r="B28" s="6">
        <v>2023.0</v>
      </c>
      <c r="C28" s="5" t="s">
        <v>39</v>
      </c>
      <c r="D28" s="5" t="s">
        <v>40</v>
      </c>
      <c r="E28" s="5" t="s">
        <v>40</v>
      </c>
      <c r="F28" s="5" t="s">
        <v>56</v>
      </c>
      <c r="G28" s="6">
        <v>27.0</v>
      </c>
      <c r="H28" s="6">
        <v>-46.0</v>
      </c>
      <c r="I28" s="5" t="s">
        <v>45</v>
      </c>
      <c r="J28" s="6">
        <v>1.0</v>
      </c>
      <c r="K28" s="6">
        <v>10.0</v>
      </c>
      <c r="L28" s="6">
        <v>13.0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</row>
    <row r="29">
      <c r="A29" s="5" t="s">
        <v>38</v>
      </c>
      <c r="B29" s="6">
        <v>2023.0</v>
      </c>
      <c r="C29" s="5" t="s">
        <v>39</v>
      </c>
      <c r="D29" s="5" t="s">
        <v>40</v>
      </c>
      <c r="E29" s="5"/>
      <c r="F29" s="5" t="s">
        <v>43</v>
      </c>
      <c r="G29" s="6">
        <v>28.0</v>
      </c>
      <c r="H29" s="5"/>
      <c r="I29" s="5"/>
      <c r="J29" s="5"/>
      <c r="K29" s="5"/>
      <c r="L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</row>
    <row r="30">
      <c r="A30" s="5" t="s">
        <v>38</v>
      </c>
      <c r="B30" s="6">
        <v>2023.0</v>
      </c>
      <c r="C30" s="5" t="s">
        <v>39</v>
      </c>
      <c r="D30" s="5" t="s">
        <v>40</v>
      </c>
      <c r="E30" s="5" t="s">
        <v>40</v>
      </c>
      <c r="F30" s="5" t="s">
        <v>56</v>
      </c>
      <c r="G30" s="6">
        <v>29.0</v>
      </c>
      <c r="H30" s="6">
        <v>41.0</v>
      </c>
      <c r="I30" s="5" t="s">
        <v>50</v>
      </c>
      <c r="J30" s="6">
        <v>1.0</v>
      </c>
      <c r="K30" s="6">
        <v>10.0</v>
      </c>
      <c r="L30" s="6">
        <v>0.0</v>
      </c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</row>
    <row r="31">
      <c r="A31" s="5" t="s">
        <v>38</v>
      </c>
      <c r="B31" s="6">
        <v>2023.0</v>
      </c>
      <c r="C31" s="5" t="s">
        <v>39</v>
      </c>
      <c r="D31" s="5" t="s">
        <v>40</v>
      </c>
      <c r="E31" s="5" t="s">
        <v>40</v>
      </c>
      <c r="F31" s="5" t="s">
        <v>56</v>
      </c>
      <c r="G31" s="6">
        <v>30.0</v>
      </c>
      <c r="H31" s="6">
        <v>41.0</v>
      </c>
      <c r="I31" s="5" t="s">
        <v>50</v>
      </c>
      <c r="J31" s="6">
        <v>2.0</v>
      </c>
      <c r="K31" s="6">
        <v>10.0</v>
      </c>
      <c r="L31" s="6">
        <v>0.0</v>
      </c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>
      <c r="A32" s="5" t="s">
        <v>38</v>
      </c>
      <c r="B32" s="6">
        <v>2023.0</v>
      </c>
      <c r="C32" s="5" t="s">
        <v>39</v>
      </c>
      <c r="D32" s="5" t="s">
        <v>40</v>
      </c>
      <c r="E32" s="5" t="s">
        <v>40</v>
      </c>
      <c r="F32" s="5" t="s">
        <v>56</v>
      </c>
      <c r="G32" s="6">
        <v>31.0</v>
      </c>
      <c r="H32" s="6">
        <v>41.0</v>
      </c>
      <c r="I32" s="5" t="s">
        <v>50</v>
      </c>
      <c r="J32" s="6">
        <v>3.0</v>
      </c>
      <c r="K32" s="6">
        <v>10.0</v>
      </c>
      <c r="L32" s="6">
        <v>-1.0</v>
      </c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</row>
    <row r="33">
      <c r="A33" s="5" t="s">
        <v>38</v>
      </c>
      <c r="B33" s="6">
        <v>2023.0</v>
      </c>
      <c r="C33" s="5" t="s">
        <v>39</v>
      </c>
      <c r="D33" s="5" t="s">
        <v>40</v>
      </c>
      <c r="E33" s="5"/>
      <c r="F33" s="5" t="s">
        <v>41</v>
      </c>
      <c r="G33" s="6">
        <v>32.0</v>
      </c>
      <c r="H33" s="6">
        <v>42.0</v>
      </c>
      <c r="I33" s="7" t="s">
        <v>42</v>
      </c>
      <c r="J33" s="6">
        <v>4.0</v>
      </c>
      <c r="K33" s="6">
        <v>11.0</v>
      </c>
      <c r="L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</row>
    <row r="34">
      <c r="A34" s="5" t="s">
        <v>38</v>
      </c>
      <c r="B34" s="6">
        <v>2023.0</v>
      </c>
      <c r="C34" s="5" t="s">
        <v>39</v>
      </c>
      <c r="D34" s="5" t="s">
        <v>40</v>
      </c>
      <c r="E34" s="5" t="s">
        <v>39</v>
      </c>
      <c r="F34" s="5" t="s">
        <v>44</v>
      </c>
      <c r="G34" s="6">
        <v>33.0</v>
      </c>
      <c r="H34" s="6">
        <v>-20.0</v>
      </c>
      <c r="I34" s="5" t="s">
        <v>50</v>
      </c>
      <c r="J34" s="6">
        <v>1.0</v>
      </c>
      <c r="K34" s="6">
        <v>10.0</v>
      </c>
      <c r="L34" s="6">
        <v>2.0</v>
      </c>
      <c r="X34" s="5" t="s">
        <v>46</v>
      </c>
      <c r="Y34" s="5" t="s">
        <v>47</v>
      </c>
      <c r="Z34" s="5" t="s">
        <v>48</v>
      </c>
      <c r="AA34" s="6">
        <f>(17.67-15.55)</f>
        <v>2.12</v>
      </c>
      <c r="AB34" s="6">
        <f>(18.04-15.55)</f>
        <v>2.49</v>
      </c>
      <c r="AC34" s="6">
        <v>-1.0</v>
      </c>
      <c r="AD34" s="5" t="s">
        <v>48</v>
      </c>
      <c r="AE34" s="6">
        <v>3.0</v>
      </c>
      <c r="AF34" s="6">
        <v>7.0</v>
      </c>
      <c r="AG34" s="6">
        <v>5.0</v>
      </c>
      <c r="AH34" s="5" t="s">
        <v>46</v>
      </c>
      <c r="AI34" s="5" t="s">
        <v>48</v>
      </c>
      <c r="AJ34" s="5" t="s">
        <v>48</v>
      </c>
    </row>
    <row r="35">
      <c r="A35" s="5" t="s">
        <v>38</v>
      </c>
      <c r="B35" s="6">
        <v>2023.0</v>
      </c>
      <c r="C35" s="5" t="s">
        <v>39</v>
      </c>
      <c r="D35" s="5" t="s">
        <v>40</v>
      </c>
      <c r="E35" s="5" t="s">
        <v>39</v>
      </c>
      <c r="F35" s="5" t="s">
        <v>44</v>
      </c>
      <c r="G35" s="6">
        <v>34.0</v>
      </c>
      <c r="H35" s="6">
        <v>-22.0</v>
      </c>
      <c r="I35" s="5" t="s">
        <v>50</v>
      </c>
      <c r="J35" s="6">
        <v>2.0</v>
      </c>
      <c r="K35" s="6">
        <v>8.0</v>
      </c>
      <c r="L35" s="6">
        <v>3.0</v>
      </c>
      <c r="X35" s="5" t="s">
        <v>49</v>
      </c>
      <c r="Y35" s="5" t="s">
        <v>47</v>
      </c>
      <c r="Z35" s="5" t="s">
        <v>48</v>
      </c>
      <c r="AA35" s="5" t="s">
        <v>48</v>
      </c>
      <c r="AB35" s="5" t="s">
        <v>48</v>
      </c>
      <c r="AC35" s="5"/>
      <c r="AD35" s="5" t="s">
        <v>48</v>
      </c>
      <c r="AE35" s="6">
        <v>6.0</v>
      </c>
      <c r="AF35" s="6">
        <v>7.0</v>
      </c>
      <c r="AG35" s="5"/>
      <c r="AH35" s="5" t="s">
        <v>46</v>
      </c>
      <c r="AI35" s="5" t="s">
        <v>48</v>
      </c>
      <c r="AJ35" s="5" t="s">
        <v>48</v>
      </c>
    </row>
    <row r="36">
      <c r="A36" s="5" t="s">
        <v>38</v>
      </c>
      <c r="B36" s="6">
        <v>2023.0</v>
      </c>
      <c r="C36" s="5" t="s">
        <v>39</v>
      </c>
      <c r="D36" s="5" t="s">
        <v>40</v>
      </c>
      <c r="E36" s="5" t="s">
        <v>39</v>
      </c>
      <c r="F36" s="5" t="s">
        <v>44</v>
      </c>
      <c r="G36" s="6">
        <v>35.0</v>
      </c>
      <c r="H36" s="6">
        <v>-25.0</v>
      </c>
      <c r="I36" s="5" t="s">
        <v>50</v>
      </c>
      <c r="J36" s="6">
        <v>3.0</v>
      </c>
      <c r="K36" s="6">
        <v>5.0</v>
      </c>
      <c r="L36" s="6">
        <v>6.0</v>
      </c>
      <c r="X36" s="5" t="s">
        <v>46</v>
      </c>
      <c r="Y36" s="5" t="s">
        <v>47</v>
      </c>
      <c r="Z36" s="6">
        <v>4.0</v>
      </c>
      <c r="AA36" s="6">
        <f>(9.95-7.61)</f>
        <v>2.34</v>
      </c>
      <c r="AB36" s="6">
        <f>(10.97-7.61)</f>
        <v>3.36</v>
      </c>
      <c r="AC36" s="6">
        <f>(9.23-7.61)</f>
        <v>1.62</v>
      </c>
      <c r="AD36" s="6">
        <v>1.0</v>
      </c>
      <c r="AE36" s="6">
        <v>0.0</v>
      </c>
      <c r="AF36" s="6">
        <v>7.0</v>
      </c>
      <c r="AG36" s="6">
        <v>4.0</v>
      </c>
      <c r="AH36" s="5" t="s">
        <v>49</v>
      </c>
      <c r="AI36" s="5" t="s">
        <v>50</v>
      </c>
      <c r="AJ36" s="5" t="s">
        <v>54</v>
      </c>
    </row>
    <row r="37">
      <c r="A37" s="5" t="s">
        <v>38</v>
      </c>
      <c r="B37" s="6">
        <v>2023.0</v>
      </c>
      <c r="C37" s="5" t="s">
        <v>39</v>
      </c>
      <c r="D37" s="5" t="s">
        <v>40</v>
      </c>
      <c r="E37" s="5" t="s">
        <v>39</v>
      </c>
      <c r="F37" s="5" t="s">
        <v>44</v>
      </c>
      <c r="G37" s="6">
        <v>36.0</v>
      </c>
      <c r="H37" s="6">
        <v>-31.0</v>
      </c>
      <c r="I37" s="5" t="s">
        <v>50</v>
      </c>
      <c r="J37" s="6">
        <v>1.0</v>
      </c>
      <c r="K37" s="6">
        <v>10.0</v>
      </c>
      <c r="L37" s="6">
        <v>2.0</v>
      </c>
      <c r="X37" s="5" t="s">
        <v>46</v>
      </c>
      <c r="Y37" s="5" t="s">
        <v>47</v>
      </c>
      <c r="Z37" s="6">
        <v>4.0</v>
      </c>
      <c r="AA37" s="6">
        <f>(9.72-6.37)</f>
        <v>3.35</v>
      </c>
      <c r="AB37" s="6">
        <f>(10.48-6.37)</f>
        <v>4.11</v>
      </c>
      <c r="AC37" s="6">
        <v>-1.0</v>
      </c>
      <c r="AD37" s="6">
        <v>2.0</v>
      </c>
      <c r="AE37" s="6">
        <v>1.0</v>
      </c>
      <c r="AF37" s="6">
        <v>7.0</v>
      </c>
      <c r="AG37" s="6">
        <v>5.0</v>
      </c>
      <c r="AH37" s="5" t="s">
        <v>49</v>
      </c>
      <c r="AI37" s="5" t="s">
        <v>45</v>
      </c>
      <c r="AJ37" s="5" t="s">
        <v>59</v>
      </c>
    </row>
    <row r="38">
      <c r="A38" s="5" t="s">
        <v>38</v>
      </c>
      <c r="B38" s="6">
        <v>2023.0</v>
      </c>
      <c r="C38" s="5" t="s">
        <v>39</v>
      </c>
      <c r="D38" s="5" t="s">
        <v>40</v>
      </c>
      <c r="E38" s="5" t="s">
        <v>39</v>
      </c>
      <c r="F38" s="5" t="s">
        <v>44</v>
      </c>
      <c r="G38" s="6">
        <v>37.0</v>
      </c>
      <c r="H38" s="6">
        <v>-33.0</v>
      </c>
      <c r="I38" s="5" t="s">
        <v>45</v>
      </c>
      <c r="J38" s="6">
        <v>2.0</v>
      </c>
      <c r="K38" s="6">
        <v>8.0</v>
      </c>
      <c r="L38" s="6">
        <v>5.0</v>
      </c>
      <c r="X38" s="5" t="s">
        <v>46</v>
      </c>
      <c r="Y38" s="5" t="s">
        <v>47</v>
      </c>
      <c r="Z38" s="5" t="s">
        <v>48</v>
      </c>
      <c r="AA38" s="5" t="s">
        <v>48</v>
      </c>
      <c r="AB38" s="5" t="s">
        <v>48</v>
      </c>
      <c r="AC38" s="5"/>
      <c r="AD38" s="5" t="s">
        <v>48</v>
      </c>
      <c r="AE38" s="6">
        <v>4.0</v>
      </c>
      <c r="AF38" s="6">
        <v>7.0</v>
      </c>
      <c r="AG38" s="5"/>
      <c r="AH38" s="5" t="s">
        <v>46</v>
      </c>
      <c r="AI38" s="5" t="s">
        <v>48</v>
      </c>
      <c r="AJ38" s="5" t="s">
        <v>48</v>
      </c>
    </row>
    <row r="39">
      <c r="A39" s="5" t="s">
        <v>38</v>
      </c>
      <c r="B39" s="6">
        <v>2023.0</v>
      </c>
      <c r="C39" s="5" t="s">
        <v>39</v>
      </c>
      <c r="D39" s="5" t="s">
        <v>40</v>
      </c>
      <c r="E39" s="5" t="s">
        <v>39</v>
      </c>
      <c r="F39" s="5" t="s">
        <v>44</v>
      </c>
      <c r="G39" s="6">
        <v>38.0</v>
      </c>
      <c r="H39" s="6">
        <v>-38.0</v>
      </c>
      <c r="I39" s="5" t="s">
        <v>45</v>
      </c>
      <c r="J39" s="6">
        <v>3.0</v>
      </c>
      <c r="K39" s="6">
        <v>3.0</v>
      </c>
      <c r="L39" s="6">
        <v>0.0</v>
      </c>
      <c r="X39" s="5" t="s">
        <v>46</v>
      </c>
      <c r="Y39" s="5" t="s">
        <v>47</v>
      </c>
      <c r="Z39" s="6">
        <v>4.0</v>
      </c>
      <c r="AA39" s="6">
        <f>(11.55-7.8)</f>
        <v>3.75</v>
      </c>
      <c r="AB39" s="5" t="s">
        <v>48</v>
      </c>
      <c r="AC39" s="6">
        <v>-1.0</v>
      </c>
      <c r="AD39" s="5" t="s">
        <v>48</v>
      </c>
      <c r="AE39" s="5"/>
      <c r="AF39" s="6">
        <v>7.0</v>
      </c>
      <c r="AG39" s="6">
        <v>3.0</v>
      </c>
      <c r="AH39" s="5" t="s">
        <v>49</v>
      </c>
      <c r="AI39" s="5" t="s">
        <v>45</v>
      </c>
      <c r="AJ39" s="5" t="s">
        <v>60</v>
      </c>
    </row>
    <row r="40">
      <c r="A40" s="5" t="s">
        <v>38</v>
      </c>
      <c r="B40" s="6">
        <v>2023.0</v>
      </c>
      <c r="C40" s="5" t="s">
        <v>39</v>
      </c>
      <c r="D40" s="5" t="s">
        <v>40</v>
      </c>
      <c r="E40" s="5"/>
      <c r="F40" s="5" t="s">
        <v>41</v>
      </c>
      <c r="G40" s="6">
        <v>39.0</v>
      </c>
      <c r="H40" s="6">
        <v>-38.0</v>
      </c>
      <c r="I40" s="7" t="s">
        <v>45</v>
      </c>
      <c r="J40" s="6">
        <v>4.0</v>
      </c>
      <c r="K40" s="6">
        <v>3.0</v>
      </c>
      <c r="L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</row>
    <row r="41">
      <c r="A41" s="5" t="s">
        <v>38</v>
      </c>
      <c r="B41" s="6">
        <v>2023.0</v>
      </c>
      <c r="C41" s="5" t="s">
        <v>39</v>
      </c>
      <c r="D41" s="5" t="s">
        <v>40</v>
      </c>
      <c r="E41" s="5"/>
      <c r="F41" s="5" t="s">
        <v>43</v>
      </c>
      <c r="G41" s="6">
        <v>40.0</v>
      </c>
      <c r="H41" s="5"/>
      <c r="I41" s="5"/>
      <c r="J41" s="5"/>
      <c r="K41" s="5"/>
      <c r="L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</row>
    <row r="42">
      <c r="A42" s="5" t="s">
        <v>38</v>
      </c>
      <c r="B42" s="6">
        <v>2023.0</v>
      </c>
      <c r="C42" s="5" t="s">
        <v>39</v>
      </c>
      <c r="D42" s="5" t="s">
        <v>40</v>
      </c>
      <c r="E42" s="5" t="s">
        <v>40</v>
      </c>
      <c r="F42" s="5" t="s">
        <v>56</v>
      </c>
      <c r="G42" s="6">
        <v>41.0</v>
      </c>
      <c r="H42" s="6">
        <v>-23.0</v>
      </c>
      <c r="I42" s="5" t="s">
        <v>50</v>
      </c>
      <c r="J42" s="6">
        <v>1.0</v>
      </c>
      <c r="K42" s="6">
        <v>10.0</v>
      </c>
      <c r="L42" s="6">
        <v>0.0</v>
      </c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</row>
    <row r="43">
      <c r="A43" s="5" t="s">
        <v>38</v>
      </c>
      <c r="B43" s="6">
        <v>2023.0</v>
      </c>
      <c r="C43" s="5" t="s">
        <v>39</v>
      </c>
      <c r="D43" s="5" t="s">
        <v>40</v>
      </c>
      <c r="E43" s="5" t="s">
        <v>40</v>
      </c>
      <c r="F43" s="5" t="s">
        <v>56</v>
      </c>
      <c r="G43" s="6">
        <v>42.0</v>
      </c>
      <c r="H43" s="6">
        <v>-23.0</v>
      </c>
      <c r="I43" s="5" t="s">
        <v>50</v>
      </c>
      <c r="J43" s="6">
        <v>2.0</v>
      </c>
      <c r="K43" s="6">
        <v>10.0</v>
      </c>
      <c r="L43" s="6">
        <v>0.0</v>
      </c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</row>
    <row r="44">
      <c r="A44" s="5" t="s">
        <v>38</v>
      </c>
      <c r="B44" s="6">
        <v>2023.0</v>
      </c>
      <c r="C44" s="5" t="s">
        <v>39</v>
      </c>
      <c r="D44" s="5" t="s">
        <v>40</v>
      </c>
      <c r="E44" s="5" t="s">
        <v>40</v>
      </c>
      <c r="F44" s="5" t="s">
        <v>56</v>
      </c>
      <c r="G44" s="6">
        <v>43.0</v>
      </c>
      <c r="H44" s="6">
        <v>-23.0</v>
      </c>
      <c r="I44" s="5" t="s">
        <v>45</v>
      </c>
      <c r="J44" s="6">
        <v>3.0</v>
      </c>
      <c r="K44" s="6">
        <v>10.0</v>
      </c>
      <c r="L44" s="6">
        <v>16.0</v>
      </c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</row>
    <row r="45">
      <c r="A45" s="5" t="s">
        <v>38</v>
      </c>
      <c r="B45" s="6">
        <v>2023.0</v>
      </c>
      <c r="C45" s="5" t="s">
        <v>39</v>
      </c>
      <c r="D45" s="5" t="s">
        <v>40</v>
      </c>
      <c r="E45" s="5" t="s">
        <v>40</v>
      </c>
      <c r="F45" s="5" t="s">
        <v>56</v>
      </c>
      <c r="G45" s="6">
        <v>44.0</v>
      </c>
      <c r="H45" s="6">
        <v>-39.0</v>
      </c>
      <c r="I45" s="5" t="s">
        <v>50</v>
      </c>
      <c r="J45" s="6">
        <v>1.0</v>
      </c>
      <c r="K45" s="6">
        <v>10.0</v>
      </c>
      <c r="L45" s="6">
        <v>0.0</v>
      </c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</row>
    <row r="46">
      <c r="A46" s="5" t="s">
        <v>38</v>
      </c>
      <c r="B46" s="6">
        <v>2023.0</v>
      </c>
      <c r="C46" s="5" t="s">
        <v>39</v>
      </c>
      <c r="D46" s="5" t="s">
        <v>40</v>
      </c>
      <c r="E46" s="5" t="s">
        <v>40</v>
      </c>
      <c r="F46" s="5" t="s">
        <v>56</v>
      </c>
      <c r="G46" s="6">
        <v>45.0</v>
      </c>
      <c r="H46" s="6">
        <v>-39.0</v>
      </c>
      <c r="I46" s="5" t="s">
        <v>50</v>
      </c>
      <c r="J46" s="6">
        <v>2.0</v>
      </c>
      <c r="K46" s="6">
        <v>10.0</v>
      </c>
      <c r="L46" s="6">
        <v>61.0</v>
      </c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</row>
    <row r="47">
      <c r="A47" s="5" t="s">
        <v>38</v>
      </c>
      <c r="B47" s="6">
        <v>2023.0</v>
      </c>
      <c r="C47" s="5" t="s">
        <v>39</v>
      </c>
      <c r="D47" s="5" t="s">
        <v>40</v>
      </c>
      <c r="E47" s="5"/>
      <c r="F47" s="5" t="s">
        <v>41</v>
      </c>
      <c r="G47" s="6">
        <v>46.0</v>
      </c>
      <c r="H47" s="6">
        <v>3.0</v>
      </c>
      <c r="I47" s="7" t="s">
        <v>42</v>
      </c>
      <c r="J47" s="5"/>
      <c r="K47" s="5"/>
      <c r="L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</row>
    <row r="48">
      <c r="A48" s="5" t="s">
        <v>38</v>
      </c>
      <c r="B48" s="6">
        <v>2023.0</v>
      </c>
      <c r="C48" s="5" t="s">
        <v>39</v>
      </c>
      <c r="D48" s="5" t="s">
        <v>40</v>
      </c>
      <c r="E48" s="5"/>
      <c r="F48" s="5" t="s">
        <v>41</v>
      </c>
      <c r="G48" s="6">
        <v>47.0</v>
      </c>
      <c r="H48" s="6">
        <v>-40.0</v>
      </c>
      <c r="I48" s="7" t="s">
        <v>42</v>
      </c>
      <c r="J48" s="5"/>
      <c r="K48" s="5"/>
      <c r="L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</row>
    <row r="49">
      <c r="A49" s="5" t="s">
        <v>38</v>
      </c>
      <c r="B49" s="6">
        <v>2023.0</v>
      </c>
      <c r="C49" s="5" t="s">
        <v>39</v>
      </c>
      <c r="D49" s="5" t="s">
        <v>40</v>
      </c>
      <c r="E49" s="5"/>
      <c r="F49" s="5" t="s">
        <v>43</v>
      </c>
      <c r="G49" s="6">
        <v>48.0</v>
      </c>
      <c r="H49" s="5"/>
      <c r="I49" s="5"/>
      <c r="J49" s="5"/>
      <c r="K49" s="5"/>
      <c r="L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</row>
    <row r="50">
      <c r="A50" s="5" t="s">
        <v>38</v>
      </c>
      <c r="B50" s="6">
        <v>2023.0</v>
      </c>
      <c r="C50" s="5" t="s">
        <v>39</v>
      </c>
      <c r="D50" s="5" t="s">
        <v>40</v>
      </c>
      <c r="E50" s="5" t="s">
        <v>39</v>
      </c>
      <c r="F50" s="5" t="s">
        <v>44</v>
      </c>
      <c r="G50" s="6">
        <v>49.0</v>
      </c>
      <c r="H50" s="6">
        <v>-12.0</v>
      </c>
      <c r="I50" s="5" t="s">
        <v>50</v>
      </c>
      <c r="J50" s="6">
        <v>1.0</v>
      </c>
      <c r="K50" s="6">
        <v>10.0</v>
      </c>
      <c r="L50" s="6">
        <v>7.0</v>
      </c>
      <c r="X50" s="5" t="s">
        <v>46</v>
      </c>
      <c r="Y50" s="5" t="s">
        <v>47</v>
      </c>
      <c r="Z50" s="5" t="s">
        <v>48</v>
      </c>
      <c r="AA50" s="5" t="s">
        <v>48</v>
      </c>
      <c r="AB50" s="5" t="s">
        <v>48</v>
      </c>
      <c r="AC50" s="5"/>
      <c r="AD50" s="5" t="s">
        <v>48</v>
      </c>
      <c r="AE50" s="6">
        <v>6.0</v>
      </c>
      <c r="AF50" s="6">
        <v>7.0</v>
      </c>
      <c r="AG50" s="5"/>
      <c r="AH50" s="5" t="s">
        <v>46</v>
      </c>
      <c r="AI50" s="5" t="s">
        <v>48</v>
      </c>
      <c r="AJ50" s="5" t="s">
        <v>48</v>
      </c>
    </row>
    <row r="51">
      <c r="A51" s="5" t="s">
        <v>38</v>
      </c>
      <c r="B51" s="6">
        <v>2023.0</v>
      </c>
      <c r="C51" s="5" t="s">
        <v>39</v>
      </c>
      <c r="D51" s="5" t="s">
        <v>40</v>
      </c>
      <c r="E51" s="5" t="s">
        <v>39</v>
      </c>
      <c r="F51" s="5" t="s">
        <v>44</v>
      </c>
      <c r="G51" s="6">
        <v>50.0</v>
      </c>
      <c r="H51" s="6">
        <v>-19.0</v>
      </c>
      <c r="I51" s="5" t="s">
        <v>50</v>
      </c>
      <c r="J51" s="6">
        <v>2.0</v>
      </c>
      <c r="K51" s="6">
        <v>3.0</v>
      </c>
      <c r="L51" s="6">
        <v>2.0</v>
      </c>
      <c r="X51" s="5" t="s">
        <v>46</v>
      </c>
      <c r="Y51" s="5" t="s">
        <v>47</v>
      </c>
      <c r="Z51" s="5" t="s">
        <v>48</v>
      </c>
      <c r="AA51" s="5" t="s">
        <v>48</v>
      </c>
      <c r="AB51" s="5" t="s">
        <v>48</v>
      </c>
      <c r="AC51" s="5"/>
      <c r="AD51" s="5" t="s">
        <v>48</v>
      </c>
      <c r="AE51" s="6">
        <v>1.0</v>
      </c>
      <c r="AF51" s="6">
        <v>7.0</v>
      </c>
      <c r="AG51" s="6">
        <v>1.0</v>
      </c>
      <c r="AH51" s="5" t="s">
        <v>49</v>
      </c>
      <c r="AI51" s="5" t="s">
        <v>45</v>
      </c>
      <c r="AJ51" s="5" t="s">
        <v>51</v>
      </c>
    </row>
    <row r="52">
      <c r="A52" s="5" t="s">
        <v>38</v>
      </c>
      <c r="B52" s="6">
        <v>2023.0</v>
      </c>
      <c r="C52" s="5" t="s">
        <v>39</v>
      </c>
      <c r="D52" s="5" t="s">
        <v>40</v>
      </c>
      <c r="E52" s="5"/>
      <c r="F52" s="5" t="s">
        <v>43</v>
      </c>
      <c r="G52" s="6">
        <v>51.0</v>
      </c>
      <c r="H52" s="5"/>
      <c r="I52" s="5"/>
      <c r="J52" s="5"/>
      <c r="K52" s="5"/>
      <c r="L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</row>
    <row r="53">
      <c r="A53" s="5" t="s">
        <v>38</v>
      </c>
      <c r="B53" s="6">
        <v>2023.0</v>
      </c>
      <c r="C53" s="5" t="s">
        <v>39</v>
      </c>
      <c r="D53" s="5" t="s">
        <v>40</v>
      </c>
      <c r="E53" s="5" t="s">
        <v>39</v>
      </c>
      <c r="F53" s="5" t="s">
        <v>44</v>
      </c>
      <c r="G53" s="6">
        <v>52.0</v>
      </c>
      <c r="H53" s="6">
        <v>-21.0</v>
      </c>
      <c r="I53" s="5" t="s">
        <v>45</v>
      </c>
      <c r="J53" s="6">
        <v>3.0</v>
      </c>
      <c r="K53" s="6">
        <v>1.0</v>
      </c>
      <c r="L53" s="6">
        <v>1.0</v>
      </c>
      <c r="X53" s="5" t="s">
        <v>46</v>
      </c>
      <c r="Y53" s="5" t="s">
        <v>47</v>
      </c>
      <c r="Z53" s="5" t="s">
        <v>48</v>
      </c>
      <c r="AA53" s="5" t="s">
        <v>48</v>
      </c>
      <c r="AB53" s="5" t="s">
        <v>48</v>
      </c>
      <c r="AC53" s="5"/>
      <c r="AD53" s="5" t="s">
        <v>48</v>
      </c>
      <c r="AE53" s="6">
        <v>2.0</v>
      </c>
      <c r="AF53" s="6">
        <v>7.0</v>
      </c>
      <c r="AG53" s="6">
        <v>1.0</v>
      </c>
      <c r="AH53" s="5" t="s">
        <v>49</v>
      </c>
      <c r="AI53" s="5" t="s">
        <v>50</v>
      </c>
      <c r="AJ53" s="5" t="s">
        <v>61</v>
      </c>
    </row>
    <row r="54">
      <c r="A54" s="5" t="s">
        <v>38</v>
      </c>
      <c r="B54" s="6">
        <v>2023.0</v>
      </c>
      <c r="C54" s="5" t="s">
        <v>39</v>
      </c>
      <c r="D54" s="5" t="s">
        <v>40</v>
      </c>
      <c r="E54" s="5" t="s">
        <v>39</v>
      </c>
      <c r="F54" s="5" t="s">
        <v>44</v>
      </c>
      <c r="G54" s="6">
        <v>53.0</v>
      </c>
      <c r="H54" s="6">
        <v>-22.0</v>
      </c>
      <c r="I54" s="5" t="s">
        <v>45</v>
      </c>
      <c r="J54" s="6">
        <v>1.0</v>
      </c>
      <c r="K54" s="6">
        <v>10.0</v>
      </c>
      <c r="L54" s="6">
        <v>49.0</v>
      </c>
      <c r="X54" s="5" t="s">
        <v>46</v>
      </c>
      <c r="Y54" s="5" t="s">
        <v>47</v>
      </c>
      <c r="Z54" s="6">
        <v>4.0</v>
      </c>
      <c r="AA54" s="6">
        <f>(9.52-5.55)</f>
        <v>3.97</v>
      </c>
      <c r="AB54" s="6">
        <f>(10.91-5.55)</f>
        <v>5.36</v>
      </c>
      <c r="AC54" s="6">
        <f>(9.52-5.55)</f>
        <v>3.97</v>
      </c>
      <c r="AD54" s="6">
        <v>25.0</v>
      </c>
      <c r="AE54" s="6">
        <v>15.0</v>
      </c>
      <c r="AF54" s="6">
        <v>7.0</v>
      </c>
      <c r="AG54" s="6">
        <v>14.0</v>
      </c>
      <c r="AH54" s="5" t="s">
        <v>49</v>
      </c>
      <c r="AI54" s="5" t="s">
        <v>45</v>
      </c>
      <c r="AJ54" s="5" t="s">
        <v>54</v>
      </c>
    </row>
    <row r="55">
      <c r="A55" s="5" t="s">
        <v>38</v>
      </c>
      <c r="B55" s="6">
        <v>2023.0</v>
      </c>
      <c r="C55" s="5" t="s">
        <v>39</v>
      </c>
      <c r="D55" s="5" t="s">
        <v>40</v>
      </c>
      <c r="E55" s="5" t="s">
        <v>39</v>
      </c>
      <c r="F55" s="5" t="s">
        <v>44</v>
      </c>
      <c r="G55" s="6">
        <v>54.0</v>
      </c>
      <c r="H55" s="6">
        <v>29.0</v>
      </c>
      <c r="I55" s="5" t="s">
        <v>45</v>
      </c>
      <c r="J55" s="6">
        <v>1.0</v>
      </c>
      <c r="K55" s="6">
        <v>10.0</v>
      </c>
      <c r="L55" s="6">
        <v>0.0</v>
      </c>
      <c r="X55" s="5" t="s">
        <v>46</v>
      </c>
      <c r="Y55" s="5" t="s">
        <v>47</v>
      </c>
      <c r="Z55" s="5" t="s">
        <v>48</v>
      </c>
      <c r="AA55" s="5" t="s">
        <v>48</v>
      </c>
      <c r="AB55" s="5" t="s">
        <v>48</v>
      </c>
      <c r="AC55" s="5"/>
      <c r="AD55" s="5" t="s">
        <v>48</v>
      </c>
      <c r="AE55" s="6">
        <v>2.0</v>
      </c>
      <c r="AF55" s="6">
        <v>7.0</v>
      </c>
      <c r="AG55" s="6">
        <v>1.0</v>
      </c>
      <c r="AH55" s="5" t="s">
        <v>46</v>
      </c>
      <c r="AI55" s="5" t="s">
        <v>48</v>
      </c>
      <c r="AJ55" s="5" t="s">
        <v>48</v>
      </c>
    </row>
    <row r="56">
      <c r="A56" s="5" t="s">
        <v>38</v>
      </c>
      <c r="B56" s="6">
        <v>2023.0</v>
      </c>
      <c r="C56" s="5" t="s">
        <v>39</v>
      </c>
      <c r="D56" s="5" t="s">
        <v>40</v>
      </c>
      <c r="E56" s="5" t="s">
        <v>39</v>
      </c>
      <c r="F56" s="5" t="s">
        <v>44</v>
      </c>
      <c r="G56" s="6">
        <v>55.0</v>
      </c>
      <c r="H56" s="6">
        <v>29.0</v>
      </c>
      <c r="I56" s="5" t="s">
        <v>42</v>
      </c>
      <c r="J56" s="6">
        <v>2.0</v>
      </c>
      <c r="K56" s="6">
        <v>10.0</v>
      </c>
      <c r="L56" s="6">
        <v>-3.0</v>
      </c>
      <c r="X56" s="5" t="s">
        <v>46</v>
      </c>
      <c r="Y56" s="5" t="s">
        <v>47</v>
      </c>
      <c r="Z56" s="6">
        <v>6.0</v>
      </c>
      <c r="AA56" s="5" t="s">
        <v>48</v>
      </c>
      <c r="AB56" s="5" t="s">
        <v>48</v>
      </c>
      <c r="AC56" s="6">
        <f>(15.48-13.57)</f>
        <v>1.91</v>
      </c>
      <c r="AD56" s="5" t="s">
        <v>48</v>
      </c>
      <c r="AE56" s="6">
        <v>3.0</v>
      </c>
      <c r="AF56" s="6">
        <v>7.0</v>
      </c>
      <c r="AG56" s="5"/>
      <c r="AH56" s="5" t="s">
        <v>49</v>
      </c>
      <c r="AI56" s="5" t="s">
        <v>50</v>
      </c>
      <c r="AJ56" s="5" t="s">
        <v>60</v>
      </c>
    </row>
    <row r="57">
      <c r="A57" s="5" t="s">
        <v>38</v>
      </c>
      <c r="B57" s="6">
        <v>2023.0</v>
      </c>
      <c r="C57" s="5" t="s">
        <v>39</v>
      </c>
      <c r="D57" s="5" t="s">
        <v>40</v>
      </c>
      <c r="E57" s="5" t="s">
        <v>39</v>
      </c>
      <c r="F57" s="5" t="s">
        <v>44</v>
      </c>
      <c r="G57" s="6">
        <v>56.0</v>
      </c>
      <c r="H57" s="6">
        <v>32.0</v>
      </c>
      <c r="I57" s="5" t="s">
        <v>45</v>
      </c>
      <c r="J57" s="6">
        <v>3.0</v>
      </c>
      <c r="K57" s="6">
        <v>13.0</v>
      </c>
      <c r="L57" s="6">
        <v>12.0</v>
      </c>
      <c r="X57" s="5" t="s">
        <v>46</v>
      </c>
      <c r="Y57" s="5" t="s">
        <v>47</v>
      </c>
      <c r="Z57" s="6">
        <v>4.0</v>
      </c>
      <c r="AA57" s="6">
        <f>(14.14-11.85)</f>
        <v>2.29</v>
      </c>
      <c r="AB57" s="8">
        <f>(14.98-11.85)</f>
        <v>3.13</v>
      </c>
      <c r="AC57" s="6">
        <v>-1.0</v>
      </c>
      <c r="AD57" s="6">
        <v>0.0</v>
      </c>
      <c r="AE57" s="6">
        <v>0.0</v>
      </c>
      <c r="AF57" s="6">
        <v>7.0</v>
      </c>
      <c r="AG57" s="6">
        <v>13.0</v>
      </c>
      <c r="AH57" s="5" t="s">
        <v>46</v>
      </c>
      <c r="AI57" s="5" t="s">
        <v>48</v>
      </c>
      <c r="AJ57" s="5" t="s">
        <v>48</v>
      </c>
    </row>
    <row r="58">
      <c r="A58" s="5" t="s">
        <v>38</v>
      </c>
      <c r="B58" s="6">
        <v>2023.0</v>
      </c>
      <c r="C58" s="5" t="s">
        <v>39</v>
      </c>
      <c r="D58" s="5" t="s">
        <v>40</v>
      </c>
      <c r="E58" s="5" t="s">
        <v>39</v>
      </c>
      <c r="F58" s="5" t="s">
        <v>44</v>
      </c>
      <c r="G58" s="6">
        <v>57.0</v>
      </c>
      <c r="H58" s="6">
        <v>20.0</v>
      </c>
      <c r="I58" s="5" t="s">
        <v>45</v>
      </c>
      <c r="J58" s="6">
        <v>4.0</v>
      </c>
      <c r="K58" s="6">
        <v>1.0</v>
      </c>
      <c r="L58" s="6">
        <v>0.0</v>
      </c>
      <c r="X58" s="5" t="s">
        <v>46</v>
      </c>
      <c r="Y58" s="5" t="s">
        <v>47</v>
      </c>
      <c r="Z58" s="5" t="s">
        <v>48</v>
      </c>
      <c r="AA58" s="5" t="s">
        <v>48</v>
      </c>
      <c r="AB58" s="5" t="s">
        <v>48</v>
      </c>
      <c r="AC58" s="5"/>
      <c r="AD58" s="5" t="s">
        <v>48</v>
      </c>
      <c r="AE58" s="6">
        <v>0.0</v>
      </c>
      <c r="AF58" s="6">
        <v>7.0</v>
      </c>
      <c r="AG58" s="5"/>
      <c r="AH58" s="5" t="s">
        <v>49</v>
      </c>
      <c r="AI58" s="5" t="s">
        <v>50</v>
      </c>
      <c r="AJ58" s="5" t="s">
        <v>62</v>
      </c>
    </row>
    <row r="59">
      <c r="A59" s="5" t="s">
        <v>38</v>
      </c>
      <c r="B59" s="6">
        <v>2023.0</v>
      </c>
      <c r="C59" s="5" t="s">
        <v>39</v>
      </c>
      <c r="D59" s="5" t="s">
        <v>40</v>
      </c>
      <c r="E59" s="5"/>
      <c r="F59" s="5" t="s">
        <v>43</v>
      </c>
      <c r="G59" s="6">
        <v>58.0</v>
      </c>
      <c r="H59" s="5"/>
      <c r="I59" s="5"/>
      <c r="J59" s="5"/>
      <c r="K59" s="5"/>
      <c r="L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</row>
    <row r="60">
      <c r="A60" s="5" t="s">
        <v>38</v>
      </c>
      <c r="B60" s="6">
        <v>2023.0</v>
      </c>
      <c r="C60" s="5" t="s">
        <v>39</v>
      </c>
      <c r="D60" s="5" t="s">
        <v>40</v>
      </c>
      <c r="E60" s="5" t="s">
        <v>40</v>
      </c>
      <c r="F60" s="5" t="s">
        <v>56</v>
      </c>
      <c r="G60" s="6">
        <v>59.0</v>
      </c>
      <c r="H60" s="6">
        <v>-16.0</v>
      </c>
      <c r="I60" s="5" t="s">
        <v>50</v>
      </c>
      <c r="J60" s="6">
        <v>1.0</v>
      </c>
      <c r="K60" s="6">
        <v>10.0</v>
      </c>
      <c r="L60" s="6">
        <v>1.0</v>
      </c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</row>
    <row r="61">
      <c r="A61" s="5" t="s">
        <v>38</v>
      </c>
      <c r="B61" s="6">
        <v>2023.0</v>
      </c>
      <c r="C61" s="5" t="s">
        <v>39</v>
      </c>
      <c r="D61" s="5" t="s">
        <v>40</v>
      </c>
      <c r="E61" s="5" t="s">
        <v>40</v>
      </c>
      <c r="F61" s="5" t="s">
        <v>56</v>
      </c>
      <c r="G61" s="6">
        <v>60.0</v>
      </c>
      <c r="H61" s="6">
        <v>-17.0</v>
      </c>
      <c r="I61" s="5" t="s">
        <v>50</v>
      </c>
      <c r="J61" s="6">
        <v>2.0</v>
      </c>
      <c r="K61" s="6">
        <v>9.0</v>
      </c>
      <c r="L61" s="6">
        <v>5.0</v>
      </c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</row>
    <row r="62">
      <c r="A62" s="5" t="s">
        <v>38</v>
      </c>
      <c r="B62" s="6">
        <v>2023.0</v>
      </c>
      <c r="C62" s="5" t="s">
        <v>39</v>
      </c>
      <c r="D62" s="5" t="s">
        <v>40</v>
      </c>
      <c r="E62" s="5" t="s">
        <v>40</v>
      </c>
      <c r="F62" s="5" t="s">
        <v>56</v>
      </c>
      <c r="G62" s="6">
        <v>61.0</v>
      </c>
      <c r="H62" s="6">
        <v>-22.0</v>
      </c>
      <c r="I62" s="5" t="s">
        <v>50</v>
      </c>
      <c r="J62" s="6">
        <v>3.0</v>
      </c>
      <c r="K62" s="6">
        <v>4.0</v>
      </c>
      <c r="L62" s="6">
        <v>9.0</v>
      </c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</row>
    <row r="63">
      <c r="A63" s="5" t="s">
        <v>38</v>
      </c>
      <c r="B63" s="6">
        <v>2023.0</v>
      </c>
      <c r="C63" s="5" t="s">
        <v>39</v>
      </c>
      <c r="D63" s="5" t="s">
        <v>40</v>
      </c>
      <c r="E63" s="5" t="s">
        <v>40</v>
      </c>
      <c r="F63" s="5" t="s">
        <v>56</v>
      </c>
      <c r="G63" s="6">
        <v>62.0</v>
      </c>
      <c r="H63" s="6">
        <v>-31.0</v>
      </c>
      <c r="I63" s="5" t="s">
        <v>50</v>
      </c>
      <c r="J63" s="6">
        <v>1.0</v>
      </c>
      <c r="K63" s="6">
        <v>10.0</v>
      </c>
      <c r="L63" s="6">
        <v>0.0</v>
      </c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</row>
    <row r="64">
      <c r="A64" s="5" t="s">
        <v>38</v>
      </c>
      <c r="B64" s="6">
        <v>2023.0</v>
      </c>
      <c r="C64" s="5" t="s">
        <v>39</v>
      </c>
      <c r="D64" s="5" t="s">
        <v>40</v>
      </c>
      <c r="E64" s="5" t="s">
        <v>40</v>
      </c>
      <c r="F64" s="5" t="s">
        <v>56</v>
      </c>
      <c r="G64" s="6">
        <v>63.0</v>
      </c>
      <c r="H64" s="6">
        <v>-31.0</v>
      </c>
      <c r="I64" s="5" t="s">
        <v>50</v>
      </c>
      <c r="J64" s="6">
        <v>2.0</v>
      </c>
      <c r="K64" s="6">
        <v>10.0</v>
      </c>
      <c r="L64" s="6">
        <v>5.0</v>
      </c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</row>
    <row r="65">
      <c r="A65" s="5" t="s">
        <v>38</v>
      </c>
      <c r="B65" s="6">
        <v>2023.0</v>
      </c>
      <c r="C65" s="5" t="s">
        <v>39</v>
      </c>
      <c r="D65" s="5" t="s">
        <v>40</v>
      </c>
      <c r="E65" s="5" t="s">
        <v>40</v>
      </c>
      <c r="F65" s="5" t="s">
        <v>56</v>
      </c>
      <c r="G65" s="6">
        <v>64.0</v>
      </c>
      <c r="H65" s="6">
        <v>-36.0</v>
      </c>
      <c r="I65" s="5" t="s">
        <v>50</v>
      </c>
      <c r="J65" s="6">
        <v>3.0</v>
      </c>
      <c r="K65" s="6">
        <v>5.0</v>
      </c>
      <c r="L65" s="6">
        <v>0.0</v>
      </c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</row>
    <row r="66">
      <c r="A66" s="5" t="s">
        <v>38</v>
      </c>
      <c r="B66" s="6">
        <v>2023.0</v>
      </c>
      <c r="C66" s="5" t="s">
        <v>39</v>
      </c>
      <c r="D66" s="5" t="s">
        <v>40</v>
      </c>
      <c r="E66" s="5"/>
      <c r="F66" s="5" t="s">
        <v>41</v>
      </c>
      <c r="G66" s="6">
        <v>65.0</v>
      </c>
      <c r="H66" s="6">
        <v>-36.0</v>
      </c>
      <c r="I66" s="7" t="s">
        <v>42</v>
      </c>
      <c r="J66" s="6">
        <v>4.0</v>
      </c>
      <c r="K66" s="6">
        <v>5.0</v>
      </c>
      <c r="L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</row>
    <row r="67">
      <c r="A67" s="5" t="s">
        <v>38</v>
      </c>
      <c r="B67" s="6">
        <v>2023.0</v>
      </c>
      <c r="C67" s="5" t="s">
        <v>39</v>
      </c>
      <c r="D67" s="5" t="s">
        <v>40</v>
      </c>
      <c r="E67" s="5"/>
      <c r="F67" s="5" t="s">
        <v>43</v>
      </c>
      <c r="G67" s="6">
        <v>66.0</v>
      </c>
      <c r="H67" s="5"/>
      <c r="I67" s="5"/>
      <c r="J67" s="5"/>
      <c r="K67" s="5"/>
      <c r="L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</row>
    <row r="68">
      <c r="A68" s="5" t="s">
        <v>38</v>
      </c>
      <c r="B68" s="6">
        <v>2023.0</v>
      </c>
      <c r="C68" s="5" t="s">
        <v>39</v>
      </c>
      <c r="D68" s="5" t="s">
        <v>40</v>
      </c>
      <c r="E68" s="5" t="s">
        <v>39</v>
      </c>
      <c r="F68" s="5" t="s">
        <v>44</v>
      </c>
      <c r="G68" s="6">
        <v>67.0</v>
      </c>
      <c r="H68" s="6">
        <v>-28.0</v>
      </c>
      <c r="I68" s="5" t="s">
        <v>42</v>
      </c>
      <c r="J68" s="6">
        <v>1.0</v>
      </c>
      <c r="K68" s="6">
        <v>10.0</v>
      </c>
      <c r="L68" s="6">
        <v>6.0</v>
      </c>
      <c r="X68" s="5" t="s">
        <v>46</v>
      </c>
      <c r="Y68" s="5" t="s">
        <v>47</v>
      </c>
      <c r="Z68" s="5" t="s">
        <v>48</v>
      </c>
      <c r="AA68" s="5" t="s">
        <v>48</v>
      </c>
      <c r="AB68" s="5" t="s">
        <v>48</v>
      </c>
      <c r="AC68" s="5"/>
      <c r="AD68" s="5" t="s">
        <v>48</v>
      </c>
      <c r="AE68" s="6">
        <v>7.0</v>
      </c>
      <c r="AF68" s="6">
        <v>7.0</v>
      </c>
      <c r="AG68" s="6">
        <v>5.0</v>
      </c>
      <c r="AH68" s="5" t="s">
        <v>49</v>
      </c>
      <c r="AI68" s="5" t="s">
        <v>50</v>
      </c>
      <c r="AJ68" s="5" t="s">
        <v>52</v>
      </c>
    </row>
    <row r="69">
      <c r="A69" s="5" t="s">
        <v>38</v>
      </c>
      <c r="B69" s="6">
        <v>2023.0</v>
      </c>
      <c r="C69" s="5" t="s">
        <v>39</v>
      </c>
      <c r="D69" s="5" t="s">
        <v>40</v>
      </c>
      <c r="E69" s="5" t="s">
        <v>39</v>
      </c>
      <c r="F69" s="5" t="s">
        <v>44</v>
      </c>
      <c r="G69" s="6">
        <v>68.0</v>
      </c>
      <c r="H69" s="6">
        <v>-34.0</v>
      </c>
      <c r="I69" s="5" t="s">
        <v>45</v>
      </c>
      <c r="J69" s="6">
        <v>2.0</v>
      </c>
      <c r="K69" s="6">
        <v>4.0</v>
      </c>
      <c r="L69" s="5"/>
      <c r="X69" s="5" t="s">
        <v>46</v>
      </c>
      <c r="Y69" s="5" t="s">
        <v>47</v>
      </c>
      <c r="Z69" s="6">
        <v>4.0</v>
      </c>
      <c r="AA69" s="6">
        <f>(6.62-3.06)</f>
        <v>3.56</v>
      </c>
      <c r="AB69" s="5" t="s">
        <v>48</v>
      </c>
      <c r="AC69" s="6">
        <f>(5.16-3.06)</f>
        <v>2.1</v>
      </c>
      <c r="AD69" s="5" t="s">
        <v>48</v>
      </c>
      <c r="AE69" s="5"/>
      <c r="AF69" s="6">
        <v>7.0</v>
      </c>
      <c r="AG69" s="6">
        <v>3.0</v>
      </c>
      <c r="AH69" s="5" t="s">
        <v>49</v>
      </c>
      <c r="AI69" s="5" t="s">
        <v>45</v>
      </c>
      <c r="AJ69" s="5" t="s">
        <v>55</v>
      </c>
    </row>
    <row r="70">
      <c r="A70" s="5" t="s">
        <v>38</v>
      </c>
      <c r="B70" s="6">
        <v>2023.0</v>
      </c>
      <c r="C70" s="5" t="s">
        <v>39</v>
      </c>
      <c r="D70" s="5" t="s">
        <v>40</v>
      </c>
      <c r="E70" s="5"/>
      <c r="F70" s="5" t="s">
        <v>43</v>
      </c>
      <c r="G70" s="6">
        <v>69.0</v>
      </c>
      <c r="H70" s="5"/>
      <c r="I70" s="5"/>
      <c r="J70" s="5"/>
      <c r="K70" s="5"/>
      <c r="L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</row>
    <row r="71">
      <c r="A71" s="5" t="s">
        <v>38</v>
      </c>
      <c r="B71" s="6">
        <v>2023.0</v>
      </c>
      <c r="C71" s="5" t="s">
        <v>39</v>
      </c>
      <c r="D71" s="5" t="s">
        <v>40</v>
      </c>
      <c r="E71" s="5" t="s">
        <v>40</v>
      </c>
      <c r="F71" s="5" t="s">
        <v>56</v>
      </c>
      <c r="G71" s="6">
        <v>70.0</v>
      </c>
      <c r="H71" s="6">
        <v>43.0</v>
      </c>
      <c r="I71" s="5" t="s">
        <v>50</v>
      </c>
      <c r="J71" s="6">
        <v>1.0</v>
      </c>
      <c r="K71" s="6">
        <v>10.0</v>
      </c>
      <c r="L71" s="6">
        <v>9.0</v>
      </c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</row>
    <row r="72">
      <c r="A72" s="5" t="s">
        <v>38</v>
      </c>
      <c r="B72" s="6">
        <v>2023.0</v>
      </c>
      <c r="C72" s="5" t="s">
        <v>39</v>
      </c>
      <c r="D72" s="5" t="s">
        <v>40</v>
      </c>
      <c r="E72" s="5" t="s">
        <v>40</v>
      </c>
      <c r="F72" s="5" t="s">
        <v>56</v>
      </c>
      <c r="G72" s="6">
        <v>71.0</v>
      </c>
      <c r="H72" s="6">
        <v>34.0</v>
      </c>
      <c r="I72" s="5" t="s">
        <v>50</v>
      </c>
      <c r="J72" s="6">
        <v>2.0</v>
      </c>
      <c r="K72" s="6">
        <v>1.0</v>
      </c>
      <c r="L72" s="6">
        <v>6.0</v>
      </c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</row>
    <row r="73">
      <c r="A73" s="5" t="s">
        <v>38</v>
      </c>
      <c r="B73" s="6">
        <v>2023.0</v>
      </c>
      <c r="C73" s="5" t="s">
        <v>39</v>
      </c>
      <c r="D73" s="5" t="s">
        <v>40</v>
      </c>
      <c r="E73" s="5" t="s">
        <v>40</v>
      </c>
      <c r="F73" s="5" t="s">
        <v>56</v>
      </c>
      <c r="G73" s="6">
        <v>72.0</v>
      </c>
      <c r="H73" s="6">
        <v>28.0</v>
      </c>
      <c r="I73" s="5" t="s">
        <v>50</v>
      </c>
      <c r="J73" s="6">
        <v>1.0</v>
      </c>
      <c r="K73" s="6">
        <v>10.0</v>
      </c>
      <c r="L73" s="6">
        <v>3.0</v>
      </c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</row>
    <row r="74">
      <c r="A74" s="5" t="s">
        <v>38</v>
      </c>
      <c r="B74" s="6">
        <v>2023.0</v>
      </c>
      <c r="C74" s="5" t="s">
        <v>39</v>
      </c>
      <c r="D74" s="5" t="s">
        <v>40</v>
      </c>
      <c r="E74" s="5" t="s">
        <v>40</v>
      </c>
      <c r="F74" s="5" t="s">
        <v>56</v>
      </c>
      <c r="G74" s="6">
        <v>73.0</v>
      </c>
      <c r="H74" s="6">
        <v>25.0</v>
      </c>
      <c r="I74" s="5" t="s">
        <v>50</v>
      </c>
      <c r="J74" s="6">
        <v>2.0</v>
      </c>
      <c r="K74" s="6">
        <v>7.0</v>
      </c>
      <c r="L74" s="6">
        <v>6.0</v>
      </c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</row>
    <row r="75">
      <c r="A75" s="5" t="s">
        <v>38</v>
      </c>
      <c r="B75" s="6">
        <v>2023.0</v>
      </c>
      <c r="C75" s="5" t="s">
        <v>39</v>
      </c>
      <c r="D75" s="5" t="s">
        <v>40</v>
      </c>
      <c r="E75" s="5" t="s">
        <v>40</v>
      </c>
      <c r="F75" s="5" t="s">
        <v>56</v>
      </c>
      <c r="G75" s="6">
        <v>74.0</v>
      </c>
      <c r="H75" s="6">
        <v>19.0</v>
      </c>
      <c r="I75" s="5" t="s">
        <v>50</v>
      </c>
      <c r="J75" s="6">
        <v>3.0</v>
      </c>
      <c r="K75" s="6">
        <v>1.0</v>
      </c>
      <c r="L75" s="6">
        <v>1.0</v>
      </c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</row>
    <row r="76">
      <c r="A76" s="5" t="s">
        <v>38</v>
      </c>
      <c r="B76" s="6">
        <v>2023.0</v>
      </c>
      <c r="C76" s="5" t="s">
        <v>39</v>
      </c>
      <c r="D76" s="5" t="s">
        <v>40</v>
      </c>
      <c r="E76" s="5" t="s">
        <v>40</v>
      </c>
      <c r="F76" s="5" t="s">
        <v>56</v>
      </c>
      <c r="G76" s="6">
        <v>75.0</v>
      </c>
      <c r="H76" s="6">
        <v>18.0</v>
      </c>
      <c r="I76" s="5" t="s">
        <v>42</v>
      </c>
      <c r="J76" s="6">
        <v>1.0</v>
      </c>
      <c r="K76" s="6">
        <v>10.0</v>
      </c>
      <c r="L76" s="6">
        <v>5.0</v>
      </c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</row>
    <row r="77">
      <c r="A77" s="5" t="s">
        <v>38</v>
      </c>
      <c r="B77" s="6">
        <v>2023.0</v>
      </c>
      <c r="C77" s="5" t="s">
        <v>39</v>
      </c>
      <c r="D77" s="5" t="s">
        <v>40</v>
      </c>
      <c r="E77" s="5" t="s">
        <v>40</v>
      </c>
      <c r="F77" s="5" t="s">
        <v>56</v>
      </c>
      <c r="G77" s="6">
        <v>76.0</v>
      </c>
      <c r="H77" s="6">
        <v>13.0</v>
      </c>
      <c r="I77" s="5" t="s">
        <v>50</v>
      </c>
      <c r="J77" s="6">
        <v>2.0</v>
      </c>
      <c r="K77" s="6">
        <v>5.0</v>
      </c>
      <c r="L77" s="6">
        <v>-11.0</v>
      </c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</row>
    <row r="78">
      <c r="A78" s="5" t="s">
        <v>38</v>
      </c>
      <c r="B78" s="6">
        <v>2023.0</v>
      </c>
      <c r="C78" s="5" t="s">
        <v>39</v>
      </c>
      <c r="D78" s="5" t="s">
        <v>40</v>
      </c>
      <c r="E78" s="5" t="s">
        <v>40</v>
      </c>
      <c r="F78" s="5" t="s">
        <v>56</v>
      </c>
      <c r="G78" s="6">
        <v>77.0</v>
      </c>
      <c r="H78" s="6">
        <v>24.0</v>
      </c>
      <c r="I78" s="5" t="s">
        <v>50</v>
      </c>
      <c r="J78" s="6">
        <v>3.0</v>
      </c>
      <c r="K78" s="6">
        <v>16.0</v>
      </c>
      <c r="L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</row>
    <row r="79">
      <c r="A79" s="5" t="s">
        <v>38</v>
      </c>
      <c r="B79" s="6">
        <v>2023.0</v>
      </c>
      <c r="C79" s="5" t="s">
        <v>39</v>
      </c>
      <c r="D79" s="5" t="s">
        <v>40</v>
      </c>
      <c r="E79" s="5"/>
      <c r="F79" s="5" t="s">
        <v>43</v>
      </c>
      <c r="G79" s="6">
        <v>78.0</v>
      </c>
      <c r="H79" s="5"/>
      <c r="I79" s="5"/>
      <c r="J79" s="5"/>
      <c r="K79" s="5"/>
      <c r="L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</row>
    <row r="80">
      <c r="A80" s="5" t="s">
        <v>38</v>
      </c>
      <c r="B80" s="6">
        <v>2023.0</v>
      </c>
      <c r="C80" s="5" t="s">
        <v>39</v>
      </c>
      <c r="D80" s="5" t="s">
        <v>40</v>
      </c>
      <c r="E80" s="5" t="s">
        <v>39</v>
      </c>
      <c r="F80" s="5" t="s">
        <v>44</v>
      </c>
      <c r="G80" s="6">
        <v>79.0</v>
      </c>
      <c r="H80" s="6">
        <v>-27.0</v>
      </c>
      <c r="I80" s="5" t="s">
        <v>50</v>
      </c>
      <c r="J80" s="6">
        <v>1.0</v>
      </c>
      <c r="K80" s="6">
        <v>10.0</v>
      </c>
      <c r="L80" s="6">
        <v>1.0</v>
      </c>
      <c r="X80" s="5" t="s">
        <v>46</v>
      </c>
      <c r="Y80" s="5" t="s">
        <v>47</v>
      </c>
      <c r="Z80" s="5" t="s">
        <v>48</v>
      </c>
      <c r="AA80" s="5" t="s">
        <v>48</v>
      </c>
      <c r="AB80" s="5" t="s">
        <v>48</v>
      </c>
      <c r="AC80" s="5"/>
      <c r="AD80" s="5" t="s">
        <v>48</v>
      </c>
      <c r="AE80" s="6">
        <v>3.0</v>
      </c>
      <c r="AF80" s="6">
        <v>7.0</v>
      </c>
      <c r="AG80" s="6">
        <v>5.0</v>
      </c>
      <c r="AH80" s="5" t="s">
        <v>46</v>
      </c>
      <c r="AI80" s="5" t="s">
        <v>48</v>
      </c>
      <c r="AJ80" s="5" t="s">
        <v>48</v>
      </c>
    </row>
    <row r="81">
      <c r="A81" s="5" t="s">
        <v>38</v>
      </c>
      <c r="B81" s="6">
        <v>2023.0</v>
      </c>
      <c r="C81" s="5" t="s">
        <v>39</v>
      </c>
      <c r="D81" s="5" t="s">
        <v>40</v>
      </c>
      <c r="E81" s="5" t="s">
        <v>39</v>
      </c>
      <c r="F81" s="5" t="s">
        <v>44</v>
      </c>
      <c r="G81" s="6">
        <v>80.0</v>
      </c>
      <c r="H81" s="6">
        <v>-28.0</v>
      </c>
      <c r="I81" s="5" t="s">
        <v>50</v>
      </c>
      <c r="J81" s="6">
        <v>2.0</v>
      </c>
      <c r="K81" s="6">
        <v>9.0</v>
      </c>
      <c r="L81" s="6">
        <v>0.0</v>
      </c>
      <c r="X81" s="5" t="s">
        <v>46</v>
      </c>
      <c r="Y81" s="5" t="s">
        <v>47</v>
      </c>
      <c r="Z81" s="6">
        <v>4.0</v>
      </c>
      <c r="AA81" s="6">
        <f>(7.71-3.5)</f>
        <v>4.21</v>
      </c>
      <c r="AB81" s="5" t="s">
        <v>48</v>
      </c>
      <c r="AC81" s="6">
        <f>(5.43-3.5)</f>
        <v>1.93</v>
      </c>
      <c r="AD81" s="5"/>
      <c r="AE81" s="5"/>
      <c r="AF81" s="6">
        <v>7.0</v>
      </c>
      <c r="AG81" s="6">
        <v>14.0</v>
      </c>
      <c r="AH81" s="5" t="s">
        <v>46</v>
      </c>
      <c r="AI81" s="5" t="s">
        <v>48</v>
      </c>
      <c r="AJ81" s="5" t="s">
        <v>48</v>
      </c>
    </row>
    <row r="82">
      <c r="A82" s="5" t="s">
        <v>38</v>
      </c>
      <c r="B82" s="6">
        <v>2023.0</v>
      </c>
      <c r="C82" s="5" t="s">
        <v>39</v>
      </c>
      <c r="D82" s="5" t="s">
        <v>40</v>
      </c>
      <c r="E82" s="5" t="s">
        <v>39</v>
      </c>
      <c r="F82" s="5" t="s">
        <v>44</v>
      </c>
      <c r="G82" s="6">
        <v>81.0</v>
      </c>
      <c r="H82" s="6">
        <v>-28.0</v>
      </c>
      <c r="I82" s="5" t="s">
        <v>50</v>
      </c>
      <c r="J82" s="6">
        <v>3.0</v>
      </c>
      <c r="K82" s="6">
        <v>9.0</v>
      </c>
      <c r="L82" s="6">
        <v>0.0</v>
      </c>
      <c r="X82" s="5" t="s">
        <v>46</v>
      </c>
      <c r="Y82" s="5" t="s">
        <v>63</v>
      </c>
      <c r="Z82" s="6">
        <v>3.0</v>
      </c>
      <c r="AA82" s="6">
        <f>(13.26-11.28)</f>
        <v>1.98</v>
      </c>
      <c r="AB82" s="5" t="s">
        <v>48</v>
      </c>
      <c r="AC82" s="6">
        <v>-1.0</v>
      </c>
      <c r="AD82" s="5" t="s">
        <v>48</v>
      </c>
      <c r="AE82" s="5"/>
      <c r="AF82" s="6">
        <v>7.0</v>
      </c>
      <c r="AG82" s="6">
        <v>3.0</v>
      </c>
      <c r="AH82" s="5" t="s">
        <v>46</v>
      </c>
      <c r="AI82" s="5" t="s">
        <v>48</v>
      </c>
      <c r="AJ82" s="5" t="s">
        <v>48</v>
      </c>
    </row>
    <row r="83">
      <c r="A83" s="5" t="s">
        <v>38</v>
      </c>
      <c r="B83" s="6">
        <v>2023.0</v>
      </c>
      <c r="C83" s="5" t="s">
        <v>39</v>
      </c>
      <c r="D83" s="5" t="s">
        <v>40</v>
      </c>
      <c r="E83" s="5"/>
      <c r="F83" s="5" t="s">
        <v>41</v>
      </c>
      <c r="G83" s="6">
        <v>82.0</v>
      </c>
      <c r="H83" s="6">
        <v>-28.0</v>
      </c>
      <c r="I83" s="7" t="s">
        <v>50</v>
      </c>
      <c r="J83" s="6">
        <v>4.0</v>
      </c>
      <c r="K83" s="6">
        <v>9.0</v>
      </c>
      <c r="L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</row>
    <row r="84">
      <c r="A84" s="5" t="s">
        <v>38</v>
      </c>
      <c r="B84" s="6">
        <v>2023.0</v>
      </c>
      <c r="C84" s="5" t="s">
        <v>39</v>
      </c>
      <c r="D84" s="5" t="s">
        <v>40</v>
      </c>
      <c r="E84" s="5"/>
      <c r="F84" s="5" t="s">
        <v>43</v>
      </c>
      <c r="G84" s="6">
        <v>83.0</v>
      </c>
      <c r="H84" s="5"/>
      <c r="I84" s="5"/>
      <c r="J84" s="5"/>
      <c r="K84" s="5"/>
      <c r="L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</row>
    <row r="85">
      <c r="A85" s="5" t="s">
        <v>38</v>
      </c>
      <c r="B85" s="6">
        <v>2023.0</v>
      </c>
      <c r="C85" s="5" t="s">
        <v>39</v>
      </c>
      <c r="D85" s="5" t="s">
        <v>40</v>
      </c>
      <c r="E85" s="5" t="s">
        <v>40</v>
      </c>
      <c r="F85" s="5" t="s">
        <v>56</v>
      </c>
      <c r="G85" s="6">
        <v>84.0</v>
      </c>
      <c r="H85" s="6">
        <v>40.0</v>
      </c>
      <c r="I85" s="5" t="s">
        <v>45</v>
      </c>
      <c r="J85" s="6">
        <v>1.0</v>
      </c>
      <c r="K85" s="6">
        <v>10.0</v>
      </c>
      <c r="L85" s="6">
        <v>15.0</v>
      </c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</row>
    <row r="86">
      <c r="A86" s="5" t="s">
        <v>38</v>
      </c>
      <c r="B86" s="6">
        <v>2023.0</v>
      </c>
      <c r="C86" s="5" t="s">
        <v>39</v>
      </c>
      <c r="D86" s="5" t="s">
        <v>40</v>
      </c>
      <c r="E86" s="5" t="s">
        <v>40</v>
      </c>
      <c r="F86" s="5" t="s">
        <v>56</v>
      </c>
      <c r="G86" s="6">
        <v>85.0</v>
      </c>
      <c r="H86" s="6">
        <v>25.0</v>
      </c>
      <c r="I86" s="5" t="s">
        <v>45</v>
      </c>
      <c r="J86" s="6">
        <v>1.0</v>
      </c>
      <c r="K86" s="6">
        <v>10.0</v>
      </c>
      <c r="L86" s="6">
        <v>16.0</v>
      </c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</row>
    <row r="87">
      <c r="A87" s="5" t="s">
        <v>38</v>
      </c>
      <c r="B87" s="6">
        <v>2023.0</v>
      </c>
      <c r="C87" s="5" t="s">
        <v>39</v>
      </c>
      <c r="D87" s="5" t="s">
        <v>40</v>
      </c>
      <c r="E87" s="5" t="s">
        <v>40</v>
      </c>
      <c r="F87" s="5" t="s">
        <v>56</v>
      </c>
      <c r="G87" s="6">
        <v>86.0</v>
      </c>
      <c r="H87" s="6">
        <v>9.0</v>
      </c>
      <c r="I87" s="5" t="s">
        <v>45</v>
      </c>
      <c r="J87" s="6">
        <v>1.0</v>
      </c>
      <c r="K87" s="6">
        <v>9.0</v>
      </c>
      <c r="L87" s="6">
        <v>9.0</v>
      </c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</row>
    <row r="88">
      <c r="A88" s="5" t="s">
        <v>38</v>
      </c>
      <c r="B88" s="6">
        <v>2023.0</v>
      </c>
      <c r="C88" s="5" t="s">
        <v>39</v>
      </c>
      <c r="D88" s="5" t="s">
        <v>40</v>
      </c>
      <c r="E88" s="5"/>
      <c r="F88" s="5" t="s">
        <v>41</v>
      </c>
      <c r="G88" s="6">
        <v>87.0</v>
      </c>
      <c r="H88" s="6">
        <v>3.0</v>
      </c>
      <c r="I88" s="7" t="s">
        <v>42</v>
      </c>
      <c r="J88" s="5"/>
      <c r="K88" s="5"/>
      <c r="L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</row>
    <row r="89">
      <c r="A89" s="5" t="s">
        <v>38</v>
      </c>
      <c r="B89" s="6">
        <v>2023.0</v>
      </c>
      <c r="C89" s="5" t="s">
        <v>39</v>
      </c>
      <c r="D89" s="5" t="s">
        <v>40</v>
      </c>
      <c r="E89" s="5"/>
      <c r="F89" s="5" t="s">
        <v>43</v>
      </c>
      <c r="G89" s="6">
        <v>88.0</v>
      </c>
      <c r="H89" s="5"/>
      <c r="I89" s="5"/>
      <c r="J89" s="5"/>
      <c r="K89" s="5"/>
      <c r="L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</row>
    <row r="90">
      <c r="A90" s="5" t="s">
        <v>38</v>
      </c>
      <c r="B90" s="6">
        <v>2023.0</v>
      </c>
      <c r="C90" s="5" t="s">
        <v>39</v>
      </c>
      <c r="D90" s="5" t="s">
        <v>40</v>
      </c>
      <c r="E90" s="5" t="s">
        <v>39</v>
      </c>
      <c r="F90" s="5" t="s">
        <v>44</v>
      </c>
      <c r="G90" s="6">
        <v>89.0</v>
      </c>
      <c r="H90" s="6">
        <v>-22.0</v>
      </c>
      <c r="I90" s="5" t="s">
        <v>45</v>
      </c>
      <c r="J90" s="6">
        <v>1.0</v>
      </c>
      <c r="K90" s="6">
        <v>10.0</v>
      </c>
      <c r="L90" s="6">
        <v>10.0</v>
      </c>
      <c r="X90" s="5" t="s">
        <v>46</v>
      </c>
      <c r="Y90" s="5" t="s">
        <v>47</v>
      </c>
      <c r="Z90" s="6">
        <v>4.0</v>
      </c>
      <c r="AA90" s="6">
        <f>(4.56-1.89)</f>
        <v>2.67</v>
      </c>
      <c r="AB90" s="6">
        <f>(5.15-1.89)</f>
        <v>3.26</v>
      </c>
      <c r="AC90" s="6">
        <v>-1.0</v>
      </c>
      <c r="AD90" s="6">
        <v>7.0</v>
      </c>
      <c r="AE90" s="6">
        <v>0.0</v>
      </c>
      <c r="AF90" s="6">
        <v>7.0</v>
      </c>
      <c r="AG90" s="6">
        <v>80.0</v>
      </c>
      <c r="AH90" s="5" t="s">
        <v>49</v>
      </c>
      <c r="AI90" s="5" t="s">
        <v>45</v>
      </c>
      <c r="AJ90" s="5" t="s">
        <v>52</v>
      </c>
    </row>
    <row r="91">
      <c r="A91" s="5" t="s">
        <v>38</v>
      </c>
      <c r="B91" s="6">
        <v>2023.0</v>
      </c>
      <c r="C91" s="5" t="s">
        <v>39</v>
      </c>
      <c r="D91" s="5" t="s">
        <v>40</v>
      </c>
      <c r="E91" s="5"/>
      <c r="F91" s="5" t="s">
        <v>43</v>
      </c>
      <c r="G91" s="6">
        <v>90.0</v>
      </c>
      <c r="H91" s="5"/>
      <c r="I91" s="5"/>
      <c r="J91" s="5"/>
      <c r="K91" s="5"/>
      <c r="L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</row>
    <row r="92">
      <c r="A92" s="5" t="s">
        <v>38</v>
      </c>
      <c r="B92" s="6">
        <v>2023.0</v>
      </c>
      <c r="C92" s="5" t="s">
        <v>39</v>
      </c>
      <c r="D92" s="5" t="s">
        <v>40</v>
      </c>
      <c r="E92" s="5" t="s">
        <v>39</v>
      </c>
      <c r="F92" s="5" t="s">
        <v>44</v>
      </c>
      <c r="G92" s="6">
        <v>91.0</v>
      </c>
      <c r="H92" s="6">
        <v>-32.0</v>
      </c>
      <c r="I92" s="5" t="s">
        <v>45</v>
      </c>
      <c r="J92" s="6">
        <v>1.0</v>
      </c>
      <c r="K92" s="6">
        <v>10.0</v>
      </c>
      <c r="L92" s="6">
        <v>12.0</v>
      </c>
      <c r="X92" s="5" t="s">
        <v>46</v>
      </c>
      <c r="Y92" s="5" t="s">
        <v>47</v>
      </c>
      <c r="Z92" s="6">
        <v>4.0</v>
      </c>
      <c r="AA92" s="6">
        <f>(4.34-1.91)</f>
        <v>2.43</v>
      </c>
      <c r="AB92" s="6">
        <f>(3.84-1.91)</f>
        <v>1.93</v>
      </c>
      <c r="AC92" s="6">
        <v>-1.0</v>
      </c>
      <c r="AD92" s="6">
        <v>1.0</v>
      </c>
      <c r="AE92" s="6">
        <v>0.0</v>
      </c>
      <c r="AF92" s="6">
        <v>7.0</v>
      </c>
      <c r="AG92" s="6">
        <v>4.0</v>
      </c>
      <c r="AH92" s="5" t="s">
        <v>49</v>
      </c>
      <c r="AI92" s="5" t="s">
        <v>50</v>
      </c>
      <c r="AJ92" s="5" t="s">
        <v>52</v>
      </c>
    </row>
    <row r="93">
      <c r="A93" s="5" t="s">
        <v>38</v>
      </c>
      <c r="B93" s="6">
        <v>2023.0</v>
      </c>
      <c r="C93" s="5" t="s">
        <v>39</v>
      </c>
      <c r="D93" s="5" t="s">
        <v>40</v>
      </c>
      <c r="E93" s="5" t="s">
        <v>39</v>
      </c>
      <c r="F93" s="5" t="s">
        <v>44</v>
      </c>
      <c r="G93" s="6">
        <v>92.0</v>
      </c>
      <c r="H93" s="6">
        <v>-44.0</v>
      </c>
      <c r="I93" s="5" t="s">
        <v>50</v>
      </c>
      <c r="J93" s="6">
        <v>1.0</v>
      </c>
      <c r="K93" s="6">
        <v>10.0</v>
      </c>
      <c r="L93" s="6">
        <v>3.0</v>
      </c>
      <c r="X93" s="5" t="s">
        <v>46</v>
      </c>
      <c r="Y93" s="5" t="s">
        <v>47</v>
      </c>
      <c r="Z93" s="6">
        <v>4.0</v>
      </c>
      <c r="AA93" s="6">
        <f>(4.14-1.47)</f>
        <v>2.67</v>
      </c>
      <c r="AB93" s="9">
        <f>(5.43-1.47)</f>
        <v>3.96</v>
      </c>
      <c r="AC93" s="9">
        <f>(3.72-1.47)</f>
        <v>2.25</v>
      </c>
      <c r="AD93" s="6">
        <v>0.0</v>
      </c>
      <c r="AE93" s="6">
        <v>0.0</v>
      </c>
      <c r="AF93" s="6">
        <v>7.0</v>
      </c>
      <c r="AG93" s="6">
        <v>3.0</v>
      </c>
      <c r="AH93" s="5" t="s">
        <v>46</v>
      </c>
      <c r="AI93" s="5" t="s">
        <v>48</v>
      </c>
      <c r="AJ93" s="5" t="s">
        <v>48</v>
      </c>
    </row>
    <row r="94">
      <c r="A94" s="5" t="s">
        <v>38</v>
      </c>
      <c r="B94" s="6">
        <v>2023.0</v>
      </c>
      <c r="C94" s="5" t="s">
        <v>39</v>
      </c>
      <c r="D94" s="5" t="s">
        <v>40</v>
      </c>
      <c r="E94" s="5" t="s">
        <v>39</v>
      </c>
      <c r="F94" s="5" t="s">
        <v>44</v>
      </c>
      <c r="G94" s="6">
        <v>93.0</v>
      </c>
      <c r="H94" s="6">
        <v>-47.0</v>
      </c>
      <c r="I94" s="5" t="s">
        <v>45</v>
      </c>
      <c r="J94" s="6">
        <v>2.0</v>
      </c>
      <c r="K94" s="6">
        <v>7.0</v>
      </c>
      <c r="L94" s="6">
        <v>0.0</v>
      </c>
      <c r="X94" s="5" t="s">
        <v>46</v>
      </c>
      <c r="Y94" s="5" t="s">
        <v>47</v>
      </c>
      <c r="Z94" s="6">
        <v>4.0</v>
      </c>
      <c r="AA94" s="6">
        <f>(5.08-2.26)</f>
        <v>2.82</v>
      </c>
      <c r="AB94" s="5" t="s">
        <v>48</v>
      </c>
      <c r="AC94" s="6">
        <f>(4.72-2.26)</f>
        <v>2.46</v>
      </c>
      <c r="AD94" s="5" t="s">
        <v>48</v>
      </c>
      <c r="AE94" s="5"/>
      <c r="AF94" s="6">
        <v>7.0</v>
      </c>
      <c r="AG94" s="6">
        <v>2.0</v>
      </c>
      <c r="AH94" s="5" t="s">
        <v>46</v>
      </c>
      <c r="AI94" s="5" t="s">
        <v>48</v>
      </c>
      <c r="AJ94" s="5" t="s">
        <v>48</v>
      </c>
    </row>
    <row r="95">
      <c r="A95" s="5" t="s">
        <v>38</v>
      </c>
      <c r="B95" s="6">
        <v>2023.0</v>
      </c>
      <c r="C95" s="5" t="s">
        <v>39</v>
      </c>
      <c r="D95" s="5" t="s">
        <v>40</v>
      </c>
      <c r="E95" s="5" t="s">
        <v>39</v>
      </c>
      <c r="F95" s="5" t="s">
        <v>44</v>
      </c>
      <c r="G95" s="6">
        <v>94.0</v>
      </c>
      <c r="H95" s="6">
        <v>-47.0</v>
      </c>
      <c r="I95" s="5" t="s">
        <v>45</v>
      </c>
      <c r="J95" s="6">
        <v>3.0</v>
      </c>
      <c r="K95" s="6">
        <v>7.0</v>
      </c>
      <c r="L95" s="6">
        <v>7.0</v>
      </c>
      <c r="X95" s="5" t="s">
        <v>46</v>
      </c>
      <c r="Y95" s="5" t="s">
        <v>47</v>
      </c>
      <c r="Z95" s="6">
        <v>4.0</v>
      </c>
      <c r="AA95" s="5" t="s">
        <v>48</v>
      </c>
      <c r="AB95" s="5" t="s">
        <v>48</v>
      </c>
      <c r="AC95" s="5"/>
      <c r="AD95" s="6">
        <v>13.0</v>
      </c>
      <c r="AE95" s="6">
        <v>1.0</v>
      </c>
      <c r="AF95" s="6">
        <v>7.0</v>
      </c>
      <c r="AG95" s="6">
        <v>5.0</v>
      </c>
      <c r="AH95" s="5" t="s">
        <v>46</v>
      </c>
      <c r="AI95" s="5" t="s">
        <v>48</v>
      </c>
      <c r="AJ95" s="5" t="s">
        <v>48</v>
      </c>
    </row>
    <row r="96">
      <c r="A96" s="5" t="s">
        <v>38</v>
      </c>
      <c r="B96" s="6">
        <v>2023.0</v>
      </c>
      <c r="C96" s="5" t="s">
        <v>39</v>
      </c>
      <c r="D96" s="5" t="s">
        <v>40</v>
      </c>
      <c r="E96" s="5" t="s">
        <v>39</v>
      </c>
      <c r="F96" s="5" t="s">
        <v>44</v>
      </c>
      <c r="G96" s="6">
        <v>95.0</v>
      </c>
      <c r="H96" s="6">
        <v>46.0</v>
      </c>
      <c r="I96" s="5" t="s">
        <v>42</v>
      </c>
      <c r="J96" s="6">
        <v>1.0</v>
      </c>
      <c r="K96" s="6">
        <v>10.0</v>
      </c>
      <c r="L96" s="6">
        <v>0.0</v>
      </c>
      <c r="X96" s="5" t="s">
        <v>48</v>
      </c>
      <c r="Y96" s="5" t="s">
        <v>47</v>
      </c>
      <c r="Z96" s="6">
        <v>4.0</v>
      </c>
      <c r="AA96" s="5" t="s">
        <v>48</v>
      </c>
      <c r="AB96" s="5" t="s">
        <v>48</v>
      </c>
      <c r="AC96" s="5"/>
      <c r="AD96" s="5" t="s">
        <v>48</v>
      </c>
      <c r="AE96" s="5" t="s">
        <v>48</v>
      </c>
      <c r="AF96" s="6">
        <v>7.0</v>
      </c>
      <c r="AG96" s="5"/>
      <c r="AH96" s="5" t="s">
        <v>46</v>
      </c>
      <c r="AI96" s="5" t="s">
        <v>48</v>
      </c>
      <c r="AJ96" s="5" t="s">
        <v>48</v>
      </c>
    </row>
    <row r="97">
      <c r="A97" s="5" t="s">
        <v>38</v>
      </c>
      <c r="B97" s="6">
        <v>2023.0</v>
      </c>
      <c r="C97" s="5" t="s">
        <v>39</v>
      </c>
      <c r="D97" s="5" t="s">
        <v>40</v>
      </c>
      <c r="E97" s="5" t="s">
        <v>39</v>
      </c>
      <c r="F97" s="5" t="s">
        <v>44</v>
      </c>
      <c r="G97" s="6">
        <v>96.0</v>
      </c>
      <c r="H97" s="6">
        <v>46.0</v>
      </c>
      <c r="I97" s="5" t="s">
        <v>42</v>
      </c>
      <c r="J97" s="6">
        <v>2.0</v>
      </c>
      <c r="K97" s="6">
        <v>10.0</v>
      </c>
      <c r="L97" s="6">
        <v>8.0</v>
      </c>
      <c r="X97" s="5" t="s">
        <v>46</v>
      </c>
      <c r="Y97" s="5" t="s">
        <v>63</v>
      </c>
      <c r="Z97" s="6">
        <v>3.0</v>
      </c>
      <c r="AA97" s="6">
        <f>(6.23-4)</f>
        <v>2.23</v>
      </c>
      <c r="AB97" s="9">
        <f>(7.36-4)</f>
        <v>3.36</v>
      </c>
      <c r="AC97" s="6">
        <v>-1.0</v>
      </c>
      <c r="AD97" s="6">
        <v>2.0</v>
      </c>
      <c r="AE97" s="6">
        <v>0.0</v>
      </c>
      <c r="AF97" s="6">
        <v>7.0</v>
      </c>
      <c r="AG97" s="6">
        <v>11.0</v>
      </c>
      <c r="AH97" s="5" t="s">
        <v>46</v>
      </c>
      <c r="AI97" s="5" t="s">
        <v>48</v>
      </c>
      <c r="AJ97" s="5" t="s">
        <v>48</v>
      </c>
    </row>
    <row r="98">
      <c r="A98" s="5" t="s">
        <v>38</v>
      </c>
      <c r="B98" s="6">
        <v>2023.0</v>
      </c>
      <c r="C98" s="5" t="s">
        <v>39</v>
      </c>
      <c r="D98" s="5" t="s">
        <v>40</v>
      </c>
      <c r="E98" s="5" t="s">
        <v>39</v>
      </c>
      <c r="F98" s="5" t="s">
        <v>44</v>
      </c>
      <c r="G98" s="6">
        <v>97.0</v>
      </c>
      <c r="H98" s="6">
        <v>38.0</v>
      </c>
      <c r="I98" s="5" t="s">
        <v>45</v>
      </c>
      <c r="J98" s="6">
        <v>3.0</v>
      </c>
      <c r="K98" s="6">
        <v>2.0</v>
      </c>
      <c r="L98" s="6">
        <v>12.0</v>
      </c>
      <c r="X98" s="5" t="s">
        <v>46</v>
      </c>
      <c r="Y98" s="5" t="s">
        <v>63</v>
      </c>
      <c r="Z98" s="6">
        <v>3.0</v>
      </c>
      <c r="AA98" s="6">
        <f>(6.53-2.69)</f>
        <v>3.84</v>
      </c>
      <c r="AB98" s="9">
        <f>(7.11-4)</f>
        <v>3.11</v>
      </c>
      <c r="AC98" s="9">
        <f>(4.6-2.69)</f>
        <v>1.91</v>
      </c>
      <c r="AD98" s="6">
        <v>8.0</v>
      </c>
      <c r="AE98" s="6">
        <v>2.0</v>
      </c>
      <c r="AF98" s="6">
        <v>7.0</v>
      </c>
      <c r="AG98" s="6">
        <v>5.0</v>
      </c>
      <c r="AH98" s="5" t="s">
        <v>46</v>
      </c>
      <c r="AI98" s="5" t="s">
        <v>48</v>
      </c>
      <c r="AJ98" s="5" t="s">
        <v>48</v>
      </c>
    </row>
    <row r="99">
      <c r="A99" s="5" t="s">
        <v>38</v>
      </c>
      <c r="B99" s="6">
        <v>2023.0</v>
      </c>
      <c r="C99" s="5" t="s">
        <v>39</v>
      </c>
      <c r="D99" s="5" t="s">
        <v>40</v>
      </c>
      <c r="E99" s="5" t="s">
        <v>39</v>
      </c>
      <c r="F99" s="5" t="s">
        <v>44</v>
      </c>
      <c r="G99" s="6">
        <v>98.0</v>
      </c>
      <c r="H99" s="6">
        <v>26.0</v>
      </c>
      <c r="I99" s="5" t="s">
        <v>45</v>
      </c>
      <c r="J99" s="6">
        <v>1.0</v>
      </c>
      <c r="K99" s="6">
        <v>10.0</v>
      </c>
      <c r="L99" s="6">
        <v>23.0</v>
      </c>
      <c r="X99" s="5" t="s">
        <v>46</v>
      </c>
      <c r="Y99" s="5" t="s">
        <v>63</v>
      </c>
      <c r="Z99" s="5" t="s">
        <v>48</v>
      </c>
      <c r="AA99" s="5" t="s">
        <v>48</v>
      </c>
      <c r="AB99" s="5" t="s">
        <v>48</v>
      </c>
      <c r="AC99" s="5"/>
      <c r="AD99" s="5" t="s">
        <v>48</v>
      </c>
      <c r="AE99" s="6">
        <v>0.0</v>
      </c>
      <c r="AF99" s="6">
        <v>7.0</v>
      </c>
      <c r="AG99" s="6">
        <v>5.0</v>
      </c>
      <c r="AH99" s="5" t="s">
        <v>46</v>
      </c>
      <c r="AI99" s="5" t="s">
        <v>48</v>
      </c>
      <c r="AJ99" s="5" t="s">
        <v>48</v>
      </c>
    </row>
    <row r="100">
      <c r="A100" s="5" t="s">
        <v>38</v>
      </c>
      <c r="B100" s="6">
        <v>2023.0</v>
      </c>
      <c r="C100" s="5" t="s">
        <v>39</v>
      </c>
      <c r="D100" s="5" t="s">
        <v>40</v>
      </c>
      <c r="E100" s="5"/>
      <c r="F100" s="5" t="s">
        <v>41</v>
      </c>
      <c r="G100" s="6">
        <v>99.0</v>
      </c>
      <c r="H100" s="6">
        <v>3.0</v>
      </c>
      <c r="I100" s="7" t="s">
        <v>45</v>
      </c>
      <c r="J100" s="6">
        <v>1.0</v>
      </c>
      <c r="K100" s="6">
        <v>3.0</v>
      </c>
      <c r="L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</row>
    <row r="101">
      <c r="A101" s="5" t="s">
        <v>38</v>
      </c>
      <c r="B101" s="6">
        <v>2023.0</v>
      </c>
      <c r="C101" s="5" t="s">
        <v>39</v>
      </c>
      <c r="D101" s="5" t="s">
        <v>40</v>
      </c>
      <c r="E101" s="5"/>
      <c r="F101" s="5" t="s">
        <v>43</v>
      </c>
      <c r="G101" s="6">
        <v>100.0</v>
      </c>
      <c r="H101" s="5"/>
      <c r="I101" s="5"/>
      <c r="J101" s="5"/>
      <c r="K101" s="5"/>
      <c r="L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</row>
    <row r="102">
      <c r="A102" s="5" t="s">
        <v>38</v>
      </c>
      <c r="B102" s="6">
        <v>2023.0</v>
      </c>
      <c r="C102" s="5" t="s">
        <v>39</v>
      </c>
      <c r="D102" s="5" t="s">
        <v>40</v>
      </c>
      <c r="E102" s="5"/>
      <c r="F102" s="5" t="s">
        <v>41</v>
      </c>
      <c r="G102" s="6">
        <v>101.0</v>
      </c>
      <c r="H102" s="6">
        <v>-35.0</v>
      </c>
      <c r="I102" s="7" t="s">
        <v>45</v>
      </c>
      <c r="J102" s="5"/>
      <c r="K102" s="5"/>
      <c r="L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</row>
    <row r="103">
      <c r="A103" s="5" t="s">
        <v>38</v>
      </c>
      <c r="B103" s="6">
        <v>2023.0</v>
      </c>
      <c r="C103" s="5" t="s">
        <v>39</v>
      </c>
      <c r="D103" s="5" t="s">
        <v>40</v>
      </c>
      <c r="E103" s="5" t="s">
        <v>40</v>
      </c>
      <c r="F103" s="5" t="s">
        <v>56</v>
      </c>
      <c r="G103" s="6">
        <v>102.0</v>
      </c>
      <c r="H103" s="6">
        <v>-36.0</v>
      </c>
      <c r="I103" s="5" t="s">
        <v>45</v>
      </c>
      <c r="J103" s="6">
        <v>1.0</v>
      </c>
      <c r="K103" s="6">
        <v>10.0</v>
      </c>
      <c r="L103" s="6">
        <v>0.0</v>
      </c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</row>
    <row r="104">
      <c r="A104" s="5" t="s">
        <v>38</v>
      </c>
      <c r="B104" s="6">
        <v>2023.0</v>
      </c>
      <c r="C104" s="5" t="s">
        <v>39</v>
      </c>
      <c r="D104" s="5" t="s">
        <v>40</v>
      </c>
      <c r="E104" s="5" t="s">
        <v>40</v>
      </c>
      <c r="F104" s="5" t="s">
        <v>56</v>
      </c>
      <c r="G104" s="6">
        <v>103.0</v>
      </c>
      <c r="H104" s="6">
        <v>-36.0</v>
      </c>
      <c r="I104" s="5" t="s">
        <v>45</v>
      </c>
      <c r="J104" s="6">
        <v>2.0</v>
      </c>
      <c r="K104" s="6">
        <v>10.0</v>
      </c>
      <c r="L104" s="6">
        <v>4.0</v>
      </c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</row>
    <row r="105">
      <c r="A105" s="5" t="s">
        <v>38</v>
      </c>
      <c r="B105" s="6">
        <v>2023.0</v>
      </c>
      <c r="C105" s="5" t="s">
        <v>39</v>
      </c>
      <c r="D105" s="5" t="s">
        <v>40</v>
      </c>
      <c r="E105" s="5" t="s">
        <v>40</v>
      </c>
      <c r="F105" s="5" t="s">
        <v>56</v>
      </c>
      <c r="G105" s="6">
        <v>104.0</v>
      </c>
      <c r="H105" s="6">
        <v>-40.0</v>
      </c>
      <c r="I105" s="5" t="s">
        <v>45</v>
      </c>
      <c r="J105" s="6">
        <v>3.0</v>
      </c>
      <c r="K105" s="6">
        <v>6.0</v>
      </c>
      <c r="L105" s="6">
        <v>10.0</v>
      </c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</row>
    <row r="106">
      <c r="A106" s="5" t="s">
        <v>38</v>
      </c>
      <c r="B106" s="6">
        <v>2023.0</v>
      </c>
      <c r="C106" s="5" t="s">
        <v>39</v>
      </c>
      <c r="D106" s="5" t="s">
        <v>40</v>
      </c>
      <c r="E106" s="5" t="s">
        <v>40</v>
      </c>
      <c r="F106" s="5" t="s">
        <v>56</v>
      </c>
      <c r="G106" s="6">
        <v>105.0</v>
      </c>
      <c r="H106" s="6">
        <v>50.0</v>
      </c>
      <c r="I106" s="5" t="s">
        <v>50</v>
      </c>
      <c r="J106" s="6">
        <v>1.0</v>
      </c>
      <c r="K106" s="6">
        <v>10.0</v>
      </c>
      <c r="L106" s="6">
        <v>0.0</v>
      </c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</row>
    <row r="107">
      <c r="A107" s="5" t="s">
        <v>38</v>
      </c>
      <c r="B107" s="6">
        <v>2023.0</v>
      </c>
      <c r="C107" s="5" t="s">
        <v>39</v>
      </c>
      <c r="D107" s="5" t="s">
        <v>40</v>
      </c>
      <c r="E107" s="5" t="s">
        <v>40</v>
      </c>
      <c r="F107" s="5" t="s">
        <v>56</v>
      </c>
      <c r="G107" s="6">
        <v>106.0</v>
      </c>
      <c r="H107" s="6">
        <v>50.0</v>
      </c>
      <c r="I107" s="5" t="s">
        <v>50</v>
      </c>
      <c r="J107" s="6">
        <v>2.0</v>
      </c>
      <c r="K107" s="6">
        <v>10.0</v>
      </c>
      <c r="L107" s="6">
        <v>0.0</v>
      </c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</row>
    <row r="108">
      <c r="A108" s="5" t="s">
        <v>38</v>
      </c>
      <c r="B108" s="6">
        <v>2023.0</v>
      </c>
      <c r="C108" s="5" t="s">
        <v>39</v>
      </c>
      <c r="D108" s="5" t="s">
        <v>40</v>
      </c>
      <c r="E108" s="5" t="s">
        <v>40</v>
      </c>
      <c r="F108" s="5" t="s">
        <v>56</v>
      </c>
      <c r="G108" s="6">
        <v>107.0</v>
      </c>
      <c r="H108" s="6">
        <v>50.0</v>
      </c>
      <c r="I108" s="5" t="s">
        <v>50</v>
      </c>
      <c r="J108" s="6">
        <v>3.0</v>
      </c>
      <c r="K108" s="6">
        <v>10.0</v>
      </c>
      <c r="L108" s="6">
        <v>11.0</v>
      </c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</row>
    <row r="109">
      <c r="A109" s="5" t="s">
        <v>38</v>
      </c>
      <c r="B109" s="6">
        <v>2023.0</v>
      </c>
      <c r="C109" s="5" t="s">
        <v>39</v>
      </c>
      <c r="D109" s="5" t="s">
        <v>40</v>
      </c>
      <c r="E109" s="5" t="s">
        <v>40</v>
      </c>
      <c r="F109" s="5" t="s">
        <v>56</v>
      </c>
      <c r="G109" s="6">
        <v>108.0</v>
      </c>
      <c r="H109" s="6">
        <v>39.0</v>
      </c>
      <c r="I109" s="5" t="s">
        <v>42</v>
      </c>
      <c r="J109" s="6">
        <v>1.0</v>
      </c>
      <c r="K109" s="6">
        <v>10.0</v>
      </c>
      <c r="L109" s="6">
        <v>4.0</v>
      </c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</row>
    <row r="110">
      <c r="A110" s="5" t="s">
        <v>38</v>
      </c>
      <c r="B110" s="6">
        <v>2023.0</v>
      </c>
      <c r="C110" s="5" t="s">
        <v>39</v>
      </c>
      <c r="D110" s="5" t="s">
        <v>40</v>
      </c>
      <c r="E110" s="5" t="s">
        <v>40</v>
      </c>
      <c r="F110" s="5" t="s">
        <v>56</v>
      </c>
      <c r="G110" s="6">
        <v>109.0</v>
      </c>
      <c r="H110" s="6">
        <v>35.0</v>
      </c>
      <c r="I110" s="5" t="s">
        <v>45</v>
      </c>
      <c r="J110" s="6">
        <v>2.0</v>
      </c>
      <c r="K110" s="6">
        <v>6.0</v>
      </c>
      <c r="L110" s="6">
        <v>0.0</v>
      </c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</row>
    <row r="111">
      <c r="A111" s="5" t="s">
        <v>38</v>
      </c>
      <c r="B111" s="6">
        <v>2023.0</v>
      </c>
      <c r="C111" s="5" t="s">
        <v>39</v>
      </c>
      <c r="D111" s="5" t="s">
        <v>40</v>
      </c>
      <c r="E111" s="5" t="s">
        <v>40</v>
      </c>
      <c r="F111" s="5" t="s">
        <v>56</v>
      </c>
      <c r="G111" s="6">
        <v>110.0</v>
      </c>
      <c r="H111" s="6">
        <v>35.0</v>
      </c>
      <c r="I111" s="5" t="s">
        <v>45</v>
      </c>
      <c r="J111" s="6">
        <v>3.0</v>
      </c>
      <c r="K111" s="6">
        <v>6.0</v>
      </c>
      <c r="L111" s="6">
        <v>4.0</v>
      </c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</row>
    <row r="112">
      <c r="A112" s="5" t="s">
        <v>38</v>
      </c>
      <c r="B112" s="6">
        <v>2023.0</v>
      </c>
      <c r="C112" s="5" t="s">
        <v>39</v>
      </c>
      <c r="D112" s="5" t="s">
        <v>40</v>
      </c>
      <c r="E112" s="5" t="s">
        <v>40</v>
      </c>
      <c r="F112" s="5" t="s">
        <v>56</v>
      </c>
      <c r="G112" s="6">
        <v>111.0</v>
      </c>
      <c r="H112" s="6">
        <v>31.0</v>
      </c>
      <c r="I112" s="5" t="s">
        <v>50</v>
      </c>
      <c r="J112" s="6">
        <v>4.0</v>
      </c>
      <c r="K112" s="6">
        <v>2.0</v>
      </c>
      <c r="L112" s="6">
        <v>12.0</v>
      </c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</row>
    <row r="113">
      <c r="A113" s="5" t="s">
        <v>38</v>
      </c>
      <c r="B113" s="6">
        <v>2023.0</v>
      </c>
      <c r="C113" s="5" t="s">
        <v>39</v>
      </c>
      <c r="D113" s="5" t="s">
        <v>40</v>
      </c>
      <c r="E113" s="5" t="s">
        <v>40</v>
      </c>
      <c r="F113" s="5" t="s">
        <v>56</v>
      </c>
      <c r="G113" s="6">
        <v>112.0</v>
      </c>
      <c r="H113" s="6">
        <v>19.0</v>
      </c>
      <c r="I113" s="5" t="s">
        <v>45</v>
      </c>
      <c r="J113" s="6">
        <v>1.0</v>
      </c>
      <c r="K113" s="6">
        <v>10.0</v>
      </c>
      <c r="L113" s="6">
        <v>0.0</v>
      </c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</row>
    <row r="114">
      <c r="A114" s="5" t="s">
        <v>38</v>
      </c>
      <c r="B114" s="6">
        <v>2023.0</v>
      </c>
      <c r="C114" s="5" t="s">
        <v>39</v>
      </c>
      <c r="D114" s="5" t="s">
        <v>40</v>
      </c>
      <c r="E114" s="5" t="s">
        <v>40</v>
      </c>
      <c r="F114" s="5" t="s">
        <v>56</v>
      </c>
      <c r="G114" s="6">
        <v>113.0</v>
      </c>
      <c r="H114" s="6">
        <v>19.0</v>
      </c>
      <c r="I114" s="5" t="s">
        <v>45</v>
      </c>
      <c r="J114" s="6">
        <v>2.0</v>
      </c>
      <c r="K114" s="6">
        <v>10.0</v>
      </c>
      <c r="L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</row>
    <row r="115">
      <c r="A115" s="5" t="s">
        <v>38</v>
      </c>
      <c r="B115" s="6">
        <v>2023.0</v>
      </c>
      <c r="C115" s="5" t="s">
        <v>39</v>
      </c>
      <c r="D115" s="5" t="s">
        <v>40</v>
      </c>
      <c r="E115" s="5"/>
      <c r="F115" s="5" t="s">
        <v>43</v>
      </c>
      <c r="G115" s="6">
        <v>114.0</v>
      </c>
      <c r="H115" s="5"/>
      <c r="I115" s="5"/>
      <c r="J115" s="5"/>
      <c r="K115" s="5"/>
      <c r="L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</row>
    <row r="116">
      <c r="A116" s="5" t="s">
        <v>38</v>
      </c>
      <c r="B116" s="6">
        <v>2023.0</v>
      </c>
      <c r="C116" s="5" t="s">
        <v>39</v>
      </c>
      <c r="D116" s="5" t="s">
        <v>40</v>
      </c>
      <c r="E116" s="5" t="s">
        <v>39</v>
      </c>
      <c r="F116" s="5" t="s">
        <v>44</v>
      </c>
      <c r="G116" s="6">
        <v>115.0</v>
      </c>
      <c r="H116" s="6">
        <v>-38.0</v>
      </c>
      <c r="I116" s="5" t="s">
        <v>50</v>
      </c>
      <c r="J116" s="6">
        <v>1.0</v>
      </c>
      <c r="K116" s="6">
        <v>10.0</v>
      </c>
      <c r="L116" s="6">
        <v>8.0</v>
      </c>
      <c r="X116" s="5" t="s">
        <v>49</v>
      </c>
      <c r="Y116" s="5" t="s">
        <v>47</v>
      </c>
      <c r="Z116" s="5" t="s">
        <v>64</v>
      </c>
      <c r="AA116" s="6">
        <f>(5.46-3.51)</f>
        <v>1.95</v>
      </c>
      <c r="AB116" s="9">
        <f>(6.43-3.51)</f>
        <v>2.92</v>
      </c>
      <c r="AC116" s="6">
        <v>-1.0</v>
      </c>
      <c r="AD116" s="6">
        <v>1.0</v>
      </c>
      <c r="AE116" s="6">
        <v>0.0</v>
      </c>
      <c r="AF116" s="6">
        <v>7.0</v>
      </c>
      <c r="AG116" s="6">
        <v>4.0</v>
      </c>
      <c r="AH116" s="5" t="s">
        <v>46</v>
      </c>
      <c r="AI116" s="5" t="s">
        <v>48</v>
      </c>
      <c r="AJ116" s="5" t="s">
        <v>48</v>
      </c>
    </row>
    <row r="117">
      <c r="A117" s="5" t="s">
        <v>38</v>
      </c>
      <c r="B117" s="6">
        <v>2023.0</v>
      </c>
      <c r="C117" s="5" t="s">
        <v>39</v>
      </c>
      <c r="D117" s="5" t="s">
        <v>40</v>
      </c>
      <c r="E117" s="5" t="s">
        <v>39</v>
      </c>
      <c r="F117" s="5" t="s">
        <v>44</v>
      </c>
      <c r="G117" s="6">
        <v>116.0</v>
      </c>
      <c r="H117" s="6">
        <v>-46.0</v>
      </c>
      <c r="I117" s="5" t="s">
        <v>50</v>
      </c>
      <c r="J117" s="6">
        <v>2.0</v>
      </c>
      <c r="K117" s="6">
        <v>2.0</v>
      </c>
      <c r="L117" s="6">
        <v>2.0</v>
      </c>
      <c r="X117" s="5" t="s">
        <v>46</v>
      </c>
      <c r="Y117" s="5" t="s">
        <v>47</v>
      </c>
      <c r="Z117" s="5" t="s">
        <v>48</v>
      </c>
      <c r="AA117" s="5" t="s">
        <v>48</v>
      </c>
      <c r="AB117" s="5" t="s">
        <v>48</v>
      </c>
      <c r="AC117" s="5"/>
      <c r="AD117" s="5" t="s">
        <v>48</v>
      </c>
      <c r="AE117" s="6">
        <v>1.0</v>
      </c>
      <c r="AF117" s="6">
        <v>7.0</v>
      </c>
      <c r="AG117" s="6">
        <v>5.0</v>
      </c>
      <c r="AH117" s="5" t="s">
        <v>46</v>
      </c>
      <c r="AI117" s="5" t="s">
        <v>48</v>
      </c>
      <c r="AJ117" s="5" t="s">
        <v>48</v>
      </c>
    </row>
    <row r="118">
      <c r="A118" s="5" t="s">
        <v>38</v>
      </c>
      <c r="B118" s="6">
        <v>2023.0</v>
      </c>
      <c r="C118" s="5" t="s">
        <v>39</v>
      </c>
      <c r="D118" s="5" t="s">
        <v>40</v>
      </c>
      <c r="E118" s="5" t="s">
        <v>39</v>
      </c>
      <c r="F118" s="5" t="s">
        <v>44</v>
      </c>
      <c r="G118" s="6">
        <v>117.0</v>
      </c>
      <c r="H118" s="6">
        <v>-48.0</v>
      </c>
      <c r="I118" s="5" t="s">
        <v>50</v>
      </c>
      <c r="J118" s="6">
        <v>1.0</v>
      </c>
      <c r="K118" s="6">
        <v>10.0</v>
      </c>
      <c r="L118" s="6">
        <v>3.0</v>
      </c>
      <c r="X118" s="5" t="s">
        <v>46</v>
      </c>
      <c r="Y118" s="5" t="s">
        <v>47</v>
      </c>
      <c r="Z118" s="5" t="s">
        <v>48</v>
      </c>
      <c r="AA118" s="5" t="s">
        <v>48</v>
      </c>
      <c r="AB118" s="5" t="s">
        <v>48</v>
      </c>
      <c r="AC118" s="5"/>
      <c r="AD118" s="5" t="s">
        <v>48</v>
      </c>
      <c r="AE118" s="6">
        <v>1.0</v>
      </c>
      <c r="AF118" s="6">
        <v>7.0</v>
      </c>
      <c r="AG118" s="5"/>
      <c r="AH118" s="5" t="s">
        <v>46</v>
      </c>
      <c r="AI118" s="5" t="s">
        <v>48</v>
      </c>
      <c r="AJ118" s="5" t="s">
        <v>48</v>
      </c>
    </row>
    <row r="119">
      <c r="A119" s="5" t="s">
        <v>38</v>
      </c>
      <c r="B119" s="6">
        <v>2023.0</v>
      </c>
      <c r="C119" s="5" t="s">
        <v>39</v>
      </c>
      <c r="D119" s="5" t="s">
        <v>40</v>
      </c>
      <c r="E119" s="5" t="s">
        <v>39</v>
      </c>
      <c r="F119" s="5" t="s">
        <v>44</v>
      </c>
      <c r="G119" s="6">
        <v>118.0</v>
      </c>
      <c r="H119" s="6">
        <v>49.0</v>
      </c>
      <c r="I119" s="5" t="s">
        <v>50</v>
      </c>
      <c r="J119" s="6">
        <v>2.0</v>
      </c>
      <c r="K119" s="6">
        <v>7.0</v>
      </c>
      <c r="L119" s="6">
        <v>-3.0</v>
      </c>
      <c r="X119" s="5" t="s">
        <v>46</v>
      </c>
      <c r="Y119" s="5" t="s">
        <v>47</v>
      </c>
      <c r="Z119" s="5" t="s">
        <v>48</v>
      </c>
      <c r="AA119" s="5" t="s">
        <v>48</v>
      </c>
      <c r="AB119" s="5" t="s">
        <v>48</v>
      </c>
      <c r="AC119" s="5"/>
      <c r="AD119" s="5" t="s">
        <v>48</v>
      </c>
      <c r="AE119" s="6">
        <v>0.0</v>
      </c>
      <c r="AF119" s="6">
        <v>7.0</v>
      </c>
      <c r="AG119" s="6">
        <v>5.0</v>
      </c>
      <c r="AH119" s="5" t="s">
        <v>49</v>
      </c>
      <c r="AI119" s="5" t="s">
        <v>45</v>
      </c>
      <c r="AJ119" s="5" t="s">
        <v>61</v>
      </c>
    </row>
    <row r="120">
      <c r="A120" s="5" t="s">
        <v>38</v>
      </c>
      <c r="B120" s="6">
        <v>2023.0</v>
      </c>
      <c r="C120" s="5" t="s">
        <v>39</v>
      </c>
      <c r="D120" s="5" t="s">
        <v>40</v>
      </c>
      <c r="E120" s="5" t="s">
        <v>39</v>
      </c>
      <c r="F120" s="5" t="s">
        <v>44</v>
      </c>
      <c r="G120" s="6">
        <v>119.0</v>
      </c>
      <c r="H120" s="6">
        <v>-48.0</v>
      </c>
      <c r="I120" s="5" t="s">
        <v>50</v>
      </c>
      <c r="J120" s="6">
        <v>3.0</v>
      </c>
      <c r="K120" s="6">
        <v>10.0</v>
      </c>
      <c r="L120" s="6">
        <v>6.0</v>
      </c>
      <c r="X120" s="5" t="s">
        <v>49</v>
      </c>
      <c r="Y120" s="5" t="s">
        <v>47</v>
      </c>
      <c r="Z120" s="5" t="s">
        <v>48</v>
      </c>
      <c r="AA120" s="5" t="s">
        <v>48</v>
      </c>
      <c r="AB120" s="5" t="s">
        <v>48</v>
      </c>
      <c r="AC120" s="5"/>
      <c r="AD120" s="5" t="s">
        <v>48</v>
      </c>
      <c r="AE120" s="6">
        <v>0.0</v>
      </c>
      <c r="AF120" s="6">
        <v>7.0</v>
      </c>
      <c r="AG120" s="5"/>
      <c r="AH120" s="5" t="s">
        <v>46</v>
      </c>
      <c r="AI120" s="5" t="s">
        <v>48</v>
      </c>
      <c r="AJ120" s="5" t="s">
        <v>48</v>
      </c>
    </row>
    <row r="121">
      <c r="A121" s="5" t="s">
        <v>38</v>
      </c>
      <c r="B121" s="6">
        <v>2023.0</v>
      </c>
      <c r="C121" s="5" t="s">
        <v>39</v>
      </c>
      <c r="D121" s="5" t="s">
        <v>40</v>
      </c>
      <c r="E121" s="5" t="s">
        <v>39</v>
      </c>
      <c r="F121" s="5" t="s">
        <v>44</v>
      </c>
      <c r="G121" s="6">
        <v>120.0</v>
      </c>
      <c r="H121" s="6">
        <v>46.0</v>
      </c>
      <c r="I121" s="5" t="s">
        <v>50</v>
      </c>
      <c r="J121" s="6">
        <v>4.0</v>
      </c>
      <c r="K121" s="6">
        <v>4.0</v>
      </c>
      <c r="L121" s="6">
        <v>6.0</v>
      </c>
      <c r="X121" s="5" t="s">
        <v>46</v>
      </c>
      <c r="Y121" s="5" t="s">
        <v>47</v>
      </c>
      <c r="Z121" s="6">
        <v>4.0</v>
      </c>
      <c r="AA121" s="6">
        <f>(10.26-8.2)</f>
        <v>2.06</v>
      </c>
      <c r="AB121" s="6">
        <f>(10.85-8.2)</f>
        <v>2.65</v>
      </c>
      <c r="AC121" s="6">
        <v>-1.0</v>
      </c>
      <c r="AD121" s="6">
        <v>2.0</v>
      </c>
      <c r="AE121" s="6">
        <v>0.0</v>
      </c>
      <c r="AF121" s="6">
        <v>7.0</v>
      </c>
      <c r="AG121" s="6">
        <v>11.0</v>
      </c>
      <c r="AH121" s="5" t="s">
        <v>49</v>
      </c>
      <c r="AI121" s="5" t="s">
        <v>45</v>
      </c>
      <c r="AJ121" s="5" t="s">
        <v>60</v>
      </c>
    </row>
    <row r="122">
      <c r="A122" s="5" t="s">
        <v>38</v>
      </c>
      <c r="B122" s="6">
        <v>2023.0</v>
      </c>
      <c r="C122" s="5" t="s">
        <v>39</v>
      </c>
      <c r="D122" s="5" t="s">
        <v>40</v>
      </c>
      <c r="E122" s="5" t="s">
        <v>39</v>
      </c>
      <c r="F122" s="5" t="s">
        <v>44</v>
      </c>
      <c r="G122" s="6">
        <v>121.0</v>
      </c>
      <c r="H122" s="6">
        <v>40.0</v>
      </c>
      <c r="I122" s="5" t="s">
        <v>50</v>
      </c>
      <c r="J122" s="6">
        <v>1.0</v>
      </c>
      <c r="K122" s="6">
        <v>10.0</v>
      </c>
      <c r="L122" s="6">
        <v>11.0</v>
      </c>
      <c r="X122" s="5" t="s">
        <v>46</v>
      </c>
      <c r="Y122" s="5" t="s">
        <v>47</v>
      </c>
      <c r="Z122" s="6">
        <v>4.0</v>
      </c>
      <c r="AA122" s="6">
        <f>(7.22-5.24)</f>
        <v>1.98</v>
      </c>
      <c r="AB122" s="6">
        <f>(7.79-5.24)</f>
        <v>2.55</v>
      </c>
      <c r="AC122" s="6">
        <f>(6.93-5.24)</f>
        <v>1.69</v>
      </c>
      <c r="AD122" s="6">
        <v>14.0</v>
      </c>
      <c r="AE122" s="6">
        <v>1.0</v>
      </c>
      <c r="AF122" s="6">
        <v>7.0</v>
      </c>
      <c r="AG122" s="6">
        <v>5.0</v>
      </c>
      <c r="AH122" s="5" t="s">
        <v>46</v>
      </c>
      <c r="AI122" s="5" t="s">
        <v>48</v>
      </c>
      <c r="AJ122" s="5" t="s">
        <v>48</v>
      </c>
    </row>
    <row r="123">
      <c r="A123" s="5" t="s">
        <v>38</v>
      </c>
      <c r="B123" s="6">
        <v>2023.0</v>
      </c>
      <c r="C123" s="5" t="s">
        <v>39</v>
      </c>
      <c r="D123" s="5" t="s">
        <v>40</v>
      </c>
      <c r="E123" s="5" t="s">
        <v>39</v>
      </c>
      <c r="F123" s="5" t="s">
        <v>44</v>
      </c>
      <c r="G123" s="6">
        <v>122.0</v>
      </c>
      <c r="H123" s="6">
        <v>29.0</v>
      </c>
      <c r="I123" s="5" t="s">
        <v>42</v>
      </c>
      <c r="J123" s="6">
        <v>1.0</v>
      </c>
      <c r="K123" s="6">
        <v>10.0</v>
      </c>
      <c r="L123" s="6">
        <v>16.0</v>
      </c>
      <c r="X123" s="5" t="s">
        <v>46</v>
      </c>
      <c r="Y123" s="5" t="s">
        <v>47</v>
      </c>
      <c r="Z123" s="6">
        <v>4.0</v>
      </c>
      <c r="AA123" s="6">
        <f>(11.54-9.16)</f>
        <v>2.38</v>
      </c>
      <c r="AB123" s="6">
        <f>(12.34-9.16)</f>
        <v>3.18</v>
      </c>
      <c r="AC123" s="9">
        <f>(11.5-9.16)</f>
        <v>2.34</v>
      </c>
      <c r="AD123" s="6">
        <v>8.0</v>
      </c>
      <c r="AE123" s="6">
        <v>2.0</v>
      </c>
      <c r="AF123" s="6">
        <v>7.0</v>
      </c>
      <c r="AG123" s="6">
        <v>88.0</v>
      </c>
      <c r="AH123" s="5" t="s">
        <v>46</v>
      </c>
      <c r="AI123" s="5" t="s">
        <v>48</v>
      </c>
      <c r="AJ123" s="5" t="s">
        <v>48</v>
      </c>
    </row>
    <row r="124">
      <c r="A124" s="5" t="s">
        <v>38</v>
      </c>
      <c r="B124" s="6">
        <v>2023.0</v>
      </c>
      <c r="C124" s="5" t="s">
        <v>39</v>
      </c>
      <c r="D124" s="5" t="s">
        <v>40</v>
      </c>
      <c r="E124" s="5" t="s">
        <v>39</v>
      </c>
      <c r="F124" s="5" t="s">
        <v>44</v>
      </c>
      <c r="G124" s="6">
        <v>123.0</v>
      </c>
      <c r="H124" s="6">
        <v>13.0</v>
      </c>
      <c r="I124" s="5" t="s">
        <v>50</v>
      </c>
      <c r="J124" s="6">
        <v>1.0</v>
      </c>
      <c r="K124" s="6">
        <v>10.0</v>
      </c>
      <c r="L124" s="6">
        <v>3.0</v>
      </c>
      <c r="X124" s="5" t="s">
        <v>46</v>
      </c>
      <c r="Y124" s="5" t="s">
        <v>47</v>
      </c>
      <c r="Z124" s="5" t="s">
        <v>48</v>
      </c>
      <c r="AA124" s="5" t="s">
        <v>48</v>
      </c>
      <c r="AB124" s="5" t="s">
        <v>48</v>
      </c>
      <c r="AC124" s="5"/>
      <c r="AD124" s="5" t="s">
        <v>48</v>
      </c>
      <c r="AE124" s="6">
        <v>5.0</v>
      </c>
      <c r="AF124" s="6">
        <v>7.0</v>
      </c>
      <c r="AG124" s="6">
        <v>1.0</v>
      </c>
      <c r="AH124" s="5" t="s">
        <v>46</v>
      </c>
      <c r="AI124" s="5" t="s">
        <v>48</v>
      </c>
      <c r="AJ124" s="5" t="s">
        <v>48</v>
      </c>
    </row>
    <row r="125">
      <c r="A125" s="5" t="s">
        <v>38</v>
      </c>
      <c r="B125" s="6">
        <v>2023.0</v>
      </c>
      <c r="C125" s="5" t="s">
        <v>39</v>
      </c>
      <c r="D125" s="5" t="s">
        <v>40</v>
      </c>
      <c r="E125" s="5" t="s">
        <v>39</v>
      </c>
      <c r="F125" s="5" t="s">
        <v>44</v>
      </c>
      <c r="G125" s="6">
        <v>124.0</v>
      </c>
      <c r="H125" s="6">
        <v>10.0</v>
      </c>
      <c r="I125" s="5" t="s">
        <v>50</v>
      </c>
      <c r="J125" s="6">
        <v>2.0</v>
      </c>
      <c r="K125" s="6">
        <v>7.0</v>
      </c>
      <c r="L125" s="6">
        <v>1.0</v>
      </c>
      <c r="X125" s="5" t="s">
        <v>46</v>
      </c>
      <c r="Y125" s="5" t="s">
        <v>47</v>
      </c>
      <c r="Z125" s="5" t="s">
        <v>48</v>
      </c>
      <c r="AA125" s="5" t="s">
        <v>48</v>
      </c>
      <c r="AB125" s="5" t="s">
        <v>48</v>
      </c>
      <c r="AC125" s="5"/>
      <c r="AD125" s="5" t="s">
        <v>48</v>
      </c>
      <c r="AE125" s="6">
        <v>3.0</v>
      </c>
      <c r="AF125" s="6">
        <v>7.0</v>
      </c>
      <c r="AG125" s="5"/>
      <c r="AH125" s="5" t="s">
        <v>49</v>
      </c>
      <c r="AI125" s="5" t="s">
        <v>45</v>
      </c>
      <c r="AJ125" s="5" t="s">
        <v>65</v>
      </c>
    </row>
    <row r="126">
      <c r="A126" s="5" t="s">
        <v>38</v>
      </c>
      <c r="B126" s="6">
        <v>2023.0</v>
      </c>
      <c r="C126" s="5" t="s">
        <v>39</v>
      </c>
      <c r="D126" s="5" t="s">
        <v>40</v>
      </c>
      <c r="E126" s="5" t="s">
        <v>39</v>
      </c>
      <c r="F126" s="5" t="s">
        <v>44</v>
      </c>
      <c r="G126" s="6">
        <v>125.0</v>
      </c>
      <c r="H126" s="6">
        <v>9.0</v>
      </c>
      <c r="I126" s="5" t="s">
        <v>42</v>
      </c>
      <c r="J126" s="6">
        <v>3.0</v>
      </c>
      <c r="K126" s="6">
        <v>6.0</v>
      </c>
      <c r="L126" s="6">
        <v>9.0</v>
      </c>
      <c r="X126" s="5" t="s">
        <v>46</v>
      </c>
      <c r="Y126" s="5" t="s">
        <v>47</v>
      </c>
      <c r="Z126" s="6">
        <v>6.0</v>
      </c>
      <c r="AA126" s="6">
        <f>(9.79-6.99)</f>
        <v>2.8</v>
      </c>
      <c r="AB126" s="6">
        <f>(11.66-6.99)</f>
        <v>4.67</v>
      </c>
      <c r="AC126" s="6">
        <f>(9.4-6.99)</f>
        <v>2.41</v>
      </c>
      <c r="AD126" s="6">
        <v>0.0</v>
      </c>
      <c r="AE126" s="6">
        <v>0.0</v>
      </c>
      <c r="AF126" s="6">
        <v>7.0</v>
      </c>
      <c r="AG126" s="6">
        <v>14.0</v>
      </c>
      <c r="AH126" s="5" t="s">
        <v>49</v>
      </c>
      <c r="AI126" s="5" t="s">
        <v>50</v>
      </c>
      <c r="AJ126" s="5" t="s">
        <v>61</v>
      </c>
    </row>
    <row r="127">
      <c r="A127" s="5" t="s">
        <v>38</v>
      </c>
      <c r="B127" s="6">
        <v>2023.0</v>
      </c>
      <c r="C127" s="5" t="s">
        <v>39</v>
      </c>
      <c r="D127" s="5" t="s">
        <v>40</v>
      </c>
      <c r="E127" s="5"/>
      <c r="F127" s="5" t="s">
        <v>41</v>
      </c>
      <c r="G127" s="6">
        <v>126.0</v>
      </c>
      <c r="H127" s="6">
        <v>3.0</v>
      </c>
      <c r="I127" s="7" t="s">
        <v>42</v>
      </c>
      <c r="J127" s="5"/>
      <c r="K127" s="5"/>
      <c r="L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</row>
    <row r="128">
      <c r="A128" s="5" t="s">
        <v>38</v>
      </c>
      <c r="B128" s="6">
        <v>2023.0</v>
      </c>
      <c r="C128" s="5" t="s">
        <v>39</v>
      </c>
      <c r="D128" s="5" t="s">
        <v>40</v>
      </c>
      <c r="E128" s="5"/>
      <c r="F128" s="5" t="s">
        <v>41</v>
      </c>
      <c r="G128" s="6">
        <v>127.0</v>
      </c>
      <c r="H128" s="6">
        <v>-35.0</v>
      </c>
      <c r="I128" s="7" t="s">
        <v>42</v>
      </c>
      <c r="J128" s="5"/>
      <c r="K128" s="5"/>
      <c r="L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</row>
    <row r="129">
      <c r="A129" s="5" t="s">
        <v>38</v>
      </c>
      <c r="B129" s="6">
        <v>2023.0</v>
      </c>
      <c r="C129" s="5" t="s">
        <v>39</v>
      </c>
      <c r="D129" s="5" t="s">
        <v>40</v>
      </c>
      <c r="E129" s="5" t="s">
        <v>40</v>
      </c>
      <c r="F129" s="5" t="s">
        <v>56</v>
      </c>
      <c r="G129" s="6">
        <v>128.0</v>
      </c>
      <c r="H129" s="6">
        <v>-41.0</v>
      </c>
      <c r="I129" s="5" t="s">
        <v>45</v>
      </c>
      <c r="J129" s="6">
        <v>1.0</v>
      </c>
      <c r="K129" s="6">
        <v>10.0</v>
      </c>
      <c r="L129" s="6">
        <v>-5.0</v>
      </c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</row>
    <row r="130">
      <c r="A130" s="5" t="s">
        <v>38</v>
      </c>
      <c r="B130" s="6">
        <v>2023.0</v>
      </c>
      <c r="C130" s="5" t="s">
        <v>39</v>
      </c>
      <c r="D130" s="5" t="s">
        <v>40</v>
      </c>
      <c r="E130" s="5" t="s">
        <v>40</v>
      </c>
      <c r="F130" s="5" t="s">
        <v>56</v>
      </c>
      <c r="G130" s="6">
        <v>129.0</v>
      </c>
      <c r="H130" s="6">
        <v>-36.0</v>
      </c>
      <c r="I130" s="5" t="s">
        <v>50</v>
      </c>
      <c r="J130" s="6">
        <v>2.0</v>
      </c>
      <c r="K130" s="6">
        <v>15.0</v>
      </c>
      <c r="L130" s="6">
        <v>-4.0</v>
      </c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</row>
    <row r="131">
      <c r="A131" s="5" t="s">
        <v>38</v>
      </c>
      <c r="B131" s="6">
        <v>2023.0</v>
      </c>
      <c r="C131" s="5" t="s">
        <v>39</v>
      </c>
      <c r="D131" s="5" t="s">
        <v>40</v>
      </c>
      <c r="E131" s="5" t="s">
        <v>40</v>
      </c>
      <c r="F131" s="5" t="s">
        <v>56</v>
      </c>
      <c r="G131" s="6">
        <v>130.0</v>
      </c>
      <c r="H131" s="6">
        <v>-32.0</v>
      </c>
      <c r="I131" s="5" t="s">
        <v>50</v>
      </c>
      <c r="J131" s="6">
        <v>3.0</v>
      </c>
      <c r="K131" s="6">
        <v>19.0</v>
      </c>
      <c r="L131" s="6">
        <v>3.0</v>
      </c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</row>
    <row r="132">
      <c r="A132" s="5" t="s">
        <v>38</v>
      </c>
      <c r="B132" s="6">
        <v>2023.0</v>
      </c>
      <c r="C132" s="5" t="s">
        <v>39</v>
      </c>
      <c r="D132" s="5" t="s">
        <v>40</v>
      </c>
      <c r="E132" s="5"/>
      <c r="F132" s="5" t="s">
        <v>41</v>
      </c>
      <c r="G132" s="6">
        <v>131.0</v>
      </c>
      <c r="H132" s="6">
        <v>-35.0</v>
      </c>
      <c r="I132" s="7" t="s">
        <v>45</v>
      </c>
      <c r="J132" s="6">
        <v>4.0</v>
      </c>
      <c r="K132" s="6">
        <v>16.0</v>
      </c>
      <c r="L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</row>
    <row r="133">
      <c r="A133" s="5" t="s">
        <v>38</v>
      </c>
      <c r="B133" s="6">
        <v>2023.0</v>
      </c>
      <c r="C133" s="5" t="s">
        <v>39</v>
      </c>
      <c r="D133" s="5" t="s">
        <v>40</v>
      </c>
      <c r="E133" s="5"/>
      <c r="F133" s="5" t="s">
        <v>43</v>
      </c>
      <c r="G133" s="6">
        <v>132.0</v>
      </c>
      <c r="H133" s="5"/>
      <c r="I133" s="5"/>
      <c r="J133" s="5"/>
      <c r="K133" s="5"/>
      <c r="L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</row>
    <row r="134">
      <c r="A134" s="5" t="s">
        <v>38</v>
      </c>
      <c r="B134" s="6">
        <v>2023.0</v>
      </c>
      <c r="C134" s="5" t="s">
        <v>39</v>
      </c>
      <c r="D134" s="5" t="s">
        <v>40</v>
      </c>
      <c r="E134" s="5" t="s">
        <v>39</v>
      </c>
      <c r="F134" s="5" t="s">
        <v>44</v>
      </c>
      <c r="G134" s="6">
        <v>133.0</v>
      </c>
      <c r="H134" s="6">
        <v>-35.0</v>
      </c>
      <c r="I134" s="5" t="s">
        <v>50</v>
      </c>
      <c r="J134" s="6">
        <v>1.0</v>
      </c>
      <c r="K134" s="6">
        <v>10.0</v>
      </c>
      <c r="L134" s="6">
        <v>10.0</v>
      </c>
      <c r="X134" s="5" t="s">
        <v>46</v>
      </c>
      <c r="Y134" s="5" t="s">
        <v>47</v>
      </c>
      <c r="Z134" s="6">
        <v>4.0</v>
      </c>
      <c r="AA134" s="6">
        <f>(7.51-5.37)</f>
        <v>2.14</v>
      </c>
      <c r="AB134" s="6">
        <f>(8.55-5.37)</f>
        <v>3.18</v>
      </c>
      <c r="AC134" s="6">
        <v>-1.0</v>
      </c>
      <c r="AD134" s="6">
        <v>-1.0</v>
      </c>
      <c r="AE134" s="6">
        <v>0.0</v>
      </c>
      <c r="AF134" s="6">
        <v>7.0</v>
      </c>
      <c r="AG134" s="6">
        <v>4.0</v>
      </c>
      <c r="AH134" s="5" t="s">
        <v>49</v>
      </c>
      <c r="AI134" s="5" t="s">
        <v>50</v>
      </c>
      <c r="AJ134" s="5" t="s">
        <v>55</v>
      </c>
    </row>
    <row r="135">
      <c r="A135" s="5" t="s">
        <v>38</v>
      </c>
      <c r="B135" s="6">
        <v>2023.0</v>
      </c>
      <c r="C135" s="5" t="s">
        <v>39</v>
      </c>
      <c r="D135" s="5" t="s">
        <v>40</v>
      </c>
      <c r="E135" s="5" t="s">
        <v>39</v>
      </c>
      <c r="F135" s="5" t="s">
        <v>44</v>
      </c>
      <c r="G135" s="6">
        <v>134.0</v>
      </c>
      <c r="H135" s="6">
        <v>-45.0</v>
      </c>
      <c r="I135" s="5" t="s">
        <v>50</v>
      </c>
      <c r="J135" s="6">
        <v>1.0</v>
      </c>
      <c r="K135" s="6">
        <v>10.0</v>
      </c>
      <c r="L135" s="6">
        <v>7.0</v>
      </c>
      <c r="X135" s="5" t="s">
        <v>46</v>
      </c>
      <c r="Y135" s="5" t="s">
        <v>47</v>
      </c>
      <c r="Z135" s="5" t="s">
        <v>48</v>
      </c>
      <c r="AA135" s="5" t="s">
        <v>48</v>
      </c>
      <c r="AB135" s="5" t="s">
        <v>48</v>
      </c>
      <c r="AC135" s="5"/>
      <c r="AD135" s="5" t="s">
        <v>48</v>
      </c>
      <c r="AE135" s="6">
        <v>2.0</v>
      </c>
      <c r="AF135" s="6">
        <v>7.0</v>
      </c>
      <c r="AG135" s="6">
        <v>1.0</v>
      </c>
      <c r="AH135" s="5" t="s">
        <v>49</v>
      </c>
      <c r="AI135" s="5" t="s">
        <v>50</v>
      </c>
      <c r="AJ135" s="5" t="s">
        <v>55</v>
      </c>
    </row>
    <row r="136">
      <c r="A136" s="5" t="s">
        <v>38</v>
      </c>
      <c r="B136" s="6">
        <v>2023.0</v>
      </c>
      <c r="C136" s="5" t="s">
        <v>39</v>
      </c>
      <c r="D136" s="5" t="s">
        <v>40</v>
      </c>
      <c r="E136" s="5" t="s">
        <v>39</v>
      </c>
      <c r="F136" s="5" t="s">
        <v>44</v>
      </c>
      <c r="G136" s="6">
        <v>135.0</v>
      </c>
      <c r="H136" s="6">
        <v>48.0</v>
      </c>
      <c r="I136" s="5" t="s">
        <v>45</v>
      </c>
      <c r="J136" s="6">
        <v>2.0</v>
      </c>
      <c r="K136" s="6">
        <v>3.0</v>
      </c>
      <c r="L136" s="6">
        <v>1.0</v>
      </c>
      <c r="X136" s="5" t="s">
        <v>46</v>
      </c>
      <c r="Y136" s="5" t="s">
        <v>47</v>
      </c>
      <c r="Z136" s="6">
        <v>4.0</v>
      </c>
      <c r="AA136" s="6">
        <f>(11.12-7.97)</f>
        <v>3.15</v>
      </c>
      <c r="AB136" s="6">
        <f>(12.44-7.97)</f>
        <v>4.47</v>
      </c>
      <c r="AC136" s="6">
        <f>(10.58-7.97)</f>
        <v>2.61</v>
      </c>
      <c r="AD136" s="6">
        <v>1.0</v>
      </c>
      <c r="AE136" s="6">
        <v>0.0</v>
      </c>
      <c r="AF136" s="6">
        <v>7.0</v>
      </c>
      <c r="AG136" s="6">
        <v>88.0</v>
      </c>
      <c r="AH136" s="5" t="s">
        <v>49</v>
      </c>
      <c r="AI136" s="5" t="s">
        <v>45</v>
      </c>
      <c r="AJ136" s="5" t="s">
        <v>55</v>
      </c>
    </row>
    <row r="137">
      <c r="A137" s="5" t="s">
        <v>38</v>
      </c>
      <c r="B137" s="6">
        <v>2023.0</v>
      </c>
      <c r="C137" s="5" t="s">
        <v>39</v>
      </c>
      <c r="D137" s="5" t="s">
        <v>40</v>
      </c>
      <c r="E137" s="5" t="s">
        <v>39</v>
      </c>
      <c r="F137" s="5" t="s">
        <v>44</v>
      </c>
      <c r="G137" s="6">
        <v>136.0</v>
      </c>
      <c r="H137" s="6">
        <v>47.0</v>
      </c>
      <c r="I137" s="5" t="s">
        <v>50</v>
      </c>
      <c r="J137" s="6">
        <v>3.0</v>
      </c>
      <c r="K137" s="6">
        <v>2.0</v>
      </c>
      <c r="L137" s="6">
        <v>0.0</v>
      </c>
      <c r="X137" s="5" t="s">
        <v>46</v>
      </c>
      <c r="Y137" s="5" t="s">
        <v>47</v>
      </c>
      <c r="Z137" s="6">
        <v>7.0</v>
      </c>
      <c r="AA137" s="6">
        <f>(10-7.86)</f>
        <v>2.14</v>
      </c>
      <c r="AB137" s="5" t="s">
        <v>48</v>
      </c>
      <c r="AC137" s="6">
        <v>-1.0</v>
      </c>
      <c r="AD137" s="5"/>
      <c r="AE137" s="5"/>
      <c r="AF137" s="6">
        <v>7.0</v>
      </c>
      <c r="AG137" s="6">
        <v>3.0</v>
      </c>
      <c r="AH137" s="5" t="s">
        <v>46</v>
      </c>
      <c r="AI137" s="5" t="s">
        <v>48</v>
      </c>
      <c r="AJ137" s="5" t="s">
        <v>48</v>
      </c>
    </row>
    <row r="138">
      <c r="A138" s="5" t="s">
        <v>38</v>
      </c>
      <c r="B138" s="6">
        <v>2023.0</v>
      </c>
      <c r="C138" s="5" t="s">
        <v>39</v>
      </c>
      <c r="D138" s="5" t="s">
        <v>40</v>
      </c>
      <c r="E138" s="5"/>
      <c r="F138" s="5" t="s">
        <v>41</v>
      </c>
      <c r="G138" s="6">
        <v>137.0</v>
      </c>
      <c r="H138" s="6">
        <v>47.0</v>
      </c>
      <c r="I138" s="7" t="s">
        <v>50</v>
      </c>
      <c r="J138" s="6">
        <v>4.0</v>
      </c>
      <c r="K138" s="6">
        <v>2.0</v>
      </c>
      <c r="L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</row>
    <row r="139">
      <c r="A139" s="5" t="s">
        <v>38</v>
      </c>
      <c r="B139" s="6">
        <v>2023.0</v>
      </c>
      <c r="C139" s="5" t="s">
        <v>39</v>
      </c>
      <c r="D139" s="5" t="s">
        <v>40</v>
      </c>
      <c r="E139" s="5"/>
      <c r="F139" s="5" t="s">
        <v>43</v>
      </c>
      <c r="G139" s="6">
        <v>138.0</v>
      </c>
      <c r="H139" s="5"/>
      <c r="I139" s="5"/>
      <c r="J139" s="5"/>
      <c r="K139" s="5"/>
      <c r="L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</row>
    <row r="140">
      <c r="A140" s="5" t="s">
        <v>38</v>
      </c>
      <c r="B140" s="6">
        <v>2023.0</v>
      </c>
      <c r="C140" s="5" t="s">
        <v>39</v>
      </c>
      <c r="D140" s="5" t="s">
        <v>40</v>
      </c>
      <c r="E140" s="5" t="s">
        <v>40</v>
      </c>
      <c r="F140" s="5" t="s">
        <v>56</v>
      </c>
      <c r="G140" s="6">
        <v>139.0</v>
      </c>
      <c r="H140" s="6">
        <v>-13.0</v>
      </c>
      <c r="I140" s="5" t="s">
        <v>45</v>
      </c>
      <c r="J140" s="6">
        <v>1.0</v>
      </c>
      <c r="K140" s="6">
        <v>10.0</v>
      </c>
      <c r="L140" s="6">
        <v>2.0</v>
      </c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</row>
    <row r="141">
      <c r="A141" s="5" t="s">
        <v>38</v>
      </c>
      <c r="B141" s="6">
        <v>2023.0</v>
      </c>
      <c r="C141" s="5" t="s">
        <v>39</v>
      </c>
      <c r="D141" s="5" t="s">
        <v>40</v>
      </c>
      <c r="E141" s="5"/>
      <c r="F141" s="5" t="s">
        <v>43</v>
      </c>
      <c r="G141" s="6">
        <v>140.0</v>
      </c>
      <c r="H141" s="5"/>
      <c r="I141" s="5" t="s">
        <v>45</v>
      </c>
      <c r="J141" s="5"/>
      <c r="K141" s="5"/>
      <c r="L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</row>
    <row r="142">
      <c r="A142" s="5" t="s">
        <v>38</v>
      </c>
      <c r="B142" s="6">
        <v>2023.0</v>
      </c>
      <c r="C142" s="5" t="s">
        <v>39</v>
      </c>
      <c r="D142" s="5" t="s">
        <v>40</v>
      </c>
      <c r="E142" s="5" t="s">
        <v>40</v>
      </c>
      <c r="F142" s="5" t="s">
        <v>56</v>
      </c>
      <c r="G142" s="6">
        <v>141.0</v>
      </c>
      <c r="H142" s="6">
        <v>-15.0</v>
      </c>
      <c r="I142" s="5" t="s">
        <v>50</v>
      </c>
      <c r="J142" s="6">
        <v>2.0</v>
      </c>
      <c r="K142" s="6">
        <v>12.0</v>
      </c>
      <c r="L142" s="6">
        <v>15.0</v>
      </c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</row>
    <row r="143">
      <c r="A143" s="5" t="s">
        <v>38</v>
      </c>
      <c r="B143" s="6">
        <v>2023.0</v>
      </c>
      <c r="C143" s="5" t="s">
        <v>39</v>
      </c>
      <c r="D143" s="5" t="s">
        <v>40</v>
      </c>
      <c r="E143" s="5" t="s">
        <v>40</v>
      </c>
      <c r="F143" s="5" t="s">
        <v>56</v>
      </c>
      <c r="G143" s="6">
        <v>142.0</v>
      </c>
      <c r="H143" s="6">
        <v>-30.0</v>
      </c>
      <c r="I143" s="5" t="s">
        <v>50</v>
      </c>
      <c r="J143" s="6">
        <v>1.0</v>
      </c>
      <c r="K143" s="6">
        <v>10.0</v>
      </c>
      <c r="L143" s="6">
        <v>2.0</v>
      </c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</row>
    <row r="144">
      <c r="A144" s="5" t="s">
        <v>38</v>
      </c>
      <c r="B144" s="6">
        <v>2023.0</v>
      </c>
      <c r="C144" s="5" t="s">
        <v>39</v>
      </c>
      <c r="D144" s="5" t="s">
        <v>40</v>
      </c>
      <c r="E144" s="5" t="s">
        <v>40</v>
      </c>
      <c r="F144" s="5" t="s">
        <v>56</v>
      </c>
      <c r="G144" s="6">
        <v>143.0</v>
      </c>
      <c r="H144" s="6">
        <v>-32.0</v>
      </c>
      <c r="I144" s="5" t="s">
        <v>50</v>
      </c>
      <c r="J144" s="6">
        <v>2.0</v>
      </c>
      <c r="K144" s="6">
        <v>8.0</v>
      </c>
      <c r="L144" s="6">
        <v>17.0</v>
      </c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</row>
    <row r="145">
      <c r="A145" s="5" t="s">
        <v>38</v>
      </c>
      <c r="B145" s="6">
        <v>2023.0</v>
      </c>
      <c r="C145" s="5" t="s">
        <v>39</v>
      </c>
      <c r="D145" s="5" t="s">
        <v>40</v>
      </c>
      <c r="E145" s="5" t="s">
        <v>40</v>
      </c>
      <c r="F145" s="5" t="s">
        <v>56</v>
      </c>
      <c r="G145" s="6">
        <v>144.0</v>
      </c>
      <c r="H145" s="6">
        <v>-49.0</v>
      </c>
      <c r="I145" s="5" t="s">
        <v>42</v>
      </c>
      <c r="J145" s="6">
        <v>1.0</v>
      </c>
      <c r="K145" s="6">
        <v>10.0</v>
      </c>
      <c r="L145" s="6">
        <v>0.0</v>
      </c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</row>
    <row r="146">
      <c r="A146" s="5" t="s">
        <v>38</v>
      </c>
      <c r="B146" s="6">
        <v>2023.0</v>
      </c>
      <c r="C146" s="5" t="s">
        <v>39</v>
      </c>
      <c r="D146" s="5" t="s">
        <v>40</v>
      </c>
      <c r="E146" s="5" t="s">
        <v>40</v>
      </c>
      <c r="F146" s="5" t="s">
        <v>56</v>
      </c>
      <c r="G146" s="6">
        <v>145.0</v>
      </c>
      <c r="H146" s="6">
        <v>-49.0</v>
      </c>
      <c r="I146" s="5" t="s">
        <v>42</v>
      </c>
      <c r="J146" s="6">
        <v>2.0</v>
      </c>
      <c r="K146" s="6">
        <v>10.0</v>
      </c>
      <c r="L146" s="6">
        <v>6.0</v>
      </c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</row>
    <row r="147">
      <c r="A147" s="5" t="s">
        <v>38</v>
      </c>
      <c r="B147" s="6">
        <v>2023.0</v>
      </c>
      <c r="C147" s="5" t="s">
        <v>39</v>
      </c>
      <c r="D147" s="5" t="s">
        <v>40</v>
      </c>
      <c r="E147" s="5" t="s">
        <v>40</v>
      </c>
      <c r="F147" s="5" t="s">
        <v>56</v>
      </c>
      <c r="G147" s="6">
        <v>146.0</v>
      </c>
      <c r="H147" s="6">
        <v>45.0</v>
      </c>
      <c r="I147" s="5" t="s">
        <v>50</v>
      </c>
      <c r="J147" s="6">
        <v>3.0</v>
      </c>
      <c r="K147" s="6">
        <v>4.0</v>
      </c>
      <c r="L147" s="6">
        <v>6.0</v>
      </c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</row>
    <row r="148">
      <c r="A148" s="5" t="s">
        <v>38</v>
      </c>
      <c r="B148" s="6">
        <v>2023.0</v>
      </c>
      <c r="C148" s="5" t="s">
        <v>39</v>
      </c>
      <c r="D148" s="5" t="s">
        <v>40</v>
      </c>
      <c r="E148" s="5" t="s">
        <v>40</v>
      </c>
      <c r="F148" s="5" t="s">
        <v>56</v>
      </c>
      <c r="G148" s="6">
        <v>147.0</v>
      </c>
      <c r="H148" s="6">
        <v>39.0</v>
      </c>
      <c r="I148" s="5" t="s">
        <v>42</v>
      </c>
      <c r="J148" s="6">
        <v>1.0</v>
      </c>
      <c r="K148" s="6">
        <v>10.0</v>
      </c>
      <c r="L148" s="6">
        <v>2.0</v>
      </c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</row>
    <row r="149">
      <c r="A149" s="5" t="s">
        <v>38</v>
      </c>
      <c r="B149" s="6">
        <v>2023.0</v>
      </c>
      <c r="C149" s="5" t="s">
        <v>39</v>
      </c>
      <c r="D149" s="5" t="s">
        <v>40</v>
      </c>
      <c r="E149" s="5" t="s">
        <v>40</v>
      </c>
      <c r="F149" s="5" t="s">
        <v>56</v>
      </c>
      <c r="G149" s="6">
        <v>148.0</v>
      </c>
      <c r="H149" s="6">
        <v>37.0</v>
      </c>
      <c r="I149" s="5" t="s">
        <v>50</v>
      </c>
      <c r="J149" s="6">
        <v>2.0</v>
      </c>
      <c r="K149" s="6">
        <v>8.0</v>
      </c>
      <c r="L149" s="6">
        <v>10.0</v>
      </c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</row>
    <row r="150">
      <c r="A150" s="5" t="s">
        <v>38</v>
      </c>
      <c r="B150" s="6">
        <v>2023.0</v>
      </c>
      <c r="C150" s="5" t="s">
        <v>39</v>
      </c>
      <c r="D150" s="5" t="s">
        <v>40</v>
      </c>
      <c r="E150" s="5" t="s">
        <v>40</v>
      </c>
      <c r="F150" s="5" t="s">
        <v>56</v>
      </c>
      <c r="G150" s="6">
        <v>149.0</v>
      </c>
      <c r="H150" s="6">
        <v>27.0</v>
      </c>
      <c r="I150" s="5" t="s">
        <v>50</v>
      </c>
      <c r="J150" s="6">
        <v>1.0</v>
      </c>
      <c r="K150" s="6">
        <v>10.0</v>
      </c>
      <c r="L150" s="6">
        <v>11.0</v>
      </c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</row>
    <row r="151">
      <c r="A151" s="5" t="s">
        <v>38</v>
      </c>
      <c r="B151" s="6">
        <v>2023.0</v>
      </c>
      <c r="C151" s="5" t="s">
        <v>39</v>
      </c>
      <c r="D151" s="5" t="s">
        <v>40</v>
      </c>
      <c r="E151" s="5" t="s">
        <v>40</v>
      </c>
      <c r="F151" s="5" t="s">
        <v>56</v>
      </c>
      <c r="G151" s="6">
        <v>150.0</v>
      </c>
      <c r="H151" s="6">
        <v>16.0</v>
      </c>
      <c r="I151" s="5" t="s">
        <v>45</v>
      </c>
      <c r="J151" s="6">
        <v>1.0</v>
      </c>
      <c r="K151" s="6">
        <v>10.0</v>
      </c>
      <c r="L151" s="6">
        <v>0.0</v>
      </c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</row>
    <row r="152">
      <c r="A152" s="5" t="s">
        <v>38</v>
      </c>
      <c r="B152" s="6">
        <v>2023.0</v>
      </c>
      <c r="C152" s="5" t="s">
        <v>39</v>
      </c>
      <c r="D152" s="5" t="s">
        <v>40</v>
      </c>
      <c r="E152" s="5" t="s">
        <v>40</v>
      </c>
      <c r="F152" s="5" t="s">
        <v>56</v>
      </c>
      <c r="G152" s="6">
        <v>151.0</v>
      </c>
      <c r="H152" s="6">
        <v>16.0</v>
      </c>
      <c r="I152" s="5" t="s">
        <v>45</v>
      </c>
      <c r="J152" s="6">
        <v>2.0</v>
      </c>
      <c r="K152" s="6">
        <v>10.0</v>
      </c>
      <c r="L152" s="6">
        <v>-4.0</v>
      </c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</row>
    <row r="153">
      <c r="A153" s="5" t="s">
        <v>38</v>
      </c>
      <c r="B153" s="6">
        <v>2023.0</v>
      </c>
      <c r="C153" s="5" t="s">
        <v>39</v>
      </c>
      <c r="D153" s="5" t="s">
        <v>40</v>
      </c>
      <c r="E153" s="5" t="s">
        <v>40</v>
      </c>
      <c r="F153" s="5" t="s">
        <v>56</v>
      </c>
      <c r="G153" s="6">
        <v>152.0</v>
      </c>
      <c r="H153" s="6">
        <v>20.0</v>
      </c>
      <c r="I153" s="5" t="s">
        <v>45</v>
      </c>
      <c r="J153" s="6">
        <v>3.0</v>
      </c>
      <c r="K153" s="6">
        <v>14.0</v>
      </c>
      <c r="L153" s="6">
        <v>13.0</v>
      </c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</row>
    <row r="154">
      <c r="A154" s="5" t="s">
        <v>38</v>
      </c>
      <c r="B154" s="6">
        <v>2023.0</v>
      </c>
      <c r="C154" s="5" t="s">
        <v>39</v>
      </c>
      <c r="D154" s="5" t="s">
        <v>40</v>
      </c>
      <c r="E154" s="5" t="s">
        <v>40</v>
      </c>
      <c r="F154" s="5" t="s">
        <v>56</v>
      </c>
      <c r="G154" s="6">
        <v>153.0</v>
      </c>
      <c r="H154" s="6">
        <v>7.0</v>
      </c>
      <c r="I154" s="5" t="s">
        <v>42</v>
      </c>
      <c r="J154" s="6">
        <v>4.0</v>
      </c>
      <c r="K154" s="6">
        <v>1.0</v>
      </c>
      <c r="L154" s="6">
        <v>7.0</v>
      </c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</row>
    <row r="155">
      <c r="A155" s="5" t="s">
        <v>38</v>
      </c>
      <c r="B155" s="6">
        <v>2023.0</v>
      </c>
      <c r="C155" s="5" t="s">
        <v>39</v>
      </c>
      <c r="D155" s="5" t="s">
        <v>40</v>
      </c>
      <c r="E155" s="5"/>
      <c r="F155" s="5" t="s">
        <v>41</v>
      </c>
      <c r="G155" s="6">
        <v>154.0</v>
      </c>
      <c r="H155" s="6">
        <v>3.0</v>
      </c>
      <c r="I155" s="7" t="s">
        <v>42</v>
      </c>
      <c r="J155" s="5"/>
      <c r="K155" s="5"/>
      <c r="L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</row>
    <row r="156">
      <c r="A156" s="5" t="s">
        <v>38</v>
      </c>
      <c r="B156" s="6">
        <v>2023.0</v>
      </c>
      <c r="C156" s="5" t="s">
        <v>39</v>
      </c>
      <c r="D156" s="5" t="s">
        <v>40</v>
      </c>
      <c r="E156" s="5"/>
      <c r="F156" s="5" t="s">
        <v>41</v>
      </c>
      <c r="G156" s="6">
        <v>155.0</v>
      </c>
      <c r="H156" s="6">
        <v>-35.0</v>
      </c>
      <c r="I156" s="7" t="s">
        <v>42</v>
      </c>
      <c r="J156" s="5"/>
      <c r="K156" s="5"/>
      <c r="L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</row>
    <row r="157">
      <c r="A157" s="5" t="s">
        <v>38</v>
      </c>
      <c r="B157" s="6">
        <v>2023.0</v>
      </c>
      <c r="C157" s="5" t="s">
        <v>39</v>
      </c>
      <c r="D157" s="5" t="s">
        <v>40</v>
      </c>
      <c r="E157" s="5" t="s">
        <v>39</v>
      </c>
      <c r="F157" s="5" t="s">
        <v>44</v>
      </c>
      <c r="G157" s="6">
        <v>156.0</v>
      </c>
      <c r="H157" s="6">
        <v>-25.0</v>
      </c>
      <c r="I157" s="5" t="s">
        <v>50</v>
      </c>
      <c r="J157" s="6">
        <v>1.0</v>
      </c>
      <c r="K157" s="6">
        <v>10.0</v>
      </c>
      <c r="L157" s="6">
        <v>13.0</v>
      </c>
      <c r="X157" s="5" t="s">
        <v>46</v>
      </c>
      <c r="Y157" s="5" t="s">
        <v>47</v>
      </c>
      <c r="Z157" s="5" t="s">
        <v>48</v>
      </c>
      <c r="AA157" s="5" t="s">
        <v>48</v>
      </c>
      <c r="AB157" s="5" t="s">
        <v>48</v>
      </c>
      <c r="AC157" s="5"/>
      <c r="AD157" s="5" t="s">
        <v>48</v>
      </c>
      <c r="AE157" s="6">
        <v>13.0</v>
      </c>
      <c r="AF157" s="6">
        <v>7.0</v>
      </c>
      <c r="AG157" s="6">
        <v>5.0</v>
      </c>
      <c r="AH157" s="5" t="s">
        <v>49</v>
      </c>
      <c r="AI157" s="5" t="s">
        <v>50</v>
      </c>
      <c r="AJ157" s="5" t="s">
        <v>53</v>
      </c>
    </row>
    <row r="158">
      <c r="A158" s="5" t="s">
        <v>38</v>
      </c>
      <c r="B158" s="6">
        <v>2023.0</v>
      </c>
      <c r="C158" s="5" t="s">
        <v>39</v>
      </c>
      <c r="D158" s="5" t="s">
        <v>40</v>
      </c>
      <c r="E158" s="5" t="s">
        <v>39</v>
      </c>
      <c r="F158" s="5" t="s">
        <v>44</v>
      </c>
      <c r="G158" s="6">
        <v>157.0</v>
      </c>
      <c r="H158" s="6">
        <v>-38.0</v>
      </c>
      <c r="I158" s="5" t="s">
        <v>45</v>
      </c>
      <c r="J158" s="6">
        <v>1.0</v>
      </c>
      <c r="K158" s="6">
        <v>10.0</v>
      </c>
      <c r="L158" s="6">
        <v>6.0</v>
      </c>
      <c r="X158" s="5" t="s">
        <v>49</v>
      </c>
      <c r="Y158" s="5" t="s">
        <v>47</v>
      </c>
      <c r="Z158" s="5" t="s">
        <v>23</v>
      </c>
      <c r="AA158" s="6">
        <f>(7.1-5.29)</f>
        <v>1.81</v>
      </c>
      <c r="AB158" s="6">
        <f>(8.13-5.29)</f>
        <v>2.84</v>
      </c>
      <c r="AC158" s="6">
        <v>-1.0</v>
      </c>
      <c r="AD158" s="6">
        <v>0.0</v>
      </c>
      <c r="AE158" s="6">
        <v>0.0</v>
      </c>
      <c r="AF158" s="6">
        <v>7.0</v>
      </c>
      <c r="AG158" s="6">
        <v>13.0</v>
      </c>
      <c r="AH158" s="5" t="s">
        <v>49</v>
      </c>
      <c r="AI158" s="5" t="s">
        <v>50</v>
      </c>
      <c r="AJ158" s="5" t="s">
        <v>60</v>
      </c>
    </row>
    <row r="159">
      <c r="A159" s="5" t="s">
        <v>38</v>
      </c>
      <c r="B159" s="6">
        <v>2023.0</v>
      </c>
      <c r="C159" s="5" t="s">
        <v>39</v>
      </c>
      <c r="D159" s="5" t="s">
        <v>40</v>
      </c>
      <c r="E159" s="5" t="s">
        <v>39</v>
      </c>
      <c r="F159" s="5" t="s">
        <v>44</v>
      </c>
      <c r="G159" s="6">
        <v>158.0</v>
      </c>
      <c r="H159" s="6">
        <v>-44.0</v>
      </c>
      <c r="I159" s="5" t="s">
        <v>45</v>
      </c>
      <c r="J159" s="6">
        <v>2.0</v>
      </c>
      <c r="K159" s="6">
        <v>4.0</v>
      </c>
      <c r="L159" s="6">
        <v>6.0</v>
      </c>
      <c r="X159" s="5" t="s">
        <v>46</v>
      </c>
      <c r="Y159" s="5" t="s">
        <v>47</v>
      </c>
      <c r="Z159" s="5" t="s">
        <v>64</v>
      </c>
      <c r="AA159" s="6">
        <f>(9.95-6.49)</f>
        <v>3.46</v>
      </c>
      <c r="AB159" s="8">
        <f>(10.59-6.49)</f>
        <v>4.1</v>
      </c>
      <c r="AC159" s="6">
        <v>-1.0</v>
      </c>
      <c r="AD159" s="6">
        <v>0.0</v>
      </c>
      <c r="AE159" s="6">
        <v>0.0</v>
      </c>
      <c r="AF159" s="6">
        <v>7.0</v>
      </c>
      <c r="AG159" s="6">
        <v>88.0</v>
      </c>
      <c r="AH159" s="5" t="s">
        <v>49</v>
      </c>
      <c r="AI159" s="5" t="s">
        <v>50</v>
      </c>
      <c r="AJ159" s="5" t="s">
        <v>60</v>
      </c>
    </row>
    <row r="160">
      <c r="A160" s="5" t="s">
        <v>38</v>
      </c>
      <c r="B160" s="6">
        <v>2023.0</v>
      </c>
      <c r="C160" s="5" t="s">
        <v>39</v>
      </c>
      <c r="D160" s="5" t="s">
        <v>40</v>
      </c>
      <c r="E160" s="5"/>
      <c r="F160" s="5" t="s">
        <v>43</v>
      </c>
      <c r="G160" s="6">
        <v>159.0</v>
      </c>
      <c r="H160" s="5"/>
      <c r="I160" s="5"/>
      <c r="J160" s="5"/>
      <c r="K160" s="5"/>
      <c r="L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</row>
    <row r="161">
      <c r="A161" s="5" t="s">
        <v>38</v>
      </c>
      <c r="B161" s="6">
        <v>2023.0</v>
      </c>
      <c r="C161" s="5" t="s">
        <v>39</v>
      </c>
      <c r="D161" s="5" t="s">
        <v>40</v>
      </c>
      <c r="E161" s="5" t="s">
        <v>39</v>
      </c>
      <c r="F161" s="5" t="s">
        <v>44</v>
      </c>
      <c r="G161" s="6">
        <v>160.0</v>
      </c>
      <c r="H161" s="6">
        <v>50.0</v>
      </c>
      <c r="I161" s="5" t="s">
        <v>50</v>
      </c>
      <c r="J161" s="6">
        <v>1.0</v>
      </c>
      <c r="K161" s="6">
        <v>10.0</v>
      </c>
      <c r="L161" s="6">
        <v>8.0</v>
      </c>
      <c r="X161" s="5" t="s">
        <v>46</v>
      </c>
      <c r="Y161" s="5" t="s">
        <v>47</v>
      </c>
      <c r="Z161" s="5" t="s">
        <v>64</v>
      </c>
      <c r="AA161" s="6">
        <f>(6.79-4.84)</f>
        <v>1.95</v>
      </c>
      <c r="AB161" s="6">
        <f>(7.73-4.84)</f>
        <v>2.89</v>
      </c>
      <c r="AC161" s="6">
        <f>(6.71-4.84)</f>
        <v>1.87</v>
      </c>
      <c r="AD161" s="6">
        <v>0.0</v>
      </c>
      <c r="AE161" s="6">
        <v>0.0</v>
      </c>
      <c r="AF161" s="6">
        <v>7.0</v>
      </c>
      <c r="AG161" s="6">
        <v>4.0</v>
      </c>
      <c r="AH161" s="5" t="s">
        <v>46</v>
      </c>
      <c r="AI161" s="5" t="s">
        <v>48</v>
      </c>
      <c r="AJ161" s="5" t="s">
        <v>48</v>
      </c>
    </row>
    <row r="162">
      <c r="A162" s="5" t="s">
        <v>38</v>
      </c>
      <c r="B162" s="6">
        <v>2023.0</v>
      </c>
      <c r="C162" s="5" t="s">
        <v>39</v>
      </c>
      <c r="D162" s="5" t="s">
        <v>40</v>
      </c>
      <c r="E162" s="5" t="s">
        <v>39</v>
      </c>
      <c r="F162" s="5" t="s">
        <v>44</v>
      </c>
      <c r="G162" s="6">
        <v>161.0</v>
      </c>
      <c r="H162" s="6">
        <v>42.0</v>
      </c>
      <c r="I162" s="5" t="s">
        <v>50</v>
      </c>
      <c r="J162" s="6">
        <v>2.0</v>
      </c>
      <c r="K162" s="6">
        <v>2.0</v>
      </c>
      <c r="L162" s="6">
        <v>8.0</v>
      </c>
      <c r="X162" s="5" t="s">
        <v>46</v>
      </c>
      <c r="Y162" s="5" t="s">
        <v>47</v>
      </c>
      <c r="Z162" s="5" t="s">
        <v>48</v>
      </c>
      <c r="AA162" s="5" t="s">
        <v>48</v>
      </c>
      <c r="AB162" s="5" t="s">
        <v>48</v>
      </c>
      <c r="AC162" s="5"/>
      <c r="AD162" s="5" t="s">
        <v>48</v>
      </c>
      <c r="AE162" s="6">
        <v>8.0</v>
      </c>
      <c r="AF162" s="6">
        <v>7.0</v>
      </c>
      <c r="AG162" s="6">
        <v>5.0</v>
      </c>
      <c r="AH162" s="5" t="s">
        <v>46</v>
      </c>
      <c r="AI162" s="5" t="s">
        <v>48</v>
      </c>
      <c r="AJ162" s="5" t="s">
        <v>48</v>
      </c>
    </row>
    <row r="163">
      <c r="A163" s="5" t="s">
        <v>38</v>
      </c>
      <c r="B163" s="6">
        <v>2023.0</v>
      </c>
      <c r="C163" s="5" t="s">
        <v>39</v>
      </c>
      <c r="D163" s="5" t="s">
        <v>40</v>
      </c>
      <c r="E163" s="5" t="s">
        <v>39</v>
      </c>
      <c r="F163" s="5" t="s">
        <v>44</v>
      </c>
      <c r="G163" s="6">
        <v>162.0</v>
      </c>
      <c r="H163" s="6">
        <v>34.0</v>
      </c>
      <c r="I163" s="5" t="s">
        <v>50</v>
      </c>
      <c r="J163" s="6">
        <v>1.0</v>
      </c>
      <c r="K163" s="6">
        <v>10.0</v>
      </c>
      <c r="L163" s="6">
        <v>0.0</v>
      </c>
      <c r="X163" s="5" t="s">
        <v>46</v>
      </c>
      <c r="Y163" s="5" t="s">
        <v>47</v>
      </c>
      <c r="Z163" s="6">
        <v>4.0</v>
      </c>
      <c r="AA163" s="6">
        <f>(13.11-9.38)</f>
        <v>3.73</v>
      </c>
      <c r="AB163" s="5" t="s">
        <v>48</v>
      </c>
      <c r="AC163" s="6">
        <f>(11.28-9.38)</f>
        <v>1.9</v>
      </c>
      <c r="AD163" s="5" t="s">
        <v>48</v>
      </c>
      <c r="AE163" s="5"/>
      <c r="AF163" s="6">
        <v>7.0</v>
      </c>
      <c r="AG163" s="6">
        <v>3.0</v>
      </c>
      <c r="AH163" s="5" t="s">
        <v>46</v>
      </c>
      <c r="AI163" s="5" t="s">
        <v>48</v>
      </c>
      <c r="AJ163" s="5" t="s">
        <v>48</v>
      </c>
    </row>
    <row r="164">
      <c r="A164" s="5" t="s">
        <v>38</v>
      </c>
      <c r="B164" s="6">
        <v>2023.0</v>
      </c>
      <c r="C164" s="5" t="s">
        <v>39</v>
      </c>
      <c r="D164" s="5" t="s">
        <v>40</v>
      </c>
      <c r="E164" s="5" t="s">
        <v>39</v>
      </c>
      <c r="F164" s="5" t="s">
        <v>44</v>
      </c>
      <c r="G164" s="6">
        <v>163.0</v>
      </c>
      <c r="H164" s="6">
        <v>34.0</v>
      </c>
      <c r="I164" s="5" t="s">
        <v>50</v>
      </c>
      <c r="J164" s="6">
        <v>2.0</v>
      </c>
      <c r="K164" s="6">
        <v>10.0</v>
      </c>
      <c r="L164" s="6">
        <v>-5.0</v>
      </c>
      <c r="X164" s="5" t="s">
        <v>48</v>
      </c>
      <c r="Y164" s="5"/>
      <c r="Z164" s="5"/>
      <c r="AA164" s="5" t="s">
        <v>48</v>
      </c>
      <c r="AB164" s="5" t="s">
        <v>48</v>
      </c>
      <c r="AC164" s="5"/>
      <c r="AD164" s="5" t="s">
        <v>48</v>
      </c>
      <c r="AE164" s="5"/>
      <c r="AF164" s="6">
        <v>7.0</v>
      </c>
      <c r="AG164" s="5"/>
      <c r="AH164" s="5"/>
      <c r="AI164" s="5" t="s">
        <v>48</v>
      </c>
      <c r="AJ164" s="5" t="s">
        <v>48</v>
      </c>
    </row>
    <row r="165">
      <c r="A165" s="5" t="s">
        <v>38</v>
      </c>
      <c r="B165" s="6">
        <v>2023.0</v>
      </c>
      <c r="C165" s="5" t="s">
        <v>39</v>
      </c>
      <c r="D165" s="5" t="s">
        <v>40</v>
      </c>
      <c r="E165" s="5" t="s">
        <v>39</v>
      </c>
      <c r="F165" s="5" t="s">
        <v>44</v>
      </c>
      <c r="G165" s="6">
        <v>164.0</v>
      </c>
      <c r="H165" s="6">
        <v>39.0</v>
      </c>
      <c r="I165" s="5" t="s">
        <v>50</v>
      </c>
      <c r="J165" s="6">
        <v>2.0</v>
      </c>
      <c r="K165" s="6">
        <v>15.0</v>
      </c>
      <c r="L165" s="6">
        <v>17.0</v>
      </c>
      <c r="X165" s="5" t="s">
        <v>46</v>
      </c>
      <c r="Y165" s="5" t="s">
        <v>63</v>
      </c>
      <c r="Z165" s="6">
        <v>6.0</v>
      </c>
      <c r="AA165" s="6">
        <f>(12.13-9.3)</f>
        <v>2.83</v>
      </c>
      <c r="AB165" s="6">
        <f>(13.09-9.3)</f>
        <v>3.79</v>
      </c>
      <c r="AC165" s="6">
        <v>-1.0</v>
      </c>
      <c r="AD165" s="6">
        <v>4.0</v>
      </c>
      <c r="AE165" s="6">
        <v>4.0</v>
      </c>
      <c r="AF165" s="6">
        <v>7.0</v>
      </c>
      <c r="AG165" s="6">
        <v>14.0</v>
      </c>
      <c r="AH165" s="5" t="s">
        <v>49</v>
      </c>
      <c r="AI165" s="5" t="s">
        <v>45</v>
      </c>
      <c r="AJ165" s="5" t="s">
        <v>57</v>
      </c>
    </row>
    <row r="166">
      <c r="A166" s="5" t="s">
        <v>38</v>
      </c>
      <c r="B166" s="6">
        <v>2023.0</v>
      </c>
      <c r="C166" s="5" t="s">
        <v>39</v>
      </c>
      <c r="D166" s="5" t="s">
        <v>40</v>
      </c>
      <c r="E166" s="5" t="s">
        <v>39</v>
      </c>
      <c r="F166" s="5" t="s">
        <v>44</v>
      </c>
      <c r="G166" s="6">
        <v>165.0</v>
      </c>
      <c r="H166" s="6">
        <v>22.0</v>
      </c>
      <c r="I166" s="5" t="s">
        <v>50</v>
      </c>
      <c r="J166" s="6">
        <v>1.0</v>
      </c>
      <c r="K166" s="6">
        <v>10.0</v>
      </c>
      <c r="L166" s="6">
        <v>0.0</v>
      </c>
      <c r="X166" s="5" t="s">
        <v>46</v>
      </c>
      <c r="Y166" s="5" t="s">
        <v>47</v>
      </c>
      <c r="Z166" s="6">
        <v>6.0</v>
      </c>
      <c r="AA166" s="6">
        <f>(8.54-5.44)</f>
        <v>3.1</v>
      </c>
      <c r="AB166" s="5" t="s">
        <v>48</v>
      </c>
      <c r="AC166" s="9">
        <f>(7.11-5.44)</f>
        <v>1.67</v>
      </c>
      <c r="AD166" s="5" t="s">
        <v>48</v>
      </c>
      <c r="AE166" s="5"/>
      <c r="AF166" s="6">
        <v>7.0</v>
      </c>
      <c r="AG166" s="6">
        <v>3.0</v>
      </c>
      <c r="AH166" s="5" t="s">
        <v>46</v>
      </c>
      <c r="AI166" s="5" t="s">
        <v>48</v>
      </c>
      <c r="AJ166" s="5" t="s">
        <v>48</v>
      </c>
    </row>
    <row r="167">
      <c r="A167" s="5" t="s">
        <v>38</v>
      </c>
      <c r="B167" s="6">
        <v>2023.0</v>
      </c>
      <c r="C167" s="5" t="s">
        <v>39</v>
      </c>
      <c r="D167" s="5" t="s">
        <v>40</v>
      </c>
      <c r="E167" s="5" t="s">
        <v>39</v>
      </c>
      <c r="F167" s="5" t="s">
        <v>44</v>
      </c>
      <c r="G167" s="6">
        <v>166.0</v>
      </c>
      <c r="H167" s="6">
        <v>22.0</v>
      </c>
      <c r="I167" s="5" t="s">
        <v>50</v>
      </c>
      <c r="J167" s="6">
        <v>2.0</v>
      </c>
      <c r="K167" s="6">
        <v>10.0</v>
      </c>
      <c r="L167" s="6">
        <v>2.0</v>
      </c>
      <c r="X167" s="5" t="s">
        <v>49</v>
      </c>
      <c r="Y167" s="5" t="s">
        <v>47</v>
      </c>
      <c r="Z167" s="5" t="s">
        <v>48</v>
      </c>
      <c r="AA167" s="5" t="s">
        <v>48</v>
      </c>
      <c r="AB167" s="5" t="s">
        <v>48</v>
      </c>
      <c r="AC167" s="5"/>
      <c r="AD167" s="5" t="s">
        <v>48</v>
      </c>
      <c r="AE167" s="6">
        <v>1.0</v>
      </c>
      <c r="AF167" s="6">
        <v>7.0</v>
      </c>
      <c r="AG167" s="6">
        <v>5.0</v>
      </c>
      <c r="AH167" s="5" t="s">
        <v>46</v>
      </c>
      <c r="AI167" s="5" t="s">
        <v>48</v>
      </c>
      <c r="AJ167" s="5" t="s">
        <v>48</v>
      </c>
    </row>
    <row r="168">
      <c r="A168" s="5" t="s">
        <v>38</v>
      </c>
      <c r="B168" s="6">
        <v>2023.0</v>
      </c>
      <c r="C168" s="5" t="s">
        <v>39</v>
      </c>
      <c r="D168" s="5" t="s">
        <v>40</v>
      </c>
      <c r="E168" s="5" t="s">
        <v>39</v>
      </c>
      <c r="F168" s="5" t="s">
        <v>44</v>
      </c>
      <c r="G168" s="6">
        <v>167.0</v>
      </c>
      <c r="H168" s="6">
        <v>20.0</v>
      </c>
      <c r="I168" s="5" t="s">
        <v>50</v>
      </c>
      <c r="J168" s="6">
        <v>3.0</v>
      </c>
      <c r="K168" s="6">
        <v>8.0</v>
      </c>
      <c r="L168" s="6">
        <v>0.0</v>
      </c>
      <c r="X168" s="5" t="s">
        <v>48</v>
      </c>
      <c r="Y168" s="5"/>
      <c r="Z168" s="5"/>
      <c r="AA168" s="5" t="s">
        <v>48</v>
      </c>
      <c r="AB168" s="5" t="s">
        <v>48</v>
      </c>
      <c r="AC168" s="5"/>
      <c r="AD168" s="5" t="s">
        <v>48</v>
      </c>
      <c r="AE168" s="5"/>
      <c r="AF168" s="6">
        <v>7.0</v>
      </c>
      <c r="AG168" s="5"/>
      <c r="AH168" s="5"/>
      <c r="AI168" s="5" t="s">
        <v>48</v>
      </c>
      <c r="AJ168" s="5" t="s">
        <v>48</v>
      </c>
    </row>
    <row r="169">
      <c r="A169" s="5" t="s">
        <v>38</v>
      </c>
      <c r="B169" s="6">
        <v>2023.0</v>
      </c>
      <c r="C169" s="5" t="s">
        <v>39</v>
      </c>
      <c r="D169" s="5" t="s">
        <v>40</v>
      </c>
      <c r="E169" s="5" t="s">
        <v>39</v>
      </c>
      <c r="F169" s="5" t="s">
        <v>44</v>
      </c>
      <c r="G169" s="6">
        <v>168.0</v>
      </c>
      <c r="H169" s="6">
        <v>20.0</v>
      </c>
      <c r="I169" s="5" t="s">
        <v>50</v>
      </c>
      <c r="J169" s="6">
        <v>3.0</v>
      </c>
      <c r="K169" s="6">
        <v>8.0</v>
      </c>
      <c r="L169" s="6">
        <v>-5.0</v>
      </c>
      <c r="X169" s="5" t="s">
        <v>48</v>
      </c>
      <c r="Y169" s="5"/>
      <c r="Z169" s="5"/>
      <c r="AA169" s="5" t="s">
        <v>48</v>
      </c>
      <c r="AB169" s="5" t="s">
        <v>48</v>
      </c>
      <c r="AC169" s="5"/>
      <c r="AD169" s="5" t="s">
        <v>48</v>
      </c>
      <c r="AE169" s="5"/>
      <c r="AF169" s="6">
        <v>7.0</v>
      </c>
      <c r="AG169" s="5"/>
      <c r="AH169" s="5" t="s">
        <v>46</v>
      </c>
      <c r="AI169" s="5" t="s">
        <v>48</v>
      </c>
      <c r="AJ169" s="5" t="s">
        <v>48</v>
      </c>
    </row>
    <row r="170">
      <c r="A170" s="5" t="s">
        <v>38</v>
      </c>
      <c r="B170" s="6">
        <v>2023.0</v>
      </c>
      <c r="C170" s="5" t="s">
        <v>39</v>
      </c>
      <c r="D170" s="5" t="s">
        <v>40</v>
      </c>
      <c r="E170" s="5"/>
      <c r="F170" s="5" t="s">
        <v>41</v>
      </c>
      <c r="G170" s="6">
        <v>169.0</v>
      </c>
      <c r="H170" s="6">
        <v>25.0</v>
      </c>
      <c r="I170" s="7" t="s">
        <v>50</v>
      </c>
      <c r="J170" s="6">
        <v>4.0</v>
      </c>
      <c r="K170" s="6">
        <v>13.0</v>
      </c>
      <c r="L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</row>
    <row r="171">
      <c r="A171" s="5" t="s">
        <v>38</v>
      </c>
      <c r="B171" s="6">
        <v>2023.0</v>
      </c>
      <c r="C171" s="5" t="s">
        <v>39</v>
      </c>
      <c r="D171" s="5" t="s">
        <v>40</v>
      </c>
      <c r="E171" s="5"/>
      <c r="F171" s="5" t="s">
        <v>43</v>
      </c>
      <c r="G171" s="6">
        <v>170.0</v>
      </c>
      <c r="H171" s="5"/>
      <c r="I171" s="5"/>
      <c r="J171" s="5"/>
      <c r="K171" s="5"/>
      <c r="L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</row>
    <row r="172">
      <c r="A172" s="5" t="s">
        <v>38</v>
      </c>
      <c r="B172" s="6">
        <v>2023.0</v>
      </c>
      <c r="C172" s="5" t="s">
        <v>39</v>
      </c>
      <c r="D172" s="5" t="s">
        <v>40</v>
      </c>
      <c r="E172" s="5" t="s">
        <v>40</v>
      </c>
      <c r="F172" s="5" t="s">
        <v>56</v>
      </c>
      <c r="G172" s="6">
        <v>171.0</v>
      </c>
      <c r="H172" s="6">
        <v>-25.0</v>
      </c>
      <c r="I172" s="5" t="s">
        <v>45</v>
      </c>
      <c r="J172" s="6">
        <v>1.0</v>
      </c>
      <c r="K172" s="6">
        <v>10.0</v>
      </c>
      <c r="L172" s="6">
        <v>3.0</v>
      </c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</row>
    <row r="173">
      <c r="A173" s="5" t="s">
        <v>38</v>
      </c>
      <c r="B173" s="6">
        <v>2023.0</v>
      </c>
      <c r="C173" s="5" t="s">
        <v>39</v>
      </c>
      <c r="D173" s="5" t="s">
        <v>40</v>
      </c>
      <c r="E173" s="5" t="s">
        <v>40</v>
      </c>
      <c r="F173" s="5" t="s">
        <v>56</v>
      </c>
      <c r="G173" s="6">
        <v>172.0</v>
      </c>
      <c r="H173" s="6">
        <v>-28.0</v>
      </c>
      <c r="I173" s="5" t="s">
        <v>45</v>
      </c>
      <c r="J173" s="6">
        <v>2.0</v>
      </c>
      <c r="K173" s="6">
        <v>7.0</v>
      </c>
      <c r="L173" s="6">
        <v>5.0</v>
      </c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</row>
    <row r="174">
      <c r="A174" s="5" t="s">
        <v>38</v>
      </c>
      <c r="B174" s="6">
        <v>2023.0</v>
      </c>
      <c r="C174" s="5" t="s">
        <v>39</v>
      </c>
      <c r="D174" s="5" t="s">
        <v>40</v>
      </c>
      <c r="E174" s="5" t="s">
        <v>40</v>
      </c>
      <c r="F174" s="5" t="s">
        <v>56</v>
      </c>
      <c r="G174" s="6">
        <v>173.0</v>
      </c>
      <c r="H174" s="6">
        <v>-33.0</v>
      </c>
      <c r="I174" s="5" t="s">
        <v>45</v>
      </c>
      <c r="J174" s="6">
        <v>3.0</v>
      </c>
      <c r="K174" s="6">
        <v>2.0</v>
      </c>
      <c r="L174" s="6">
        <v>2.0</v>
      </c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</row>
    <row r="175">
      <c r="A175" s="5" t="s">
        <v>38</v>
      </c>
      <c r="B175" s="6">
        <v>2023.0</v>
      </c>
      <c r="C175" s="5" t="s">
        <v>39</v>
      </c>
      <c r="D175" s="5" t="s">
        <v>40</v>
      </c>
      <c r="E175" s="5" t="s">
        <v>40</v>
      </c>
      <c r="F175" s="5" t="s">
        <v>56</v>
      </c>
      <c r="G175" s="6">
        <v>174.0</v>
      </c>
      <c r="H175" s="6">
        <v>-35.0</v>
      </c>
      <c r="I175" s="5" t="s">
        <v>45</v>
      </c>
      <c r="J175" s="6">
        <v>1.0</v>
      </c>
      <c r="K175" s="6">
        <v>10.0</v>
      </c>
      <c r="L175" s="6">
        <v>7.0</v>
      </c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</row>
    <row r="176">
      <c r="A176" s="5" t="s">
        <v>38</v>
      </c>
      <c r="B176" s="6">
        <v>2023.0</v>
      </c>
      <c r="C176" s="5" t="s">
        <v>39</v>
      </c>
      <c r="D176" s="5" t="s">
        <v>40</v>
      </c>
      <c r="E176" s="5" t="s">
        <v>40</v>
      </c>
      <c r="F176" s="5" t="s">
        <v>56</v>
      </c>
      <c r="G176" s="6">
        <v>175.0</v>
      </c>
      <c r="H176" s="6">
        <v>-42.0</v>
      </c>
      <c r="I176" s="5" t="s">
        <v>50</v>
      </c>
      <c r="J176" s="6">
        <v>2.0</v>
      </c>
      <c r="K176" s="6">
        <v>3.0</v>
      </c>
      <c r="L176" s="6">
        <v>0.0</v>
      </c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</row>
    <row r="177">
      <c r="A177" s="5" t="s">
        <v>38</v>
      </c>
      <c r="B177" s="6">
        <v>2023.0</v>
      </c>
      <c r="C177" s="5" t="s">
        <v>39</v>
      </c>
      <c r="D177" s="5" t="s">
        <v>40</v>
      </c>
      <c r="E177" s="5" t="s">
        <v>40</v>
      </c>
      <c r="F177" s="5" t="s">
        <v>56</v>
      </c>
      <c r="G177" s="6">
        <v>176.0</v>
      </c>
      <c r="H177" s="6">
        <v>-42.0</v>
      </c>
      <c r="I177" s="5" t="s">
        <v>50</v>
      </c>
      <c r="J177" s="6">
        <v>3.0</v>
      </c>
      <c r="K177" s="6">
        <v>3.0</v>
      </c>
      <c r="L177" s="6">
        <v>-1.0</v>
      </c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</row>
    <row r="178">
      <c r="A178" s="5" t="s">
        <v>38</v>
      </c>
      <c r="B178" s="6">
        <v>2023.0</v>
      </c>
      <c r="C178" s="5" t="s">
        <v>39</v>
      </c>
      <c r="D178" s="5" t="s">
        <v>40</v>
      </c>
      <c r="E178" s="5" t="s">
        <v>40</v>
      </c>
      <c r="F178" s="5" t="s">
        <v>56</v>
      </c>
      <c r="G178" s="6">
        <v>177.0</v>
      </c>
      <c r="H178" s="6">
        <v>-41.0</v>
      </c>
      <c r="I178" s="5" t="s">
        <v>45</v>
      </c>
      <c r="J178" s="6">
        <v>4.0</v>
      </c>
      <c r="K178" s="6">
        <v>4.0</v>
      </c>
      <c r="L178" s="6">
        <v>0.0</v>
      </c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</row>
    <row r="179">
      <c r="A179" s="5" t="s">
        <v>38</v>
      </c>
      <c r="B179" s="6">
        <v>2023.0</v>
      </c>
      <c r="C179" s="5" t="s">
        <v>39</v>
      </c>
      <c r="D179" s="5" t="s">
        <v>40</v>
      </c>
      <c r="E179" s="5" t="s">
        <v>40</v>
      </c>
      <c r="F179" s="5" t="s">
        <v>56</v>
      </c>
      <c r="G179" s="6">
        <v>178.0</v>
      </c>
      <c r="H179" s="6">
        <v>-41.0</v>
      </c>
      <c r="I179" s="5" t="s">
        <v>45</v>
      </c>
      <c r="J179" s="6">
        <v>4.0</v>
      </c>
      <c r="K179" s="6">
        <v>4.0</v>
      </c>
      <c r="L179" s="6">
        <v>5.0</v>
      </c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</row>
    <row r="180">
      <c r="A180" s="5" t="s">
        <v>38</v>
      </c>
      <c r="B180" s="6">
        <v>2023.0</v>
      </c>
      <c r="C180" s="5" t="s">
        <v>39</v>
      </c>
      <c r="D180" s="5" t="s">
        <v>40</v>
      </c>
      <c r="E180" s="5" t="s">
        <v>40</v>
      </c>
      <c r="F180" s="5" t="s">
        <v>56</v>
      </c>
      <c r="G180" s="6">
        <v>179.0</v>
      </c>
      <c r="H180" s="6">
        <v>-46.0</v>
      </c>
      <c r="I180" s="5" t="s">
        <v>42</v>
      </c>
      <c r="J180" s="6">
        <v>1.0</v>
      </c>
      <c r="K180" s="6">
        <v>10.0</v>
      </c>
      <c r="L180" s="6">
        <v>9.0</v>
      </c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</row>
    <row r="181">
      <c r="A181" s="5" t="s">
        <v>38</v>
      </c>
      <c r="B181" s="6">
        <v>2023.0</v>
      </c>
      <c r="C181" s="5" t="s">
        <v>39</v>
      </c>
      <c r="D181" s="5" t="s">
        <v>40</v>
      </c>
      <c r="E181" s="5" t="s">
        <v>40</v>
      </c>
      <c r="F181" s="5" t="s">
        <v>56</v>
      </c>
      <c r="G181" s="6">
        <v>180.0</v>
      </c>
      <c r="H181" s="6">
        <v>45.0</v>
      </c>
      <c r="I181" s="5" t="s">
        <v>50</v>
      </c>
      <c r="J181" s="6">
        <v>2.0</v>
      </c>
      <c r="K181" s="6">
        <v>1.0</v>
      </c>
      <c r="L181" s="6">
        <v>4.0</v>
      </c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</row>
    <row r="182">
      <c r="A182" s="5" t="s">
        <v>38</v>
      </c>
      <c r="B182" s="6">
        <v>2023.0</v>
      </c>
      <c r="C182" s="5" t="s">
        <v>39</v>
      </c>
      <c r="D182" s="5" t="s">
        <v>40</v>
      </c>
      <c r="E182" s="5" t="s">
        <v>40</v>
      </c>
      <c r="F182" s="5" t="s">
        <v>56</v>
      </c>
      <c r="G182" s="6">
        <v>181.0</v>
      </c>
      <c r="H182" s="6">
        <v>41.0</v>
      </c>
      <c r="I182" s="5" t="s">
        <v>42</v>
      </c>
      <c r="J182" s="6">
        <v>1.0</v>
      </c>
      <c r="K182" s="6">
        <v>10.0</v>
      </c>
      <c r="L182" s="6">
        <v>7.0</v>
      </c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</row>
    <row r="183">
      <c r="A183" s="5" t="s">
        <v>38</v>
      </c>
      <c r="B183" s="6">
        <v>2023.0</v>
      </c>
      <c r="C183" s="5" t="s">
        <v>39</v>
      </c>
      <c r="D183" s="5" t="s">
        <v>40</v>
      </c>
      <c r="E183" s="5" t="s">
        <v>40</v>
      </c>
      <c r="F183" s="5" t="s">
        <v>56</v>
      </c>
      <c r="G183" s="6">
        <v>182.0</v>
      </c>
      <c r="H183" s="6">
        <v>34.0</v>
      </c>
      <c r="I183" s="5" t="s">
        <v>45</v>
      </c>
      <c r="J183" s="6">
        <v>2.0</v>
      </c>
      <c r="K183" s="6">
        <v>3.0</v>
      </c>
      <c r="L183" s="6">
        <v>0.0</v>
      </c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</row>
    <row r="184">
      <c r="A184" s="5" t="s">
        <v>38</v>
      </c>
      <c r="B184" s="6">
        <v>2023.0</v>
      </c>
      <c r="C184" s="5" t="s">
        <v>39</v>
      </c>
      <c r="D184" s="5" t="s">
        <v>40</v>
      </c>
      <c r="E184" s="5" t="s">
        <v>40</v>
      </c>
      <c r="F184" s="5" t="s">
        <v>56</v>
      </c>
      <c r="G184" s="6">
        <v>183.0</v>
      </c>
      <c r="H184" s="6">
        <v>34.0</v>
      </c>
      <c r="I184" s="5" t="s">
        <v>45</v>
      </c>
      <c r="J184" s="6">
        <v>3.0</v>
      </c>
      <c r="K184" s="6">
        <v>3.0</v>
      </c>
      <c r="L184" s="6">
        <v>16.0</v>
      </c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</row>
    <row r="185">
      <c r="A185" s="5" t="s">
        <v>38</v>
      </c>
      <c r="B185" s="6">
        <v>2023.0</v>
      </c>
      <c r="C185" s="5" t="s">
        <v>39</v>
      </c>
      <c r="D185" s="5" t="s">
        <v>40</v>
      </c>
      <c r="E185" s="5" t="s">
        <v>40</v>
      </c>
      <c r="F185" s="5" t="s">
        <v>56</v>
      </c>
      <c r="G185" s="6">
        <v>184.0</v>
      </c>
      <c r="H185" s="6">
        <v>18.0</v>
      </c>
      <c r="I185" s="5" t="s">
        <v>42</v>
      </c>
      <c r="J185" s="6">
        <v>1.0</v>
      </c>
      <c r="K185" s="6">
        <v>10.0</v>
      </c>
      <c r="L185" s="6">
        <v>13.0</v>
      </c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</row>
    <row r="186">
      <c r="A186" s="5" t="s">
        <v>38</v>
      </c>
      <c r="B186" s="6">
        <v>2023.0</v>
      </c>
      <c r="C186" s="5" t="s">
        <v>39</v>
      </c>
      <c r="D186" s="5" t="s">
        <v>40</v>
      </c>
      <c r="E186" s="5" t="s">
        <v>40</v>
      </c>
      <c r="F186" s="5" t="s">
        <v>56</v>
      </c>
      <c r="G186" s="6">
        <v>185.0</v>
      </c>
      <c r="H186" s="6">
        <v>5.0</v>
      </c>
      <c r="I186" s="5" t="s">
        <v>50</v>
      </c>
      <c r="J186" s="6">
        <v>1.0</v>
      </c>
      <c r="K186" s="6">
        <v>5.0</v>
      </c>
      <c r="L186" s="6">
        <v>5.0</v>
      </c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</row>
    <row r="187">
      <c r="A187" s="5" t="s">
        <v>38</v>
      </c>
      <c r="B187" s="6">
        <v>2023.0</v>
      </c>
      <c r="C187" s="5" t="s">
        <v>39</v>
      </c>
      <c r="D187" s="5" t="s">
        <v>40</v>
      </c>
      <c r="E187" s="5"/>
      <c r="F187" s="5" t="s">
        <v>41</v>
      </c>
      <c r="G187" s="6">
        <v>186.0</v>
      </c>
      <c r="H187" s="6">
        <v>3.0</v>
      </c>
      <c r="I187" s="7" t="s">
        <v>42</v>
      </c>
      <c r="J187" s="5"/>
      <c r="K187" s="5"/>
      <c r="L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</row>
    <row r="188">
      <c r="A188" s="5" t="s">
        <v>38</v>
      </c>
      <c r="B188" s="6">
        <v>2023.0</v>
      </c>
      <c r="C188" s="5" t="s">
        <v>39</v>
      </c>
      <c r="D188" s="5" t="s">
        <v>40</v>
      </c>
      <c r="E188" s="5"/>
      <c r="F188" s="5" t="s">
        <v>41</v>
      </c>
      <c r="G188" s="6">
        <v>187.0</v>
      </c>
      <c r="H188" s="6">
        <v>-35.0</v>
      </c>
      <c r="I188" s="7" t="s">
        <v>42</v>
      </c>
      <c r="J188" s="5"/>
      <c r="K188" s="5"/>
      <c r="L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</row>
    <row r="189">
      <c r="A189" s="5" t="s">
        <v>38</v>
      </c>
      <c r="B189" s="6">
        <v>2023.0</v>
      </c>
      <c r="C189" s="5" t="s">
        <v>39</v>
      </c>
      <c r="D189" s="5" t="s">
        <v>40</v>
      </c>
      <c r="E189" s="5" t="s">
        <v>39</v>
      </c>
      <c r="F189" s="5" t="s">
        <v>44</v>
      </c>
      <c r="G189" s="6">
        <v>188.0</v>
      </c>
      <c r="H189" s="6">
        <v>-25.0</v>
      </c>
      <c r="I189" s="5" t="s">
        <v>50</v>
      </c>
      <c r="J189" s="6">
        <v>1.0</v>
      </c>
      <c r="K189" s="6">
        <v>10.0</v>
      </c>
      <c r="L189" s="6">
        <v>0.0</v>
      </c>
      <c r="X189" s="5" t="s">
        <v>46</v>
      </c>
      <c r="Y189" s="5" t="s">
        <v>63</v>
      </c>
      <c r="Z189" s="6">
        <v>3.0</v>
      </c>
      <c r="AA189" s="6">
        <f>(7.23-2.03)</f>
        <v>5.2</v>
      </c>
      <c r="AB189" s="5" t="s">
        <v>48</v>
      </c>
      <c r="AC189" s="6">
        <v>-1.0</v>
      </c>
      <c r="AD189" s="5" t="s">
        <v>48</v>
      </c>
      <c r="AE189" s="5"/>
      <c r="AF189" s="6">
        <v>7.0</v>
      </c>
      <c r="AG189" s="6">
        <v>2.0</v>
      </c>
      <c r="AH189" s="5" t="s">
        <v>46</v>
      </c>
      <c r="AI189" s="5" t="s">
        <v>48</v>
      </c>
      <c r="AJ189" s="5" t="s">
        <v>48</v>
      </c>
    </row>
    <row r="190">
      <c r="A190" s="5" t="s">
        <v>38</v>
      </c>
      <c r="B190" s="6">
        <v>2023.0</v>
      </c>
      <c r="C190" s="5" t="s">
        <v>39</v>
      </c>
      <c r="D190" s="5" t="s">
        <v>40</v>
      </c>
      <c r="E190" s="5"/>
      <c r="F190" s="5" t="s">
        <v>43</v>
      </c>
      <c r="G190" s="6">
        <v>189.0</v>
      </c>
      <c r="H190" s="5"/>
      <c r="I190" s="5" t="s">
        <v>50</v>
      </c>
      <c r="J190" s="5"/>
      <c r="K190" s="5"/>
      <c r="L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</row>
    <row r="191">
      <c r="A191" s="5" t="s">
        <v>38</v>
      </c>
      <c r="B191" s="6">
        <v>2023.0</v>
      </c>
      <c r="C191" s="5" t="s">
        <v>39</v>
      </c>
      <c r="D191" s="5" t="s">
        <v>40</v>
      </c>
      <c r="E191" s="5" t="s">
        <v>39</v>
      </c>
      <c r="F191" s="5" t="s">
        <v>44</v>
      </c>
      <c r="G191" s="6">
        <v>190.0</v>
      </c>
      <c r="H191" s="6">
        <v>-25.0</v>
      </c>
      <c r="I191" s="5" t="s">
        <v>50</v>
      </c>
      <c r="J191" s="6">
        <v>2.0</v>
      </c>
      <c r="K191" s="6">
        <v>10.0</v>
      </c>
      <c r="L191" s="6">
        <v>0.0</v>
      </c>
      <c r="X191" s="5" t="s">
        <v>46</v>
      </c>
      <c r="Y191" s="5" t="s">
        <v>63</v>
      </c>
      <c r="Z191" s="6">
        <v>2.0</v>
      </c>
      <c r="AA191" s="6">
        <f>(6.46-3.34)</f>
        <v>3.12</v>
      </c>
      <c r="AB191" s="5" t="s">
        <v>48</v>
      </c>
      <c r="AC191" s="6">
        <f>(5.95-3.34)</f>
        <v>2.61</v>
      </c>
      <c r="AD191" s="5" t="s">
        <v>48</v>
      </c>
      <c r="AE191" s="5"/>
      <c r="AF191" s="6">
        <v>7.0</v>
      </c>
      <c r="AG191" s="6">
        <v>2.0</v>
      </c>
      <c r="AH191" s="5" t="s">
        <v>46</v>
      </c>
      <c r="AI191" s="5" t="s">
        <v>48</v>
      </c>
      <c r="AJ191" s="5" t="s">
        <v>48</v>
      </c>
    </row>
    <row r="192">
      <c r="A192" s="5" t="s">
        <v>38</v>
      </c>
      <c r="B192" s="6">
        <v>2023.0</v>
      </c>
      <c r="C192" s="5" t="s">
        <v>39</v>
      </c>
      <c r="D192" s="5" t="s">
        <v>40</v>
      </c>
      <c r="E192" s="5" t="s">
        <v>39</v>
      </c>
      <c r="F192" s="5" t="s">
        <v>44</v>
      </c>
      <c r="G192" s="6">
        <v>191.0</v>
      </c>
      <c r="H192" s="6">
        <v>-25.0</v>
      </c>
      <c r="I192" s="5" t="s">
        <v>50</v>
      </c>
      <c r="J192" s="6">
        <v>3.0</v>
      </c>
      <c r="K192" s="6">
        <v>10.0</v>
      </c>
      <c r="L192" s="6">
        <v>15.0</v>
      </c>
      <c r="X192" s="5" t="s">
        <v>46</v>
      </c>
      <c r="Y192" s="5" t="s">
        <v>63</v>
      </c>
      <c r="Z192" s="6">
        <v>2.0</v>
      </c>
      <c r="AA192" s="6">
        <f>(9.58-5.81)</f>
        <v>3.77</v>
      </c>
      <c r="AB192" s="6">
        <f>(10.35-5.81)</f>
        <v>4.54</v>
      </c>
      <c r="AC192" s="6">
        <v>-1.0</v>
      </c>
      <c r="AD192" s="6">
        <v>5.0</v>
      </c>
      <c r="AE192" s="6">
        <v>1.0</v>
      </c>
      <c r="AF192" s="6">
        <v>7.0</v>
      </c>
      <c r="AG192" s="6">
        <v>5.0</v>
      </c>
      <c r="AH192" s="5" t="s">
        <v>46</v>
      </c>
      <c r="AI192" s="5" t="s">
        <v>48</v>
      </c>
      <c r="AJ192" s="5" t="s">
        <v>48</v>
      </c>
    </row>
    <row r="193">
      <c r="A193" s="5" t="s">
        <v>38</v>
      </c>
      <c r="B193" s="6">
        <v>2023.0</v>
      </c>
      <c r="C193" s="5" t="s">
        <v>39</v>
      </c>
      <c r="D193" s="5" t="s">
        <v>40</v>
      </c>
      <c r="E193" s="5" t="s">
        <v>39</v>
      </c>
      <c r="F193" s="5" t="s">
        <v>44</v>
      </c>
      <c r="G193" s="6">
        <v>192.0</v>
      </c>
      <c r="H193" s="6">
        <v>-40.0</v>
      </c>
      <c r="I193" s="5" t="s">
        <v>50</v>
      </c>
      <c r="J193" s="6">
        <v>1.0</v>
      </c>
      <c r="K193" s="6">
        <v>10.0</v>
      </c>
      <c r="L193" s="6">
        <v>0.0</v>
      </c>
      <c r="X193" s="5" t="s">
        <v>46</v>
      </c>
      <c r="Y193" s="5" t="s">
        <v>48</v>
      </c>
      <c r="Z193" s="5" t="s">
        <v>48</v>
      </c>
      <c r="AA193" s="5" t="s">
        <v>48</v>
      </c>
      <c r="AB193" s="5" t="s">
        <v>48</v>
      </c>
      <c r="AC193" s="5"/>
      <c r="AD193" s="5" t="s">
        <v>48</v>
      </c>
      <c r="AE193" s="5" t="s">
        <v>48</v>
      </c>
      <c r="AF193" s="6">
        <v>7.0</v>
      </c>
      <c r="AG193" s="5"/>
      <c r="AH193" s="5" t="s">
        <v>46</v>
      </c>
      <c r="AI193" s="5" t="s">
        <v>48</v>
      </c>
      <c r="AJ193" s="5" t="s">
        <v>48</v>
      </c>
    </row>
    <row r="194">
      <c r="A194" s="5" t="s">
        <v>38</v>
      </c>
      <c r="B194" s="6">
        <v>2023.0</v>
      </c>
      <c r="C194" s="5" t="s">
        <v>39</v>
      </c>
      <c r="D194" s="5" t="s">
        <v>40</v>
      </c>
      <c r="E194" s="5" t="s">
        <v>39</v>
      </c>
      <c r="F194" s="5" t="s">
        <v>44</v>
      </c>
      <c r="G194" s="6">
        <v>193.0</v>
      </c>
      <c r="H194" s="6">
        <v>-40.0</v>
      </c>
      <c r="I194" s="5" t="s">
        <v>50</v>
      </c>
      <c r="J194" s="6">
        <v>2.0</v>
      </c>
      <c r="K194" s="6">
        <v>10.0</v>
      </c>
      <c r="L194" s="6">
        <v>0.0</v>
      </c>
      <c r="X194" s="5" t="s">
        <v>46</v>
      </c>
      <c r="Y194" s="5" t="s">
        <v>63</v>
      </c>
      <c r="Z194" s="6">
        <v>2.0</v>
      </c>
      <c r="AA194" s="6">
        <f>(3.38-0.57)</f>
        <v>2.81</v>
      </c>
      <c r="AB194" s="6">
        <f>(4.27-0.57)</f>
        <v>3.7</v>
      </c>
      <c r="AC194" s="6">
        <v>-1.0</v>
      </c>
      <c r="AD194" s="6">
        <v>13.0</v>
      </c>
      <c r="AE194" s="6">
        <v>9.0</v>
      </c>
      <c r="AF194" s="6">
        <v>7.0</v>
      </c>
      <c r="AG194" s="6">
        <v>3.0</v>
      </c>
      <c r="AH194" s="5" t="s">
        <v>46</v>
      </c>
      <c r="AI194" s="5" t="s">
        <v>48</v>
      </c>
      <c r="AJ194" s="5" t="s">
        <v>48</v>
      </c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X195" s="5"/>
      <c r="Y195" s="5"/>
      <c r="Z195" s="5"/>
      <c r="AA195" s="5"/>
      <c r="AB195" s="5"/>
      <c r="AC195" s="5"/>
      <c r="AD195" s="5"/>
      <c r="AE195" s="6">
        <f>SUM(AE161:AE194)</f>
        <v>23</v>
      </c>
      <c r="AF195" s="5"/>
      <c r="AG195" s="5"/>
      <c r="AH195" s="5"/>
      <c r="AI195" s="5"/>
      <c r="AJ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</row>
    <row r="1007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</row>
    <row r="1008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</row>
    <row r="1009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</row>
    <row r="1010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</row>
    <row r="101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</row>
    <row r="101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</row>
    <row r="101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</row>
    <row r="1014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</row>
    <row r="101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</row>
    <row r="1016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</row>
    <row r="1017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</row>
    <row r="1018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</row>
    <row r="1019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</row>
    <row r="1020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</row>
    <row r="1021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</row>
    <row r="1022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</row>
    <row r="1023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</row>
    <row r="1024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</row>
    <row r="10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</row>
    <row r="1026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</row>
    <row r="1027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</row>
    <row r="1028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</row>
    <row r="1029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</row>
    <row r="1030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</row>
  </sheetData>
  <drawing r:id="rId1"/>
</worksheet>
</file>