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J Magana Data" sheetId="2" r:id="rId5"/>
    <sheet state="visible" name="Williams Data" sheetId="3" r:id="rId6"/>
  </sheets>
  <definedNames>
    <definedName hidden="1" localSheetId="0" name="_xlnm._FilterDatabase">Sheet1!$A$1:$AL$1000</definedName>
  </definedNames>
  <calcPr/>
</workbook>
</file>

<file path=xl/sharedStrings.xml><?xml version="1.0" encoding="utf-8"?>
<sst xmlns="http://schemas.openxmlformats.org/spreadsheetml/2006/main" count="2456" uniqueCount="181">
  <si>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</si>
  <si>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</si>
  <si>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</si>
  <si>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</si>
  <si>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</si>
  <si>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</si>
  <si>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</si>
  <si>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</si>
  <si>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</si>
  <si>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</si>
  <si>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</si>
  <si>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</si>
  <si>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</si>
  <si>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</si>
  <si>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</si>
  <si>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</si>
  <si>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</si>
  <si>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</si>
  <si>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</si>
  <si>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</si>
  <si>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</si>
  <si>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</si>
  <si>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</si>
  <si>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</si>
  <si>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</si>
  <si>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</si>
  <si>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</si>
  <si>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</si>
  <si>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</si>
  <si>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</si>
  <si>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</si>
  <si>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</si>
  <si>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</si>
  <si>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</si>
  <si>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</si>
  <si>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</si>
  <si>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</si>
  <si>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</si>
  <si>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24-10-05</t>
  </si>
  <si>
    <t>PLU</t>
  </si>
  <si>
    <t>WHIT</t>
  </si>
  <si>
    <t>K</t>
  </si>
  <si>
    <t>O</t>
  </si>
  <si>
    <t>M</t>
  </si>
  <si>
    <t>YOGI</t>
  </si>
  <si>
    <t>PISTOL</t>
  </si>
  <si>
    <t>PASS</t>
  </si>
  <si>
    <t>PAP IZ RD</t>
  </si>
  <si>
    <t>FLAT SCREEN</t>
  </si>
  <si>
    <t>Y</t>
  </si>
  <si>
    <t>EVEN</t>
  </si>
  <si>
    <t>R</t>
  </si>
  <si>
    <t>Y ACROSS</t>
  </si>
  <si>
    <t>L</t>
  </si>
  <si>
    <t>TREY WING BUNCH OP</t>
  </si>
  <si>
    <t>RUN</t>
  </si>
  <si>
    <t>ZN</t>
  </si>
  <si>
    <t>IZ RD</t>
  </si>
  <si>
    <t>N</t>
  </si>
  <si>
    <t>YU SHIFT</t>
  </si>
  <si>
    <t>TREY Y OFF</t>
  </si>
  <si>
    <t>CTR</t>
  </si>
  <si>
    <t>GY CTR RD</t>
  </si>
  <si>
    <t>Z FLY</t>
  </si>
  <si>
    <t>DUAL</t>
  </si>
  <si>
    <t>Strong Gun</t>
  </si>
  <si>
    <t>E</t>
  </si>
  <si>
    <t>SL LK</t>
  </si>
  <si>
    <t>5 STEP</t>
  </si>
  <si>
    <t>VERTS</t>
  </si>
  <si>
    <t>DBLS Y OFF STACK</t>
  </si>
  <si>
    <t>SZ RD</t>
  </si>
  <si>
    <t>DBLS Y OFF</t>
  </si>
  <si>
    <t>Weak Gun</t>
  </si>
  <si>
    <t>D</t>
  </si>
  <si>
    <t>SCR</t>
  </si>
  <si>
    <t>SWING SCREEN</t>
  </si>
  <si>
    <t>TREY YO OP</t>
  </si>
  <si>
    <t>MZ</t>
  </si>
  <si>
    <t>PAP SZ RD</t>
  </si>
  <si>
    <t>DRIVE</t>
  </si>
  <si>
    <t>RM</t>
  </si>
  <si>
    <t>TRIPS OP</t>
  </si>
  <si>
    <t>BOB</t>
  </si>
  <si>
    <t>DEVIL</t>
  </si>
  <si>
    <t>Z ACROSS</t>
  </si>
  <si>
    <t>TREY YO BUNCH OP</t>
  </si>
  <si>
    <t>3 STEP</t>
  </si>
  <si>
    <t>SPACING</t>
  </si>
  <si>
    <t>EMPTY</t>
  </si>
  <si>
    <t>SLANTS</t>
  </si>
  <si>
    <t>T SHIFT</t>
  </si>
  <si>
    <t>ISO</t>
  </si>
  <si>
    <t>S FLY</t>
  </si>
  <si>
    <t>VERTS UNDER</t>
  </si>
  <si>
    <t>H PISTOL</t>
  </si>
  <si>
    <t>Jack</t>
  </si>
  <si>
    <t>B PISTOL</t>
  </si>
  <si>
    <t>ODD</t>
  </si>
  <si>
    <t>SLOT WING</t>
  </si>
  <si>
    <t>T SWING SCREEN</t>
  </si>
  <si>
    <t>22H</t>
  </si>
  <si>
    <t>WILDCAT</t>
  </si>
  <si>
    <t>Q IZ LD</t>
  </si>
  <si>
    <t>TREY WING NASTY OP</t>
  </si>
  <si>
    <t>PAP</t>
  </si>
  <si>
    <t>SKINNY</t>
  </si>
  <si>
    <t>Z IN</t>
  </si>
  <si>
    <t>SLOT OP</t>
  </si>
  <si>
    <t>MESH</t>
  </si>
  <si>
    <t>STR</t>
  </si>
  <si>
    <t>SZ RD AVD</t>
  </si>
  <si>
    <t>TREY YO OP STACK</t>
  </si>
  <si>
    <t>DAGGER</t>
  </si>
  <si>
    <t>SEAM SLANT</t>
  </si>
  <si>
    <t>S</t>
  </si>
  <si>
    <t>Full House Gun</t>
  </si>
  <si>
    <t>PAP SZ RD AVD</t>
  </si>
  <si>
    <t>FLOOD</t>
  </si>
  <si>
    <t>MZ RD</t>
  </si>
  <si>
    <t>BUBBLE</t>
  </si>
  <si>
    <t>Full House</t>
  </si>
  <si>
    <t>R ACROSS</t>
  </si>
  <si>
    <t>FSL MAX</t>
  </si>
  <si>
    <t>TRK</t>
  </si>
  <si>
    <t>Q IN</t>
  </si>
  <si>
    <t>SPRINT OUT</t>
  </si>
  <si>
    <t>SPR</t>
  </si>
  <si>
    <t>T ORBIT</t>
  </si>
  <si>
    <t>OZ RD</t>
  </si>
  <si>
    <t>Y SLIP SCREEN</t>
  </si>
  <si>
    <t>T FLY</t>
  </si>
  <si>
    <t>DOT</t>
  </si>
  <si>
    <t>TUNNEL SCREEN</t>
  </si>
  <si>
    <t>LM</t>
  </si>
  <si>
    <t>I Normal</t>
  </si>
  <si>
    <t>KING</t>
  </si>
  <si>
    <t>SZ</t>
  </si>
  <si>
    <t>TITLE1</t>
  </si>
  <si>
    <t>HASH1</t>
  </si>
  <si>
    <t>GN/LS</t>
  </si>
  <si>
    <t>PERS</t>
  </si>
  <si>
    <t>NOTES</t>
  </si>
  <si>
    <t>PIS</t>
  </si>
  <si>
    <t>Z FLY MOTION</t>
  </si>
  <si>
    <t>GN</t>
  </si>
  <si>
    <t>GF</t>
  </si>
  <si>
    <t>YAC MOTION</t>
  </si>
  <si>
    <t>SHIFT TO BUNCH</t>
  </si>
  <si>
    <t>S FLY MOTION</t>
  </si>
  <si>
    <t>OFFSIDES</t>
  </si>
  <si>
    <t>23H</t>
  </si>
  <si>
    <t>GUN SPLIT</t>
  </si>
  <si>
    <t>ZIN MOTION</t>
  </si>
  <si>
    <t>Y WIDE</t>
  </si>
  <si>
    <t>RAC MOTION</t>
  </si>
  <si>
    <t>TRICK PLAY; Q #7 IN</t>
  </si>
  <si>
    <t>SNAG</t>
  </si>
  <si>
    <t>TRAIL</t>
  </si>
  <si>
    <t>SCISSORS</t>
  </si>
  <si>
    <t>MID SCREEN</t>
  </si>
  <si>
    <t>T FLY MOTION</t>
  </si>
  <si>
    <t>SMASH T SEAM</t>
  </si>
  <si>
    <t>SMASH</t>
  </si>
  <si>
    <t>SHIFT TO EMPTY</t>
  </si>
  <si>
    <t>TRIPS</t>
  </si>
  <si>
    <t>PRO</t>
  </si>
  <si>
    <t>F QK MOTION</t>
  </si>
  <si>
    <t>BAIT VERTS SW</t>
  </si>
  <si>
    <t>CURL FLAT</t>
  </si>
  <si>
    <t>DBLS</t>
  </si>
  <si>
    <t>DEF PERS</t>
  </si>
  <si>
    <t>OVERALL D CALL</t>
  </si>
  <si>
    <t>DEF FRONT</t>
  </si>
  <si>
    <t>D BLITZ</t>
  </si>
  <si>
    <t>D FRONT STUNTS</t>
  </si>
  <si>
    <t>D COVERAGE</t>
  </si>
  <si>
    <t>TUFF</t>
  </si>
  <si>
    <t>UNDER</t>
  </si>
  <si>
    <t>SPLIT</t>
  </si>
  <si>
    <t>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</si>
</sst>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FFFFFF"/>
      <name val="Calibri"/>
    </font>
    <font>
      <b/>
      <sz val="10.0"/>
      <color theme="0"/>
      <name val="Calibri"/>
    </font>
    <font>
      <color theme="1"/>
      <name val="Arial"/>
      <scheme val="minor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&quot;Aptos Narrow&quot;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7" numFmtId="0" xfId="0" applyFont="1"/>
    <xf borderId="0" fillId="0" fontId="5" numFmtId="0" xfId="0" applyAlignment="1" applyFont="1">
      <alignment readingOrder="0" shrinkToFit="0" vertical="bottom" wrapText="0"/>
    </xf>
    <xf borderId="0" fillId="0" fontId="8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5" t="s">
        <v>36</v>
      </c>
      <c r="AL1" s="5" t="s">
        <v>37</v>
      </c>
    </row>
    <row r="2" hidden="1">
      <c r="A2" s="6" t="s">
        <v>38</v>
      </c>
      <c r="B2" s="6">
        <v>2024.0</v>
      </c>
      <c r="C2" s="6" t="s">
        <v>39</v>
      </c>
      <c r="D2" s="6" t="s">
        <v>40</v>
      </c>
      <c r="F2" s="7" t="s">
        <v>41</v>
      </c>
      <c r="G2" s="8">
        <v>1.0</v>
      </c>
      <c r="H2" s="8">
        <v>-40.0</v>
      </c>
      <c r="I2" s="9"/>
      <c r="J2" s="10"/>
      <c r="K2" s="10"/>
      <c r="L2" s="9"/>
      <c r="M2" s="10"/>
      <c r="N2" s="10"/>
      <c r="O2" s="10"/>
      <c r="P2" s="9"/>
      <c r="Q2" s="10"/>
      <c r="R2" s="9"/>
      <c r="S2" s="9"/>
      <c r="T2" s="9"/>
      <c r="U2" s="10"/>
      <c r="V2" s="11"/>
      <c r="W2" s="9"/>
    </row>
    <row r="3">
      <c r="A3" s="12" t="s">
        <v>38</v>
      </c>
      <c r="B3" s="12">
        <v>2024.0</v>
      </c>
      <c r="C3" s="12" t="s">
        <v>39</v>
      </c>
      <c r="D3" s="12" t="s">
        <v>40</v>
      </c>
      <c r="E3" s="13" t="s">
        <v>40</v>
      </c>
      <c r="F3" s="7" t="s">
        <v>42</v>
      </c>
      <c r="G3" s="14">
        <v>2.0</v>
      </c>
      <c r="H3" s="14">
        <v>-28.0</v>
      </c>
      <c r="I3" s="7" t="s">
        <v>43</v>
      </c>
      <c r="J3" s="14">
        <v>0.0</v>
      </c>
      <c r="K3" s="14">
        <v>10.0</v>
      </c>
      <c r="L3" s="14">
        <v>4.0</v>
      </c>
      <c r="M3" s="14">
        <v>12.0</v>
      </c>
      <c r="N3" s="7" t="s">
        <v>44</v>
      </c>
      <c r="O3" s="7" t="s">
        <v>45</v>
      </c>
      <c r="P3" s="9"/>
      <c r="Q3" s="7" t="s">
        <v>46</v>
      </c>
      <c r="R3" s="9"/>
      <c r="S3" s="9"/>
      <c r="T3" s="7" t="s">
        <v>47</v>
      </c>
      <c r="U3" s="7" t="s">
        <v>23</v>
      </c>
      <c r="V3" s="7" t="s">
        <v>48</v>
      </c>
      <c r="W3" s="7" t="s">
        <v>23</v>
      </c>
      <c r="X3" s="12" t="s">
        <v>49</v>
      </c>
      <c r="Y3" s="12" t="s">
        <v>50</v>
      </c>
      <c r="Z3" s="15"/>
      <c r="AA3" s="12">
        <f> 9.9- 5.8</f>
        <v>4.1</v>
      </c>
      <c r="AB3" s="12">
        <f> 10.6- 5.8</f>
        <v>4.8</v>
      </c>
      <c r="AC3" s="12">
        <f> 9.8 - 5.8</f>
        <v>4</v>
      </c>
      <c r="AD3" s="12">
        <v>7.0</v>
      </c>
      <c r="AE3" s="12">
        <v>0.0</v>
      </c>
      <c r="AF3" s="12">
        <v>3.0</v>
      </c>
      <c r="AG3" s="12">
        <v>42.0</v>
      </c>
      <c r="AH3" s="12" t="s">
        <v>49</v>
      </c>
      <c r="AI3" s="12" t="s">
        <v>51</v>
      </c>
      <c r="AJ3" s="12" t="s">
        <v>52</v>
      </c>
      <c r="AK3" s="15"/>
      <c r="AL3" s="15"/>
    </row>
    <row r="4">
      <c r="A4" s="12" t="s">
        <v>38</v>
      </c>
      <c r="B4" s="12">
        <v>2024.0</v>
      </c>
      <c r="C4" s="12" t="s">
        <v>39</v>
      </c>
      <c r="D4" s="12" t="s">
        <v>40</v>
      </c>
      <c r="E4" s="13" t="s">
        <v>40</v>
      </c>
      <c r="F4" s="7" t="s">
        <v>42</v>
      </c>
      <c r="G4" s="14">
        <v>3.0</v>
      </c>
      <c r="H4" s="14">
        <v>-32.0</v>
      </c>
      <c r="I4" s="7" t="s">
        <v>53</v>
      </c>
      <c r="J4" s="14">
        <v>2.0</v>
      </c>
      <c r="K4" s="14">
        <v>6.0</v>
      </c>
      <c r="L4" s="14">
        <v>4.0</v>
      </c>
      <c r="M4" s="14">
        <v>12.0</v>
      </c>
      <c r="N4" s="7" t="s">
        <v>54</v>
      </c>
      <c r="O4" s="7" t="s">
        <v>45</v>
      </c>
      <c r="P4" s="9"/>
      <c r="Q4" s="7" t="s">
        <v>55</v>
      </c>
      <c r="R4" s="7" t="s">
        <v>56</v>
      </c>
      <c r="S4" s="7" t="s">
        <v>57</v>
      </c>
      <c r="T4" s="9"/>
      <c r="U4" s="9"/>
      <c r="V4" s="9"/>
      <c r="W4" s="9"/>
      <c r="X4" s="12" t="s">
        <v>58</v>
      </c>
      <c r="Y4" s="12" t="s">
        <v>50</v>
      </c>
      <c r="Z4" s="15"/>
      <c r="AA4" s="15"/>
      <c r="AB4" s="15"/>
      <c r="AC4" s="15"/>
      <c r="AD4" s="15"/>
      <c r="AE4" s="15"/>
      <c r="AF4" s="12">
        <v>3.0</v>
      </c>
      <c r="AG4" s="15"/>
      <c r="AH4" s="12" t="s">
        <v>49</v>
      </c>
      <c r="AI4" s="12" t="s">
        <v>53</v>
      </c>
      <c r="AJ4" s="12" t="s">
        <v>59</v>
      </c>
      <c r="AK4" s="15"/>
      <c r="AL4" s="15"/>
    </row>
    <row r="5">
      <c r="A5" s="12" t="s">
        <v>38</v>
      </c>
      <c r="B5" s="12">
        <v>2024.0</v>
      </c>
      <c r="C5" s="12" t="s">
        <v>39</v>
      </c>
      <c r="D5" s="12" t="s">
        <v>40</v>
      </c>
      <c r="E5" s="13" t="s">
        <v>40</v>
      </c>
      <c r="F5" s="7" t="s">
        <v>42</v>
      </c>
      <c r="G5" s="14">
        <v>4.0</v>
      </c>
      <c r="H5" s="14">
        <v>-36.0</v>
      </c>
      <c r="I5" s="7" t="s">
        <v>43</v>
      </c>
      <c r="J5" s="14">
        <v>3.0</v>
      </c>
      <c r="K5" s="14">
        <v>2.0</v>
      </c>
      <c r="L5" s="14">
        <v>29.0</v>
      </c>
      <c r="M5" s="14">
        <v>12.0</v>
      </c>
      <c r="N5" s="7" t="s">
        <v>60</v>
      </c>
      <c r="O5" s="7" t="s">
        <v>45</v>
      </c>
      <c r="P5" s="9"/>
      <c r="Q5" s="7" t="s">
        <v>55</v>
      </c>
      <c r="R5" s="7" t="s">
        <v>61</v>
      </c>
      <c r="S5" s="7" t="s">
        <v>62</v>
      </c>
      <c r="T5" s="15"/>
      <c r="U5" s="9"/>
      <c r="V5" s="9"/>
      <c r="W5" s="9"/>
      <c r="X5" s="12" t="s">
        <v>58</v>
      </c>
      <c r="Y5" s="12" t="s">
        <v>50</v>
      </c>
      <c r="Z5" s="15"/>
      <c r="AA5" s="15"/>
      <c r="AB5" s="15"/>
      <c r="AC5" s="15"/>
      <c r="AD5" s="15"/>
      <c r="AE5" s="15"/>
      <c r="AF5" s="12">
        <v>3.0</v>
      </c>
      <c r="AG5" s="15"/>
      <c r="AH5" s="12" t="s">
        <v>49</v>
      </c>
      <c r="AI5" s="12" t="s">
        <v>53</v>
      </c>
      <c r="AJ5" s="12" t="s">
        <v>63</v>
      </c>
      <c r="AK5" s="15"/>
      <c r="AL5" s="15"/>
    </row>
    <row r="6">
      <c r="A6" s="12" t="s">
        <v>38</v>
      </c>
      <c r="B6" s="12">
        <v>2024.0</v>
      </c>
      <c r="C6" s="12" t="s">
        <v>39</v>
      </c>
      <c r="D6" s="12" t="s">
        <v>40</v>
      </c>
      <c r="E6" s="13" t="s">
        <v>40</v>
      </c>
      <c r="F6" s="7" t="s">
        <v>42</v>
      </c>
      <c r="G6" s="14">
        <v>5.0</v>
      </c>
      <c r="H6" s="14">
        <v>35.0</v>
      </c>
      <c r="I6" s="7" t="s">
        <v>53</v>
      </c>
      <c r="J6" s="14">
        <v>1.0</v>
      </c>
      <c r="K6" s="14">
        <v>10.0</v>
      </c>
      <c r="L6" s="14">
        <v>5.0</v>
      </c>
      <c r="M6" s="14">
        <v>12.0</v>
      </c>
      <c r="N6" s="7" t="s">
        <v>64</v>
      </c>
      <c r="O6" s="7" t="s">
        <v>65</v>
      </c>
      <c r="P6" s="7" t="s">
        <v>66</v>
      </c>
      <c r="Q6" s="7" t="s">
        <v>46</v>
      </c>
      <c r="R6" s="9"/>
      <c r="S6" s="9"/>
      <c r="T6" s="7" t="s">
        <v>67</v>
      </c>
      <c r="U6" s="7" t="s">
        <v>68</v>
      </c>
      <c r="V6" s="7" t="s">
        <v>69</v>
      </c>
      <c r="W6" s="7" t="s">
        <v>68</v>
      </c>
      <c r="X6" s="12" t="s">
        <v>58</v>
      </c>
      <c r="Y6" s="12" t="s">
        <v>50</v>
      </c>
      <c r="Z6" s="12">
        <v>4.0</v>
      </c>
      <c r="AA6" s="12">
        <f> 5.7 - 3.1</f>
        <v>2.6</v>
      </c>
      <c r="AB6" s="12">
        <v>-1.0</v>
      </c>
      <c r="AC6" s="12">
        <v>-1.0</v>
      </c>
      <c r="AD6" s="15"/>
      <c r="AE6" s="15"/>
      <c r="AF6" s="12">
        <v>3.0</v>
      </c>
      <c r="AG6" s="12">
        <v>89.0</v>
      </c>
      <c r="AH6" s="12" t="s">
        <v>58</v>
      </c>
      <c r="AI6" s="15"/>
      <c r="AJ6" s="15"/>
      <c r="AK6" s="15"/>
      <c r="AL6" s="15"/>
    </row>
    <row r="7">
      <c r="A7" s="12" t="s">
        <v>38</v>
      </c>
      <c r="B7" s="12">
        <v>2024.0</v>
      </c>
      <c r="C7" s="12" t="s">
        <v>39</v>
      </c>
      <c r="D7" s="12" t="s">
        <v>40</v>
      </c>
      <c r="E7" s="13" t="s">
        <v>40</v>
      </c>
      <c r="F7" s="7" t="s">
        <v>42</v>
      </c>
      <c r="G7" s="14">
        <v>6.0</v>
      </c>
      <c r="H7" s="14">
        <v>30.0</v>
      </c>
      <c r="I7" s="7" t="s">
        <v>53</v>
      </c>
      <c r="J7" s="14">
        <v>2.0</v>
      </c>
      <c r="K7" s="14">
        <v>5.0</v>
      </c>
      <c r="L7" s="14">
        <v>0.0</v>
      </c>
      <c r="M7" s="14">
        <v>11.0</v>
      </c>
      <c r="N7" s="7" t="s">
        <v>70</v>
      </c>
      <c r="O7" s="7" t="s">
        <v>45</v>
      </c>
      <c r="P7" s="9"/>
      <c r="Q7" s="7" t="s">
        <v>55</v>
      </c>
      <c r="R7" s="7" t="s">
        <v>56</v>
      </c>
      <c r="S7" s="7" t="s">
        <v>71</v>
      </c>
      <c r="T7" s="9"/>
      <c r="U7" s="9"/>
      <c r="V7" s="9"/>
      <c r="W7" s="9"/>
      <c r="X7" s="12" t="s">
        <v>58</v>
      </c>
      <c r="Y7" s="12" t="s">
        <v>50</v>
      </c>
      <c r="Z7" s="15"/>
      <c r="AA7" s="15"/>
      <c r="AB7" s="15"/>
      <c r="AC7" s="15"/>
      <c r="AD7" s="15"/>
      <c r="AE7" s="15"/>
      <c r="AF7" s="12">
        <v>3.0</v>
      </c>
      <c r="AG7" s="15"/>
      <c r="AH7" s="12" t="s">
        <v>49</v>
      </c>
      <c r="AI7" s="12" t="s">
        <v>53</v>
      </c>
      <c r="AJ7" s="12" t="s">
        <v>63</v>
      </c>
      <c r="AK7" s="15"/>
      <c r="AL7" s="15"/>
    </row>
    <row r="8">
      <c r="A8" s="12" t="s">
        <v>38</v>
      </c>
      <c r="B8" s="12">
        <v>2024.0</v>
      </c>
      <c r="C8" s="12" t="s">
        <v>39</v>
      </c>
      <c r="D8" s="12" t="s">
        <v>40</v>
      </c>
      <c r="E8" s="13" t="s">
        <v>40</v>
      </c>
      <c r="F8" s="7" t="s">
        <v>42</v>
      </c>
      <c r="G8" s="14">
        <v>7.0</v>
      </c>
      <c r="H8" s="14">
        <v>30.0</v>
      </c>
      <c r="I8" s="7" t="s">
        <v>53</v>
      </c>
      <c r="J8" s="14">
        <v>3.0</v>
      </c>
      <c r="K8" s="14">
        <v>5.0</v>
      </c>
      <c r="L8" s="14">
        <v>3.0</v>
      </c>
      <c r="M8" s="14">
        <v>11.0</v>
      </c>
      <c r="N8" s="7" t="s">
        <v>72</v>
      </c>
      <c r="O8" s="7" t="s">
        <v>73</v>
      </c>
      <c r="P8" s="7" t="s">
        <v>74</v>
      </c>
      <c r="Q8" s="7" t="s">
        <v>46</v>
      </c>
      <c r="R8" s="9"/>
      <c r="S8" s="9"/>
      <c r="T8" s="7" t="s">
        <v>67</v>
      </c>
      <c r="U8" s="7" t="s">
        <v>75</v>
      </c>
      <c r="V8" s="7" t="s">
        <v>76</v>
      </c>
      <c r="W8" s="7" t="s">
        <v>75</v>
      </c>
      <c r="X8" s="12" t="s">
        <v>58</v>
      </c>
      <c r="Y8" s="12" t="s">
        <v>50</v>
      </c>
      <c r="Z8" s="12">
        <v>4.0</v>
      </c>
      <c r="AA8" s="12">
        <f> 6.8 - 5.7</f>
        <v>1.1</v>
      </c>
      <c r="AB8" s="12">
        <f> 7.4 - 5.7</f>
        <v>1.7</v>
      </c>
      <c r="AC8" s="12">
        <v>-1.0</v>
      </c>
      <c r="AD8" s="12">
        <v>8.0</v>
      </c>
      <c r="AE8" s="12">
        <v>4.0</v>
      </c>
      <c r="AF8" s="12">
        <v>3.0</v>
      </c>
      <c r="AG8" s="15"/>
      <c r="AH8" s="12" t="s">
        <v>49</v>
      </c>
      <c r="AI8" s="12" t="s">
        <v>53</v>
      </c>
      <c r="AJ8" s="12" t="s">
        <v>52</v>
      </c>
      <c r="AK8" s="15"/>
      <c r="AL8" s="15"/>
    </row>
    <row r="9">
      <c r="A9" s="12" t="s">
        <v>38</v>
      </c>
      <c r="B9" s="12">
        <v>2024.0</v>
      </c>
      <c r="C9" s="12" t="s">
        <v>39</v>
      </c>
      <c r="D9" s="12" t="s">
        <v>40</v>
      </c>
      <c r="E9" s="13" t="s">
        <v>40</v>
      </c>
      <c r="F9" s="7" t="s">
        <v>42</v>
      </c>
      <c r="G9" s="14">
        <v>8.0</v>
      </c>
      <c r="H9" s="14">
        <v>27.0</v>
      </c>
      <c r="I9" s="7" t="s">
        <v>51</v>
      </c>
      <c r="J9" s="14">
        <v>4.0</v>
      </c>
      <c r="K9" s="14">
        <v>2.0</v>
      </c>
      <c r="L9" s="14">
        <v>3.0</v>
      </c>
      <c r="M9" s="14">
        <v>11.0</v>
      </c>
      <c r="N9" s="7" t="s">
        <v>77</v>
      </c>
      <c r="O9" s="7" t="s">
        <v>45</v>
      </c>
      <c r="P9" s="9"/>
      <c r="Q9" s="7" t="s">
        <v>55</v>
      </c>
      <c r="R9" s="7" t="s">
        <v>56</v>
      </c>
      <c r="S9" s="7" t="s">
        <v>78</v>
      </c>
      <c r="T9" s="9"/>
      <c r="U9" s="9"/>
      <c r="V9" s="9"/>
      <c r="W9" s="9"/>
      <c r="X9" s="12" t="s">
        <v>58</v>
      </c>
      <c r="Y9" s="12" t="s">
        <v>50</v>
      </c>
      <c r="Z9" s="15"/>
      <c r="AA9" s="15"/>
      <c r="AB9" s="15"/>
      <c r="AC9" s="15"/>
      <c r="AD9" s="15"/>
      <c r="AE9" s="15"/>
      <c r="AF9" s="12">
        <v>3.0</v>
      </c>
      <c r="AG9" s="15"/>
      <c r="AH9" s="12" t="s">
        <v>58</v>
      </c>
      <c r="AI9" s="15"/>
      <c r="AJ9" s="15"/>
      <c r="AK9" s="15"/>
      <c r="AL9" s="15"/>
    </row>
    <row r="10">
      <c r="A10" s="12" t="s">
        <v>38</v>
      </c>
      <c r="B10" s="12">
        <v>2024.0</v>
      </c>
      <c r="C10" s="12" t="s">
        <v>39</v>
      </c>
      <c r="D10" s="12" t="s">
        <v>40</v>
      </c>
      <c r="E10" s="13" t="s">
        <v>40</v>
      </c>
      <c r="F10" s="7" t="s">
        <v>42</v>
      </c>
      <c r="G10" s="14">
        <v>9.0</v>
      </c>
      <c r="H10" s="14">
        <v>24.0</v>
      </c>
      <c r="I10" s="7" t="s">
        <v>53</v>
      </c>
      <c r="J10" s="14">
        <v>1.0</v>
      </c>
      <c r="K10" s="14">
        <v>10.0</v>
      </c>
      <c r="L10" s="14">
        <v>13.0</v>
      </c>
      <c r="M10" s="14">
        <v>11.0</v>
      </c>
      <c r="N10" s="7" t="s">
        <v>72</v>
      </c>
      <c r="O10" s="7" t="s">
        <v>45</v>
      </c>
      <c r="P10" s="9"/>
      <c r="Q10" s="7" t="s">
        <v>46</v>
      </c>
      <c r="R10" s="9"/>
      <c r="S10" s="9"/>
      <c r="T10" s="7" t="s">
        <v>79</v>
      </c>
      <c r="U10" s="7" t="s">
        <v>23</v>
      </c>
      <c r="V10" s="7" t="s">
        <v>80</v>
      </c>
      <c r="W10" s="7" t="s">
        <v>23</v>
      </c>
      <c r="X10" s="12" t="s">
        <v>49</v>
      </c>
      <c r="Y10" s="12" t="s">
        <v>50</v>
      </c>
      <c r="Z10" s="15"/>
      <c r="AA10" s="12">
        <f> 6.8 - 4.8</f>
        <v>2</v>
      </c>
      <c r="AB10" s="12">
        <f> 7.8 -4.8</f>
        <v>3</v>
      </c>
      <c r="AC10" s="12">
        <f> 6.7 - 4.8</f>
        <v>1.9</v>
      </c>
      <c r="AD10" s="12">
        <v>3.0</v>
      </c>
      <c r="AE10" s="12">
        <v>1.0</v>
      </c>
      <c r="AF10" s="12">
        <v>3.0</v>
      </c>
      <c r="AG10" s="12">
        <v>8.0</v>
      </c>
      <c r="AH10" s="12" t="s">
        <v>58</v>
      </c>
      <c r="AI10" s="15"/>
      <c r="AJ10" s="15"/>
      <c r="AK10" s="15"/>
      <c r="AL10" s="15"/>
    </row>
    <row r="11">
      <c r="A11" s="12" t="s">
        <v>38</v>
      </c>
      <c r="B11" s="12">
        <v>2024.0</v>
      </c>
      <c r="C11" s="12" t="s">
        <v>39</v>
      </c>
      <c r="D11" s="12" t="s">
        <v>40</v>
      </c>
      <c r="E11" s="13" t="s">
        <v>40</v>
      </c>
      <c r="F11" s="7" t="s">
        <v>42</v>
      </c>
      <c r="G11" s="14">
        <v>10.0</v>
      </c>
      <c r="H11" s="14">
        <v>11.0</v>
      </c>
      <c r="I11" s="7" t="s">
        <v>81</v>
      </c>
      <c r="J11" s="14">
        <v>1.0</v>
      </c>
      <c r="K11" s="14">
        <v>10.0</v>
      </c>
      <c r="L11" s="14">
        <v>3.0</v>
      </c>
      <c r="M11" s="14">
        <v>10.0</v>
      </c>
      <c r="N11" s="7" t="s">
        <v>82</v>
      </c>
      <c r="O11" s="7" t="s">
        <v>73</v>
      </c>
      <c r="P11" s="7" t="s">
        <v>66</v>
      </c>
      <c r="Q11" s="7" t="s">
        <v>46</v>
      </c>
      <c r="R11" s="9"/>
      <c r="S11" s="9"/>
      <c r="T11" s="7" t="s">
        <v>83</v>
      </c>
      <c r="U11" s="7" t="s">
        <v>68</v>
      </c>
      <c r="V11" s="7" t="s">
        <v>84</v>
      </c>
      <c r="W11" s="7" t="s">
        <v>68</v>
      </c>
      <c r="X11" s="12" t="s">
        <v>58</v>
      </c>
      <c r="Y11" s="12" t="s">
        <v>50</v>
      </c>
      <c r="Z11" s="12">
        <v>4.0</v>
      </c>
      <c r="AA11" s="12">
        <f> 6.5 -3.8</f>
        <v>2.7</v>
      </c>
      <c r="AB11" s="12">
        <f> 7.1 - 3.8</f>
        <v>3.3</v>
      </c>
      <c r="AC11" s="12">
        <v>-1.0</v>
      </c>
      <c r="AD11" s="12">
        <v>8.0</v>
      </c>
      <c r="AE11" s="12">
        <v>2.0</v>
      </c>
      <c r="AF11" s="12">
        <v>3.0</v>
      </c>
      <c r="AG11" s="12">
        <v>20.0</v>
      </c>
      <c r="AH11" s="12" t="s">
        <v>49</v>
      </c>
      <c r="AI11" s="12" t="s">
        <v>51</v>
      </c>
      <c r="AJ11" s="12" t="s">
        <v>85</v>
      </c>
      <c r="AK11" s="15"/>
      <c r="AL11" s="15"/>
    </row>
    <row r="12">
      <c r="A12" s="12" t="s">
        <v>38</v>
      </c>
      <c r="B12" s="12">
        <v>2024.0</v>
      </c>
      <c r="C12" s="12" t="s">
        <v>39</v>
      </c>
      <c r="D12" s="12" t="s">
        <v>40</v>
      </c>
      <c r="E12" s="13" t="s">
        <v>40</v>
      </c>
      <c r="F12" s="7" t="s">
        <v>42</v>
      </c>
      <c r="G12" s="14">
        <v>11.0</v>
      </c>
      <c r="H12" s="14">
        <v>8.0</v>
      </c>
      <c r="I12" s="7" t="s">
        <v>51</v>
      </c>
      <c r="J12" s="14">
        <v>2.0</v>
      </c>
      <c r="K12" s="14">
        <v>7.0</v>
      </c>
      <c r="L12" s="14">
        <v>0.0</v>
      </c>
      <c r="M12" s="14">
        <v>11.0</v>
      </c>
      <c r="N12" s="7" t="s">
        <v>86</v>
      </c>
      <c r="O12" s="7" t="s">
        <v>73</v>
      </c>
      <c r="P12" s="7" t="s">
        <v>66</v>
      </c>
      <c r="Q12" s="7" t="s">
        <v>46</v>
      </c>
      <c r="R12" s="9"/>
      <c r="S12" s="9"/>
      <c r="T12" s="7" t="s">
        <v>67</v>
      </c>
      <c r="U12" s="7" t="s">
        <v>87</v>
      </c>
      <c r="V12" s="7" t="s">
        <v>88</v>
      </c>
      <c r="W12" s="7" t="s">
        <v>87</v>
      </c>
      <c r="X12" s="12" t="s">
        <v>58</v>
      </c>
      <c r="Y12" s="12" t="s">
        <v>50</v>
      </c>
      <c r="Z12" s="12">
        <v>4.0</v>
      </c>
      <c r="AA12" s="12">
        <f> 10.3 - 7.3</f>
        <v>3</v>
      </c>
      <c r="AB12" s="12">
        <v>-1.0</v>
      </c>
      <c r="AC12" s="12">
        <v>-1.0</v>
      </c>
      <c r="AD12" s="15"/>
      <c r="AE12" s="15"/>
      <c r="AF12" s="12">
        <v>3.0</v>
      </c>
      <c r="AG12" s="12">
        <v>27.0</v>
      </c>
      <c r="AH12" s="12" t="s">
        <v>58</v>
      </c>
      <c r="AI12" s="15"/>
      <c r="AJ12" s="15"/>
      <c r="AK12" s="15"/>
      <c r="AL12" s="15"/>
    </row>
    <row r="13">
      <c r="A13" s="12" t="s">
        <v>38</v>
      </c>
      <c r="B13" s="12">
        <v>2024.0</v>
      </c>
      <c r="C13" s="12" t="s">
        <v>39</v>
      </c>
      <c r="D13" s="12" t="s">
        <v>40</v>
      </c>
      <c r="E13" s="13" t="s">
        <v>40</v>
      </c>
      <c r="F13" s="7" t="s">
        <v>42</v>
      </c>
      <c r="G13" s="14">
        <v>12.0</v>
      </c>
      <c r="H13" s="14">
        <v>8.0</v>
      </c>
      <c r="I13" s="7" t="s">
        <v>51</v>
      </c>
      <c r="J13" s="14">
        <v>3.0</v>
      </c>
      <c r="K13" s="14">
        <v>7.0</v>
      </c>
      <c r="L13" s="14">
        <v>8.0</v>
      </c>
      <c r="M13" s="14">
        <v>10.0</v>
      </c>
      <c r="N13" s="7" t="s">
        <v>89</v>
      </c>
      <c r="O13" s="7" t="s">
        <v>89</v>
      </c>
      <c r="P13" s="9"/>
      <c r="Q13" s="7" t="s">
        <v>46</v>
      </c>
      <c r="R13" s="9"/>
      <c r="S13" s="9"/>
      <c r="T13" s="7" t="s">
        <v>83</v>
      </c>
      <c r="U13" s="7" t="s">
        <v>87</v>
      </c>
      <c r="V13" s="7" t="s">
        <v>90</v>
      </c>
      <c r="W13" s="7" t="s">
        <v>87</v>
      </c>
      <c r="X13" s="12" t="s">
        <v>58</v>
      </c>
      <c r="Y13" s="12" t="s">
        <v>50</v>
      </c>
      <c r="Z13" s="12">
        <v>5.0</v>
      </c>
      <c r="AA13" s="12">
        <f> 10 - 8.2</f>
        <v>1.8</v>
      </c>
      <c r="AB13" s="12">
        <f> 10.4 - 8.2</f>
        <v>2.2</v>
      </c>
      <c r="AC13" s="12">
        <v>-1.0</v>
      </c>
      <c r="AD13" s="12">
        <v>3.0</v>
      </c>
      <c r="AE13" s="12">
        <v>1.0</v>
      </c>
      <c r="AF13" s="12">
        <v>3.0</v>
      </c>
      <c r="AG13" s="12">
        <v>5.0</v>
      </c>
      <c r="AH13" s="12" t="s">
        <v>49</v>
      </c>
      <c r="AI13" s="12" t="s">
        <v>51</v>
      </c>
      <c r="AJ13" s="12" t="s">
        <v>91</v>
      </c>
      <c r="AK13" s="15"/>
      <c r="AL13" s="15"/>
    </row>
    <row r="14" hidden="1">
      <c r="A14" s="6" t="s">
        <v>38</v>
      </c>
      <c r="B14" s="6">
        <v>2024.0</v>
      </c>
      <c r="C14" s="6" t="s">
        <v>39</v>
      </c>
      <c r="D14" s="6" t="s">
        <v>40</v>
      </c>
      <c r="F14" s="7" t="s">
        <v>41</v>
      </c>
      <c r="G14" s="8">
        <v>13.0</v>
      </c>
      <c r="H14" s="8">
        <v>3.0</v>
      </c>
      <c r="I14" s="9"/>
      <c r="J14" s="8">
        <v>1.0</v>
      </c>
      <c r="K14" s="10"/>
      <c r="L14" s="9"/>
      <c r="M14" s="10"/>
      <c r="N14" s="10"/>
      <c r="O14" s="16" t="s">
        <v>65</v>
      </c>
      <c r="P14" s="15"/>
      <c r="Q14" s="10"/>
      <c r="R14" s="9"/>
      <c r="S14" s="9"/>
      <c r="T14" s="9"/>
      <c r="U14" s="10"/>
      <c r="V14" s="11"/>
      <c r="W14" s="9"/>
    </row>
    <row r="15" hidden="1">
      <c r="A15" s="6" t="s">
        <v>38</v>
      </c>
      <c r="B15" s="6">
        <v>2024.0</v>
      </c>
      <c r="C15" s="6" t="s">
        <v>39</v>
      </c>
      <c r="D15" s="6" t="s">
        <v>40</v>
      </c>
      <c r="F15" s="7" t="s">
        <v>41</v>
      </c>
      <c r="G15" s="8">
        <v>14.0</v>
      </c>
      <c r="H15" s="8">
        <v>-40.0</v>
      </c>
      <c r="I15" s="9"/>
      <c r="J15" s="10"/>
      <c r="K15" s="10"/>
      <c r="L15" s="9"/>
      <c r="M15" s="10"/>
      <c r="N15" s="10"/>
      <c r="O15" s="10"/>
      <c r="P15" s="9"/>
      <c r="Q15" s="10"/>
      <c r="R15" s="9"/>
      <c r="S15" s="9"/>
      <c r="T15" s="9"/>
      <c r="U15" s="10"/>
      <c r="V15" s="11"/>
      <c r="W15" s="9"/>
    </row>
    <row r="16" hidden="1">
      <c r="A16" s="6" t="s">
        <v>38</v>
      </c>
      <c r="B16" s="6">
        <v>2024.0</v>
      </c>
      <c r="C16" s="6" t="s">
        <v>39</v>
      </c>
      <c r="D16" s="6" t="s">
        <v>40</v>
      </c>
      <c r="E16" s="6" t="s">
        <v>39</v>
      </c>
      <c r="F16" s="7" t="s">
        <v>74</v>
      </c>
      <c r="G16" s="8">
        <v>15.0</v>
      </c>
      <c r="H16" s="8">
        <v>-22.0</v>
      </c>
      <c r="I16" s="9"/>
      <c r="J16" s="8">
        <v>1.0</v>
      </c>
      <c r="K16" s="8">
        <v>10.0</v>
      </c>
      <c r="L16" s="14">
        <v>-5.0</v>
      </c>
      <c r="M16" s="10"/>
      <c r="N16" s="10"/>
      <c r="O16" s="10"/>
      <c r="P16" s="9"/>
      <c r="Q16" s="10"/>
      <c r="R16" s="9"/>
      <c r="S16" s="9"/>
      <c r="T16" s="9"/>
      <c r="U16" s="10"/>
      <c r="V16" s="11"/>
      <c r="W16" s="9"/>
    </row>
    <row r="17" hidden="1">
      <c r="A17" s="6" t="s">
        <v>38</v>
      </c>
      <c r="B17" s="6">
        <v>2024.0</v>
      </c>
      <c r="C17" s="6" t="s">
        <v>39</v>
      </c>
      <c r="D17" s="6" t="s">
        <v>40</v>
      </c>
      <c r="E17" s="6" t="s">
        <v>39</v>
      </c>
      <c r="F17" s="7" t="s">
        <v>74</v>
      </c>
      <c r="G17" s="8">
        <v>16.0</v>
      </c>
      <c r="H17" s="8">
        <v>-17.0</v>
      </c>
      <c r="I17" s="9"/>
      <c r="J17" s="8">
        <v>1.0</v>
      </c>
      <c r="K17" s="8">
        <v>15.0</v>
      </c>
      <c r="L17" s="14">
        <v>5.0</v>
      </c>
      <c r="M17" s="10"/>
      <c r="N17" s="10"/>
      <c r="O17" s="10"/>
      <c r="P17" s="9"/>
      <c r="Q17" s="10"/>
      <c r="R17" s="9"/>
      <c r="S17" s="9"/>
      <c r="T17" s="9"/>
      <c r="U17" s="10"/>
      <c r="V17" s="11"/>
      <c r="W17" s="9"/>
    </row>
    <row r="18" hidden="1">
      <c r="A18" s="6" t="s">
        <v>38</v>
      </c>
      <c r="B18" s="6">
        <v>2024.0</v>
      </c>
      <c r="C18" s="6" t="s">
        <v>39</v>
      </c>
      <c r="D18" s="6" t="s">
        <v>40</v>
      </c>
      <c r="E18" s="6" t="s">
        <v>39</v>
      </c>
      <c r="F18" s="7" t="s">
        <v>74</v>
      </c>
      <c r="G18" s="8">
        <v>17.0</v>
      </c>
      <c r="H18" s="8">
        <v>-22.0</v>
      </c>
      <c r="I18" s="9"/>
      <c r="J18" s="8">
        <v>2.0</v>
      </c>
      <c r="K18" s="8">
        <v>10.0</v>
      </c>
      <c r="L18" s="14">
        <v>-3.0</v>
      </c>
      <c r="M18" s="10"/>
      <c r="N18" s="10"/>
      <c r="O18" s="16" t="s">
        <v>45</v>
      </c>
      <c r="P18" s="9"/>
      <c r="Q18" s="10"/>
      <c r="R18" s="9"/>
      <c r="S18" s="9"/>
      <c r="T18" s="9"/>
      <c r="U18" s="10"/>
      <c r="V18" s="11"/>
      <c r="W18" s="9"/>
    </row>
    <row r="19" hidden="1">
      <c r="A19" s="6" t="s">
        <v>38</v>
      </c>
      <c r="B19" s="6">
        <v>2024.0</v>
      </c>
      <c r="C19" s="6" t="s">
        <v>39</v>
      </c>
      <c r="D19" s="6" t="s">
        <v>40</v>
      </c>
      <c r="E19" s="6" t="s">
        <v>39</v>
      </c>
      <c r="F19" s="7" t="s">
        <v>74</v>
      </c>
      <c r="G19" s="8">
        <v>18.0</v>
      </c>
      <c r="H19" s="8">
        <v>-19.0</v>
      </c>
      <c r="I19" s="9"/>
      <c r="J19" s="8">
        <v>3.0</v>
      </c>
      <c r="K19" s="8">
        <v>13.0</v>
      </c>
      <c r="L19" s="14">
        <v>0.0</v>
      </c>
      <c r="M19" s="10"/>
      <c r="N19" s="10"/>
      <c r="O19" s="16" t="s">
        <v>45</v>
      </c>
      <c r="P19" s="9"/>
      <c r="Q19" s="10"/>
      <c r="R19" s="9"/>
      <c r="S19" s="9"/>
      <c r="T19" s="9"/>
      <c r="U19" s="10"/>
      <c r="V19" s="11"/>
      <c r="W19" s="9"/>
    </row>
    <row r="20" hidden="1">
      <c r="A20" s="6" t="s">
        <v>38</v>
      </c>
      <c r="B20" s="6">
        <v>2024.0</v>
      </c>
      <c r="C20" s="6" t="s">
        <v>39</v>
      </c>
      <c r="D20" s="6" t="s">
        <v>40</v>
      </c>
      <c r="F20" s="7" t="s">
        <v>41</v>
      </c>
      <c r="G20" s="8">
        <v>19.0</v>
      </c>
      <c r="H20" s="8">
        <v>-19.0</v>
      </c>
      <c r="I20" s="9"/>
      <c r="J20" s="8">
        <v>4.0</v>
      </c>
      <c r="K20" s="8">
        <v>13.0</v>
      </c>
      <c r="L20" s="9"/>
      <c r="M20" s="10"/>
      <c r="N20" s="10"/>
      <c r="O20" s="10"/>
      <c r="P20" s="9"/>
      <c r="Q20" s="10"/>
      <c r="R20" s="9"/>
      <c r="S20" s="9"/>
      <c r="T20" s="9"/>
      <c r="U20" s="10"/>
      <c r="V20" s="11"/>
      <c r="W20" s="9"/>
    </row>
    <row r="21">
      <c r="A21" s="12" t="s">
        <v>38</v>
      </c>
      <c r="B21" s="12">
        <v>2024.0</v>
      </c>
      <c r="C21" s="12" t="s">
        <v>39</v>
      </c>
      <c r="D21" s="12" t="s">
        <v>40</v>
      </c>
      <c r="E21" s="12" t="s">
        <v>40</v>
      </c>
      <c r="F21" s="7" t="s">
        <v>42</v>
      </c>
      <c r="G21" s="14">
        <v>20.0</v>
      </c>
      <c r="H21" s="14">
        <v>-24.0</v>
      </c>
      <c r="I21" s="7" t="s">
        <v>51</v>
      </c>
      <c r="J21" s="14">
        <v>0.0</v>
      </c>
      <c r="K21" s="14">
        <v>10.0</v>
      </c>
      <c r="L21" s="14">
        <v>2.0</v>
      </c>
      <c r="M21" s="14">
        <v>12.0</v>
      </c>
      <c r="N21" s="7" t="s">
        <v>60</v>
      </c>
      <c r="O21" s="7" t="s">
        <v>45</v>
      </c>
      <c r="P21" s="9"/>
      <c r="Q21" s="7" t="s">
        <v>55</v>
      </c>
      <c r="R21" s="7" t="s">
        <v>56</v>
      </c>
      <c r="S21" s="7" t="s">
        <v>78</v>
      </c>
      <c r="T21" s="9"/>
      <c r="U21" s="9"/>
      <c r="V21" s="9"/>
      <c r="W21" s="9"/>
      <c r="X21" s="12" t="s">
        <v>58</v>
      </c>
      <c r="Y21" s="12" t="s">
        <v>50</v>
      </c>
      <c r="Z21" s="15"/>
      <c r="AA21" s="15"/>
      <c r="AB21" s="15"/>
      <c r="AC21" s="15"/>
      <c r="AD21" s="15"/>
      <c r="AE21" s="15"/>
      <c r="AF21" s="12">
        <v>3.0</v>
      </c>
      <c r="AG21" s="15"/>
      <c r="AH21" s="12" t="s">
        <v>58</v>
      </c>
      <c r="AI21" s="15"/>
      <c r="AJ21" s="15"/>
      <c r="AK21" s="15"/>
      <c r="AL21" s="15"/>
    </row>
    <row r="22">
      <c r="A22" s="12" t="s">
        <v>38</v>
      </c>
      <c r="B22" s="12">
        <v>2024.0</v>
      </c>
      <c r="C22" s="12" t="s">
        <v>39</v>
      </c>
      <c r="D22" s="12" t="s">
        <v>40</v>
      </c>
      <c r="E22" s="12" t="s">
        <v>40</v>
      </c>
      <c r="F22" s="7" t="s">
        <v>42</v>
      </c>
      <c r="G22" s="14">
        <v>21.0</v>
      </c>
      <c r="H22" s="14">
        <v>-26.0</v>
      </c>
      <c r="I22" s="7" t="s">
        <v>81</v>
      </c>
      <c r="J22" s="14">
        <v>2.0</v>
      </c>
      <c r="K22" s="14">
        <v>8.0</v>
      </c>
      <c r="L22" s="14">
        <v>0.0</v>
      </c>
      <c r="M22" s="14">
        <v>11.0</v>
      </c>
      <c r="N22" s="7" t="s">
        <v>70</v>
      </c>
      <c r="O22" s="7" t="s">
        <v>45</v>
      </c>
      <c r="P22" s="9"/>
      <c r="Q22" s="7" t="s">
        <v>46</v>
      </c>
      <c r="R22" s="9"/>
      <c r="S22" s="9"/>
      <c r="T22" s="7" t="s">
        <v>47</v>
      </c>
      <c r="U22" s="7" t="s">
        <v>23</v>
      </c>
      <c r="V22" s="7" t="s">
        <v>92</v>
      </c>
      <c r="W22" s="7" t="s">
        <v>23</v>
      </c>
      <c r="X22" s="12" t="s">
        <v>49</v>
      </c>
      <c r="Y22" s="12" t="s">
        <v>50</v>
      </c>
      <c r="Z22" s="15"/>
      <c r="AA22" s="12">
        <f> 5.3 - 3.5</f>
        <v>1.8</v>
      </c>
      <c r="AB22" s="12">
        <v>-1.0</v>
      </c>
      <c r="AC22" s="12">
        <v>-1.0</v>
      </c>
      <c r="AD22" s="15"/>
      <c r="AE22" s="15"/>
      <c r="AF22" s="12">
        <v>3.0</v>
      </c>
      <c r="AG22" s="12">
        <v>89.0</v>
      </c>
      <c r="AH22" s="12" t="s">
        <v>49</v>
      </c>
      <c r="AI22" s="12" t="s">
        <v>51</v>
      </c>
      <c r="AJ22" s="12" t="s">
        <v>93</v>
      </c>
      <c r="AK22" s="15"/>
      <c r="AL22" s="15"/>
    </row>
    <row r="23">
      <c r="A23" s="12" t="s">
        <v>38</v>
      </c>
      <c r="B23" s="12">
        <v>2024.0</v>
      </c>
      <c r="C23" s="12" t="s">
        <v>39</v>
      </c>
      <c r="D23" s="12" t="s">
        <v>40</v>
      </c>
      <c r="E23" s="12" t="s">
        <v>40</v>
      </c>
      <c r="F23" s="7" t="s">
        <v>42</v>
      </c>
      <c r="G23" s="14">
        <v>22.0</v>
      </c>
      <c r="H23" s="14">
        <v>-26.0</v>
      </c>
      <c r="I23" s="7" t="s">
        <v>81</v>
      </c>
      <c r="J23" s="14">
        <v>3.0</v>
      </c>
      <c r="K23" s="14">
        <v>8.0</v>
      </c>
      <c r="L23" s="14">
        <v>0.0</v>
      </c>
      <c r="M23" s="14">
        <v>10.0</v>
      </c>
      <c r="N23" s="7" t="s">
        <v>82</v>
      </c>
      <c r="O23" s="7" t="s">
        <v>73</v>
      </c>
      <c r="P23" s="7" t="s">
        <v>74</v>
      </c>
      <c r="Q23" s="7" t="s">
        <v>46</v>
      </c>
      <c r="R23" s="9"/>
      <c r="S23" s="9"/>
      <c r="T23" s="7" t="s">
        <v>67</v>
      </c>
      <c r="U23" s="7" t="s">
        <v>68</v>
      </c>
      <c r="V23" s="7" t="s">
        <v>94</v>
      </c>
      <c r="W23" s="7" t="s">
        <v>68</v>
      </c>
      <c r="X23" s="12" t="s">
        <v>58</v>
      </c>
      <c r="Y23" s="12" t="s">
        <v>50</v>
      </c>
      <c r="Z23" s="12">
        <v>4.0</v>
      </c>
      <c r="AA23" s="12">
        <v>2.5</v>
      </c>
      <c r="AB23" s="12">
        <v>-1.0</v>
      </c>
      <c r="AC23" s="12">
        <f> 14- 12.1</f>
        <v>1.9</v>
      </c>
      <c r="AD23" s="15"/>
      <c r="AE23" s="15"/>
      <c r="AF23" s="12">
        <v>3.0</v>
      </c>
      <c r="AG23" s="12">
        <v>20.0</v>
      </c>
      <c r="AH23" s="12" t="s">
        <v>58</v>
      </c>
      <c r="AI23" s="15"/>
      <c r="AJ23" s="15"/>
      <c r="AK23" s="15"/>
      <c r="AL23" s="15"/>
    </row>
    <row r="24" hidden="1">
      <c r="A24" s="6" t="s">
        <v>38</v>
      </c>
      <c r="B24" s="6">
        <v>2024.0</v>
      </c>
      <c r="C24" s="6" t="s">
        <v>39</v>
      </c>
      <c r="D24" s="6" t="s">
        <v>40</v>
      </c>
      <c r="F24" s="7" t="s">
        <v>41</v>
      </c>
      <c r="G24" s="8">
        <v>23.0</v>
      </c>
      <c r="H24" s="8">
        <v>-26.0</v>
      </c>
      <c r="I24" s="9"/>
      <c r="J24" s="8">
        <v>4.0</v>
      </c>
      <c r="K24" s="8">
        <v>8.0</v>
      </c>
      <c r="L24" s="9"/>
      <c r="M24" s="10"/>
      <c r="N24" s="10"/>
      <c r="O24" s="10"/>
      <c r="P24" s="9"/>
      <c r="Q24" s="10"/>
      <c r="R24" s="9"/>
      <c r="S24" s="9"/>
      <c r="T24" s="9"/>
      <c r="U24" s="10"/>
      <c r="V24" s="11"/>
      <c r="W24" s="9"/>
    </row>
    <row r="25" hidden="1">
      <c r="A25" s="6" t="s">
        <v>38</v>
      </c>
      <c r="B25" s="6">
        <v>2024.0</v>
      </c>
      <c r="C25" s="6" t="s">
        <v>39</v>
      </c>
      <c r="D25" s="6" t="s">
        <v>40</v>
      </c>
      <c r="E25" s="6" t="s">
        <v>39</v>
      </c>
      <c r="F25" s="7" t="s">
        <v>74</v>
      </c>
      <c r="G25" s="8">
        <v>24.0</v>
      </c>
      <c r="H25" s="8">
        <v>-32.0</v>
      </c>
      <c r="I25" s="9"/>
      <c r="J25" s="8">
        <v>1.0</v>
      </c>
      <c r="K25" s="8">
        <v>10.0</v>
      </c>
      <c r="L25" s="14">
        <v>3.0</v>
      </c>
      <c r="M25" s="10"/>
      <c r="N25" s="10"/>
      <c r="O25" s="16" t="s">
        <v>45</v>
      </c>
      <c r="P25" s="9"/>
      <c r="Q25" s="10"/>
      <c r="R25" s="9"/>
      <c r="S25" s="9"/>
      <c r="T25" s="9"/>
      <c r="U25" s="10"/>
      <c r="V25" s="11"/>
      <c r="W25" s="9"/>
    </row>
    <row r="26" hidden="1">
      <c r="A26" s="6" t="s">
        <v>38</v>
      </c>
      <c r="B26" s="6">
        <v>2024.0</v>
      </c>
      <c r="C26" s="6" t="s">
        <v>39</v>
      </c>
      <c r="D26" s="6" t="s">
        <v>40</v>
      </c>
      <c r="E26" s="6" t="s">
        <v>39</v>
      </c>
      <c r="F26" s="7" t="s">
        <v>74</v>
      </c>
      <c r="G26" s="8">
        <v>25.0</v>
      </c>
      <c r="H26" s="8">
        <v>-35.0</v>
      </c>
      <c r="I26" s="9"/>
      <c r="J26" s="8">
        <v>2.0</v>
      </c>
      <c r="K26" s="8">
        <v>7.0</v>
      </c>
      <c r="L26" s="14">
        <v>-5.0</v>
      </c>
      <c r="M26" s="10"/>
      <c r="N26" s="10"/>
      <c r="O26" s="16" t="s">
        <v>95</v>
      </c>
      <c r="P26" s="9"/>
      <c r="Q26" s="10"/>
      <c r="R26" s="9"/>
      <c r="S26" s="9"/>
      <c r="T26" s="9"/>
      <c r="U26" s="10"/>
      <c r="V26" s="11"/>
      <c r="W26" s="9"/>
    </row>
    <row r="27" hidden="1">
      <c r="A27" s="6" t="s">
        <v>38</v>
      </c>
      <c r="B27" s="6">
        <v>2024.0</v>
      </c>
      <c r="C27" s="6" t="s">
        <v>39</v>
      </c>
      <c r="D27" s="6" t="s">
        <v>40</v>
      </c>
      <c r="E27" s="6" t="s">
        <v>39</v>
      </c>
      <c r="F27" s="7" t="s">
        <v>74</v>
      </c>
      <c r="G27" s="8">
        <v>26.0</v>
      </c>
      <c r="H27" s="8">
        <v>-30.0</v>
      </c>
      <c r="I27" s="9"/>
      <c r="J27" s="8">
        <v>3.0</v>
      </c>
      <c r="K27" s="8">
        <v>12.0</v>
      </c>
      <c r="L27" s="14">
        <v>8.0</v>
      </c>
      <c r="M27" s="10"/>
      <c r="N27" s="10"/>
      <c r="O27" s="16" t="s">
        <v>45</v>
      </c>
      <c r="P27" s="9"/>
      <c r="Q27" s="10"/>
      <c r="R27" s="9"/>
      <c r="S27" s="9"/>
      <c r="T27" s="9"/>
      <c r="U27" s="10"/>
      <c r="V27" s="11"/>
      <c r="W27" s="9"/>
    </row>
    <row r="28" hidden="1">
      <c r="A28" s="6" t="s">
        <v>38</v>
      </c>
      <c r="B28" s="6">
        <v>2024.0</v>
      </c>
      <c r="C28" s="6" t="s">
        <v>39</v>
      </c>
      <c r="D28" s="6" t="s">
        <v>40</v>
      </c>
      <c r="E28" s="6" t="s">
        <v>39</v>
      </c>
      <c r="F28" s="7" t="s">
        <v>74</v>
      </c>
      <c r="G28" s="8">
        <v>27.0</v>
      </c>
      <c r="H28" s="8">
        <v>-38.0</v>
      </c>
      <c r="I28" s="9"/>
      <c r="J28" s="8">
        <v>4.0</v>
      </c>
      <c r="K28" s="8">
        <v>4.0</v>
      </c>
      <c r="L28" s="14">
        <v>5.0</v>
      </c>
      <c r="M28" s="10"/>
      <c r="N28" s="10"/>
      <c r="O28" s="16" t="s">
        <v>45</v>
      </c>
      <c r="P28" s="9"/>
      <c r="Q28" s="10"/>
      <c r="R28" s="9"/>
      <c r="S28" s="9"/>
      <c r="T28" s="9"/>
      <c r="U28" s="10"/>
      <c r="V28" s="11"/>
      <c r="W28" s="9"/>
    </row>
    <row r="29" hidden="1">
      <c r="A29" s="6" t="s">
        <v>38</v>
      </c>
      <c r="B29" s="6">
        <v>2024.0</v>
      </c>
      <c r="C29" s="6" t="s">
        <v>39</v>
      </c>
      <c r="D29" s="6" t="s">
        <v>40</v>
      </c>
      <c r="E29" s="6" t="s">
        <v>39</v>
      </c>
      <c r="F29" s="7" t="s">
        <v>74</v>
      </c>
      <c r="G29" s="8">
        <v>28.0</v>
      </c>
      <c r="H29" s="8">
        <v>-43.0</v>
      </c>
      <c r="I29" s="9"/>
      <c r="J29" s="8">
        <v>1.0</v>
      </c>
      <c r="K29" s="8">
        <v>10.0</v>
      </c>
      <c r="L29" s="14">
        <v>11.0</v>
      </c>
      <c r="M29" s="10"/>
      <c r="N29" s="10"/>
      <c r="O29" s="16" t="s">
        <v>96</v>
      </c>
      <c r="P29" s="9"/>
      <c r="Q29" s="10"/>
      <c r="R29" s="9"/>
      <c r="S29" s="9"/>
      <c r="T29" s="9"/>
      <c r="U29" s="10"/>
      <c r="V29" s="11"/>
      <c r="W29" s="9"/>
    </row>
    <row r="30" hidden="1">
      <c r="A30" s="6" t="s">
        <v>38</v>
      </c>
      <c r="B30" s="6">
        <v>2024.0</v>
      </c>
      <c r="C30" s="6" t="s">
        <v>39</v>
      </c>
      <c r="D30" s="6" t="s">
        <v>40</v>
      </c>
      <c r="E30" s="6" t="s">
        <v>39</v>
      </c>
      <c r="F30" s="7" t="s">
        <v>74</v>
      </c>
      <c r="G30" s="8">
        <v>29.0</v>
      </c>
      <c r="H30" s="8">
        <v>46.0</v>
      </c>
      <c r="I30" s="9"/>
      <c r="J30" s="8">
        <v>1.0</v>
      </c>
      <c r="K30" s="8">
        <v>10.0</v>
      </c>
      <c r="L30" s="14">
        <v>6.0</v>
      </c>
      <c r="M30" s="10"/>
      <c r="N30" s="10"/>
      <c r="O30" s="10"/>
      <c r="P30" s="9"/>
      <c r="Q30" s="10"/>
      <c r="R30" s="9"/>
      <c r="S30" s="9"/>
      <c r="T30" s="9"/>
      <c r="U30" s="10"/>
      <c r="V30" s="11"/>
      <c r="W30" s="9"/>
    </row>
    <row r="31" hidden="1">
      <c r="A31" s="6" t="s">
        <v>38</v>
      </c>
      <c r="B31" s="6">
        <v>2024.0</v>
      </c>
      <c r="C31" s="6" t="s">
        <v>39</v>
      </c>
      <c r="D31" s="6" t="s">
        <v>40</v>
      </c>
      <c r="E31" s="6" t="s">
        <v>39</v>
      </c>
      <c r="F31" s="7" t="s">
        <v>74</v>
      </c>
      <c r="G31" s="8">
        <v>30.0</v>
      </c>
      <c r="H31" s="8">
        <v>40.0</v>
      </c>
      <c r="I31" s="9"/>
      <c r="J31" s="8">
        <v>2.0</v>
      </c>
      <c r="K31" s="8">
        <v>4.0</v>
      </c>
      <c r="L31" s="14">
        <v>5.0</v>
      </c>
      <c r="M31" s="10"/>
      <c r="N31" s="10"/>
      <c r="O31" s="16" t="s">
        <v>45</v>
      </c>
      <c r="P31" s="9"/>
      <c r="Q31" s="10"/>
      <c r="R31" s="9"/>
      <c r="S31" s="9"/>
      <c r="T31" s="9"/>
      <c r="U31" s="10"/>
      <c r="V31" s="11"/>
      <c r="W31" s="9"/>
    </row>
    <row r="32" hidden="1">
      <c r="A32" s="6" t="s">
        <v>38</v>
      </c>
      <c r="B32" s="6">
        <v>2024.0</v>
      </c>
      <c r="C32" s="6" t="s">
        <v>39</v>
      </c>
      <c r="D32" s="6" t="s">
        <v>40</v>
      </c>
      <c r="E32" s="6" t="s">
        <v>39</v>
      </c>
      <c r="F32" s="7" t="s">
        <v>74</v>
      </c>
      <c r="G32" s="8">
        <v>31.0</v>
      </c>
      <c r="H32" s="8">
        <v>35.0</v>
      </c>
      <c r="I32" s="9"/>
      <c r="J32" s="8">
        <v>1.0</v>
      </c>
      <c r="K32" s="8">
        <v>10.0</v>
      </c>
      <c r="L32" s="14">
        <v>15.0</v>
      </c>
      <c r="M32" s="10"/>
      <c r="N32" s="10"/>
      <c r="O32" s="16" t="s">
        <v>97</v>
      </c>
      <c r="P32" s="9"/>
      <c r="Q32" s="10"/>
      <c r="R32" s="9"/>
      <c r="S32" s="9"/>
      <c r="T32" s="9"/>
      <c r="U32" s="10"/>
      <c r="V32" s="11"/>
      <c r="W32" s="9"/>
    </row>
    <row r="33" hidden="1">
      <c r="A33" s="6" t="s">
        <v>38</v>
      </c>
      <c r="B33" s="6">
        <v>2024.0</v>
      </c>
      <c r="C33" s="6" t="s">
        <v>39</v>
      </c>
      <c r="D33" s="6" t="s">
        <v>40</v>
      </c>
      <c r="E33" s="6" t="s">
        <v>39</v>
      </c>
      <c r="F33" s="7" t="s">
        <v>74</v>
      </c>
      <c r="G33" s="8">
        <v>32.0</v>
      </c>
      <c r="H33" s="8">
        <v>20.0</v>
      </c>
      <c r="I33" s="9"/>
      <c r="J33" s="8">
        <v>1.0</v>
      </c>
      <c r="K33" s="8">
        <v>10.0</v>
      </c>
      <c r="L33" s="14">
        <v>0.0</v>
      </c>
      <c r="M33" s="10"/>
      <c r="N33" s="10"/>
      <c r="O33" s="10"/>
      <c r="P33" s="9"/>
      <c r="Q33" s="10"/>
      <c r="R33" s="9"/>
      <c r="S33" s="9"/>
      <c r="T33" s="9"/>
      <c r="U33" s="10"/>
      <c r="V33" s="11"/>
      <c r="W33" s="9"/>
    </row>
    <row r="34" hidden="1">
      <c r="A34" s="6" t="s">
        <v>38</v>
      </c>
      <c r="B34" s="6">
        <v>2024.0</v>
      </c>
      <c r="C34" s="6" t="s">
        <v>39</v>
      </c>
      <c r="D34" s="6" t="s">
        <v>40</v>
      </c>
      <c r="E34" s="6" t="s">
        <v>39</v>
      </c>
      <c r="F34" s="7" t="s">
        <v>74</v>
      </c>
      <c r="G34" s="8">
        <v>33.0</v>
      </c>
      <c r="H34" s="8">
        <v>20.0</v>
      </c>
      <c r="I34" s="9"/>
      <c r="J34" s="8">
        <v>2.0</v>
      </c>
      <c r="K34" s="8">
        <v>10.0</v>
      </c>
      <c r="L34" s="14">
        <v>4.0</v>
      </c>
      <c r="M34" s="10"/>
      <c r="N34" s="10"/>
      <c r="O34" s="16" t="s">
        <v>45</v>
      </c>
      <c r="P34" s="9"/>
      <c r="Q34" s="10"/>
      <c r="R34" s="9"/>
      <c r="S34" s="9"/>
      <c r="T34" s="9"/>
      <c r="U34" s="10"/>
      <c r="V34" s="11"/>
      <c r="W34" s="9"/>
    </row>
    <row r="35" hidden="1">
      <c r="A35" s="6" t="s">
        <v>38</v>
      </c>
      <c r="B35" s="6">
        <v>2024.0</v>
      </c>
      <c r="C35" s="6" t="s">
        <v>39</v>
      </c>
      <c r="D35" s="6" t="s">
        <v>40</v>
      </c>
      <c r="E35" s="6" t="s">
        <v>39</v>
      </c>
      <c r="F35" s="7" t="s">
        <v>74</v>
      </c>
      <c r="G35" s="8">
        <v>34.0</v>
      </c>
      <c r="H35" s="8">
        <v>16.0</v>
      </c>
      <c r="I35" s="9"/>
      <c r="J35" s="8">
        <v>3.0</v>
      </c>
      <c r="K35" s="8">
        <v>6.0</v>
      </c>
      <c r="L35" s="14">
        <v>0.0</v>
      </c>
      <c r="M35" s="10"/>
      <c r="N35" s="10"/>
      <c r="O35" s="16" t="s">
        <v>45</v>
      </c>
      <c r="P35" s="9"/>
      <c r="Q35" s="10"/>
      <c r="R35" s="9"/>
      <c r="S35" s="9"/>
      <c r="T35" s="9"/>
      <c r="U35" s="10"/>
      <c r="V35" s="11"/>
      <c r="W35" s="9"/>
    </row>
    <row r="36" hidden="1">
      <c r="A36" s="6" t="s">
        <v>38</v>
      </c>
      <c r="B36" s="6">
        <v>2024.0</v>
      </c>
      <c r="C36" s="6" t="s">
        <v>39</v>
      </c>
      <c r="D36" s="6" t="s">
        <v>40</v>
      </c>
      <c r="E36" s="6" t="s">
        <v>39</v>
      </c>
      <c r="F36" s="7" t="s">
        <v>74</v>
      </c>
      <c r="G36" s="8">
        <v>35.0</v>
      </c>
      <c r="H36" s="8">
        <v>16.0</v>
      </c>
      <c r="I36" s="9"/>
      <c r="J36" s="8">
        <v>3.0</v>
      </c>
      <c r="K36" s="8">
        <v>6.0</v>
      </c>
      <c r="L36" s="14">
        <v>0.0</v>
      </c>
      <c r="M36" s="10"/>
      <c r="N36" s="10"/>
      <c r="O36" s="16" t="s">
        <v>45</v>
      </c>
      <c r="P36" s="9"/>
      <c r="Q36" s="10"/>
      <c r="R36" s="9"/>
      <c r="S36" s="9"/>
      <c r="T36" s="9"/>
      <c r="U36" s="10"/>
      <c r="V36" s="11"/>
      <c r="W36" s="9"/>
    </row>
    <row r="37" hidden="1">
      <c r="A37" s="6" t="s">
        <v>38</v>
      </c>
      <c r="B37" s="6">
        <v>2024.0</v>
      </c>
      <c r="C37" s="6" t="s">
        <v>39</v>
      </c>
      <c r="D37" s="6" t="s">
        <v>40</v>
      </c>
      <c r="F37" s="7" t="s">
        <v>41</v>
      </c>
      <c r="G37" s="8">
        <v>36.0</v>
      </c>
      <c r="H37" s="8">
        <v>16.0</v>
      </c>
      <c r="I37" s="9"/>
      <c r="J37" s="8">
        <v>1.0</v>
      </c>
      <c r="K37" s="8">
        <v>10.0</v>
      </c>
      <c r="L37" s="9"/>
      <c r="M37" s="10"/>
      <c r="N37" s="10"/>
      <c r="O37" s="10"/>
      <c r="P37" s="9"/>
      <c r="Q37" s="10"/>
      <c r="R37" s="9"/>
      <c r="S37" s="9"/>
      <c r="T37" s="9"/>
      <c r="U37" s="10"/>
      <c r="V37" s="11"/>
      <c r="W37" s="9"/>
    </row>
    <row r="38" hidden="1">
      <c r="A38" s="6" t="s">
        <v>38</v>
      </c>
      <c r="B38" s="6">
        <v>2024.0</v>
      </c>
      <c r="C38" s="6" t="s">
        <v>39</v>
      </c>
      <c r="D38" s="6" t="s">
        <v>40</v>
      </c>
      <c r="F38" s="7" t="s">
        <v>41</v>
      </c>
      <c r="G38" s="8">
        <v>37.0</v>
      </c>
      <c r="H38" s="8">
        <v>-35.0</v>
      </c>
      <c r="I38" s="9"/>
      <c r="J38" s="10"/>
      <c r="K38" s="10"/>
      <c r="L38" s="9"/>
      <c r="M38" s="10"/>
      <c r="N38" s="10"/>
      <c r="O38" s="10"/>
      <c r="P38" s="9"/>
      <c r="Q38" s="10"/>
      <c r="R38" s="9"/>
      <c r="S38" s="9"/>
      <c r="T38" s="9"/>
      <c r="U38" s="10"/>
      <c r="V38" s="11"/>
      <c r="W38" s="9"/>
    </row>
    <row r="39">
      <c r="A39" s="12" t="s">
        <v>38</v>
      </c>
      <c r="B39" s="12">
        <v>2024.0</v>
      </c>
      <c r="C39" s="12" t="s">
        <v>39</v>
      </c>
      <c r="D39" s="12" t="s">
        <v>40</v>
      </c>
      <c r="E39" s="12" t="s">
        <v>40</v>
      </c>
      <c r="F39" s="7" t="s">
        <v>42</v>
      </c>
      <c r="G39" s="14">
        <v>38.0</v>
      </c>
      <c r="H39" s="14">
        <v>-21.0</v>
      </c>
      <c r="I39" s="7" t="s">
        <v>53</v>
      </c>
      <c r="J39" s="14">
        <v>0.0</v>
      </c>
      <c r="K39" s="14">
        <v>10.0</v>
      </c>
      <c r="L39" s="14">
        <v>19.0</v>
      </c>
      <c r="M39" s="14">
        <v>10.0</v>
      </c>
      <c r="N39" s="7" t="s">
        <v>89</v>
      </c>
      <c r="O39" s="7" t="s">
        <v>89</v>
      </c>
      <c r="P39" s="9"/>
      <c r="Q39" s="7" t="s">
        <v>46</v>
      </c>
      <c r="R39" s="9"/>
      <c r="S39" s="9"/>
      <c r="T39" s="7" t="s">
        <v>83</v>
      </c>
      <c r="U39" s="9"/>
      <c r="V39" s="9"/>
      <c r="W39" s="9"/>
      <c r="X39" s="12" t="s">
        <v>58</v>
      </c>
      <c r="Y39" s="12" t="s">
        <v>98</v>
      </c>
      <c r="Z39" s="12">
        <v>4.0</v>
      </c>
      <c r="AA39" s="12">
        <f> 14.4 - 11.2</f>
        <v>3.2</v>
      </c>
      <c r="AB39" s="12">
        <f> 15.2 - 11.2</f>
        <v>4</v>
      </c>
      <c r="AC39" s="12">
        <v>-1.0</v>
      </c>
      <c r="AD39" s="12">
        <v>15.0</v>
      </c>
      <c r="AE39" s="12">
        <v>3.0</v>
      </c>
      <c r="AF39" s="12">
        <v>3.0</v>
      </c>
      <c r="AG39" s="12">
        <v>8.0</v>
      </c>
      <c r="AH39" s="12" t="s">
        <v>49</v>
      </c>
      <c r="AI39" s="12" t="s">
        <v>51</v>
      </c>
      <c r="AJ39" s="12" t="s">
        <v>91</v>
      </c>
      <c r="AK39" s="15"/>
      <c r="AL39" s="15"/>
    </row>
    <row r="40">
      <c r="A40" s="12" t="s">
        <v>38</v>
      </c>
      <c r="B40" s="12">
        <v>2024.0</v>
      </c>
      <c r="C40" s="12" t="s">
        <v>39</v>
      </c>
      <c r="D40" s="12" t="s">
        <v>40</v>
      </c>
      <c r="E40" s="12" t="s">
        <v>40</v>
      </c>
      <c r="F40" s="7" t="s">
        <v>42</v>
      </c>
      <c r="G40" s="14">
        <v>39.0</v>
      </c>
      <c r="H40" s="14">
        <v>-40.0</v>
      </c>
      <c r="I40" s="7" t="s">
        <v>51</v>
      </c>
      <c r="J40" s="14">
        <v>1.0</v>
      </c>
      <c r="K40" s="14">
        <v>10.0</v>
      </c>
      <c r="L40" s="14">
        <v>5.0</v>
      </c>
      <c r="M40" s="14">
        <v>10.0</v>
      </c>
      <c r="N40" s="7" t="s">
        <v>64</v>
      </c>
      <c r="O40" s="7" t="s">
        <v>65</v>
      </c>
      <c r="P40" s="7" t="s">
        <v>66</v>
      </c>
      <c r="Q40" s="7" t="s">
        <v>46</v>
      </c>
      <c r="R40" s="9"/>
      <c r="S40" s="9"/>
      <c r="T40" s="7" t="s">
        <v>67</v>
      </c>
      <c r="U40" s="7" t="s">
        <v>68</v>
      </c>
      <c r="V40" s="7" t="s">
        <v>69</v>
      </c>
      <c r="W40" s="7" t="s">
        <v>68</v>
      </c>
      <c r="X40" s="12" t="s">
        <v>58</v>
      </c>
      <c r="Y40" s="12" t="s">
        <v>50</v>
      </c>
      <c r="Z40" s="12">
        <v>4.0</v>
      </c>
      <c r="AA40" s="12">
        <f> 4.5 - 0.6</f>
        <v>3.9</v>
      </c>
      <c r="AB40" s="12">
        <v>-1.0</v>
      </c>
      <c r="AC40" s="12">
        <f> 2.6 - 0.6</f>
        <v>2</v>
      </c>
      <c r="AD40" s="15"/>
      <c r="AE40" s="15"/>
      <c r="AF40" s="12">
        <v>3.0</v>
      </c>
      <c r="AG40" s="12">
        <v>89.0</v>
      </c>
      <c r="AH40" s="12" t="s">
        <v>58</v>
      </c>
      <c r="AI40" s="15"/>
      <c r="AJ40" s="15"/>
      <c r="AK40" s="15"/>
      <c r="AL40" s="15"/>
    </row>
    <row r="41">
      <c r="A41" s="12" t="s">
        <v>38</v>
      </c>
      <c r="B41" s="12">
        <v>2024.0</v>
      </c>
      <c r="C41" s="12" t="s">
        <v>39</v>
      </c>
      <c r="D41" s="12" t="s">
        <v>40</v>
      </c>
      <c r="E41" s="12" t="s">
        <v>40</v>
      </c>
      <c r="F41" s="7" t="s">
        <v>42</v>
      </c>
      <c r="G41" s="14">
        <v>40.0</v>
      </c>
      <c r="H41" s="14">
        <v>-45.0</v>
      </c>
      <c r="I41" s="7" t="s">
        <v>51</v>
      </c>
      <c r="J41" s="14">
        <v>1.0</v>
      </c>
      <c r="K41" s="14">
        <v>5.0</v>
      </c>
      <c r="L41" s="14">
        <v>-3.0</v>
      </c>
      <c r="M41" s="14">
        <v>12.0</v>
      </c>
      <c r="N41" s="7" t="s">
        <v>99</v>
      </c>
      <c r="O41" s="7" t="s">
        <v>45</v>
      </c>
      <c r="P41" s="9"/>
      <c r="Q41" s="7" t="s">
        <v>55</v>
      </c>
      <c r="R41" s="7" t="s">
        <v>61</v>
      </c>
      <c r="S41" s="7" t="s">
        <v>62</v>
      </c>
      <c r="T41" s="15"/>
      <c r="U41" s="9"/>
      <c r="V41" s="9"/>
      <c r="W41" s="9"/>
      <c r="X41" s="12" t="s">
        <v>58</v>
      </c>
      <c r="Y41" s="12" t="s">
        <v>50</v>
      </c>
      <c r="Z41" s="15"/>
      <c r="AA41" s="15"/>
      <c r="AB41" s="15"/>
      <c r="AC41" s="15"/>
      <c r="AD41" s="15"/>
      <c r="AE41" s="15"/>
      <c r="AF41" s="12">
        <v>3.0</v>
      </c>
      <c r="AG41" s="15"/>
      <c r="AH41" s="12" t="s">
        <v>49</v>
      </c>
      <c r="AI41" s="12" t="s">
        <v>53</v>
      </c>
      <c r="AJ41" s="12" t="s">
        <v>63</v>
      </c>
      <c r="AK41" s="15"/>
      <c r="AL41" s="15"/>
    </row>
    <row r="42">
      <c r="A42" s="12" t="s">
        <v>38</v>
      </c>
      <c r="B42" s="12">
        <v>2024.0</v>
      </c>
      <c r="C42" s="12" t="s">
        <v>39</v>
      </c>
      <c r="D42" s="12" t="s">
        <v>40</v>
      </c>
      <c r="E42" s="12" t="s">
        <v>40</v>
      </c>
      <c r="F42" s="7" t="s">
        <v>42</v>
      </c>
      <c r="G42" s="14">
        <v>41.0</v>
      </c>
      <c r="H42" s="14">
        <v>-42.0</v>
      </c>
      <c r="I42" s="7" t="s">
        <v>51</v>
      </c>
      <c r="J42" s="14">
        <v>2.0</v>
      </c>
      <c r="K42" s="14">
        <v>8.0</v>
      </c>
      <c r="L42" s="14">
        <v>7.0</v>
      </c>
      <c r="M42" s="14">
        <v>11.0</v>
      </c>
      <c r="N42" s="7" t="s">
        <v>64</v>
      </c>
      <c r="O42" s="7" t="s">
        <v>73</v>
      </c>
      <c r="P42" s="7" t="s">
        <v>74</v>
      </c>
      <c r="Q42" s="7" t="s">
        <v>46</v>
      </c>
      <c r="R42" s="9"/>
      <c r="S42" s="9"/>
      <c r="T42" s="7" t="s">
        <v>100</v>
      </c>
      <c r="U42" s="7" t="s">
        <v>75</v>
      </c>
      <c r="V42" s="7" t="s">
        <v>76</v>
      </c>
      <c r="W42" s="7" t="s">
        <v>75</v>
      </c>
      <c r="X42" s="12" t="s">
        <v>58</v>
      </c>
      <c r="Y42" s="12" t="s">
        <v>50</v>
      </c>
      <c r="Z42" s="12">
        <v>4.0</v>
      </c>
      <c r="AA42" s="12">
        <f> 4.6 - 3</f>
        <v>1.6</v>
      </c>
      <c r="AB42" s="12">
        <f> 5.1 - 3</f>
        <v>2.1</v>
      </c>
      <c r="AC42" s="12">
        <f> 4.5 - 3</f>
        <v>1.5</v>
      </c>
      <c r="AD42" s="12">
        <v>13.0</v>
      </c>
      <c r="AE42" s="12">
        <v>2.0</v>
      </c>
      <c r="AF42" s="12">
        <v>3.0</v>
      </c>
      <c r="AG42" s="12">
        <v>5.0</v>
      </c>
      <c r="AH42" s="12" t="s">
        <v>58</v>
      </c>
      <c r="AI42" s="15"/>
      <c r="AJ42" s="15"/>
      <c r="AK42" s="15"/>
      <c r="AL42" s="15"/>
    </row>
    <row r="43">
      <c r="A43" s="12" t="s">
        <v>38</v>
      </c>
      <c r="B43" s="12">
        <v>2024.0</v>
      </c>
      <c r="C43" s="12" t="s">
        <v>39</v>
      </c>
      <c r="D43" s="12" t="s">
        <v>40</v>
      </c>
      <c r="E43" s="12" t="s">
        <v>40</v>
      </c>
      <c r="F43" s="7" t="s">
        <v>42</v>
      </c>
      <c r="G43" s="14">
        <v>42.0</v>
      </c>
      <c r="H43" s="14">
        <v>-49.0</v>
      </c>
      <c r="I43" s="7" t="s">
        <v>51</v>
      </c>
      <c r="J43" s="14">
        <v>3.0</v>
      </c>
      <c r="K43" s="14">
        <v>1.0</v>
      </c>
      <c r="L43" s="14">
        <v>1.0</v>
      </c>
      <c r="M43" s="7" t="s">
        <v>101</v>
      </c>
      <c r="N43" s="7" t="s">
        <v>102</v>
      </c>
      <c r="O43" s="7" t="s">
        <v>96</v>
      </c>
      <c r="P43" s="15"/>
      <c r="Q43" s="7" t="s">
        <v>55</v>
      </c>
      <c r="R43" s="7" t="s">
        <v>56</v>
      </c>
      <c r="S43" s="7" t="s">
        <v>103</v>
      </c>
      <c r="T43" s="9"/>
      <c r="U43" s="9"/>
      <c r="V43" s="9"/>
      <c r="W43" s="9"/>
      <c r="X43" s="12" t="s">
        <v>58</v>
      </c>
      <c r="Y43" s="12" t="s">
        <v>50</v>
      </c>
      <c r="Z43" s="15"/>
      <c r="AA43" s="15"/>
      <c r="AB43" s="15"/>
      <c r="AC43" s="15"/>
      <c r="AD43" s="15"/>
      <c r="AE43" s="15"/>
      <c r="AF43" s="12">
        <v>20.0</v>
      </c>
      <c r="AG43" s="15"/>
      <c r="AH43" s="12" t="s">
        <v>58</v>
      </c>
      <c r="AI43" s="15"/>
      <c r="AJ43" s="15"/>
      <c r="AK43" s="15"/>
      <c r="AL43" s="15"/>
    </row>
    <row r="44">
      <c r="A44" s="12" t="s">
        <v>38</v>
      </c>
      <c r="B44" s="12">
        <v>2024.0</v>
      </c>
      <c r="C44" s="12" t="s">
        <v>39</v>
      </c>
      <c r="D44" s="12" t="s">
        <v>40</v>
      </c>
      <c r="E44" s="12" t="s">
        <v>40</v>
      </c>
      <c r="F44" s="7" t="s">
        <v>42</v>
      </c>
      <c r="G44" s="14">
        <v>43.0</v>
      </c>
      <c r="H44" s="14">
        <v>50.0</v>
      </c>
      <c r="I44" s="7" t="s">
        <v>51</v>
      </c>
      <c r="J44" s="14">
        <v>1.0</v>
      </c>
      <c r="K44" s="14">
        <v>10.0</v>
      </c>
      <c r="L44" s="14">
        <v>17.0</v>
      </c>
      <c r="M44" s="14">
        <v>12.0</v>
      </c>
      <c r="N44" s="7" t="s">
        <v>104</v>
      </c>
      <c r="O44" s="7" t="s">
        <v>65</v>
      </c>
      <c r="P44" s="7" t="s">
        <v>74</v>
      </c>
      <c r="Q44" s="7" t="s">
        <v>46</v>
      </c>
      <c r="R44" s="9"/>
      <c r="S44" s="9"/>
      <c r="T44" s="7" t="s">
        <v>47</v>
      </c>
      <c r="U44" s="7" t="s">
        <v>105</v>
      </c>
      <c r="V44" s="7" t="s">
        <v>106</v>
      </c>
      <c r="W44" s="7" t="s">
        <v>105</v>
      </c>
      <c r="X44" s="12" t="s">
        <v>58</v>
      </c>
      <c r="Y44" s="12" t="s">
        <v>50</v>
      </c>
      <c r="Z44" s="15"/>
      <c r="AA44" s="12">
        <f> 10.2 - 6.3</f>
        <v>3.9</v>
      </c>
      <c r="AB44" s="12">
        <f> 11.6 - 6.3</f>
        <v>5.3</v>
      </c>
      <c r="AC44" s="12">
        <v>-1.0</v>
      </c>
      <c r="AD44" s="12">
        <v>0.0</v>
      </c>
      <c r="AE44" s="12">
        <v>0.0</v>
      </c>
      <c r="AF44" s="12">
        <v>3.0</v>
      </c>
      <c r="AG44" s="12">
        <v>1.0</v>
      </c>
      <c r="AH44" s="12" t="s">
        <v>49</v>
      </c>
      <c r="AI44" s="12" t="s">
        <v>53</v>
      </c>
      <c r="AJ44" s="12" t="s">
        <v>107</v>
      </c>
      <c r="AK44" s="15"/>
      <c r="AL44" s="15"/>
    </row>
    <row r="45">
      <c r="A45" s="12" t="s">
        <v>38</v>
      </c>
      <c r="B45" s="12">
        <v>2024.0</v>
      </c>
      <c r="C45" s="12" t="s">
        <v>39</v>
      </c>
      <c r="D45" s="12" t="s">
        <v>40</v>
      </c>
      <c r="E45" s="12" t="s">
        <v>40</v>
      </c>
      <c r="F45" s="7" t="s">
        <v>42</v>
      </c>
      <c r="G45" s="14">
        <v>44.0</v>
      </c>
      <c r="H45" s="14">
        <v>33.0</v>
      </c>
      <c r="I45" s="7" t="s">
        <v>51</v>
      </c>
      <c r="J45" s="14">
        <v>1.0</v>
      </c>
      <c r="K45" s="14">
        <v>10.0</v>
      </c>
      <c r="L45" s="14">
        <v>6.0</v>
      </c>
      <c r="M45" s="14">
        <v>12.0</v>
      </c>
      <c r="N45" s="7" t="s">
        <v>60</v>
      </c>
      <c r="O45" s="7" t="s">
        <v>45</v>
      </c>
      <c r="P45" s="9"/>
      <c r="Q45" s="7" t="s">
        <v>55</v>
      </c>
      <c r="R45" s="7" t="s">
        <v>56</v>
      </c>
      <c r="S45" s="7" t="s">
        <v>78</v>
      </c>
      <c r="T45" s="9"/>
      <c r="U45" s="9"/>
      <c r="V45" s="9"/>
      <c r="W45" s="9"/>
      <c r="X45" s="12" t="s">
        <v>58</v>
      </c>
      <c r="Y45" s="12" t="s">
        <v>50</v>
      </c>
      <c r="Z45" s="15"/>
      <c r="AA45" s="15"/>
      <c r="AB45" s="15"/>
      <c r="AC45" s="15"/>
      <c r="AD45" s="15"/>
      <c r="AE45" s="15"/>
      <c r="AF45" s="12">
        <v>3.0</v>
      </c>
      <c r="AG45" s="15"/>
      <c r="AH45" s="12" t="s">
        <v>58</v>
      </c>
      <c r="AI45" s="15"/>
      <c r="AJ45" s="15"/>
      <c r="AK45" s="15"/>
      <c r="AL45" s="15"/>
    </row>
    <row r="46">
      <c r="A46" s="12" t="s">
        <v>38</v>
      </c>
      <c r="B46" s="12">
        <v>2024.0</v>
      </c>
      <c r="C46" s="12" t="s">
        <v>39</v>
      </c>
      <c r="D46" s="12" t="s">
        <v>40</v>
      </c>
      <c r="E46" s="12" t="s">
        <v>40</v>
      </c>
      <c r="F46" s="7" t="s">
        <v>42</v>
      </c>
      <c r="G46" s="14">
        <v>45.0</v>
      </c>
      <c r="H46" s="14">
        <v>27.0</v>
      </c>
      <c r="I46" s="7" t="s">
        <v>53</v>
      </c>
      <c r="J46" s="14">
        <v>2.0</v>
      </c>
      <c r="K46" s="14">
        <v>4.0</v>
      </c>
      <c r="L46" s="14">
        <v>-3.0</v>
      </c>
      <c r="M46" s="14">
        <v>11.0</v>
      </c>
      <c r="N46" s="7" t="s">
        <v>108</v>
      </c>
      <c r="O46" s="9"/>
      <c r="P46" s="9"/>
      <c r="Q46" s="7" t="s">
        <v>55</v>
      </c>
      <c r="R46" s="7" t="s">
        <v>56</v>
      </c>
      <c r="S46" s="7" t="s">
        <v>71</v>
      </c>
      <c r="T46" s="9"/>
      <c r="U46" s="9"/>
      <c r="V46" s="9"/>
      <c r="W46" s="9"/>
      <c r="X46" s="12" t="s">
        <v>49</v>
      </c>
      <c r="Y46" s="12" t="s">
        <v>50</v>
      </c>
      <c r="Z46" s="15"/>
      <c r="AA46" s="15"/>
      <c r="AB46" s="15"/>
      <c r="AC46" s="15"/>
      <c r="AD46" s="15"/>
      <c r="AE46" s="15"/>
      <c r="AF46" s="12">
        <v>3.0</v>
      </c>
      <c r="AG46" s="15"/>
      <c r="AH46" s="12" t="s">
        <v>58</v>
      </c>
      <c r="AI46" s="15"/>
      <c r="AJ46" s="15"/>
      <c r="AK46" s="15"/>
      <c r="AL46" s="15"/>
    </row>
    <row r="47">
      <c r="A47" s="12" t="s">
        <v>38</v>
      </c>
      <c r="B47" s="12">
        <v>2024.0</v>
      </c>
      <c r="C47" s="12" t="s">
        <v>39</v>
      </c>
      <c r="D47" s="12" t="s">
        <v>40</v>
      </c>
      <c r="E47" s="12" t="s">
        <v>40</v>
      </c>
      <c r="F47" s="7" t="s">
        <v>42</v>
      </c>
      <c r="G47" s="14">
        <v>46.0</v>
      </c>
      <c r="H47" s="14">
        <v>30.0</v>
      </c>
      <c r="I47" s="7" t="s">
        <v>53</v>
      </c>
      <c r="J47" s="14">
        <v>3.0</v>
      </c>
      <c r="K47" s="14">
        <v>7.0</v>
      </c>
      <c r="L47" s="14">
        <v>0.0</v>
      </c>
      <c r="M47" s="14">
        <v>11.0</v>
      </c>
      <c r="N47" s="7" t="s">
        <v>72</v>
      </c>
      <c r="O47" s="7" t="s">
        <v>65</v>
      </c>
      <c r="P47" s="7" t="s">
        <v>74</v>
      </c>
      <c r="Q47" s="7" t="s">
        <v>46</v>
      </c>
      <c r="R47" s="9"/>
      <c r="S47" s="9"/>
      <c r="T47" s="7" t="s">
        <v>83</v>
      </c>
      <c r="U47" s="7" t="s">
        <v>68</v>
      </c>
      <c r="V47" s="7" t="s">
        <v>109</v>
      </c>
      <c r="W47" s="7" t="s">
        <v>68</v>
      </c>
      <c r="X47" s="12" t="s">
        <v>58</v>
      </c>
      <c r="Y47" s="12" t="s">
        <v>50</v>
      </c>
      <c r="Z47" s="12">
        <v>4.0</v>
      </c>
      <c r="AA47" s="12">
        <f> 6.1 - 4</f>
        <v>2.1</v>
      </c>
      <c r="AB47" s="12">
        <v>-1.0</v>
      </c>
      <c r="AC47" s="12">
        <v>-1.0</v>
      </c>
      <c r="AD47" s="15"/>
      <c r="AE47" s="15"/>
      <c r="AF47" s="12">
        <v>3.0</v>
      </c>
      <c r="AG47" s="12">
        <v>89.0</v>
      </c>
      <c r="AH47" s="12" t="s">
        <v>58</v>
      </c>
      <c r="AI47" s="15"/>
      <c r="AJ47" s="15"/>
      <c r="AK47" s="15"/>
      <c r="AL47" s="15"/>
    </row>
    <row r="48" hidden="1">
      <c r="A48" s="6" t="s">
        <v>38</v>
      </c>
      <c r="B48" s="6">
        <v>2024.0</v>
      </c>
      <c r="C48" s="6" t="s">
        <v>39</v>
      </c>
      <c r="D48" s="6" t="s">
        <v>40</v>
      </c>
      <c r="F48" s="7" t="s">
        <v>41</v>
      </c>
      <c r="G48" s="8">
        <v>47.0</v>
      </c>
      <c r="H48" s="8">
        <v>30.0</v>
      </c>
      <c r="I48" s="9"/>
      <c r="J48" s="8">
        <v>4.0</v>
      </c>
      <c r="K48" s="8">
        <v>7.0</v>
      </c>
      <c r="L48" s="9"/>
      <c r="M48" s="10"/>
      <c r="N48" s="10"/>
      <c r="O48" s="10"/>
      <c r="P48" s="9"/>
      <c r="Q48" s="10"/>
      <c r="R48" s="9"/>
      <c r="S48" s="9"/>
      <c r="T48" s="9"/>
      <c r="U48" s="10"/>
      <c r="V48" s="11"/>
      <c r="W48" s="9"/>
    </row>
    <row r="49" hidden="1">
      <c r="A49" s="6" t="s">
        <v>38</v>
      </c>
      <c r="B49" s="6">
        <v>2024.0</v>
      </c>
      <c r="C49" s="6" t="s">
        <v>39</v>
      </c>
      <c r="D49" s="6" t="s">
        <v>40</v>
      </c>
      <c r="E49" s="6" t="s">
        <v>39</v>
      </c>
      <c r="F49" s="7" t="s">
        <v>74</v>
      </c>
      <c r="G49" s="8">
        <v>48.0</v>
      </c>
      <c r="H49" s="8">
        <v>-31.0</v>
      </c>
      <c r="I49" s="9"/>
      <c r="J49" s="8">
        <v>1.0</v>
      </c>
      <c r="K49" s="8">
        <v>10.0</v>
      </c>
      <c r="L49" s="14">
        <v>6.0</v>
      </c>
      <c r="M49" s="10"/>
      <c r="N49" s="10"/>
      <c r="O49" s="16" t="s">
        <v>97</v>
      </c>
      <c r="P49" s="9"/>
      <c r="Q49" s="10"/>
      <c r="R49" s="9"/>
      <c r="S49" s="9"/>
      <c r="T49" s="9"/>
      <c r="U49" s="10"/>
      <c r="V49" s="11"/>
      <c r="W49" s="9"/>
    </row>
    <row r="50" hidden="1">
      <c r="A50" s="6" t="s">
        <v>38</v>
      </c>
      <c r="B50" s="6">
        <v>2024.0</v>
      </c>
      <c r="C50" s="6" t="s">
        <v>39</v>
      </c>
      <c r="D50" s="6" t="s">
        <v>40</v>
      </c>
      <c r="E50" s="6" t="s">
        <v>39</v>
      </c>
      <c r="F50" s="7" t="s">
        <v>74</v>
      </c>
      <c r="G50" s="8">
        <v>49.0</v>
      </c>
      <c r="H50" s="8">
        <v>-37.0</v>
      </c>
      <c r="I50" s="9"/>
      <c r="J50" s="8">
        <v>2.0</v>
      </c>
      <c r="K50" s="8">
        <v>4.0</v>
      </c>
      <c r="L50" s="14">
        <v>1.0</v>
      </c>
      <c r="M50" s="10"/>
      <c r="N50" s="10"/>
      <c r="O50" s="16" t="s">
        <v>45</v>
      </c>
      <c r="P50" s="9"/>
      <c r="Q50" s="10"/>
      <c r="R50" s="9"/>
      <c r="S50" s="9"/>
      <c r="T50" s="9"/>
      <c r="U50" s="10"/>
      <c r="V50" s="11"/>
      <c r="W50" s="9"/>
    </row>
    <row r="51" hidden="1">
      <c r="A51" s="6" t="s">
        <v>38</v>
      </c>
      <c r="B51" s="6">
        <v>2024.0</v>
      </c>
      <c r="C51" s="6" t="s">
        <v>39</v>
      </c>
      <c r="D51" s="6" t="s">
        <v>40</v>
      </c>
      <c r="E51" s="6" t="s">
        <v>39</v>
      </c>
      <c r="F51" s="7" t="s">
        <v>74</v>
      </c>
      <c r="G51" s="8">
        <v>50.0</v>
      </c>
      <c r="H51" s="8">
        <v>-38.0</v>
      </c>
      <c r="I51" s="9"/>
      <c r="J51" s="8">
        <v>3.0</v>
      </c>
      <c r="K51" s="8">
        <v>3.0</v>
      </c>
      <c r="L51" s="14">
        <v>5.0</v>
      </c>
      <c r="M51" s="10"/>
      <c r="N51" s="10"/>
      <c r="O51" s="10"/>
      <c r="P51" s="9"/>
      <c r="Q51" s="10"/>
      <c r="R51" s="9"/>
      <c r="S51" s="9"/>
      <c r="T51" s="9"/>
      <c r="U51" s="10"/>
      <c r="V51" s="11"/>
      <c r="W51" s="9"/>
    </row>
    <row r="52" hidden="1">
      <c r="A52" s="6" t="s">
        <v>38</v>
      </c>
      <c r="B52" s="6">
        <v>2024.0</v>
      </c>
      <c r="C52" s="6" t="s">
        <v>39</v>
      </c>
      <c r="D52" s="6" t="s">
        <v>40</v>
      </c>
      <c r="E52" s="6" t="s">
        <v>39</v>
      </c>
      <c r="F52" s="7" t="s">
        <v>74</v>
      </c>
      <c r="G52" s="8">
        <v>51.0</v>
      </c>
      <c r="H52" s="8">
        <v>-43.0</v>
      </c>
      <c r="I52" s="9"/>
      <c r="J52" s="8">
        <v>1.0</v>
      </c>
      <c r="K52" s="8">
        <v>10.0</v>
      </c>
      <c r="L52" s="14">
        <v>2.0</v>
      </c>
      <c r="M52" s="10"/>
      <c r="N52" s="10"/>
      <c r="O52" s="10"/>
      <c r="P52" s="9"/>
      <c r="Q52" s="10"/>
      <c r="R52" s="9"/>
      <c r="S52" s="9"/>
      <c r="T52" s="9"/>
      <c r="U52" s="10"/>
      <c r="V52" s="11"/>
      <c r="W52" s="9"/>
    </row>
    <row r="53" hidden="1">
      <c r="A53" s="6" t="s">
        <v>38</v>
      </c>
      <c r="B53" s="6">
        <v>2024.0</v>
      </c>
      <c r="C53" s="6" t="s">
        <v>39</v>
      </c>
      <c r="D53" s="6" t="s">
        <v>40</v>
      </c>
      <c r="E53" s="6" t="s">
        <v>39</v>
      </c>
      <c r="F53" s="7" t="s">
        <v>74</v>
      </c>
      <c r="G53" s="8">
        <v>52.0</v>
      </c>
      <c r="H53" s="8">
        <v>-45.0</v>
      </c>
      <c r="I53" s="9"/>
      <c r="J53" s="8">
        <v>2.0</v>
      </c>
      <c r="K53" s="8">
        <v>8.0</v>
      </c>
      <c r="L53" s="14">
        <v>7.0</v>
      </c>
      <c r="M53" s="10"/>
      <c r="N53" s="10"/>
      <c r="O53" s="16" t="s">
        <v>45</v>
      </c>
      <c r="P53" s="9"/>
      <c r="Q53" s="10"/>
      <c r="R53" s="9"/>
      <c r="S53" s="9"/>
      <c r="T53" s="9"/>
      <c r="U53" s="10"/>
      <c r="V53" s="11"/>
      <c r="W53" s="9"/>
    </row>
    <row r="54" hidden="1">
      <c r="A54" s="6" t="s">
        <v>38</v>
      </c>
      <c r="B54" s="6">
        <v>2024.0</v>
      </c>
      <c r="C54" s="6" t="s">
        <v>39</v>
      </c>
      <c r="D54" s="6" t="s">
        <v>40</v>
      </c>
      <c r="E54" s="6" t="s">
        <v>39</v>
      </c>
      <c r="F54" s="7" t="s">
        <v>74</v>
      </c>
      <c r="G54" s="8">
        <v>53.0</v>
      </c>
      <c r="H54" s="8">
        <v>48.0</v>
      </c>
      <c r="I54" s="9"/>
      <c r="J54" s="8">
        <v>3.0</v>
      </c>
      <c r="K54" s="8">
        <v>1.0</v>
      </c>
      <c r="L54" s="14">
        <v>-10.0</v>
      </c>
      <c r="M54" s="10"/>
      <c r="N54" s="10"/>
      <c r="O54" s="16" t="s">
        <v>110</v>
      </c>
      <c r="P54" s="9"/>
      <c r="Q54" s="10"/>
      <c r="R54" s="9"/>
      <c r="S54" s="9"/>
      <c r="T54" s="9"/>
      <c r="U54" s="10"/>
      <c r="V54" s="11"/>
      <c r="W54" s="9"/>
    </row>
    <row r="55" hidden="1">
      <c r="A55" s="6" t="s">
        <v>38</v>
      </c>
      <c r="B55" s="6">
        <v>2024.0</v>
      </c>
      <c r="C55" s="6" t="s">
        <v>39</v>
      </c>
      <c r="D55" s="6" t="s">
        <v>40</v>
      </c>
      <c r="E55" s="6" t="s">
        <v>39</v>
      </c>
      <c r="F55" s="7" t="s">
        <v>74</v>
      </c>
      <c r="G55" s="8">
        <v>54.0</v>
      </c>
      <c r="H55" s="8">
        <v>-42.0</v>
      </c>
      <c r="I55" s="9"/>
      <c r="J55" s="8">
        <v>3.0</v>
      </c>
      <c r="K55" s="8">
        <v>11.0</v>
      </c>
      <c r="L55" s="14">
        <v>5.0</v>
      </c>
      <c r="M55" s="10"/>
      <c r="N55" s="10"/>
      <c r="O55" s="10"/>
      <c r="P55" s="9"/>
      <c r="Q55" s="10"/>
      <c r="R55" s="9"/>
      <c r="S55" s="9"/>
      <c r="T55" s="9"/>
      <c r="U55" s="10"/>
      <c r="V55" s="11"/>
      <c r="W55" s="9"/>
    </row>
    <row r="56" hidden="1">
      <c r="A56" s="6" t="s">
        <v>38</v>
      </c>
      <c r="B56" s="6">
        <v>2024.0</v>
      </c>
      <c r="C56" s="6" t="s">
        <v>39</v>
      </c>
      <c r="D56" s="6" t="s">
        <v>40</v>
      </c>
      <c r="F56" s="7" t="s">
        <v>41</v>
      </c>
      <c r="G56" s="8">
        <v>55.0</v>
      </c>
      <c r="H56" s="8">
        <v>-47.0</v>
      </c>
      <c r="I56" s="9"/>
      <c r="J56" s="8">
        <v>4.0</v>
      </c>
      <c r="K56" s="8">
        <v>6.0</v>
      </c>
      <c r="L56" s="14">
        <v>0.0</v>
      </c>
      <c r="M56" s="10"/>
      <c r="N56" s="10"/>
      <c r="O56" s="10"/>
      <c r="P56" s="9"/>
      <c r="Q56" s="10"/>
      <c r="R56" s="9"/>
      <c r="S56" s="9"/>
      <c r="T56" s="9"/>
      <c r="U56" s="10"/>
      <c r="V56" s="11"/>
      <c r="W56" s="9"/>
    </row>
    <row r="57" hidden="1">
      <c r="A57" s="6" t="s">
        <v>38</v>
      </c>
      <c r="B57" s="6">
        <v>2024.0</v>
      </c>
      <c r="C57" s="6" t="s">
        <v>39</v>
      </c>
      <c r="D57" s="6" t="s">
        <v>40</v>
      </c>
      <c r="F57" s="7" t="s">
        <v>41</v>
      </c>
      <c r="G57" s="8">
        <v>56.0</v>
      </c>
      <c r="H57" s="8">
        <v>-47.0</v>
      </c>
      <c r="I57" s="9"/>
      <c r="J57" s="8">
        <v>4.0</v>
      </c>
      <c r="K57" s="8">
        <v>6.0</v>
      </c>
      <c r="L57" s="14">
        <v>0.0</v>
      </c>
      <c r="M57" s="10"/>
      <c r="N57" s="10"/>
      <c r="O57" s="10"/>
      <c r="P57" s="9"/>
      <c r="Q57" s="10"/>
      <c r="R57" s="9"/>
      <c r="S57" s="9"/>
      <c r="T57" s="9"/>
      <c r="U57" s="10"/>
      <c r="V57" s="11"/>
      <c r="W57" s="9"/>
    </row>
    <row r="58">
      <c r="A58" s="12" t="s">
        <v>38</v>
      </c>
      <c r="B58" s="12">
        <v>2024.0</v>
      </c>
      <c r="C58" s="12" t="s">
        <v>39</v>
      </c>
      <c r="D58" s="12" t="s">
        <v>40</v>
      </c>
      <c r="E58" s="12" t="s">
        <v>40</v>
      </c>
      <c r="F58" s="7" t="s">
        <v>42</v>
      </c>
      <c r="G58" s="14">
        <v>57.0</v>
      </c>
      <c r="H58" s="14">
        <v>46.0</v>
      </c>
      <c r="I58" s="7" t="s">
        <v>43</v>
      </c>
      <c r="J58" s="14">
        <v>1.0</v>
      </c>
      <c r="K58" s="14">
        <v>10.0</v>
      </c>
      <c r="L58" s="14">
        <v>0.0</v>
      </c>
      <c r="M58" s="14">
        <v>11.0</v>
      </c>
      <c r="N58" s="7" t="s">
        <v>70</v>
      </c>
      <c r="O58" s="7" t="s">
        <v>65</v>
      </c>
      <c r="P58" s="7" t="s">
        <v>66</v>
      </c>
      <c r="Q58" s="7" t="s">
        <v>55</v>
      </c>
      <c r="R58" s="7" t="s">
        <v>56</v>
      </c>
      <c r="S58" s="7" t="s">
        <v>111</v>
      </c>
      <c r="T58" s="15"/>
      <c r="U58" s="9"/>
      <c r="V58" s="9"/>
      <c r="W58" s="9"/>
      <c r="X58" s="12" t="s">
        <v>58</v>
      </c>
      <c r="Y58" s="12" t="s">
        <v>50</v>
      </c>
      <c r="Z58" s="15"/>
      <c r="AA58" s="15"/>
      <c r="AB58" s="15"/>
      <c r="AC58" s="15"/>
      <c r="AD58" s="15"/>
      <c r="AE58" s="15"/>
      <c r="AF58" s="12">
        <v>3.0</v>
      </c>
      <c r="AG58" s="15"/>
      <c r="AH58" s="12" t="s">
        <v>49</v>
      </c>
      <c r="AI58" s="12" t="s">
        <v>51</v>
      </c>
      <c r="AJ58" s="12" t="s">
        <v>93</v>
      </c>
      <c r="AK58" s="15"/>
      <c r="AL58" s="15"/>
    </row>
    <row r="59">
      <c r="A59" s="12" t="s">
        <v>38</v>
      </c>
      <c r="B59" s="12">
        <v>2024.0</v>
      </c>
      <c r="C59" s="12" t="s">
        <v>39</v>
      </c>
      <c r="D59" s="12" t="s">
        <v>40</v>
      </c>
      <c r="E59" s="12" t="s">
        <v>40</v>
      </c>
      <c r="F59" s="7" t="s">
        <v>42</v>
      </c>
      <c r="G59" s="14">
        <v>58.0</v>
      </c>
      <c r="H59" s="14">
        <v>46.0</v>
      </c>
      <c r="I59" s="7" t="s">
        <v>51</v>
      </c>
      <c r="J59" s="14">
        <v>2.0</v>
      </c>
      <c r="K59" s="14">
        <v>10.0</v>
      </c>
      <c r="L59" s="14">
        <v>18.0</v>
      </c>
      <c r="M59" s="14">
        <v>11.0</v>
      </c>
      <c r="N59" s="7" t="s">
        <v>70</v>
      </c>
      <c r="O59" s="7" t="s">
        <v>45</v>
      </c>
      <c r="P59" s="9"/>
      <c r="Q59" s="7" t="s">
        <v>55</v>
      </c>
      <c r="R59" s="7" t="s">
        <v>56</v>
      </c>
      <c r="S59" s="7" t="s">
        <v>71</v>
      </c>
      <c r="T59" s="9"/>
      <c r="U59" s="9"/>
      <c r="V59" s="9"/>
      <c r="W59" s="9"/>
      <c r="X59" s="12" t="s">
        <v>58</v>
      </c>
      <c r="Y59" s="12" t="s">
        <v>50</v>
      </c>
      <c r="Z59" s="15"/>
      <c r="AA59" s="15"/>
      <c r="AB59" s="15"/>
      <c r="AC59" s="15"/>
      <c r="AD59" s="15"/>
      <c r="AE59" s="15"/>
      <c r="AF59" s="12">
        <v>3.0</v>
      </c>
      <c r="AG59" s="15"/>
      <c r="AH59" s="12" t="s">
        <v>49</v>
      </c>
      <c r="AI59" s="12" t="s">
        <v>51</v>
      </c>
      <c r="AJ59" s="12" t="s">
        <v>93</v>
      </c>
      <c r="AK59" s="15"/>
      <c r="AL59" s="15"/>
    </row>
    <row r="60">
      <c r="A60" s="12" t="s">
        <v>38</v>
      </c>
      <c r="B60" s="12">
        <v>2024.0</v>
      </c>
      <c r="C60" s="12" t="s">
        <v>39</v>
      </c>
      <c r="D60" s="12" t="s">
        <v>40</v>
      </c>
      <c r="E60" s="12" t="s">
        <v>40</v>
      </c>
      <c r="F60" s="7" t="s">
        <v>42</v>
      </c>
      <c r="G60" s="14">
        <v>59.0</v>
      </c>
      <c r="H60" s="14">
        <v>28.0</v>
      </c>
      <c r="I60" s="7" t="s">
        <v>43</v>
      </c>
      <c r="J60" s="14">
        <v>1.0</v>
      </c>
      <c r="K60" s="14">
        <v>10.0</v>
      </c>
      <c r="L60" s="14">
        <v>0.0</v>
      </c>
      <c r="M60" s="14">
        <v>11.0</v>
      </c>
      <c r="N60" s="7" t="s">
        <v>112</v>
      </c>
      <c r="O60" s="7" t="s">
        <v>73</v>
      </c>
      <c r="P60" s="7" t="s">
        <v>66</v>
      </c>
      <c r="Q60" s="7" t="s">
        <v>46</v>
      </c>
      <c r="R60" s="9"/>
      <c r="S60" s="9"/>
      <c r="T60" s="7" t="s">
        <v>67</v>
      </c>
      <c r="U60" s="7" t="s">
        <v>68</v>
      </c>
      <c r="V60" s="7" t="s">
        <v>94</v>
      </c>
      <c r="W60" s="7" t="s">
        <v>68</v>
      </c>
      <c r="X60" s="12" t="s">
        <v>58</v>
      </c>
      <c r="Y60" s="12" t="s">
        <v>50</v>
      </c>
      <c r="Z60" s="12">
        <v>4.0</v>
      </c>
      <c r="AA60" s="12">
        <f> 11.3 - 5.7</f>
        <v>5.6</v>
      </c>
      <c r="AB60" s="12">
        <v>-1.0</v>
      </c>
      <c r="AC60" s="12">
        <f> 7.8 - 5.7</f>
        <v>2.1</v>
      </c>
      <c r="AD60" s="15"/>
      <c r="AE60" s="15"/>
      <c r="AF60" s="12">
        <v>3.0</v>
      </c>
      <c r="AG60" s="12">
        <v>42.0</v>
      </c>
      <c r="AH60" s="12" t="s">
        <v>58</v>
      </c>
      <c r="AI60" s="15"/>
      <c r="AJ60" s="15"/>
      <c r="AK60" s="15"/>
      <c r="AL60" s="15"/>
    </row>
    <row r="61">
      <c r="A61" s="12" t="s">
        <v>38</v>
      </c>
      <c r="B61" s="12">
        <v>2024.0</v>
      </c>
      <c r="C61" s="12" t="s">
        <v>39</v>
      </c>
      <c r="D61" s="12" t="s">
        <v>40</v>
      </c>
      <c r="E61" s="12" t="s">
        <v>40</v>
      </c>
      <c r="F61" s="7" t="s">
        <v>42</v>
      </c>
      <c r="G61" s="14">
        <v>60.0</v>
      </c>
      <c r="H61" s="14">
        <v>28.0</v>
      </c>
      <c r="I61" s="7" t="s">
        <v>43</v>
      </c>
      <c r="J61" s="14">
        <v>2.0</v>
      </c>
      <c r="K61" s="14">
        <v>10.0</v>
      </c>
      <c r="L61" s="14">
        <v>2.0</v>
      </c>
      <c r="M61" s="14">
        <v>11.0</v>
      </c>
      <c r="N61" s="7" t="s">
        <v>77</v>
      </c>
      <c r="O61" s="9"/>
      <c r="P61" s="7" t="s">
        <v>74</v>
      </c>
      <c r="Q61" s="7" t="s">
        <v>46</v>
      </c>
      <c r="R61" s="9"/>
      <c r="S61" s="9"/>
      <c r="T61" s="7" t="s">
        <v>67</v>
      </c>
      <c r="U61" s="7" t="s">
        <v>75</v>
      </c>
      <c r="V61" s="7" t="s">
        <v>76</v>
      </c>
      <c r="W61" s="7" t="s">
        <v>75</v>
      </c>
      <c r="X61" s="12" t="s">
        <v>58</v>
      </c>
      <c r="Y61" s="12" t="s">
        <v>50</v>
      </c>
      <c r="Z61" s="12">
        <v>4.0</v>
      </c>
      <c r="AA61" s="12">
        <f> 6.5 - 5.3</f>
        <v>1.2</v>
      </c>
      <c r="AB61" s="12">
        <f> 6.9 - 5.3</f>
        <v>1.6</v>
      </c>
      <c r="AC61" s="12">
        <v>-1.0</v>
      </c>
      <c r="AD61" s="12">
        <v>8.0</v>
      </c>
      <c r="AE61" s="12">
        <v>3.0</v>
      </c>
      <c r="AF61" s="12">
        <v>3.0</v>
      </c>
      <c r="AG61" s="12">
        <v>20.0</v>
      </c>
      <c r="AH61" s="12" t="s">
        <v>49</v>
      </c>
      <c r="AI61" s="12" t="s">
        <v>53</v>
      </c>
      <c r="AJ61" s="12" t="s">
        <v>52</v>
      </c>
      <c r="AK61" s="15"/>
      <c r="AL61" s="15"/>
    </row>
    <row r="62">
      <c r="A62" s="12" t="s">
        <v>38</v>
      </c>
      <c r="B62" s="12">
        <v>2024.0</v>
      </c>
      <c r="C62" s="12" t="s">
        <v>39</v>
      </c>
      <c r="D62" s="12" t="s">
        <v>40</v>
      </c>
      <c r="E62" s="12" t="s">
        <v>40</v>
      </c>
      <c r="F62" s="7" t="s">
        <v>42</v>
      </c>
      <c r="G62" s="14">
        <v>61.0</v>
      </c>
      <c r="H62" s="14">
        <v>26.0</v>
      </c>
      <c r="I62" s="7" t="s">
        <v>51</v>
      </c>
      <c r="J62" s="14">
        <v>3.0</v>
      </c>
      <c r="K62" s="14">
        <v>8.0</v>
      </c>
      <c r="L62" s="14">
        <v>15.0</v>
      </c>
      <c r="M62" s="14">
        <v>11.0</v>
      </c>
      <c r="N62" s="7" t="s">
        <v>112</v>
      </c>
      <c r="O62" s="7" t="s">
        <v>73</v>
      </c>
      <c r="P62" s="7" t="s">
        <v>66</v>
      </c>
      <c r="Q62" s="7" t="s">
        <v>46</v>
      </c>
      <c r="R62" s="9"/>
      <c r="S62" s="9"/>
      <c r="T62" s="7" t="s">
        <v>67</v>
      </c>
      <c r="U62" s="7" t="s">
        <v>68</v>
      </c>
      <c r="V62" s="7" t="s">
        <v>113</v>
      </c>
      <c r="W62" s="7" t="s">
        <v>68</v>
      </c>
      <c r="X62" s="12" t="s">
        <v>58</v>
      </c>
      <c r="Y62" s="12" t="s">
        <v>50</v>
      </c>
      <c r="Z62" s="12">
        <v>4.0</v>
      </c>
      <c r="AA62" s="12">
        <f> 6- 2.7</f>
        <v>3.3</v>
      </c>
      <c r="AB62" s="12">
        <f> 7.1 - 2.7</f>
        <v>4.4</v>
      </c>
      <c r="AC62" s="12">
        <v>-1.0</v>
      </c>
      <c r="AD62" s="12">
        <v>0.0</v>
      </c>
      <c r="AE62" s="12">
        <v>0.0</v>
      </c>
      <c r="AF62" s="12">
        <v>3.0</v>
      </c>
      <c r="AG62" s="12">
        <v>8.0</v>
      </c>
      <c r="AH62" s="12" t="s">
        <v>49</v>
      </c>
      <c r="AI62" s="12" t="s">
        <v>53</v>
      </c>
      <c r="AJ62" s="12" t="s">
        <v>107</v>
      </c>
      <c r="AK62" s="15"/>
      <c r="AL62" s="15"/>
    </row>
    <row r="63">
      <c r="A63" s="12" t="s">
        <v>38</v>
      </c>
      <c r="B63" s="12">
        <v>2024.0</v>
      </c>
      <c r="C63" s="12" t="s">
        <v>39</v>
      </c>
      <c r="D63" s="12" t="s">
        <v>40</v>
      </c>
      <c r="E63" s="12" t="s">
        <v>40</v>
      </c>
      <c r="F63" s="7" t="s">
        <v>42</v>
      </c>
      <c r="G63" s="14">
        <v>62.0</v>
      </c>
      <c r="H63" s="14">
        <v>11.0</v>
      </c>
      <c r="I63" s="7" t="s">
        <v>81</v>
      </c>
      <c r="J63" s="14">
        <v>1.0</v>
      </c>
      <c r="K63" s="14">
        <v>10.0</v>
      </c>
      <c r="L63" s="14">
        <v>11.0</v>
      </c>
      <c r="M63" s="14">
        <v>11.0</v>
      </c>
      <c r="N63" s="7" t="s">
        <v>77</v>
      </c>
      <c r="O63" s="7" t="s">
        <v>73</v>
      </c>
      <c r="P63" s="7" t="s">
        <v>66</v>
      </c>
      <c r="Q63" s="7" t="s">
        <v>46</v>
      </c>
      <c r="R63" s="9"/>
      <c r="S63" s="9"/>
      <c r="T63" s="7" t="s">
        <v>67</v>
      </c>
      <c r="U63" s="7" t="s">
        <v>87</v>
      </c>
      <c r="V63" s="7" t="s">
        <v>114</v>
      </c>
      <c r="W63" s="7" t="s">
        <v>87</v>
      </c>
      <c r="X63" s="12" t="s">
        <v>58</v>
      </c>
      <c r="Y63" s="12" t="s">
        <v>50</v>
      </c>
      <c r="Z63" s="12">
        <v>4.0</v>
      </c>
      <c r="AA63" s="12">
        <f> 11.1 - 5</f>
        <v>6.1</v>
      </c>
      <c r="AB63" s="12">
        <f> 12.1 - 5</f>
        <v>7.1</v>
      </c>
      <c r="AC63" s="12">
        <f> 8.9 - 5</f>
        <v>3.9</v>
      </c>
      <c r="AD63" s="12">
        <v>0.0</v>
      </c>
      <c r="AE63" s="12">
        <v>0.0</v>
      </c>
      <c r="AF63" s="12">
        <v>3.0</v>
      </c>
      <c r="AG63" s="12">
        <v>8.0</v>
      </c>
      <c r="AH63" s="12" t="s">
        <v>58</v>
      </c>
      <c r="AI63" s="15"/>
      <c r="AJ63" s="15"/>
      <c r="AK63" s="15"/>
      <c r="AL63" s="15"/>
    </row>
    <row r="64" hidden="1">
      <c r="A64" s="6" t="s">
        <v>38</v>
      </c>
      <c r="B64" s="6">
        <v>2024.0</v>
      </c>
      <c r="C64" s="6" t="s">
        <v>39</v>
      </c>
      <c r="D64" s="6" t="s">
        <v>40</v>
      </c>
      <c r="F64" s="7" t="s">
        <v>41</v>
      </c>
      <c r="G64" s="8">
        <v>63.0</v>
      </c>
      <c r="H64" s="8">
        <v>3.0</v>
      </c>
      <c r="I64" s="9"/>
      <c r="J64" s="8">
        <v>1.0</v>
      </c>
      <c r="K64" s="10"/>
      <c r="L64" s="9"/>
      <c r="M64" s="10"/>
      <c r="N64" s="10"/>
      <c r="O64" s="10"/>
      <c r="P64" s="9"/>
      <c r="Q64" s="10"/>
      <c r="R64" s="9"/>
      <c r="S64" s="9"/>
      <c r="T64" s="9"/>
      <c r="U64" s="10"/>
      <c r="V64" s="11"/>
      <c r="W64" s="9"/>
    </row>
    <row r="65" hidden="1">
      <c r="A65" s="6" t="s">
        <v>38</v>
      </c>
      <c r="B65" s="6">
        <v>2024.0</v>
      </c>
      <c r="C65" s="6" t="s">
        <v>39</v>
      </c>
      <c r="D65" s="6" t="s">
        <v>40</v>
      </c>
      <c r="F65" s="7" t="s">
        <v>41</v>
      </c>
      <c r="G65" s="8">
        <v>64.0</v>
      </c>
      <c r="H65" s="8">
        <v>-40.0</v>
      </c>
      <c r="I65" s="9"/>
      <c r="J65" s="10"/>
      <c r="K65" s="10"/>
      <c r="L65" s="9"/>
      <c r="M65" s="10"/>
      <c r="N65" s="10"/>
      <c r="O65" s="16" t="s">
        <v>89</v>
      </c>
      <c r="P65" s="9"/>
      <c r="Q65" s="10"/>
      <c r="R65" s="9"/>
      <c r="S65" s="9"/>
      <c r="T65" s="9"/>
      <c r="U65" s="10"/>
      <c r="V65" s="11"/>
      <c r="W65" s="9"/>
    </row>
    <row r="66" hidden="1">
      <c r="A66" s="6" t="s">
        <v>38</v>
      </c>
      <c r="B66" s="6">
        <v>2024.0</v>
      </c>
      <c r="C66" s="6" t="s">
        <v>39</v>
      </c>
      <c r="D66" s="6" t="s">
        <v>40</v>
      </c>
      <c r="E66" s="6" t="s">
        <v>39</v>
      </c>
      <c r="F66" s="7" t="s">
        <v>74</v>
      </c>
      <c r="G66" s="8">
        <v>65.0</v>
      </c>
      <c r="H66" s="8">
        <v>-24.0</v>
      </c>
      <c r="I66" s="9"/>
      <c r="J66" s="8">
        <v>1.0</v>
      </c>
      <c r="K66" s="8">
        <v>10.0</v>
      </c>
      <c r="L66" s="14">
        <v>5.0</v>
      </c>
      <c r="M66" s="10"/>
      <c r="N66" s="10"/>
      <c r="O66" s="16" t="s">
        <v>97</v>
      </c>
      <c r="P66" s="9"/>
      <c r="Q66" s="10"/>
      <c r="R66" s="9"/>
      <c r="S66" s="9"/>
      <c r="T66" s="9"/>
      <c r="U66" s="10"/>
      <c r="V66" s="11"/>
      <c r="W66" s="9"/>
    </row>
    <row r="67" hidden="1">
      <c r="A67" s="6" t="s">
        <v>38</v>
      </c>
      <c r="B67" s="6">
        <v>2024.0</v>
      </c>
      <c r="C67" s="6" t="s">
        <v>39</v>
      </c>
      <c r="D67" s="6" t="s">
        <v>40</v>
      </c>
      <c r="E67" s="6" t="s">
        <v>39</v>
      </c>
      <c r="F67" s="7" t="s">
        <v>74</v>
      </c>
      <c r="G67" s="8">
        <v>66.0</v>
      </c>
      <c r="H67" s="8">
        <v>-29.0</v>
      </c>
      <c r="I67" s="9"/>
      <c r="J67" s="8">
        <v>2.0</v>
      </c>
      <c r="K67" s="8">
        <v>5.0</v>
      </c>
      <c r="L67" s="14">
        <v>15.0</v>
      </c>
      <c r="M67" s="10"/>
      <c r="N67" s="10"/>
      <c r="O67" s="16" t="s">
        <v>45</v>
      </c>
      <c r="P67" s="9"/>
      <c r="Q67" s="10"/>
      <c r="R67" s="9"/>
      <c r="S67" s="9"/>
      <c r="T67" s="9"/>
      <c r="U67" s="10"/>
      <c r="V67" s="11"/>
      <c r="W67" s="9"/>
    </row>
    <row r="68" hidden="1">
      <c r="A68" s="6" t="s">
        <v>38</v>
      </c>
      <c r="B68" s="6">
        <v>2024.0</v>
      </c>
      <c r="C68" s="6" t="s">
        <v>39</v>
      </c>
      <c r="D68" s="6" t="s">
        <v>40</v>
      </c>
      <c r="E68" s="6" t="s">
        <v>39</v>
      </c>
      <c r="F68" s="7" t="s">
        <v>74</v>
      </c>
      <c r="G68" s="8">
        <v>67.0</v>
      </c>
      <c r="H68" s="8">
        <v>-44.0</v>
      </c>
      <c r="I68" s="9"/>
      <c r="J68" s="8">
        <v>1.0</v>
      </c>
      <c r="K68" s="8">
        <v>10.0</v>
      </c>
      <c r="L68" s="14">
        <v>4.0</v>
      </c>
      <c r="M68" s="10"/>
      <c r="N68" s="10"/>
      <c r="O68" s="16" t="s">
        <v>45</v>
      </c>
      <c r="P68" s="9"/>
      <c r="Q68" s="10"/>
      <c r="R68" s="9"/>
      <c r="S68" s="9"/>
      <c r="T68" s="9"/>
      <c r="U68" s="10"/>
      <c r="V68" s="11"/>
      <c r="W68" s="9"/>
    </row>
    <row r="69" hidden="1">
      <c r="A69" s="6" t="s">
        <v>38</v>
      </c>
      <c r="B69" s="6">
        <v>2024.0</v>
      </c>
      <c r="C69" s="6" t="s">
        <v>39</v>
      </c>
      <c r="D69" s="6" t="s">
        <v>40</v>
      </c>
      <c r="E69" s="6" t="s">
        <v>39</v>
      </c>
      <c r="F69" s="7" t="s">
        <v>74</v>
      </c>
      <c r="G69" s="8">
        <v>68.0</v>
      </c>
      <c r="H69" s="8">
        <v>-48.0</v>
      </c>
      <c r="I69" s="9"/>
      <c r="J69" s="8">
        <v>2.0</v>
      </c>
      <c r="K69" s="8">
        <v>6.0</v>
      </c>
      <c r="L69" s="14">
        <v>22.0</v>
      </c>
      <c r="M69" s="10"/>
      <c r="N69" s="10"/>
      <c r="O69" s="16" t="s">
        <v>45</v>
      </c>
      <c r="P69" s="9"/>
      <c r="Q69" s="10"/>
      <c r="R69" s="9"/>
      <c r="S69" s="9"/>
      <c r="T69" s="9"/>
      <c r="U69" s="10"/>
      <c r="V69" s="11"/>
      <c r="W69" s="9"/>
    </row>
    <row r="70" hidden="1">
      <c r="A70" s="6" t="s">
        <v>38</v>
      </c>
      <c r="B70" s="6">
        <v>2024.0</v>
      </c>
      <c r="C70" s="6" t="s">
        <v>39</v>
      </c>
      <c r="D70" s="6" t="s">
        <v>40</v>
      </c>
      <c r="E70" s="6" t="s">
        <v>39</v>
      </c>
      <c r="F70" s="7" t="s">
        <v>74</v>
      </c>
      <c r="G70" s="8">
        <v>69.0</v>
      </c>
      <c r="H70" s="8">
        <v>30.0</v>
      </c>
      <c r="I70" s="9"/>
      <c r="J70" s="8">
        <v>1.0</v>
      </c>
      <c r="K70" s="8">
        <v>10.0</v>
      </c>
      <c r="L70" s="14">
        <v>-2.0</v>
      </c>
      <c r="M70" s="10"/>
      <c r="N70" s="10"/>
      <c r="O70" s="16" t="s">
        <v>97</v>
      </c>
      <c r="P70" s="9"/>
      <c r="Q70" s="10"/>
      <c r="R70" s="9"/>
      <c r="S70" s="9"/>
      <c r="T70" s="9"/>
      <c r="U70" s="10"/>
      <c r="V70" s="11"/>
      <c r="W70" s="9"/>
    </row>
    <row r="71" hidden="1">
      <c r="A71" s="6" t="s">
        <v>38</v>
      </c>
      <c r="B71" s="6">
        <v>2024.0</v>
      </c>
      <c r="C71" s="6" t="s">
        <v>39</v>
      </c>
      <c r="D71" s="6" t="s">
        <v>40</v>
      </c>
      <c r="E71" s="6" t="s">
        <v>39</v>
      </c>
      <c r="F71" s="7" t="s">
        <v>74</v>
      </c>
      <c r="G71" s="8">
        <v>70.0</v>
      </c>
      <c r="H71" s="8">
        <v>32.0</v>
      </c>
      <c r="I71" s="9"/>
      <c r="J71" s="8">
        <v>2.0</v>
      </c>
      <c r="K71" s="8">
        <v>12.0</v>
      </c>
      <c r="L71" s="14">
        <v>-3.0</v>
      </c>
      <c r="M71" s="10"/>
      <c r="N71" s="10"/>
      <c r="O71" s="10"/>
      <c r="P71" s="9"/>
      <c r="Q71" s="10"/>
      <c r="R71" s="9"/>
      <c r="S71" s="9"/>
      <c r="T71" s="9"/>
      <c r="U71" s="10"/>
      <c r="V71" s="11"/>
      <c r="W71" s="9"/>
    </row>
    <row r="72" hidden="1">
      <c r="A72" s="6" t="s">
        <v>38</v>
      </c>
      <c r="B72" s="6">
        <v>2024.0</v>
      </c>
      <c r="C72" s="6" t="s">
        <v>39</v>
      </c>
      <c r="D72" s="6" t="s">
        <v>40</v>
      </c>
      <c r="E72" s="6" t="s">
        <v>39</v>
      </c>
      <c r="F72" s="7" t="s">
        <v>74</v>
      </c>
      <c r="G72" s="8">
        <v>71.0</v>
      </c>
      <c r="H72" s="8">
        <v>35.0</v>
      </c>
      <c r="I72" s="9"/>
      <c r="J72" s="8">
        <v>3.0</v>
      </c>
      <c r="K72" s="8">
        <v>15.0</v>
      </c>
      <c r="L72" s="14">
        <v>9.0</v>
      </c>
      <c r="M72" s="10"/>
      <c r="N72" s="10"/>
      <c r="O72" s="16" t="s">
        <v>45</v>
      </c>
      <c r="P72" s="9"/>
      <c r="Q72" s="10"/>
      <c r="R72" s="9"/>
      <c r="S72" s="9"/>
      <c r="T72" s="9"/>
      <c r="U72" s="10"/>
      <c r="V72" s="11"/>
      <c r="W72" s="9"/>
    </row>
    <row r="73" hidden="1">
      <c r="A73" s="6" t="s">
        <v>38</v>
      </c>
      <c r="B73" s="6">
        <v>2024.0</v>
      </c>
      <c r="C73" s="6" t="s">
        <v>39</v>
      </c>
      <c r="D73" s="6" t="s">
        <v>40</v>
      </c>
      <c r="E73" s="6" t="s">
        <v>39</v>
      </c>
      <c r="F73" s="7" t="s">
        <v>74</v>
      </c>
      <c r="G73" s="8">
        <v>72.0</v>
      </c>
      <c r="H73" s="8">
        <v>26.0</v>
      </c>
      <c r="I73" s="9"/>
      <c r="J73" s="8">
        <v>4.0</v>
      </c>
      <c r="K73" s="8">
        <v>6.0</v>
      </c>
      <c r="L73" s="14">
        <v>17.0</v>
      </c>
      <c r="M73" s="10"/>
      <c r="N73" s="10"/>
      <c r="O73" s="16" t="s">
        <v>45</v>
      </c>
      <c r="P73" s="9"/>
      <c r="Q73" s="10"/>
      <c r="R73" s="9"/>
      <c r="S73" s="9"/>
      <c r="T73" s="9"/>
      <c r="U73" s="10"/>
      <c r="V73" s="11"/>
      <c r="W73" s="9"/>
    </row>
    <row r="74" hidden="1">
      <c r="A74" s="6" t="s">
        <v>38</v>
      </c>
      <c r="B74" s="6">
        <v>2024.0</v>
      </c>
      <c r="C74" s="6" t="s">
        <v>39</v>
      </c>
      <c r="D74" s="6" t="s">
        <v>40</v>
      </c>
      <c r="E74" s="6" t="s">
        <v>39</v>
      </c>
      <c r="F74" s="7" t="s">
        <v>74</v>
      </c>
      <c r="G74" s="8">
        <v>73.0</v>
      </c>
      <c r="H74" s="8">
        <v>9.0</v>
      </c>
      <c r="I74" s="9"/>
      <c r="J74" s="8">
        <v>1.0</v>
      </c>
      <c r="K74" s="8">
        <v>9.0</v>
      </c>
      <c r="L74" s="14">
        <v>0.0</v>
      </c>
      <c r="M74" s="10"/>
      <c r="N74" s="10"/>
      <c r="O74" s="10"/>
      <c r="P74" s="9"/>
      <c r="Q74" s="10"/>
      <c r="R74" s="9"/>
      <c r="S74" s="9"/>
      <c r="T74" s="9"/>
      <c r="U74" s="10"/>
      <c r="V74" s="11"/>
      <c r="W74" s="9"/>
    </row>
    <row r="75" hidden="1">
      <c r="A75" s="6" t="s">
        <v>38</v>
      </c>
      <c r="B75" s="6">
        <v>2024.0</v>
      </c>
      <c r="C75" s="6" t="s">
        <v>39</v>
      </c>
      <c r="D75" s="6" t="s">
        <v>40</v>
      </c>
      <c r="E75" s="6" t="s">
        <v>39</v>
      </c>
      <c r="F75" s="7" t="s">
        <v>74</v>
      </c>
      <c r="G75" s="8">
        <v>74.0</v>
      </c>
      <c r="H75" s="8">
        <v>9.0</v>
      </c>
      <c r="I75" s="9"/>
      <c r="J75" s="8">
        <v>2.0</v>
      </c>
      <c r="K75" s="8">
        <v>9.0</v>
      </c>
      <c r="L75" s="14">
        <v>0.0</v>
      </c>
      <c r="M75" s="10"/>
      <c r="N75" s="10"/>
      <c r="O75" s="10"/>
      <c r="P75" s="9"/>
      <c r="Q75" s="10"/>
      <c r="R75" s="9"/>
      <c r="S75" s="9"/>
      <c r="T75" s="9"/>
      <c r="U75" s="10"/>
      <c r="V75" s="11"/>
      <c r="W75" s="9"/>
    </row>
    <row r="76" hidden="1">
      <c r="A76" s="6" t="s">
        <v>38</v>
      </c>
      <c r="B76" s="6">
        <v>2024.0</v>
      </c>
      <c r="C76" s="6" t="s">
        <v>39</v>
      </c>
      <c r="D76" s="6" t="s">
        <v>40</v>
      </c>
      <c r="E76" s="6" t="s">
        <v>39</v>
      </c>
      <c r="F76" s="7" t="s">
        <v>74</v>
      </c>
      <c r="G76" s="8">
        <v>75.0</v>
      </c>
      <c r="H76" s="8">
        <v>9.0</v>
      </c>
      <c r="I76" s="9"/>
      <c r="J76" s="8">
        <v>3.0</v>
      </c>
      <c r="K76" s="8">
        <v>9.0</v>
      </c>
      <c r="L76" s="14">
        <v>9.0</v>
      </c>
      <c r="M76" s="10"/>
      <c r="N76" s="10"/>
      <c r="O76" s="16" t="s">
        <v>110</v>
      </c>
      <c r="P76" s="9"/>
      <c r="Q76" s="10"/>
      <c r="R76" s="9"/>
      <c r="S76" s="9"/>
      <c r="T76" s="9"/>
      <c r="U76" s="10"/>
      <c r="V76" s="11"/>
      <c r="W76" s="9"/>
    </row>
    <row r="77" hidden="1">
      <c r="A77" s="6" t="s">
        <v>38</v>
      </c>
      <c r="B77" s="6">
        <v>2024.0</v>
      </c>
      <c r="C77" s="6" t="s">
        <v>39</v>
      </c>
      <c r="D77" s="6" t="s">
        <v>40</v>
      </c>
      <c r="F77" s="7" t="s">
        <v>41</v>
      </c>
      <c r="G77" s="8">
        <v>76.0</v>
      </c>
      <c r="H77" s="8">
        <v>3.0</v>
      </c>
      <c r="I77" s="9"/>
      <c r="J77" s="10"/>
      <c r="K77" s="10"/>
      <c r="L77" s="9"/>
      <c r="M77" s="10"/>
      <c r="N77" s="10"/>
      <c r="O77" s="10"/>
      <c r="P77" s="9"/>
      <c r="Q77" s="10"/>
      <c r="R77" s="9"/>
      <c r="S77" s="9"/>
      <c r="T77" s="9"/>
      <c r="U77" s="10"/>
      <c r="V77" s="11"/>
      <c r="W77" s="9"/>
    </row>
    <row r="78" hidden="1">
      <c r="A78" s="6" t="s">
        <v>38</v>
      </c>
      <c r="B78" s="6">
        <v>2024.0</v>
      </c>
      <c r="C78" s="6" t="s">
        <v>39</v>
      </c>
      <c r="D78" s="6" t="s">
        <v>40</v>
      </c>
      <c r="F78" s="7" t="s">
        <v>41</v>
      </c>
      <c r="G78" s="8">
        <v>77.0</v>
      </c>
      <c r="H78" s="8">
        <v>-40.0</v>
      </c>
      <c r="I78" s="9"/>
      <c r="J78" s="10"/>
      <c r="K78" s="10"/>
      <c r="L78" s="9"/>
      <c r="M78" s="10"/>
      <c r="N78" s="10"/>
      <c r="O78" s="10"/>
      <c r="P78" s="9"/>
      <c r="Q78" s="10"/>
      <c r="R78" s="9"/>
      <c r="S78" s="9"/>
      <c r="T78" s="9"/>
      <c r="U78" s="10"/>
      <c r="V78" s="11"/>
      <c r="W78" s="9"/>
    </row>
    <row r="79">
      <c r="A79" s="6" t="s">
        <v>38</v>
      </c>
      <c r="B79" s="6">
        <v>2024.0</v>
      </c>
      <c r="C79" s="6" t="s">
        <v>39</v>
      </c>
      <c r="D79" s="6" t="s">
        <v>40</v>
      </c>
      <c r="F79" s="7" t="s">
        <v>115</v>
      </c>
      <c r="G79" s="8">
        <v>78.0</v>
      </c>
      <c r="H79" s="10"/>
      <c r="I79" s="17"/>
      <c r="J79" s="10"/>
      <c r="K79" s="10"/>
      <c r="L79" s="9"/>
      <c r="M79" s="10"/>
      <c r="N79" s="10"/>
      <c r="O79" s="10"/>
      <c r="P79" s="9"/>
      <c r="Q79" s="10"/>
      <c r="R79" s="9"/>
      <c r="S79" s="9"/>
      <c r="T79" s="9"/>
      <c r="U79" s="10"/>
      <c r="V79" s="11"/>
      <c r="W79" s="9"/>
    </row>
    <row r="80" hidden="1">
      <c r="A80" s="6" t="s">
        <v>38</v>
      </c>
      <c r="B80" s="6">
        <v>2024.0</v>
      </c>
      <c r="C80" s="6" t="s">
        <v>39</v>
      </c>
      <c r="D80" s="6" t="s">
        <v>40</v>
      </c>
      <c r="F80" s="7" t="s">
        <v>41</v>
      </c>
      <c r="G80" s="8">
        <v>79.0</v>
      </c>
      <c r="H80" s="8">
        <v>-40.0</v>
      </c>
      <c r="I80" s="9"/>
      <c r="J80" s="10"/>
      <c r="K80" s="10"/>
      <c r="L80" s="9"/>
      <c r="M80" s="10"/>
      <c r="N80" s="10"/>
      <c r="O80" s="10"/>
      <c r="P80" s="9"/>
      <c r="Q80" s="10"/>
      <c r="R80" s="9"/>
      <c r="S80" s="9"/>
      <c r="T80" s="9"/>
      <c r="U80" s="10"/>
      <c r="V80" s="11"/>
      <c r="W80" s="9"/>
    </row>
    <row r="81" hidden="1">
      <c r="A81" s="6" t="s">
        <v>38</v>
      </c>
      <c r="B81" s="6">
        <v>2024.0</v>
      </c>
      <c r="C81" s="6" t="s">
        <v>39</v>
      </c>
      <c r="D81" s="6" t="s">
        <v>40</v>
      </c>
      <c r="E81" s="6" t="s">
        <v>39</v>
      </c>
      <c r="F81" s="7" t="s">
        <v>74</v>
      </c>
      <c r="G81" s="8">
        <v>80.0</v>
      </c>
      <c r="H81" s="8">
        <v>-35.0</v>
      </c>
      <c r="I81" s="9"/>
      <c r="J81" s="8">
        <v>1.0</v>
      </c>
      <c r="K81" s="8">
        <v>10.0</v>
      </c>
      <c r="L81" s="14">
        <v>14.0</v>
      </c>
      <c r="M81" s="10"/>
      <c r="N81" s="10"/>
      <c r="O81" s="16" t="s">
        <v>45</v>
      </c>
      <c r="P81" s="9"/>
      <c r="Q81" s="10"/>
      <c r="R81" s="9"/>
      <c r="S81" s="9"/>
      <c r="T81" s="9"/>
      <c r="U81" s="10"/>
      <c r="V81" s="11"/>
      <c r="W81" s="9"/>
    </row>
    <row r="82" hidden="1">
      <c r="A82" s="6" t="s">
        <v>38</v>
      </c>
      <c r="B82" s="6">
        <v>2024.0</v>
      </c>
      <c r="C82" s="6" t="s">
        <v>39</v>
      </c>
      <c r="D82" s="6" t="s">
        <v>40</v>
      </c>
      <c r="E82" s="6" t="s">
        <v>39</v>
      </c>
      <c r="F82" s="7" t="s">
        <v>74</v>
      </c>
      <c r="G82" s="8">
        <v>81.0</v>
      </c>
      <c r="H82" s="8">
        <v>-49.0</v>
      </c>
      <c r="I82" s="9"/>
      <c r="J82" s="8">
        <v>1.0</v>
      </c>
      <c r="K82" s="8">
        <v>10.0</v>
      </c>
      <c r="L82" s="14">
        <v>3.0</v>
      </c>
      <c r="M82" s="10"/>
      <c r="N82" s="10"/>
      <c r="O82" s="10"/>
      <c r="P82" s="9"/>
      <c r="Q82" s="10"/>
      <c r="R82" s="9"/>
      <c r="S82" s="9"/>
      <c r="T82" s="9"/>
      <c r="U82" s="10"/>
      <c r="V82" s="11"/>
      <c r="W82" s="9"/>
    </row>
    <row r="83" hidden="1">
      <c r="A83" s="6" t="s">
        <v>38</v>
      </c>
      <c r="B83" s="6">
        <v>2024.0</v>
      </c>
      <c r="C83" s="6" t="s">
        <v>39</v>
      </c>
      <c r="D83" s="6" t="s">
        <v>40</v>
      </c>
      <c r="E83" s="6" t="s">
        <v>39</v>
      </c>
      <c r="F83" s="7" t="s">
        <v>74</v>
      </c>
      <c r="G83" s="8">
        <v>82.0</v>
      </c>
      <c r="H83" s="8">
        <v>48.0</v>
      </c>
      <c r="I83" s="9"/>
      <c r="J83" s="8">
        <v>2.0</v>
      </c>
      <c r="K83" s="8">
        <v>7.0</v>
      </c>
      <c r="L83" s="14">
        <v>2.0</v>
      </c>
      <c r="M83" s="10"/>
      <c r="N83" s="10"/>
      <c r="O83" s="16" t="s">
        <v>45</v>
      </c>
      <c r="P83" s="9"/>
      <c r="Q83" s="10"/>
      <c r="R83" s="9"/>
      <c r="S83" s="9"/>
      <c r="T83" s="9"/>
      <c r="U83" s="10"/>
      <c r="V83" s="11"/>
      <c r="W83" s="9"/>
    </row>
    <row r="84" hidden="1">
      <c r="A84" s="6" t="s">
        <v>38</v>
      </c>
      <c r="B84" s="6">
        <v>2024.0</v>
      </c>
      <c r="C84" s="6" t="s">
        <v>39</v>
      </c>
      <c r="D84" s="6" t="s">
        <v>40</v>
      </c>
      <c r="E84" s="6" t="s">
        <v>39</v>
      </c>
      <c r="F84" s="7" t="s">
        <v>74</v>
      </c>
      <c r="G84" s="8">
        <v>83.0</v>
      </c>
      <c r="H84" s="8">
        <v>46.0</v>
      </c>
      <c r="I84" s="9"/>
      <c r="J84" s="8">
        <v>3.0</v>
      </c>
      <c r="K84" s="8">
        <v>5.0</v>
      </c>
      <c r="L84" s="14">
        <v>-6.0</v>
      </c>
      <c r="M84" s="10"/>
      <c r="N84" s="10"/>
      <c r="O84" s="10"/>
      <c r="P84" s="9"/>
      <c r="Q84" s="10"/>
      <c r="R84" s="9"/>
      <c r="S84" s="9"/>
      <c r="T84" s="9"/>
      <c r="U84" s="10"/>
      <c r="V84" s="11"/>
      <c r="W84" s="9"/>
    </row>
    <row r="85" hidden="1">
      <c r="A85" s="6" t="s">
        <v>38</v>
      </c>
      <c r="B85" s="6">
        <v>2024.0</v>
      </c>
      <c r="C85" s="6" t="s">
        <v>39</v>
      </c>
      <c r="D85" s="6" t="s">
        <v>40</v>
      </c>
      <c r="F85" s="7" t="s">
        <v>41</v>
      </c>
      <c r="G85" s="8">
        <v>84.0</v>
      </c>
      <c r="H85" s="8">
        <v>-48.0</v>
      </c>
      <c r="I85" s="9"/>
      <c r="J85" s="8">
        <v>4.0</v>
      </c>
      <c r="K85" s="8">
        <v>11.0</v>
      </c>
      <c r="L85" s="9"/>
      <c r="M85" s="10"/>
      <c r="N85" s="10"/>
      <c r="O85" s="16" t="s">
        <v>116</v>
      </c>
      <c r="P85" s="15"/>
      <c r="Q85" s="10"/>
      <c r="R85" s="9"/>
      <c r="S85" s="9"/>
      <c r="T85" s="9"/>
      <c r="U85" s="10"/>
      <c r="V85" s="11"/>
      <c r="W85" s="9"/>
    </row>
    <row r="86">
      <c r="A86" s="12" t="s">
        <v>38</v>
      </c>
      <c r="B86" s="12">
        <v>2024.0</v>
      </c>
      <c r="C86" s="12" t="s">
        <v>39</v>
      </c>
      <c r="D86" s="12" t="s">
        <v>40</v>
      </c>
      <c r="E86" s="12" t="s">
        <v>40</v>
      </c>
      <c r="F86" s="7" t="s">
        <v>42</v>
      </c>
      <c r="G86" s="14">
        <v>85.0</v>
      </c>
      <c r="H86" s="14">
        <v>-20.0</v>
      </c>
      <c r="I86" s="9"/>
      <c r="J86" s="14">
        <v>1.0</v>
      </c>
      <c r="K86" s="14">
        <v>10.0</v>
      </c>
      <c r="L86" s="14">
        <v>9.0</v>
      </c>
      <c r="M86" s="14">
        <v>11.0</v>
      </c>
      <c r="N86" s="7" t="s">
        <v>77</v>
      </c>
      <c r="O86" s="7" t="s">
        <v>45</v>
      </c>
      <c r="P86" s="9"/>
      <c r="Q86" s="7" t="s">
        <v>46</v>
      </c>
      <c r="R86" s="9"/>
      <c r="S86" s="9"/>
      <c r="T86" s="7" t="s">
        <v>47</v>
      </c>
      <c r="U86" s="7" t="s">
        <v>23</v>
      </c>
      <c r="V86" s="7" t="s">
        <v>92</v>
      </c>
      <c r="W86" s="7" t="s">
        <v>23</v>
      </c>
      <c r="X86" s="12" t="s">
        <v>49</v>
      </c>
      <c r="Y86" s="12" t="s">
        <v>50</v>
      </c>
      <c r="Z86" s="15"/>
      <c r="AA86" s="12">
        <f> 5.5 - 3.6</f>
        <v>1.9</v>
      </c>
      <c r="AB86" s="12">
        <f> 6.6 - 3.6</f>
        <v>3</v>
      </c>
      <c r="AC86" s="12">
        <v>-1.0</v>
      </c>
      <c r="AD86" s="12">
        <v>4.0</v>
      </c>
      <c r="AE86" s="12">
        <v>3.0</v>
      </c>
      <c r="AF86" s="12">
        <v>3.0</v>
      </c>
      <c r="AG86" s="12">
        <v>1.0</v>
      </c>
      <c r="AH86" s="12" t="s">
        <v>58</v>
      </c>
      <c r="AI86" s="15"/>
      <c r="AJ86" s="15"/>
      <c r="AK86" s="15"/>
      <c r="AL86" s="15"/>
    </row>
    <row r="87">
      <c r="A87" s="12" t="s">
        <v>38</v>
      </c>
      <c r="B87" s="12">
        <v>2024.0</v>
      </c>
      <c r="C87" s="12" t="s">
        <v>39</v>
      </c>
      <c r="D87" s="12" t="s">
        <v>40</v>
      </c>
      <c r="E87" s="12" t="s">
        <v>40</v>
      </c>
      <c r="F87" s="7" t="s">
        <v>42</v>
      </c>
      <c r="G87" s="14">
        <v>86.0</v>
      </c>
      <c r="H87" s="14">
        <v>-29.0</v>
      </c>
      <c r="I87" s="7" t="s">
        <v>51</v>
      </c>
      <c r="J87" s="14">
        <v>2.0</v>
      </c>
      <c r="K87" s="14">
        <v>1.0</v>
      </c>
      <c r="L87" s="14">
        <v>1.0</v>
      </c>
      <c r="M87" s="14">
        <v>12.0</v>
      </c>
      <c r="N87" s="7" t="s">
        <v>44</v>
      </c>
      <c r="O87" s="7" t="s">
        <v>45</v>
      </c>
      <c r="P87" s="9"/>
      <c r="Q87" s="7" t="s">
        <v>46</v>
      </c>
      <c r="R87" s="9"/>
      <c r="S87" s="9"/>
      <c r="T87" s="7" t="s">
        <v>117</v>
      </c>
      <c r="U87" s="7" t="s">
        <v>105</v>
      </c>
      <c r="V87" s="7" t="s">
        <v>118</v>
      </c>
      <c r="W87" s="7" t="s">
        <v>105</v>
      </c>
      <c r="X87" s="12" t="s">
        <v>58</v>
      </c>
      <c r="Y87" s="12" t="s">
        <v>50</v>
      </c>
      <c r="Z87" s="15"/>
      <c r="AA87" s="12">
        <f> 6.4 - 3.4</f>
        <v>3</v>
      </c>
      <c r="AB87" s="12">
        <f> 7.1 -3.4</f>
        <v>3.7</v>
      </c>
      <c r="AC87" s="12">
        <v>-1.0</v>
      </c>
      <c r="AD87" s="12">
        <v>6.0</v>
      </c>
      <c r="AE87" s="12">
        <v>1.0</v>
      </c>
      <c r="AF87" s="12">
        <v>3.0</v>
      </c>
      <c r="AG87" s="12">
        <v>42.0</v>
      </c>
      <c r="AH87" s="12" t="s">
        <v>49</v>
      </c>
      <c r="AI87" s="12" t="s">
        <v>53</v>
      </c>
      <c r="AJ87" s="12" t="s">
        <v>107</v>
      </c>
      <c r="AK87" s="15"/>
      <c r="AL87" s="15"/>
    </row>
    <row r="88">
      <c r="A88" s="12" t="s">
        <v>38</v>
      </c>
      <c r="B88" s="12">
        <v>2024.0</v>
      </c>
      <c r="C88" s="12" t="s">
        <v>39</v>
      </c>
      <c r="D88" s="12" t="s">
        <v>40</v>
      </c>
      <c r="E88" s="12" t="s">
        <v>40</v>
      </c>
      <c r="F88" s="7" t="s">
        <v>42</v>
      </c>
      <c r="G88" s="14">
        <v>87.0</v>
      </c>
      <c r="H88" s="14">
        <v>-30.0</v>
      </c>
      <c r="I88" s="7" t="s">
        <v>53</v>
      </c>
      <c r="J88" s="14">
        <v>1.0</v>
      </c>
      <c r="K88" s="14">
        <v>10.0</v>
      </c>
      <c r="L88" s="14">
        <v>4.0</v>
      </c>
      <c r="M88" s="14">
        <v>10.0</v>
      </c>
      <c r="N88" s="7" t="s">
        <v>82</v>
      </c>
      <c r="O88" s="7" t="s">
        <v>65</v>
      </c>
      <c r="P88" s="7" t="s">
        <v>74</v>
      </c>
      <c r="Q88" s="7" t="s">
        <v>55</v>
      </c>
      <c r="R88" s="7" t="s">
        <v>56</v>
      </c>
      <c r="S88" s="7" t="s">
        <v>119</v>
      </c>
      <c r="T88" s="9"/>
      <c r="U88" s="9"/>
      <c r="V88" s="7" t="s">
        <v>120</v>
      </c>
      <c r="W88" s="9"/>
      <c r="X88" s="12" t="s">
        <v>58</v>
      </c>
      <c r="Y88" s="12" t="s">
        <v>98</v>
      </c>
      <c r="Z88" s="15"/>
      <c r="AA88" s="15"/>
      <c r="AB88" s="15"/>
      <c r="AC88" s="15"/>
      <c r="AD88" s="15"/>
      <c r="AE88" s="15"/>
      <c r="AF88" s="12">
        <v>3.0</v>
      </c>
      <c r="AG88" s="15"/>
      <c r="AH88" s="12" t="s">
        <v>58</v>
      </c>
      <c r="AI88" s="15"/>
      <c r="AJ88" s="15"/>
      <c r="AK88" s="15"/>
      <c r="AL88" s="15"/>
    </row>
    <row r="89">
      <c r="A89" s="12" t="s">
        <v>38</v>
      </c>
      <c r="B89" s="12">
        <v>2024.0</v>
      </c>
      <c r="C89" s="12" t="s">
        <v>39</v>
      </c>
      <c r="D89" s="12" t="s">
        <v>40</v>
      </c>
      <c r="E89" s="12" t="s">
        <v>40</v>
      </c>
      <c r="F89" s="7" t="s">
        <v>42</v>
      </c>
      <c r="G89" s="14">
        <v>88.0</v>
      </c>
      <c r="H89" s="14">
        <v>-34.0</v>
      </c>
      <c r="I89" s="7" t="s">
        <v>51</v>
      </c>
      <c r="J89" s="14">
        <v>2.0</v>
      </c>
      <c r="K89" s="14">
        <v>6.0</v>
      </c>
      <c r="L89" s="14">
        <v>6.0</v>
      </c>
      <c r="M89" s="14">
        <v>11.0</v>
      </c>
      <c r="N89" s="7" t="s">
        <v>86</v>
      </c>
      <c r="O89" s="7" t="s">
        <v>65</v>
      </c>
      <c r="P89" s="7" t="s">
        <v>74</v>
      </c>
      <c r="Q89" s="7" t="s">
        <v>46</v>
      </c>
      <c r="R89" s="9"/>
      <c r="S89" s="9"/>
      <c r="T89" s="7" t="s">
        <v>67</v>
      </c>
      <c r="U89" s="7" t="s">
        <v>87</v>
      </c>
      <c r="V89" s="7" t="s">
        <v>88</v>
      </c>
      <c r="W89" s="7" t="s">
        <v>87</v>
      </c>
      <c r="X89" s="12" t="s">
        <v>58</v>
      </c>
      <c r="Y89" s="12" t="s">
        <v>50</v>
      </c>
      <c r="Z89" s="12">
        <v>4.0</v>
      </c>
      <c r="AA89" s="12">
        <f> 5.9 - 3.3</f>
        <v>2.6</v>
      </c>
      <c r="AB89" s="12">
        <f> 6.6 - 3.3</f>
        <v>3.3</v>
      </c>
      <c r="AC89" s="12">
        <v>-1.0</v>
      </c>
      <c r="AD89" s="12">
        <v>11.0</v>
      </c>
      <c r="AE89" s="12">
        <v>11.0</v>
      </c>
      <c r="AF89" s="12">
        <v>3.0</v>
      </c>
      <c r="AG89" s="12">
        <v>20.0</v>
      </c>
      <c r="AH89" s="12" t="s">
        <v>58</v>
      </c>
      <c r="AI89" s="15"/>
      <c r="AJ89" s="15"/>
      <c r="AK89" s="15"/>
      <c r="AL89" s="15"/>
    </row>
    <row r="90">
      <c r="A90" s="12" t="s">
        <v>38</v>
      </c>
      <c r="B90" s="12">
        <v>2024.0</v>
      </c>
      <c r="C90" s="12" t="s">
        <v>39</v>
      </c>
      <c r="D90" s="12" t="s">
        <v>40</v>
      </c>
      <c r="E90" s="12" t="s">
        <v>40</v>
      </c>
      <c r="F90" s="7" t="s">
        <v>42</v>
      </c>
      <c r="G90" s="14">
        <v>89.0</v>
      </c>
      <c r="H90" s="14">
        <v>-40.0</v>
      </c>
      <c r="I90" s="7" t="s">
        <v>51</v>
      </c>
      <c r="J90" s="14">
        <v>1.0</v>
      </c>
      <c r="K90" s="14">
        <v>10.0</v>
      </c>
      <c r="L90" s="14">
        <v>3.0</v>
      </c>
      <c r="M90" s="14">
        <v>12.0</v>
      </c>
      <c r="N90" s="7" t="s">
        <v>99</v>
      </c>
      <c r="O90" s="9"/>
      <c r="P90" s="9"/>
      <c r="Q90" s="7" t="s">
        <v>55</v>
      </c>
      <c r="R90" s="7" t="s">
        <v>61</v>
      </c>
      <c r="S90" s="7" t="s">
        <v>62</v>
      </c>
      <c r="T90" s="15"/>
      <c r="U90" s="9"/>
      <c r="V90" s="9"/>
      <c r="W90" s="9"/>
      <c r="X90" s="12" t="s">
        <v>58</v>
      </c>
      <c r="Y90" s="12" t="s">
        <v>50</v>
      </c>
      <c r="Z90" s="15"/>
      <c r="AA90" s="15"/>
      <c r="AB90" s="15"/>
      <c r="AC90" s="15"/>
      <c r="AD90" s="15"/>
      <c r="AE90" s="15"/>
      <c r="AF90" s="12">
        <v>3.0</v>
      </c>
      <c r="AG90" s="15"/>
      <c r="AH90" s="12" t="s">
        <v>49</v>
      </c>
      <c r="AI90" s="12" t="s">
        <v>51</v>
      </c>
      <c r="AJ90" s="12" t="s">
        <v>63</v>
      </c>
      <c r="AK90" s="15"/>
      <c r="AL90" s="15"/>
    </row>
    <row r="91">
      <c r="A91" s="12" t="s">
        <v>38</v>
      </c>
      <c r="B91" s="12">
        <v>2024.0</v>
      </c>
      <c r="C91" s="12" t="s">
        <v>39</v>
      </c>
      <c r="D91" s="12" t="s">
        <v>40</v>
      </c>
      <c r="E91" s="12" t="s">
        <v>40</v>
      </c>
      <c r="F91" s="7" t="s">
        <v>42</v>
      </c>
      <c r="G91" s="14">
        <v>90.0</v>
      </c>
      <c r="H91" s="14">
        <v>-43.0</v>
      </c>
      <c r="I91" s="7" t="s">
        <v>53</v>
      </c>
      <c r="J91" s="14">
        <v>2.0</v>
      </c>
      <c r="K91" s="14">
        <v>7.0</v>
      </c>
      <c r="L91" s="14">
        <v>51.0</v>
      </c>
      <c r="M91" s="14">
        <v>11.0</v>
      </c>
      <c r="N91" s="9"/>
      <c r="O91" s="7" t="s">
        <v>121</v>
      </c>
      <c r="P91" s="7" t="s">
        <v>66</v>
      </c>
      <c r="Q91" s="7" t="s">
        <v>46</v>
      </c>
      <c r="R91" s="9"/>
      <c r="S91" s="9"/>
      <c r="T91" s="7" t="s">
        <v>79</v>
      </c>
      <c r="U91" s="9"/>
      <c r="V91" s="9"/>
      <c r="W91" s="7" t="s">
        <v>105</v>
      </c>
      <c r="X91" s="12" t="s">
        <v>58</v>
      </c>
      <c r="Y91" s="12" t="s">
        <v>50</v>
      </c>
      <c r="Z91" s="15"/>
      <c r="AA91" s="12">
        <f> 6.3 - 2.7</f>
        <v>3.6</v>
      </c>
      <c r="AB91" s="12">
        <f> 9.1 - 2.7</f>
        <v>6.4</v>
      </c>
      <c r="AC91" s="12">
        <v>-1.0</v>
      </c>
      <c r="AD91" s="12">
        <v>13.0</v>
      </c>
      <c r="AE91" s="12">
        <v>5.0</v>
      </c>
      <c r="AF91" s="12">
        <v>3.0</v>
      </c>
      <c r="AG91" s="12">
        <v>89.0</v>
      </c>
      <c r="AH91" s="12" t="s">
        <v>58</v>
      </c>
      <c r="AI91" s="15"/>
      <c r="AJ91" s="15"/>
      <c r="AK91" s="15"/>
      <c r="AL91" s="15"/>
    </row>
    <row r="92">
      <c r="A92" s="12" t="s">
        <v>38</v>
      </c>
      <c r="B92" s="12">
        <v>2024.0</v>
      </c>
      <c r="C92" s="12" t="s">
        <v>39</v>
      </c>
      <c r="D92" s="12" t="s">
        <v>40</v>
      </c>
      <c r="E92" s="12" t="s">
        <v>40</v>
      </c>
      <c r="F92" s="7" t="s">
        <v>42</v>
      </c>
      <c r="G92" s="14">
        <v>91.0</v>
      </c>
      <c r="H92" s="14">
        <v>6.0</v>
      </c>
      <c r="I92" s="7" t="s">
        <v>81</v>
      </c>
      <c r="J92" s="14">
        <v>1.0</v>
      </c>
      <c r="K92" s="14">
        <v>6.0</v>
      </c>
      <c r="L92" s="14">
        <v>0.0</v>
      </c>
      <c r="M92" s="9"/>
      <c r="N92" s="9"/>
      <c r="O92" s="7" t="s">
        <v>65</v>
      </c>
      <c r="P92" s="7" t="s">
        <v>74</v>
      </c>
      <c r="Q92" s="7" t="s">
        <v>46</v>
      </c>
      <c r="R92" s="9"/>
      <c r="S92" s="9"/>
      <c r="T92" s="7" t="s">
        <v>67</v>
      </c>
      <c r="U92" s="9"/>
      <c r="V92" s="9"/>
      <c r="W92" s="7" t="s">
        <v>68</v>
      </c>
      <c r="X92" s="12" t="s">
        <v>58</v>
      </c>
      <c r="Y92" s="12" t="s">
        <v>50</v>
      </c>
      <c r="Z92" s="12">
        <v>3.0</v>
      </c>
      <c r="AA92" s="12">
        <f> 11.1 - 3.1</f>
        <v>8</v>
      </c>
      <c r="AB92" s="12">
        <v>-1.0</v>
      </c>
      <c r="AC92" s="12">
        <f> 7.8 - 3.1</f>
        <v>4.7</v>
      </c>
      <c r="AD92" s="15"/>
      <c r="AE92" s="15"/>
      <c r="AF92" s="12">
        <v>3.0</v>
      </c>
      <c r="AG92" s="12">
        <v>89.0</v>
      </c>
      <c r="AH92" s="12" t="s">
        <v>49</v>
      </c>
      <c r="AI92" s="12" t="s">
        <v>51</v>
      </c>
      <c r="AJ92" s="12" t="s">
        <v>122</v>
      </c>
      <c r="AK92" s="15"/>
      <c r="AL92" s="15"/>
    </row>
    <row r="93">
      <c r="A93" s="12" t="s">
        <v>38</v>
      </c>
      <c r="B93" s="12">
        <v>2024.0</v>
      </c>
      <c r="C93" s="12" t="s">
        <v>39</v>
      </c>
      <c r="D93" s="12" t="s">
        <v>40</v>
      </c>
      <c r="E93" s="12" t="s">
        <v>40</v>
      </c>
      <c r="F93" s="7" t="s">
        <v>42</v>
      </c>
      <c r="G93" s="14">
        <v>92.0</v>
      </c>
      <c r="H93" s="14">
        <v>6.0</v>
      </c>
      <c r="I93" s="7" t="s">
        <v>51</v>
      </c>
      <c r="J93" s="14">
        <v>2.0</v>
      </c>
      <c r="K93" s="14">
        <v>6.0</v>
      </c>
      <c r="L93" s="14">
        <v>0.0</v>
      </c>
      <c r="M93" s="9"/>
      <c r="N93" s="9"/>
      <c r="O93" s="9"/>
      <c r="P93" s="9"/>
      <c r="Q93" s="9"/>
      <c r="R93" s="9"/>
      <c r="S93" s="9"/>
      <c r="T93" s="7" t="s">
        <v>123</v>
      </c>
      <c r="U93" s="9"/>
      <c r="V93" s="9"/>
      <c r="W93" s="7" t="s">
        <v>124</v>
      </c>
      <c r="X93" s="15"/>
      <c r="Y93" s="15"/>
      <c r="Z93" s="15"/>
      <c r="AA93" s="15"/>
      <c r="AB93" s="15"/>
      <c r="AC93" s="15"/>
      <c r="AD93" s="15"/>
      <c r="AE93" s="15"/>
      <c r="AF93" s="12">
        <v>20.0</v>
      </c>
      <c r="AG93" s="15"/>
      <c r="AH93" s="12" t="s">
        <v>49</v>
      </c>
      <c r="AI93" s="12" t="s">
        <v>51</v>
      </c>
      <c r="AJ93" s="12" t="s">
        <v>125</v>
      </c>
      <c r="AK93" s="15"/>
      <c r="AL93" s="15"/>
    </row>
    <row r="94">
      <c r="A94" s="12" t="s">
        <v>38</v>
      </c>
      <c r="B94" s="12">
        <v>2024.0</v>
      </c>
      <c r="C94" s="12" t="s">
        <v>39</v>
      </c>
      <c r="D94" s="12" t="s">
        <v>40</v>
      </c>
      <c r="E94" s="12" t="s">
        <v>40</v>
      </c>
      <c r="F94" s="7" t="s">
        <v>42</v>
      </c>
      <c r="G94" s="14">
        <v>93.0</v>
      </c>
      <c r="H94" s="14">
        <v>6.0</v>
      </c>
      <c r="I94" s="7" t="s">
        <v>51</v>
      </c>
      <c r="J94" s="14">
        <v>2.0</v>
      </c>
      <c r="K94" s="14">
        <v>6.0</v>
      </c>
      <c r="L94" s="14">
        <v>0.0</v>
      </c>
      <c r="M94" s="9"/>
      <c r="N94" s="9"/>
      <c r="O94" s="7" t="s">
        <v>121</v>
      </c>
      <c r="P94" s="7" t="s">
        <v>66</v>
      </c>
      <c r="Q94" s="7" t="s">
        <v>46</v>
      </c>
      <c r="R94" s="9"/>
      <c r="S94" s="9"/>
      <c r="T94" s="7" t="s">
        <v>126</v>
      </c>
      <c r="U94" s="9"/>
      <c r="V94" s="9"/>
      <c r="W94" s="7" t="s">
        <v>127</v>
      </c>
      <c r="X94" s="12" t="s">
        <v>58</v>
      </c>
      <c r="Y94" s="12" t="s">
        <v>50</v>
      </c>
      <c r="Z94" s="12">
        <v>5.0</v>
      </c>
      <c r="AA94" s="12">
        <f> 7.2 - 5.1</f>
        <v>2.1</v>
      </c>
      <c r="AB94" s="12">
        <v>-1.0</v>
      </c>
      <c r="AC94" s="12">
        <v>-1.0</v>
      </c>
      <c r="AD94" s="15"/>
      <c r="AE94" s="15"/>
      <c r="AF94" s="12">
        <v>3.0</v>
      </c>
      <c r="AG94" s="12">
        <v>1.0</v>
      </c>
      <c r="AH94" s="12" t="s">
        <v>58</v>
      </c>
      <c r="AI94" s="15"/>
      <c r="AJ94" s="15"/>
      <c r="AK94" s="15"/>
      <c r="AL94" s="15"/>
    </row>
    <row r="95">
      <c r="A95" s="12" t="s">
        <v>38</v>
      </c>
      <c r="B95" s="12">
        <v>2024.0</v>
      </c>
      <c r="C95" s="12" t="s">
        <v>39</v>
      </c>
      <c r="D95" s="12" t="s">
        <v>40</v>
      </c>
      <c r="E95" s="12" t="s">
        <v>40</v>
      </c>
      <c r="F95" s="7" t="s">
        <v>42</v>
      </c>
      <c r="G95" s="14">
        <v>94.0</v>
      </c>
      <c r="H95" s="14">
        <v>6.0</v>
      </c>
      <c r="I95" s="7" t="s">
        <v>51</v>
      </c>
      <c r="J95" s="14">
        <v>3.0</v>
      </c>
      <c r="K95" s="14">
        <v>6.0</v>
      </c>
      <c r="L95" s="14">
        <v>6.0</v>
      </c>
      <c r="M95" s="9"/>
      <c r="N95" s="9"/>
      <c r="O95" s="7" t="s">
        <v>73</v>
      </c>
      <c r="P95" s="7" t="s">
        <v>74</v>
      </c>
      <c r="Q95" s="7" t="s">
        <v>46</v>
      </c>
      <c r="R95" s="9"/>
      <c r="S95" s="9"/>
      <c r="T95" s="7" t="s">
        <v>83</v>
      </c>
      <c r="U95" s="9"/>
      <c r="V95" s="9"/>
      <c r="W95" s="7" t="s">
        <v>87</v>
      </c>
      <c r="X95" s="12" t="s">
        <v>58</v>
      </c>
      <c r="Y95" s="12" t="s">
        <v>50</v>
      </c>
      <c r="Z95" s="12">
        <v>4.0</v>
      </c>
      <c r="AA95" s="12">
        <f> 6 - 3.3</f>
        <v>2.7</v>
      </c>
      <c r="AB95" s="12">
        <f> 7.1 - 3.3</f>
        <v>3.8</v>
      </c>
      <c r="AC95" s="12">
        <v>-1.0</v>
      </c>
      <c r="AD95" s="12">
        <v>0.0</v>
      </c>
      <c r="AE95" s="12">
        <v>0.0</v>
      </c>
      <c r="AF95" s="12">
        <v>3.0</v>
      </c>
      <c r="AG95" s="12">
        <v>1.0</v>
      </c>
      <c r="AH95" s="12" t="s">
        <v>49</v>
      </c>
      <c r="AI95" s="12" t="s">
        <v>51</v>
      </c>
      <c r="AJ95" s="12" t="s">
        <v>128</v>
      </c>
      <c r="AK95" s="15"/>
      <c r="AL95" s="15"/>
    </row>
    <row r="96" hidden="1">
      <c r="A96" s="6" t="s">
        <v>38</v>
      </c>
      <c r="B96" s="6">
        <v>2024.0</v>
      </c>
      <c r="C96" s="6" t="s">
        <v>39</v>
      </c>
      <c r="D96" s="6" t="s">
        <v>40</v>
      </c>
      <c r="F96" s="7" t="s">
        <v>41</v>
      </c>
      <c r="G96" s="8">
        <v>95.0</v>
      </c>
      <c r="H96" s="8">
        <v>3.0</v>
      </c>
      <c r="I96" s="7" t="s">
        <v>51</v>
      </c>
      <c r="J96" s="8">
        <v>1.0</v>
      </c>
      <c r="K96" s="10"/>
      <c r="L96" s="9"/>
      <c r="M96" s="10"/>
      <c r="N96" s="10"/>
      <c r="O96" s="10"/>
      <c r="P96" s="9"/>
      <c r="Q96" s="10"/>
      <c r="R96" s="9"/>
      <c r="S96" s="9"/>
      <c r="T96" s="9"/>
      <c r="U96" s="10"/>
      <c r="V96" s="11"/>
      <c r="W96" s="9"/>
    </row>
    <row r="97">
      <c r="A97" s="6" t="s">
        <v>38</v>
      </c>
      <c r="B97" s="6">
        <v>2024.0</v>
      </c>
      <c r="C97" s="6" t="s">
        <v>39</v>
      </c>
      <c r="D97" s="6" t="s">
        <v>40</v>
      </c>
      <c r="F97" s="7" t="s">
        <v>115</v>
      </c>
      <c r="G97" s="8">
        <v>96.0</v>
      </c>
      <c r="H97" s="10"/>
      <c r="I97" s="17"/>
      <c r="J97" s="10"/>
      <c r="K97" s="10"/>
      <c r="L97" s="9"/>
      <c r="M97" s="10"/>
      <c r="N97" s="10"/>
      <c r="O97" s="10"/>
      <c r="P97" s="9"/>
      <c r="Q97" s="10"/>
      <c r="R97" s="9"/>
      <c r="S97" s="9"/>
      <c r="T97" s="9"/>
      <c r="U97" s="10"/>
      <c r="V97" s="11"/>
      <c r="W97" s="9"/>
    </row>
    <row r="98" hidden="1">
      <c r="A98" s="6" t="s">
        <v>38</v>
      </c>
      <c r="B98" s="6">
        <v>2024.0</v>
      </c>
      <c r="C98" s="6" t="s">
        <v>39</v>
      </c>
      <c r="D98" s="6" t="s">
        <v>40</v>
      </c>
      <c r="F98" s="7" t="s">
        <v>41</v>
      </c>
      <c r="G98" s="8">
        <v>97.0</v>
      </c>
      <c r="H98" s="8">
        <v>-40.0</v>
      </c>
      <c r="I98" s="9"/>
      <c r="J98" s="10"/>
      <c r="K98" s="10"/>
      <c r="L98" s="9"/>
      <c r="M98" s="10"/>
      <c r="N98" s="10"/>
      <c r="O98" s="10"/>
      <c r="P98" s="9"/>
      <c r="Q98" s="10"/>
      <c r="R98" s="9"/>
      <c r="S98" s="9"/>
      <c r="T98" s="9"/>
      <c r="U98" s="10"/>
      <c r="V98" s="11"/>
      <c r="W98" s="9"/>
    </row>
    <row r="99" hidden="1">
      <c r="A99" s="6" t="s">
        <v>38</v>
      </c>
      <c r="B99" s="6">
        <v>2024.0</v>
      </c>
      <c r="C99" s="6" t="s">
        <v>39</v>
      </c>
      <c r="D99" s="6" t="s">
        <v>40</v>
      </c>
      <c r="E99" s="6" t="s">
        <v>39</v>
      </c>
      <c r="F99" s="7" t="s">
        <v>74</v>
      </c>
      <c r="G99" s="8">
        <v>98.0</v>
      </c>
      <c r="H99" s="8">
        <v>50.0</v>
      </c>
      <c r="I99" s="9"/>
      <c r="J99" s="8">
        <v>1.0</v>
      </c>
      <c r="K99" s="8">
        <v>10.0</v>
      </c>
      <c r="L99" s="14">
        <v>35.0</v>
      </c>
      <c r="M99" s="10"/>
      <c r="N99" s="10"/>
      <c r="O99" s="16" t="s">
        <v>45</v>
      </c>
      <c r="P99" s="9"/>
      <c r="Q99" s="10"/>
      <c r="R99" s="9"/>
      <c r="S99" s="9"/>
      <c r="T99" s="9"/>
      <c r="U99" s="10"/>
      <c r="V99" s="11"/>
      <c r="W99" s="9"/>
    </row>
    <row r="100" hidden="1">
      <c r="A100" s="6" t="s">
        <v>38</v>
      </c>
      <c r="B100" s="6">
        <v>2024.0</v>
      </c>
      <c r="C100" s="6" t="s">
        <v>39</v>
      </c>
      <c r="D100" s="6" t="s">
        <v>40</v>
      </c>
      <c r="E100" s="6" t="s">
        <v>39</v>
      </c>
      <c r="F100" s="7" t="s">
        <v>74</v>
      </c>
      <c r="G100" s="8">
        <v>99.0</v>
      </c>
      <c r="H100" s="8">
        <v>15.0</v>
      </c>
      <c r="I100" s="9"/>
      <c r="J100" s="8">
        <v>1.0</v>
      </c>
      <c r="K100" s="8">
        <v>10.0</v>
      </c>
      <c r="L100" s="14">
        <v>-2.0</v>
      </c>
      <c r="M100" s="10"/>
      <c r="N100" s="10"/>
      <c r="O100" s="16" t="s">
        <v>97</v>
      </c>
      <c r="P100" s="9"/>
      <c r="Q100" s="10"/>
      <c r="R100" s="9"/>
      <c r="S100" s="9"/>
      <c r="T100" s="9"/>
      <c r="U100" s="10"/>
      <c r="V100" s="11"/>
      <c r="W100" s="9"/>
    </row>
    <row r="101" hidden="1">
      <c r="A101" s="6" t="s">
        <v>38</v>
      </c>
      <c r="B101" s="6">
        <v>2024.0</v>
      </c>
      <c r="C101" s="6" t="s">
        <v>39</v>
      </c>
      <c r="D101" s="6" t="s">
        <v>40</v>
      </c>
      <c r="E101" s="6" t="s">
        <v>39</v>
      </c>
      <c r="F101" s="7" t="s">
        <v>74</v>
      </c>
      <c r="G101" s="8">
        <v>100.0</v>
      </c>
      <c r="H101" s="8">
        <v>17.0</v>
      </c>
      <c r="I101" s="9"/>
      <c r="J101" s="8">
        <v>2.0</v>
      </c>
      <c r="K101" s="8">
        <v>12.0</v>
      </c>
      <c r="L101" s="14">
        <v>6.0</v>
      </c>
      <c r="M101" s="10"/>
      <c r="N101" s="10"/>
      <c r="O101" s="16" t="s">
        <v>97</v>
      </c>
      <c r="P101" s="9"/>
      <c r="Q101" s="10"/>
      <c r="R101" s="9"/>
      <c r="S101" s="9"/>
      <c r="T101" s="9"/>
      <c r="U101" s="10"/>
      <c r="V101" s="11"/>
      <c r="W101" s="9"/>
    </row>
    <row r="102" hidden="1">
      <c r="A102" s="6" t="s">
        <v>38</v>
      </c>
      <c r="B102" s="6">
        <v>2024.0</v>
      </c>
      <c r="C102" s="6" t="s">
        <v>39</v>
      </c>
      <c r="D102" s="6" t="s">
        <v>40</v>
      </c>
      <c r="E102" s="6" t="s">
        <v>39</v>
      </c>
      <c r="F102" s="7" t="s">
        <v>74</v>
      </c>
      <c r="G102" s="8">
        <v>101.0</v>
      </c>
      <c r="H102" s="8">
        <v>11.0</v>
      </c>
      <c r="I102" s="9"/>
      <c r="J102" s="8">
        <v>3.0</v>
      </c>
      <c r="K102" s="8">
        <v>6.0</v>
      </c>
      <c r="L102" s="14">
        <v>4.0</v>
      </c>
      <c r="M102" s="10"/>
      <c r="N102" s="10"/>
      <c r="O102" s="16" t="s">
        <v>110</v>
      </c>
      <c r="P102" s="9"/>
      <c r="Q102" s="10"/>
      <c r="R102" s="9"/>
      <c r="S102" s="9"/>
      <c r="T102" s="9"/>
      <c r="U102" s="10"/>
      <c r="V102" s="11"/>
      <c r="W102" s="9"/>
    </row>
    <row r="103" hidden="1">
      <c r="A103" s="6" t="s">
        <v>38</v>
      </c>
      <c r="B103" s="6">
        <v>2024.0</v>
      </c>
      <c r="C103" s="6" t="s">
        <v>39</v>
      </c>
      <c r="D103" s="6" t="s">
        <v>40</v>
      </c>
      <c r="E103" s="6" t="s">
        <v>39</v>
      </c>
      <c r="F103" s="7" t="s">
        <v>74</v>
      </c>
      <c r="G103" s="8">
        <v>102.0</v>
      </c>
      <c r="H103" s="8">
        <v>7.0</v>
      </c>
      <c r="I103" s="9"/>
      <c r="J103" s="8">
        <v>4.0</v>
      </c>
      <c r="K103" s="8">
        <v>2.0</v>
      </c>
      <c r="L103" s="14">
        <v>3.0</v>
      </c>
      <c r="M103" s="10"/>
      <c r="N103" s="10"/>
      <c r="O103" s="16" t="s">
        <v>97</v>
      </c>
      <c r="P103" s="9"/>
      <c r="Q103" s="10"/>
      <c r="R103" s="9"/>
      <c r="S103" s="9"/>
      <c r="T103" s="9"/>
      <c r="U103" s="10"/>
      <c r="V103" s="11"/>
      <c r="W103" s="9"/>
    </row>
    <row r="104" hidden="1">
      <c r="A104" s="6" t="s">
        <v>38</v>
      </c>
      <c r="B104" s="6">
        <v>2024.0</v>
      </c>
      <c r="C104" s="6" t="s">
        <v>39</v>
      </c>
      <c r="D104" s="6" t="s">
        <v>40</v>
      </c>
      <c r="E104" s="6" t="s">
        <v>39</v>
      </c>
      <c r="F104" s="7" t="s">
        <v>74</v>
      </c>
      <c r="G104" s="8">
        <v>103.0</v>
      </c>
      <c r="H104" s="8">
        <v>4.0</v>
      </c>
      <c r="I104" s="9"/>
      <c r="J104" s="8">
        <v>1.0</v>
      </c>
      <c r="K104" s="8">
        <v>4.0</v>
      </c>
      <c r="L104" s="14">
        <v>1.0</v>
      </c>
      <c r="M104" s="10"/>
      <c r="N104" s="10"/>
      <c r="O104" s="10"/>
      <c r="P104" s="9"/>
      <c r="Q104" s="10"/>
      <c r="R104" s="9"/>
      <c r="S104" s="9"/>
      <c r="T104" s="9"/>
      <c r="U104" s="10"/>
      <c r="V104" s="11"/>
      <c r="W104" s="9"/>
    </row>
    <row r="105" hidden="1">
      <c r="A105" s="6" t="s">
        <v>38</v>
      </c>
      <c r="B105" s="6">
        <v>2024.0</v>
      </c>
      <c r="C105" s="6" t="s">
        <v>39</v>
      </c>
      <c r="D105" s="6" t="s">
        <v>40</v>
      </c>
      <c r="E105" s="6" t="s">
        <v>39</v>
      </c>
      <c r="F105" s="7" t="s">
        <v>74</v>
      </c>
      <c r="G105" s="8">
        <v>104.0</v>
      </c>
      <c r="H105" s="8">
        <v>3.0</v>
      </c>
      <c r="I105" s="9"/>
      <c r="J105" s="8">
        <v>2.0</v>
      </c>
      <c r="K105" s="8">
        <v>3.0</v>
      </c>
      <c r="L105" s="14">
        <v>1.0</v>
      </c>
      <c r="M105" s="10"/>
      <c r="N105" s="10"/>
      <c r="O105" s="10"/>
      <c r="P105" s="9"/>
      <c r="Q105" s="10"/>
      <c r="R105" s="9"/>
      <c r="S105" s="9"/>
      <c r="T105" s="9"/>
      <c r="U105" s="10"/>
      <c r="V105" s="11"/>
      <c r="W105" s="9"/>
    </row>
    <row r="106" hidden="1">
      <c r="A106" s="6" t="s">
        <v>38</v>
      </c>
      <c r="B106" s="6">
        <v>2024.0</v>
      </c>
      <c r="C106" s="6" t="s">
        <v>39</v>
      </c>
      <c r="D106" s="6" t="s">
        <v>40</v>
      </c>
      <c r="E106" s="6" t="s">
        <v>39</v>
      </c>
      <c r="F106" s="7" t="s">
        <v>74</v>
      </c>
      <c r="G106" s="8">
        <v>105.0</v>
      </c>
      <c r="H106" s="8">
        <v>3.0</v>
      </c>
      <c r="I106" s="9"/>
      <c r="J106" s="8">
        <v>2.0</v>
      </c>
      <c r="K106" s="8">
        <v>3.0</v>
      </c>
      <c r="L106" s="14">
        <v>3.0</v>
      </c>
      <c r="M106" s="10"/>
      <c r="N106" s="10"/>
      <c r="O106" s="16" t="s">
        <v>110</v>
      </c>
      <c r="P106" s="9"/>
      <c r="Q106" s="10"/>
      <c r="R106" s="9"/>
      <c r="S106" s="9"/>
      <c r="T106" s="9"/>
      <c r="U106" s="10"/>
      <c r="V106" s="11"/>
      <c r="W106" s="9"/>
    </row>
    <row r="107">
      <c r="A107" s="6" t="s">
        <v>38</v>
      </c>
      <c r="B107" s="6">
        <v>2024.0</v>
      </c>
      <c r="C107" s="6" t="s">
        <v>39</v>
      </c>
      <c r="D107" s="6" t="s">
        <v>40</v>
      </c>
      <c r="F107" s="7" t="s">
        <v>115</v>
      </c>
      <c r="G107" s="8">
        <v>106.0</v>
      </c>
      <c r="H107" s="10"/>
      <c r="I107" s="17"/>
      <c r="J107" s="8">
        <v>1.0</v>
      </c>
      <c r="K107" s="8">
        <v>3.0</v>
      </c>
      <c r="L107" s="9"/>
      <c r="M107" s="10"/>
      <c r="N107" s="10"/>
      <c r="O107" s="10"/>
      <c r="P107" s="9"/>
      <c r="Q107" s="10"/>
      <c r="R107" s="9"/>
      <c r="S107" s="9"/>
      <c r="T107" s="9"/>
      <c r="U107" s="10"/>
      <c r="V107" s="11"/>
      <c r="W107" s="9"/>
    </row>
    <row r="108" hidden="1">
      <c r="A108" s="6" t="s">
        <v>38</v>
      </c>
      <c r="B108" s="6">
        <v>2024.0</v>
      </c>
      <c r="C108" s="6" t="s">
        <v>39</v>
      </c>
      <c r="D108" s="6" t="s">
        <v>40</v>
      </c>
      <c r="F108" s="7" t="s">
        <v>41</v>
      </c>
      <c r="G108" s="8">
        <v>107.0</v>
      </c>
      <c r="H108" s="8">
        <v>-40.0</v>
      </c>
      <c r="I108" s="9"/>
      <c r="J108" s="10"/>
      <c r="K108" s="10"/>
      <c r="L108" s="9"/>
      <c r="M108" s="10"/>
      <c r="N108" s="10"/>
      <c r="O108" s="10"/>
      <c r="P108" s="9"/>
      <c r="Q108" s="10"/>
      <c r="R108" s="9"/>
      <c r="S108" s="9"/>
      <c r="T108" s="9"/>
      <c r="U108" s="10"/>
      <c r="V108" s="11"/>
      <c r="W108" s="9"/>
    </row>
    <row r="109">
      <c r="A109" s="12" t="s">
        <v>38</v>
      </c>
      <c r="B109" s="12">
        <v>2024.0</v>
      </c>
      <c r="C109" s="12" t="s">
        <v>39</v>
      </c>
      <c r="D109" s="12" t="s">
        <v>40</v>
      </c>
      <c r="E109" s="12" t="s">
        <v>40</v>
      </c>
      <c r="F109" s="7" t="s">
        <v>42</v>
      </c>
      <c r="G109" s="14">
        <v>108.0</v>
      </c>
      <c r="H109" s="14">
        <v>-26.0</v>
      </c>
      <c r="I109" s="9"/>
      <c r="J109" s="14">
        <v>0.0</v>
      </c>
      <c r="K109" s="14">
        <v>10.0</v>
      </c>
      <c r="L109" s="14">
        <v>0.0</v>
      </c>
      <c r="M109" s="9"/>
      <c r="N109" s="9"/>
      <c r="O109" s="7" t="s">
        <v>45</v>
      </c>
      <c r="P109" s="9"/>
      <c r="Q109" s="7" t="s">
        <v>46</v>
      </c>
      <c r="R109" s="9"/>
      <c r="S109" s="9"/>
      <c r="T109" s="7" t="s">
        <v>126</v>
      </c>
      <c r="U109" s="9"/>
      <c r="V109" s="9"/>
      <c r="W109" s="7" t="s">
        <v>127</v>
      </c>
      <c r="X109" s="12" t="s">
        <v>58</v>
      </c>
      <c r="Y109" s="12" t="s">
        <v>50</v>
      </c>
      <c r="Z109" s="12">
        <v>5.0</v>
      </c>
      <c r="AA109" s="12">
        <f> 7.2 - 3.3</f>
        <v>3.9</v>
      </c>
      <c r="AB109" s="12">
        <v>-1.0</v>
      </c>
      <c r="AC109" s="12">
        <v>-1.0</v>
      </c>
      <c r="AD109" s="15"/>
      <c r="AE109" s="15"/>
      <c r="AF109" s="12">
        <v>3.0</v>
      </c>
      <c r="AG109" s="12">
        <v>5.0</v>
      </c>
      <c r="AH109" s="12" t="s">
        <v>58</v>
      </c>
      <c r="AI109" s="15"/>
      <c r="AJ109" s="15"/>
      <c r="AK109" s="15"/>
      <c r="AL109" s="15"/>
    </row>
    <row r="110">
      <c r="A110" s="12" t="s">
        <v>38</v>
      </c>
      <c r="B110" s="12">
        <v>2024.0</v>
      </c>
      <c r="C110" s="12" t="s">
        <v>39</v>
      </c>
      <c r="D110" s="12" t="s">
        <v>40</v>
      </c>
      <c r="E110" s="12" t="s">
        <v>40</v>
      </c>
      <c r="F110" s="7" t="s">
        <v>42</v>
      </c>
      <c r="G110" s="14">
        <v>109.0</v>
      </c>
      <c r="H110" s="14">
        <v>-26.0</v>
      </c>
      <c r="I110" s="9"/>
      <c r="J110" s="14">
        <v>2.0</v>
      </c>
      <c r="K110" s="14">
        <v>10.0</v>
      </c>
      <c r="L110" s="14">
        <v>-1.0</v>
      </c>
      <c r="M110" s="9"/>
      <c r="N110" s="9"/>
      <c r="O110" s="7" t="s">
        <v>73</v>
      </c>
      <c r="P110" s="7" t="s">
        <v>74</v>
      </c>
      <c r="Q110" s="7" t="s">
        <v>46</v>
      </c>
      <c r="R110" s="9"/>
      <c r="S110" s="9"/>
      <c r="T110" s="7" t="s">
        <v>67</v>
      </c>
      <c r="U110" s="9"/>
      <c r="V110" s="9"/>
      <c r="W110" s="7" t="s">
        <v>75</v>
      </c>
      <c r="X110" s="12" t="s">
        <v>58</v>
      </c>
      <c r="Y110" s="12" t="s">
        <v>50</v>
      </c>
      <c r="Z110" s="12">
        <v>4.0</v>
      </c>
      <c r="AA110" s="12">
        <f> 5.3 - 4.1</f>
        <v>1.2</v>
      </c>
      <c r="AB110" s="12">
        <f> 5.7 - 4.1</f>
        <v>1.6</v>
      </c>
      <c r="AC110" s="12">
        <v>-1.0</v>
      </c>
      <c r="AD110" s="12">
        <v>5.0</v>
      </c>
      <c r="AE110" s="12">
        <v>2.0</v>
      </c>
      <c r="AF110" s="12">
        <v>3.0</v>
      </c>
      <c r="AG110" s="12">
        <v>20.0</v>
      </c>
      <c r="AH110" s="12" t="s">
        <v>49</v>
      </c>
      <c r="AI110" s="12" t="s">
        <v>53</v>
      </c>
      <c r="AJ110" s="12" t="s">
        <v>52</v>
      </c>
      <c r="AK110" s="15"/>
      <c r="AL110" s="15"/>
    </row>
    <row r="111">
      <c r="A111" s="12" t="s">
        <v>38</v>
      </c>
      <c r="B111" s="12">
        <v>2024.0</v>
      </c>
      <c r="C111" s="12" t="s">
        <v>39</v>
      </c>
      <c r="D111" s="12" t="s">
        <v>40</v>
      </c>
      <c r="E111" s="12" t="s">
        <v>40</v>
      </c>
      <c r="F111" s="7" t="s">
        <v>42</v>
      </c>
      <c r="G111" s="14">
        <v>110.0</v>
      </c>
      <c r="H111" s="14">
        <v>-25.0</v>
      </c>
      <c r="I111" s="9"/>
      <c r="J111" s="14">
        <v>3.0</v>
      </c>
      <c r="K111" s="14">
        <v>11.0</v>
      </c>
      <c r="L111" s="14">
        <v>-3.0</v>
      </c>
      <c r="M111" s="9"/>
      <c r="N111" s="9"/>
      <c r="O111" s="7" t="s">
        <v>73</v>
      </c>
      <c r="P111" s="7" t="s">
        <v>66</v>
      </c>
      <c r="Q111" s="7" t="s">
        <v>46</v>
      </c>
      <c r="R111" s="9"/>
      <c r="S111" s="9"/>
      <c r="T111" s="7" t="s">
        <v>67</v>
      </c>
      <c r="U111" s="9"/>
      <c r="V111" s="9"/>
      <c r="W111" s="7" t="s">
        <v>68</v>
      </c>
      <c r="X111" s="12" t="s">
        <v>58</v>
      </c>
      <c r="Y111" s="12" t="s">
        <v>50</v>
      </c>
      <c r="Z111" s="12">
        <v>4.0</v>
      </c>
      <c r="AA111" s="15"/>
      <c r="AB111" s="15"/>
      <c r="AC111" s="12">
        <f> 9.9 - 7.4</f>
        <v>2.5</v>
      </c>
      <c r="AD111" s="15"/>
      <c r="AE111" s="15"/>
      <c r="AF111" s="12">
        <v>3.0</v>
      </c>
      <c r="AG111" s="15"/>
      <c r="AH111" s="12" t="s">
        <v>49</v>
      </c>
      <c r="AI111" s="12" t="s">
        <v>53</v>
      </c>
      <c r="AJ111" s="12" t="s">
        <v>107</v>
      </c>
      <c r="AK111" s="15"/>
      <c r="AL111" s="15"/>
    </row>
    <row r="112" hidden="1">
      <c r="A112" s="6" t="s">
        <v>38</v>
      </c>
      <c r="B112" s="6">
        <v>2024.0</v>
      </c>
      <c r="C112" s="6" t="s">
        <v>39</v>
      </c>
      <c r="D112" s="6" t="s">
        <v>40</v>
      </c>
      <c r="F112" s="7" t="s">
        <v>41</v>
      </c>
      <c r="G112" s="8">
        <v>111.0</v>
      </c>
      <c r="H112" s="8">
        <v>-22.0</v>
      </c>
      <c r="I112" s="7" t="s">
        <v>53</v>
      </c>
      <c r="J112" s="8">
        <v>4.0</v>
      </c>
      <c r="K112" s="8">
        <v>14.0</v>
      </c>
      <c r="L112" s="9"/>
      <c r="M112" s="10"/>
      <c r="N112" s="10"/>
      <c r="O112" s="10"/>
      <c r="P112" s="9"/>
      <c r="Q112" s="10"/>
      <c r="R112" s="9"/>
      <c r="S112" s="9"/>
      <c r="T112" s="9"/>
      <c r="U112" s="10"/>
      <c r="V112" s="11"/>
      <c r="W112" s="9"/>
    </row>
    <row r="113" hidden="1">
      <c r="A113" s="6" t="s">
        <v>38</v>
      </c>
      <c r="B113" s="6">
        <v>2024.0</v>
      </c>
      <c r="C113" s="6" t="s">
        <v>39</v>
      </c>
      <c r="D113" s="6" t="s">
        <v>40</v>
      </c>
      <c r="E113" s="6" t="s">
        <v>39</v>
      </c>
      <c r="F113" s="7" t="s">
        <v>74</v>
      </c>
      <c r="G113" s="8">
        <v>112.0</v>
      </c>
      <c r="H113" s="8">
        <v>-35.0</v>
      </c>
      <c r="I113" s="7" t="s">
        <v>53</v>
      </c>
      <c r="J113" s="8">
        <v>1.0</v>
      </c>
      <c r="K113" s="8">
        <v>10.0</v>
      </c>
      <c r="L113" s="14">
        <v>1.0</v>
      </c>
      <c r="M113" s="10"/>
      <c r="N113" s="10"/>
      <c r="O113" s="16" t="s">
        <v>97</v>
      </c>
      <c r="P113" s="9"/>
      <c r="Q113" s="10"/>
      <c r="R113" s="9"/>
      <c r="S113" s="9"/>
      <c r="T113" s="9"/>
      <c r="U113" s="10"/>
      <c r="V113" s="11"/>
      <c r="W113" s="9"/>
    </row>
    <row r="114" hidden="1">
      <c r="A114" s="6" t="s">
        <v>38</v>
      </c>
      <c r="B114" s="6">
        <v>2024.0</v>
      </c>
      <c r="C114" s="6" t="s">
        <v>39</v>
      </c>
      <c r="D114" s="6" t="s">
        <v>40</v>
      </c>
      <c r="E114" s="6" t="s">
        <v>39</v>
      </c>
      <c r="F114" s="7" t="s">
        <v>74</v>
      </c>
      <c r="G114" s="8">
        <v>113.0</v>
      </c>
      <c r="H114" s="8">
        <v>-36.0</v>
      </c>
      <c r="I114" s="7" t="s">
        <v>51</v>
      </c>
      <c r="J114" s="8">
        <v>2.0</v>
      </c>
      <c r="K114" s="8">
        <v>9.0</v>
      </c>
      <c r="L114" s="14">
        <v>0.0</v>
      </c>
      <c r="M114" s="10"/>
      <c r="N114" s="10"/>
      <c r="O114" s="16" t="s">
        <v>45</v>
      </c>
      <c r="P114" s="9"/>
      <c r="Q114" s="10"/>
      <c r="R114" s="9"/>
      <c r="S114" s="9"/>
      <c r="T114" s="9"/>
      <c r="U114" s="10"/>
      <c r="V114" s="11"/>
      <c r="W114" s="9"/>
    </row>
    <row r="115" hidden="1">
      <c r="A115" s="6" t="s">
        <v>38</v>
      </c>
      <c r="B115" s="6">
        <v>2024.0</v>
      </c>
      <c r="C115" s="6" t="s">
        <v>39</v>
      </c>
      <c r="D115" s="6" t="s">
        <v>40</v>
      </c>
      <c r="E115" s="6" t="s">
        <v>39</v>
      </c>
      <c r="F115" s="7" t="s">
        <v>74</v>
      </c>
      <c r="G115" s="8">
        <v>114.0</v>
      </c>
      <c r="H115" s="8">
        <v>-36.0</v>
      </c>
      <c r="I115" s="9"/>
      <c r="J115" s="8">
        <v>3.0</v>
      </c>
      <c r="K115" s="8">
        <v>9.0</v>
      </c>
      <c r="L115" s="14">
        <v>4.0</v>
      </c>
      <c r="M115" s="10"/>
      <c r="N115" s="10"/>
      <c r="O115" s="10"/>
      <c r="P115" s="9"/>
      <c r="Q115" s="10"/>
      <c r="R115" s="9"/>
      <c r="S115" s="9"/>
      <c r="T115" s="9"/>
      <c r="U115" s="10"/>
      <c r="V115" s="11"/>
      <c r="W115" s="9"/>
    </row>
    <row r="116" hidden="1">
      <c r="A116" s="6" t="s">
        <v>38</v>
      </c>
      <c r="B116" s="6">
        <v>2024.0</v>
      </c>
      <c r="C116" s="6" t="s">
        <v>39</v>
      </c>
      <c r="D116" s="6" t="s">
        <v>40</v>
      </c>
      <c r="F116" s="7" t="s">
        <v>41</v>
      </c>
      <c r="G116" s="8">
        <v>115.0</v>
      </c>
      <c r="H116" s="8">
        <v>-40.0</v>
      </c>
      <c r="I116" s="9"/>
      <c r="J116" s="8">
        <v>4.0</v>
      </c>
      <c r="K116" s="8">
        <v>5.0</v>
      </c>
      <c r="L116" s="9"/>
      <c r="M116" s="10"/>
      <c r="N116" s="10"/>
      <c r="O116" s="10"/>
      <c r="P116" s="9"/>
      <c r="Q116" s="10"/>
      <c r="R116" s="9"/>
      <c r="S116" s="9"/>
      <c r="T116" s="9"/>
      <c r="U116" s="10"/>
      <c r="V116" s="11"/>
      <c r="W116" s="9"/>
    </row>
    <row r="117">
      <c r="A117" s="12" t="s">
        <v>38</v>
      </c>
      <c r="B117" s="12">
        <v>2024.0</v>
      </c>
      <c r="C117" s="12" t="s">
        <v>39</v>
      </c>
      <c r="D117" s="12" t="s">
        <v>40</v>
      </c>
      <c r="E117" s="12" t="s">
        <v>40</v>
      </c>
      <c r="F117" s="7" t="s">
        <v>42</v>
      </c>
      <c r="G117" s="14">
        <v>116.0</v>
      </c>
      <c r="H117" s="14">
        <v>-40.0</v>
      </c>
      <c r="I117" s="9"/>
      <c r="J117" s="14">
        <v>0.0</v>
      </c>
      <c r="K117" s="14">
        <v>10.0</v>
      </c>
      <c r="L117" s="14">
        <v>29.0</v>
      </c>
      <c r="M117" s="9"/>
      <c r="N117" s="9"/>
      <c r="O117" s="7" t="s">
        <v>45</v>
      </c>
      <c r="P117" s="9"/>
      <c r="Q117" s="7" t="s">
        <v>46</v>
      </c>
      <c r="R117" s="9"/>
      <c r="S117" s="9"/>
      <c r="T117" s="7" t="s">
        <v>47</v>
      </c>
      <c r="U117" s="9"/>
      <c r="V117" s="9"/>
      <c r="W117" s="7" t="s">
        <v>105</v>
      </c>
      <c r="X117" s="12" t="s">
        <v>58</v>
      </c>
      <c r="Y117" s="12" t="s">
        <v>50</v>
      </c>
      <c r="Z117" s="15"/>
      <c r="AA117" s="12">
        <f> 8.3 - 5.2</f>
        <v>3.1</v>
      </c>
      <c r="AB117" s="12">
        <f> 9.5 -5.2</f>
        <v>4.3</v>
      </c>
      <c r="AC117" s="12">
        <v>-1.0</v>
      </c>
      <c r="AD117" s="12">
        <v>12.0</v>
      </c>
      <c r="AE117" s="12">
        <v>6.0</v>
      </c>
      <c r="AF117" s="12">
        <v>3.0</v>
      </c>
      <c r="AG117" s="12">
        <v>89.0</v>
      </c>
      <c r="AH117" s="12" t="s">
        <v>58</v>
      </c>
      <c r="AI117" s="15"/>
      <c r="AJ117" s="15"/>
      <c r="AK117" s="15"/>
      <c r="AL117" s="15"/>
    </row>
    <row r="118">
      <c r="A118" s="12" t="s">
        <v>38</v>
      </c>
      <c r="B118" s="12">
        <v>2024.0</v>
      </c>
      <c r="C118" s="12" t="s">
        <v>39</v>
      </c>
      <c r="D118" s="12" t="s">
        <v>40</v>
      </c>
      <c r="E118" s="12" t="s">
        <v>40</v>
      </c>
      <c r="F118" s="7" t="s">
        <v>42</v>
      </c>
      <c r="G118" s="14">
        <v>117.0</v>
      </c>
      <c r="H118" s="14">
        <v>31.0</v>
      </c>
      <c r="I118" s="9"/>
      <c r="J118" s="14">
        <v>1.0</v>
      </c>
      <c r="K118" s="14">
        <v>10.0</v>
      </c>
      <c r="L118" s="14">
        <v>0.0</v>
      </c>
      <c r="M118" s="9"/>
      <c r="N118" s="9"/>
      <c r="O118" s="7" t="s">
        <v>65</v>
      </c>
      <c r="P118" s="7" t="s">
        <v>74</v>
      </c>
      <c r="Q118" s="9"/>
      <c r="R118" s="7" t="s">
        <v>56</v>
      </c>
      <c r="S118" s="7" t="s">
        <v>129</v>
      </c>
      <c r="T118" s="9"/>
      <c r="U118" s="9"/>
      <c r="V118" s="9"/>
      <c r="W118" s="9"/>
      <c r="X118" s="12" t="s">
        <v>58</v>
      </c>
      <c r="Y118" s="12" t="s">
        <v>50</v>
      </c>
      <c r="Z118" s="15"/>
      <c r="AA118" s="15"/>
      <c r="AB118" s="15"/>
      <c r="AC118" s="15"/>
      <c r="AD118" s="15"/>
      <c r="AE118" s="15"/>
      <c r="AF118" s="12">
        <v>3.0</v>
      </c>
      <c r="AG118" s="15"/>
      <c r="AH118" s="12" t="s">
        <v>49</v>
      </c>
      <c r="AI118" s="12" t="s">
        <v>53</v>
      </c>
      <c r="AJ118" s="12" t="s">
        <v>93</v>
      </c>
      <c r="AK118" s="15"/>
      <c r="AL118" s="15"/>
    </row>
    <row r="119">
      <c r="A119" s="6" t="s">
        <v>38</v>
      </c>
      <c r="B119" s="6">
        <v>2024.0</v>
      </c>
      <c r="C119" s="6" t="s">
        <v>39</v>
      </c>
      <c r="D119" s="6" t="s">
        <v>40</v>
      </c>
      <c r="F119" s="7" t="s">
        <v>115</v>
      </c>
      <c r="G119" s="8">
        <v>118.0</v>
      </c>
      <c r="H119" s="10"/>
      <c r="I119" s="17"/>
      <c r="J119" s="10"/>
      <c r="K119" s="10"/>
      <c r="L119" s="9"/>
      <c r="M119" s="10"/>
      <c r="N119" s="10"/>
      <c r="O119" s="10"/>
      <c r="P119" s="9"/>
      <c r="Q119" s="10"/>
      <c r="R119" s="9"/>
      <c r="S119" s="9"/>
      <c r="T119" s="9"/>
      <c r="U119" s="10"/>
      <c r="V119" s="11"/>
      <c r="W119" s="9"/>
    </row>
    <row r="120">
      <c r="A120" s="12" t="s">
        <v>38</v>
      </c>
      <c r="B120" s="12">
        <v>2024.0</v>
      </c>
      <c r="C120" s="12" t="s">
        <v>39</v>
      </c>
      <c r="D120" s="12" t="s">
        <v>40</v>
      </c>
      <c r="E120" s="12" t="s">
        <v>40</v>
      </c>
      <c r="F120" s="7" t="s">
        <v>42</v>
      </c>
      <c r="G120" s="14">
        <v>119.0</v>
      </c>
      <c r="H120" s="14">
        <v>31.0</v>
      </c>
      <c r="I120" s="9"/>
      <c r="J120" s="14">
        <v>2.0</v>
      </c>
      <c r="K120" s="14">
        <v>10.0</v>
      </c>
      <c r="L120" s="14">
        <v>0.0</v>
      </c>
      <c r="M120" s="9"/>
      <c r="N120" s="9"/>
      <c r="O120" s="7" t="s">
        <v>45</v>
      </c>
      <c r="P120" s="9"/>
      <c r="Q120" s="7" t="s">
        <v>46</v>
      </c>
      <c r="R120" s="9"/>
      <c r="S120" s="9"/>
      <c r="T120" s="7" t="s">
        <v>67</v>
      </c>
      <c r="U120" s="9"/>
      <c r="V120" s="9"/>
      <c r="W120" s="7" t="s">
        <v>105</v>
      </c>
      <c r="X120" s="12" t="s">
        <v>58</v>
      </c>
      <c r="Y120" s="12" t="s">
        <v>50</v>
      </c>
      <c r="Z120" s="15"/>
      <c r="AA120" s="12">
        <f> 14.6 - 5.9</f>
        <v>8.7</v>
      </c>
      <c r="AB120" s="12">
        <v>-1.0</v>
      </c>
      <c r="AC120" s="12">
        <f> 7.8 - 5.9</f>
        <v>1.9</v>
      </c>
      <c r="AD120" s="15"/>
      <c r="AE120" s="15"/>
      <c r="AF120" s="12">
        <v>3.0</v>
      </c>
      <c r="AG120" s="15"/>
      <c r="AH120" s="12" t="s">
        <v>58</v>
      </c>
      <c r="AI120" s="15"/>
      <c r="AJ120" s="15"/>
      <c r="AK120" s="15"/>
      <c r="AL120" s="15"/>
    </row>
    <row r="121">
      <c r="A121" s="12" t="s">
        <v>38</v>
      </c>
      <c r="B121" s="12">
        <v>2024.0</v>
      </c>
      <c r="C121" s="12" t="s">
        <v>39</v>
      </c>
      <c r="D121" s="12" t="s">
        <v>40</v>
      </c>
      <c r="E121" s="12" t="s">
        <v>40</v>
      </c>
      <c r="F121" s="7" t="s">
        <v>42</v>
      </c>
      <c r="G121" s="14">
        <v>120.0</v>
      </c>
      <c r="H121" s="14">
        <v>31.0</v>
      </c>
      <c r="I121" s="7" t="s">
        <v>51</v>
      </c>
      <c r="J121" s="14">
        <v>3.0</v>
      </c>
      <c r="K121" s="14">
        <v>10.0</v>
      </c>
      <c r="L121" s="14">
        <v>0.0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5"/>
      <c r="Y121" s="15"/>
      <c r="Z121" s="15"/>
      <c r="AA121" s="15"/>
      <c r="AB121" s="15"/>
      <c r="AC121" s="15"/>
      <c r="AD121" s="15"/>
      <c r="AE121" s="15"/>
      <c r="AF121" s="12">
        <v>3.0</v>
      </c>
      <c r="AG121" s="15"/>
      <c r="AH121" s="12" t="s">
        <v>49</v>
      </c>
      <c r="AI121" s="12" t="s">
        <v>51</v>
      </c>
      <c r="AJ121" s="12" t="s">
        <v>107</v>
      </c>
      <c r="AK121" s="15"/>
      <c r="AL121" s="15"/>
    </row>
    <row r="122">
      <c r="A122" s="12" t="s">
        <v>38</v>
      </c>
      <c r="B122" s="12">
        <v>2024.0</v>
      </c>
      <c r="C122" s="12" t="s">
        <v>39</v>
      </c>
      <c r="D122" s="12" t="s">
        <v>40</v>
      </c>
      <c r="E122" s="12" t="s">
        <v>40</v>
      </c>
      <c r="F122" s="7" t="s">
        <v>42</v>
      </c>
      <c r="G122" s="14">
        <v>121.0</v>
      </c>
      <c r="H122" s="14">
        <v>31.0</v>
      </c>
      <c r="I122" s="7" t="s">
        <v>53</v>
      </c>
      <c r="J122" s="14">
        <v>3.0</v>
      </c>
      <c r="K122" s="14">
        <v>10.0</v>
      </c>
      <c r="L122" s="14">
        <v>3.0</v>
      </c>
      <c r="M122" s="9"/>
      <c r="N122" s="9"/>
      <c r="O122" s="7" t="s">
        <v>89</v>
      </c>
      <c r="P122" s="9"/>
      <c r="Q122" s="7" t="s">
        <v>46</v>
      </c>
      <c r="R122" s="9"/>
      <c r="S122" s="9"/>
      <c r="T122" s="7" t="s">
        <v>130</v>
      </c>
      <c r="U122" s="9"/>
      <c r="V122" s="9"/>
      <c r="W122" s="7" t="s">
        <v>75</v>
      </c>
      <c r="X122" s="12" t="s">
        <v>58</v>
      </c>
      <c r="Y122" s="12" t="s">
        <v>50</v>
      </c>
      <c r="Z122" s="15"/>
      <c r="AA122" s="12">
        <f> 10.3 - 8.3</f>
        <v>2</v>
      </c>
      <c r="AB122" s="12">
        <f> 11 - 8.3</f>
        <v>2.7</v>
      </c>
      <c r="AC122" s="12">
        <v>-1.0</v>
      </c>
      <c r="AD122" s="12">
        <v>2.0</v>
      </c>
      <c r="AE122" s="12">
        <v>0.0</v>
      </c>
      <c r="AF122" s="12">
        <v>3.0</v>
      </c>
      <c r="AG122" s="12">
        <v>27.0</v>
      </c>
      <c r="AH122" s="12" t="s">
        <v>49</v>
      </c>
      <c r="AI122" s="12" t="s">
        <v>53</v>
      </c>
      <c r="AJ122" s="12" t="s">
        <v>131</v>
      </c>
      <c r="AK122" s="15"/>
      <c r="AL122" s="15"/>
    </row>
    <row r="123">
      <c r="A123" s="12" t="s">
        <v>38</v>
      </c>
      <c r="B123" s="12">
        <v>2024.0</v>
      </c>
      <c r="C123" s="12" t="s">
        <v>39</v>
      </c>
      <c r="D123" s="12" t="s">
        <v>40</v>
      </c>
      <c r="E123" s="12" t="s">
        <v>40</v>
      </c>
      <c r="F123" s="7" t="s">
        <v>42</v>
      </c>
      <c r="G123" s="14">
        <v>122.0</v>
      </c>
      <c r="H123" s="14">
        <v>28.0</v>
      </c>
      <c r="I123" s="9"/>
      <c r="J123" s="14">
        <v>4.0</v>
      </c>
      <c r="K123" s="14">
        <v>7.0</v>
      </c>
      <c r="L123" s="14">
        <v>18.0</v>
      </c>
      <c r="M123" s="9"/>
      <c r="N123" s="9"/>
      <c r="O123" s="7" t="s">
        <v>65</v>
      </c>
      <c r="P123" s="7" t="s">
        <v>66</v>
      </c>
      <c r="Q123" s="7" t="s">
        <v>46</v>
      </c>
      <c r="R123" s="9"/>
      <c r="S123" s="9"/>
      <c r="T123" s="7" t="s">
        <v>67</v>
      </c>
      <c r="U123" s="9"/>
      <c r="V123" s="9"/>
      <c r="W123" s="7" t="s">
        <v>68</v>
      </c>
      <c r="X123" s="12" t="s">
        <v>58</v>
      </c>
      <c r="Y123" s="12" t="s">
        <v>50</v>
      </c>
      <c r="Z123" s="12">
        <v>4.0</v>
      </c>
      <c r="AA123" s="12">
        <f> 11.3 - 6</f>
        <v>5.3</v>
      </c>
      <c r="AB123" s="12">
        <f> 12.8 - 6</f>
        <v>6.8</v>
      </c>
      <c r="AC123" s="12">
        <f> 7.9 - 6</f>
        <v>1.9</v>
      </c>
      <c r="AD123" s="12">
        <v>2.0</v>
      </c>
      <c r="AE123" s="12">
        <v>0.0</v>
      </c>
      <c r="AF123" s="12">
        <v>3.0</v>
      </c>
      <c r="AG123" s="12">
        <v>5.0</v>
      </c>
      <c r="AH123" s="12" t="s">
        <v>58</v>
      </c>
      <c r="AI123" s="15"/>
      <c r="AJ123" s="15"/>
      <c r="AK123" s="15"/>
      <c r="AL123" s="15"/>
    </row>
    <row r="124">
      <c r="A124" s="12" t="s">
        <v>38</v>
      </c>
      <c r="B124" s="12">
        <v>2024.0</v>
      </c>
      <c r="C124" s="12" t="s">
        <v>39</v>
      </c>
      <c r="D124" s="12" t="s">
        <v>40</v>
      </c>
      <c r="E124" s="12" t="s">
        <v>40</v>
      </c>
      <c r="F124" s="7" t="s">
        <v>42</v>
      </c>
      <c r="G124" s="14">
        <v>123.0</v>
      </c>
      <c r="H124" s="14">
        <v>10.0</v>
      </c>
      <c r="I124" s="7" t="s">
        <v>53</v>
      </c>
      <c r="J124" s="14">
        <v>1.0</v>
      </c>
      <c r="K124" s="14">
        <v>10.0</v>
      </c>
      <c r="L124" s="14">
        <v>7.0</v>
      </c>
      <c r="M124" s="9"/>
      <c r="N124" s="9"/>
      <c r="O124" s="7" t="s">
        <v>89</v>
      </c>
      <c r="P124" s="9"/>
      <c r="Q124" s="7" t="s">
        <v>46</v>
      </c>
      <c r="R124" s="9"/>
      <c r="S124" s="9"/>
      <c r="T124" s="7" t="s">
        <v>67</v>
      </c>
      <c r="U124" s="9"/>
      <c r="V124" s="9"/>
      <c r="W124" s="7" t="s">
        <v>87</v>
      </c>
      <c r="X124" s="12" t="s">
        <v>58</v>
      </c>
      <c r="Y124" s="12" t="s">
        <v>50</v>
      </c>
      <c r="Z124" s="12">
        <v>4.0</v>
      </c>
      <c r="AA124" s="12">
        <f> 8.2 - 6.5</f>
        <v>1.7</v>
      </c>
      <c r="AB124" s="12">
        <f> 9.2 - 6.5</f>
        <v>2.7</v>
      </c>
      <c r="AC124" s="12">
        <v>-1.0</v>
      </c>
      <c r="AD124" s="12">
        <v>2.0</v>
      </c>
      <c r="AE124" s="12">
        <v>0.0</v>
      </c>
      <c r="AF124" s="12">
        <v>3.0</v>
      </c>
      <c r="AG124" s="12">
        <v>89.0</v>
      </c>
      <c r="AH124" s="12" t="s">
        <v>49</v>
      </c>
      <c r="AI124" s="12" t="s">
        <v>53</v>
      </c>
      <c r="AJ124" s="12" t="s">
        <v>91</v>
      </c>
      <c r="AK124" s="15"/>
      <c r="AL124" s="15"/>
    </row>
    <row r="125">
      <c r="A125" s="12" t="s">
        <v>38</v>
      </c>
      <c r="B125" s="12">
        <v>2024.0</v>
      </c>
      <c r="C125" s="12" t="s">
        <v>39</v>
      </c>
      <c r="D125" s="12" t="s">
        <v>40</v>
      </c>
      <c r="E125" s="12" t="s">
        <v>40</v>
      </c>
      <c r="F125" s="7" t="s">
        <v>42</v>
      </c>
      <c r="G125" s="14">
        <v>124.0</v>
      </c>
      <c r="H125" s="14">
        <v>3.0</v>
      </c>
      <c r="I125" s="7" t="s">
        <v>53</v>
      </c>
      <c r="J125" s="14">
        <v>2.0</v>
      </c>
      <c r="K125" s="14">
        <v>3.0</v>
      </c>
      <c r="L125" s="14">
        <v>2.0</v>
      </c>
      <c r="M125" s="9"/>
      <c r="N125" s="9"/>
      <c r="O125" s="7" t="s">
        <v>132</v>
      </c>
      <c r="P125" s="9"/>
      <c r="Q125" s="7" t="s">
        <v>46</v>
      </c>
      <c r="R125" s="9"/>
      <c r="S125" s="9"/>
      <c r="T125" s="7" t="s">
        <v>133</v>
      </c>
      <c r="U125" s="9"/>
      <c r="V125" s="9"/>
      <c r="W125" s="7" t="s">
        <v>75</v>
      </c>
      <c r="X125" s="12" t="s">
        <v>58</v>
      </c>
      <c r="Y125" s="12" t="s">
        <v>50</v>
      </c>
      <c r="Z125" s="12">
        <v>4.0</v>
      </c>
      <c r="AA125" s="12">
        <f> 6.8 - 5.9</f>
        <v>0.9</v>
      </c>
      <c r="AB125" s="12">
        <f> 7.3 - 5.9</f>
        <v>1.4</v>
      </c>
      <c r="AC125" s="12">
        <v>-1.0</v>
      </c>
      <c r="AD125" s="12">
        <v>3.0</v>
      </c>
      <c r="AE125" s="12">
        <v>1.0</v>
      </c>
      <c r="AF125" s="12">
        <v>3.0</v>
      </c>
      <c r="AG125" s="12">
        <v>89.0</v>
      </c>
      <c r="AH125" s="12" t="s">
        <v>58</v>
      </c>
      <c r="AI125" s="15"/>
      <c r="AJ125" s="15"/>
      <c r="AK125" s="15"/>
      <c r="AL125" s="15"/>
    </row>
    <row r="126">
      <c r="A126" s="12" t="s">
        <v>38</v>
      </c>
      <c r="B126" s="12">
        <v>2024.0</v>
      </c>
      <c r="C126" s="12" t="s">
        <v>39</v>
      </c>
      <c r="D126" s="12" t="s">
        <v>40</v>
      </c>
      <c r="E126" s="12" t="s">
        <v>40</v>
      </c>
      <c r="F126" s="7" t="s">
        <v>42</v>
      </c>
      <c r="G126" s="14">
        <v>125.0</v>
      </c>
      <c r="H126" s="14">
        <v>1.0</v>
      </c>
      <c r="I126" s="7" t="s">
        <v>53</v>
      </c>
      <c r="J126" s="14">
        <v>3.0</v>
      </c>
      <c r="K126" s="14">
        <v>1.0</v>
      </c>
      <c r="L126" s="14">
        <v>0.0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5"/>
      <c r="Y126" s="15"/>
      <c r="Z126" s="15"/>
      <c r="AA126" s="15"/>
      <c r="AB126" s="15"/>
      <c r="AC126" s="15"/>
      <c r="AD126" s="15"/>
      <c r="AE126" s="15"/>
      <c r="AF126" s="12">
        <v>3.0</v>
      </c>
      <c r="AG126" s="15"/>
      <c r="AH126" s="12" t="s">
        <v>58</v>
      </c>
      <c r="AI126" s="15"/>
      <c r="AJ126" s="15"/>
      <c r="AK126" s="15"/>
      <c r="AL126" s="15"/>
    </row>
    <row r="127">
      <c r="A127" s="12" t="s">
        <v>38</v>
      </c>
      <c r="B127" s="12">
        <v>2024.0</v>
      </c>
      <c r="C127" s="12" t="s">
        <v>39</v>
      </c>
      <c r="D127" s="12" t="s">
        <v>40</v>
      </c>
      <c r="E127" s="12" t="s">
        <v>40</v>
      </c>
      <c r="F127" s="7" t="s">
        <v>42</v>
      </c>
      <c r="G127" s="14">
        <v>126.0</v>
      </c>
      <c r="H127" s="14">
        <v>1.0</v>
      </c>
      <c r="I127" s="7" t="s">
        <v>134</v>
      </c>
      <c r="J127" s="14">
        <v>3.0</v>
      </c>
      <c r="K127" s="14">
        <v>1.0</v>
      </c>
      <c r="L127" s="14">
        <v>1.0</v>
      </c>
      <c r="M127" s="9"/>
      <c r="N127" s="9"/>
      <c r="O127" s="7" t="s">
        <v>135</v>
      </c>
      <c r="P127" s="7" t="s">
        <v>136</v>
      </c>
      <c r="Q127" s="9"/>
      <c r="R127" s="7" t="s">
        <v>56</v>
      </c>
      <c r="S127" s="7" t="s">
        <v>137</v>
      </c>
      <c r="T127" s="9"/>
      <c r="U127" s="9"/>
      <c r="V127" s="9"/>
      <c r="W127" s="9"/>
      <c r="X127" s="12" t="s">
        <v>58</v>
      </c>
      <c r="Y127" s="12" t="s">
        <v>98</v>
      </c>
      <c r="Z127" s="15"/>
      <c r="AA127" s="15"/>
      <c r="AB127" s="15"/>
      <c r="AC127" s="15"/>
      <c r="AD127" s="15"/>
      <c r="AE127" s="15"/>
      <c r="AF127" s="12">
        <v>3.0</v>
      </c>
      <c r="AG127" s="15"/>
      <c r="AH127" s="12" t="s">
        <v>58</v>
      </c>
      <c r="AI127" s="15"/>
      <c r="AJ127" s="15"/>
      <c r="AK127" s="15"/>
      <c r="AL127" s="15"/>
    </row>
    <row r="128" hidden="1">
      <c r="A128" s="6" t="s">
        <v>38</v>
      </c>
      <c r="B128" s="6">
        <v>2024.0</v>
      </c>
      <c r="C128" s="6" t="s">
        <v>39</v>
      </c>
      <c r="D128" s="6" t="s">
        <v>40</v>
      </c>
      <c r="F128" s="7" t="s">
        <v>41</v>
      </c>
      <c r="G128" s="8">
        <v>127.0</v>
      </c>
      <c r="H128" s="8">
        <v>3.0</v>
      </c>
      <c r="I128" s="7" t="s">
        <v>53</v>
      </c>
      <c r="J128" s="8">
        <v>1.0</v>
      </c>
      <c r="K128" s="10"/>
      <c r="L128" s="9"/>
      <c r="M128" s="10"/>
      <c r="N128" s="10"/>
      <c r="O128" s="10"/>
      <c r="P128" s="9"/>
      <c r="Q128" s="10"/>
      <c r="R128" s="9"/>
      <c r="S128" s="9"/>
      <c r="T128" s="9"/>
      <c r="U128" s="10"/>
      <c r="V128" s="11"/>
      <c r="W128" s="9"/>
    </row>
    <row r="129" hidden="1">
      <c r="A129" s="6" t="s">
        <v>38</v>
      </c>
      <c r="B129" s="6">
        <v>2024.0</v>
      </c>
      <c r="C129" s="6" t="s">
        <v>39</v>
      </c>
      <c r="D129" s="6" t="s">
        <v>40</v>
      </c>
      <c r="F129" s="7" t="s">
        <v>41</v>
      </c>
      <c r="G129" s="8">
        <v>128.0</v>
      </c>
      <c r="H129" s="8">
        <v>-40.0</v>
      </c>
      <c r="I129" s="7" t="s">
        <v>51</v>
      </c>
      <c r="J129" s="10"/>
      <c r="K129" s="10"/>
      <c r="L129" s="9"/>
      <c r="M129" s="10"/>
      <c r="N129" s="10"/>
      <c r="O129" s="10"/>
      <c r="P129" s="9"/>
      <c r="Q129" s="10"/>
      <c r="R129" s="9"/>
      <c r="S129" s="9"/>
      <c r="T129" s="9"/>
      <c r="U129" s="10"/>
      <c r="V129" s="11"/>
      <c r="W129" s="9"/>
    </row>
    <row r="130" hidden="1">
      <c r="A130" s="6" t="s">
        <v>38</v>
      </c>
      <c r="B130" s="6">
        <v>2024.0</v>
      </c>
      <c r="C130" s="6" t="s">
        <v>39</v>
      </c>
      <c r="D130" s="6" t="s">
        <v>40</v>
      </c>
      <c r="E130" s="6" t="s">
        <v>39</v>
      </c>
      <c r="F130" s="7" t="s">
        <v>74</v>
      </c>
      <c r="G130" s="8">
        <v>129.0</v>
      </c>
      <c r="H130" s="8">
        <v>-41.0</v>
      </c>
      <c r="I130" s="7" t="s">
        <v>51</v>
      </c>
      <c r="J130" s="8">
        <v>1.0</v>
      </c>
      <c r="K130" s="8">
        <v>10.0</v>
      </c>
      <c r="L130" s="14">
        <v>6.0</v>
      </c>
      <c r="M130" s="10"/>
      <c r="N130" s="10"/>
      <c r="O130" s="16" t="s">
        <v>45</v>
      </c>
      <c r="P130" s="9"/>
      <c r="Q130" s="10"/>
      <c r="R130" s="9"/>
      <c r="S130" s="9"/>
      <c r="T130" s="9"/>
      <c r="U130" s="10"/>
      <c r="V130" s="11"/>
      <c r="W130" s="9"/>
    </row>
    <row r="131" hidden="1">
      <c r="A131" s="6" t="s">
        <v>38</v>
      </c>
      <c r="B131" s="6">
        <v>2024.0</v>
      </c>
      <c r="C131" s="6" t="s">
        <v>39</v>
      </c>
      <c r="D131" s="6" t="s">
        <v>40</v>
      </c>
      <c r="E131" s="6" t="s">
        <v>39</v>
      </c>
      <c r="F131" s="7" t="s">
        <v>74</v>
      </c>
      <c r="G131" s="8">
        <v>130.0</v>
      </c>
      <c r="H131" s="8">
        <v>-47.0</v>
      </c>
      <c r="I131" s="7" t="s">
        <v>51</v>
      </c>
      <c r="J131" s="8">
        <v>2.0</v>
      </c>
      <c r="K131" s="8">
        <v>4.0</v>
      </c>
      <c r="L131" s="14">
        <v>-1.0</v>
      </c>
      <c r="M131" s="10"/>
      <c r="N131" s="10"/>
      <c r="O131" s="16" t="s">
        <v>97</v>
      </c>
      <c r="P131" s="9"/>
      <c r="Q131" s="10"/>
      <c r="R131" s="9"/>
      <c r="S131" s="9"/>
      <c r="T131" s="9"/>
      <c r="U131" s="10"/>
      <c r="V131" s="11"/>
      <c r="W131" s="9"/>
    </row>
    <row r="132" hidden="1">
      <c r="A132" s="6" t="s">
        <v>38</v>
      </c>
      <c r="B132" s="6">
        <v>2024.0</v>
      </c>
      <c r="C132" s="6" t="s">
        <v>39</v>
      </c>
      <c r="D132" s="6" t="s">
        <v>40</v>
      </c>
      <c r="E132" s="6" t="s">
        <v>39</v>
      </c>
      <c r="F132" s="7" t="s">
        <v>74</v>
      </c>
      <c r="G132" s="8">
        <v>131.0</v>
      </c>
      <c r="H132" s="8">
        <v>-46.0</v>
      </c>
      <c r="I132" s="9"/>
      <c r="J132" s="8">
        <v>3.0</v>
      </c>
      <c r="K132" s="8">
        <v>5.0</v>
      </c>
      <c r="L132" s="14">
        <v>0.0</v>
      </c>
      <c r="M132" s="10"/>
      <c r="N132" s="10"/>
      <c r="O132" s="16" t="s">
        <v>45</v>
      </c>
      <c r="P132" s="9"/>
      <c r="Q132" s="10"/>
      <c r="R132" s="9"/>
      <c r="S132" s="9"/>
      <c r="T132" s="9"/>
      <c r="U132" s="10"/>
      <c r="V132" s="11"/>
      <c r="W132" s="9"/>
    </row>
    <row r="133" hidden="1">
      <c r="A133" s="6" t="s">
        <v>38</v>
      </c>
      <c r="B133" s="6">
        <v>2024.0</v>
      </c>
      <c r="C133" s="6" t="s">
        <v>39</v>
      </c>
      <c r="D133" s="6" t="s">
        <v>40</v>
      </c>
      <c r="F133" s="7" t="s">
        <v>41</v>
      </c>
      <c r="G133" s="8">
        <v>132.0</v>
      </c>
      <c r="H133" s="8">
        <v>-46.0</v>
      </c>
      <c r="I133" s="9"/>
      <c r="J133" s="8">
        <v>4.0</v>
      </c>
      <c r="K133" s="8">
        <v>5.0</v>
      </c>
      <c r="L133" s="9"/>
      <c r="M133" s="10"/>
      <c r="N133" s="10"/>
      <c r="O133" s="10"/>
      <c r="P133" s="9"/>
      <c r="Q133" s="10"/>
      <c r="R133" s="9"/>
      <c r="S133" s="9"/>
      <c r="T133" s="9"/>
      <c r="U133" s="10"/>
      <c r="V133" s="11"/>
      <c r="W133" s="9"/>
    </row>
    <row r="134">
      <c r="A134" s="12" t="s">
        <v>38</v>
      </c>
      <c r="B134" s="12">
        <v>2024.0</v>
      </c>
      <c r="C134" s="12" t="s">
        <v>39</v>
      </c>
      <c r="D134" s="12" t="s">
        <v>40</v>
      </c>
      <c r="E134" s="12" t="s">
        <v>40</v>
      </c>
      <c r="F134" s="7" t="s">
        <v>42</v>
      </c>
      <c r="G134" s="14">
        <v>133.0</v>
      </c>
      <c r="H134" s="14">
        <v>-32.0</v>
      </c>
      <c r="I134" s="9"/>
      <c r="J134" s="14">
        <v>0.0</v>
      </c>
      <c r="K134" s="14">
        <v>10.0</v>
      </c>
      <c r="L134" s="14">
        <v>15.0</v>
      </c>
      <c r="M134" s="9"/>
      <c r="N134" s="9"/>
      <c r="O134" s="7" t="s">
        <v>65</v>
      </c>
      <c r="P134" s="7" t="s">
        <v>66</v>
      </c>
      <c r="Q134" s="7" t="s">
        <v>46</v>
      </c>
      <c r="R134" s="9"/>
      <c r="S134" s="9"/>
      <c r="T134" s="7" t="s">
        <v>67</v>
      </c>
      <c r="U134" s="9"/>
      <c r="V134" s="9"/>
      <c r="W134" s="7" t="s">
        <v>68</v>
      </c>
      <c r="X134" s="12" t="s">
        <v>58</v>
      </c>
      <c r="Y134" s="12" t="s">
        <v>50</v>
      </c>
      <c r="Z134" s="12">
        <v>4.0</v>
      </c>
      <c r="AA134" s="12">
        <f> 8.3 - 5.6</f>
        <v>2.7</v>
      </c>
      <c r="AB134" s="12">
        <v>-1.0</v>
      </c>
      <c r="AC134" s="12">
        <v>-1.0</v>
      </c>
      <c r="AD134" s="15"/>
      <c r="AE134" s="15"/>
      <c r="AF134" s="12">
        <v>3.0</v>
      </c>
      <c r="AG134" s="12">
        <v>89.0</v>
      </c>
      <c r="AH134" s="12" t="s">
        <v>58</v>
      </c>
      <c r="AI134" s="15"/>
      <c r="AJ134" s="15"/>
      <c r="AK134" s="15"/>
      <c r="AL134" s="15"/>
    </row>
    <row r="135">
      <c r="A135" s="12" t="s">
        <v>38</v>
      </c>
      <c r="B135" s="12">
        <v>2024.0</v>
      </c>
      <c r="C135" s="12" t="s">
        <v>39</v>
      </c>
      <c r="D135" s="12" t="s">
        <v>40</v>
      </c>
      <c r="E135" s="12" t="s">
        <v>40</v>
      </c>
      <c r="F135" s="7" t="s">
        <v>42</v>
      </c>
      <c r="G135" s="14">
        <v>134.0</v>
      </c>
      <c r="H135" s="14">
        <v>-47.0</v>
      </c>
      <c r="I135" s="9"/>
      <c r="J135" s="14">
        <v>1.0</v>
      </c>
      <c r="K135" s="14">
        <v>10.0</v>
      </c>
      <c r="L135" s="14">
        <v>53.0</v>
      </c>
      <c r="M135" s="9"/>
      <c r="N135" s="9"/>
      <c r="O135" s="7" t="s">
        <v>65</v>
      </c>
      <c r="P135" s="7" t="s">
        <v>66</v>
      </c>
      <c r="Q135" s="7" t="s">
        <v>46</v>
      </c>
      <c r="R135" s="9"/>
      <c r="S135" s="9"/>
      <c r="T135" s="7" t="s">
        <v>83</v>
      </c>
      <c r="U135" s="9"/>
      <c r="V135" s="9"/>
      <c r="W135" s="7" t="s">
        <v>68</v>
      </c>
      <c r="X135" s="12" t="s">
        <v>58</v>
      </c>
      <c r="Y135" s="12" t="s">
        <v>50</v>
      </c>
      <c r="Z135" s="12">
        <v>4.0</v>
      </c>
      <c r="AA135" s="12">
        <f> 12.7 - 8.5</f>
        <v>4.2</v>
      </c>
      <c r="AB135" s="12">
        <f> 14 - 8.5</f>
        <v>5.5</v>
      </c>
      <c r="AC135" s="12">
        <f> 10.6 - 8.5</f>
        <v>2.1</v>
      </c>
      <c r="AD135" s="12">
        <v>39.0</v>
      </c>
      <c r="AE135" s="12">
        <v>0.0</v>
      </c>
      <c r="AF135" s="12">
        <v>3.0</v>
      </c>
      <c r="AG135" s="12">
        <v>89.0</v>
      </c>
      <c r="AH135" s="12" t="s">
        <v>58</v>
      </c>
      <c r="AI135" s="15"/>
      <c r="AJ135" s="15"/>
      <c r="AK135" s="15"/>
      <c r="AL135" s="15"/>
    </row>
    <row r="136" hidden="1">
      <c r="A136" s="6" t="s">
        <v>38</v>
      </c>
      <c r="B136" s="6">
        <v>2024.0</v>
      </c>
      <c r="C136" s="6" t="s">
        <v>39</v>
      </c>
      <c r="D136" s="6" t="s">
        <v>40</v>
      </c>
      <c r="F136" s="7" t="s">
        <v>41</v>
      </c>
      <c r="G136" s="8">
        <v>135.0</v>
      </c>
      <c r="H136" s="8">
        <v>3.0</v>
      </c>
      <c r="I136" s="9"/>
      <c r="J136" s="8">
        <v>1.0</v>
      </c>
      <c r="K136" s="10"/>
      <c r="L136" s="9"/>
      <c r="M136" s="10"/>
      <c r="N136" s="10"/>
      <c r="O136" s="10"/>
      <c r="P136" s="9"/>
      <c r="Q136" s="10"/>
      <c r="R136" s="9"/>
      <c r="S136" s="9"/>
      <c r="T136" s="9"/>
      <c r="U136" s="10"/>
      <c r="V136" s="11"/>
      <c r="W136" s="9"/>
    </row>
    <row r="137" hidden="1">
      <c r="A137" s="6" t="s">
        <v>38</v>
      </c>
      <c r="B137" s="6">
        <v>2024.0</v>
      </c>
      <c r="C137" s="6" t="s">
        <v>39</v>
      </c>
      <c r="D137" s="6" t="s">
        <v>40</v>
      </c>
      <c r="F137" s="7" t="s">
        <v>41</v>
      </c>
      <c r="G137" s="8">
        <v>136.0</v>
      </c>
      <c r="H137" s="8">
        <v>-40.0</v>
      </c>
      <c r="I137" s="9"/>
      <c r="J137" s="10"/>
      <c r="K137" s="10"/>
      <c r="L137" s="9"/>
      <c r="M137" s="10"/>
      <c r="N137" s="10"/>
      <c r="O137" s="10"/>
      <c r="P137" s="9"/>
      <c r="Q137" s="10"/>
      <c r="R137" s="9"/>
      <c r="S137" s="9"/>
      <c r="T137" s="9"/>
      <c r="U137" s="10"/>
      <c r="V137" s="11"/>
      <c r="W137" s="9"/>
    </row>
    <row r="138" hidden="1">
      <c r="A138" s="6" t="s">
        <v>38</v>
      </c>
      <c r="B138" s="6">
        <v>2024.0</v>
      </c>
      <c r="C138" s="6" t="s">
        <v>39</v>
      </c>
      <c r="D138" s="6" t="s">
        <v>40</v>
      </c>
      <c r="E138" s="6" t="s">
        <v>39</v>
      </c>
      <c r="F138" s="7" t="s">
        <v>74</v>
      </c>
      <c r="G138" s="8">
        <v>137.0</v>
      </c>
      <c r="H138" s="8">
        <v>-36.0</v>
      </c>
      <c r="I138" s="7" t="s">
        <v>51</v>
      </c>
      <c r="J138" s="8">
        <v>1.0</v>
      </c>
      <c r="K138" s="8">
        <v>10.0</v>
      </c>
      <c r="L138" s="14">
        <v>1.0</v>
      </c>
      <c r="M138" s="10"/>
      <c r="N138" s="10"/>
      <c r="O138" s="10"/>
      <c r="P138" s="9"/>
      <c r="Q138" s="10"/>
      <c r="R138" s="9"/>
      <c r="S138" s="9"/>
      <c r="T138" s="9"/>
      <c r="U138" s="10"/>
      <c r="V138" s="11"/>
      <c r="W138" s="9"/>
    </row>
    <row r="139" hidden="1">
      <c r="A139" s="6" t="s">
        <v>38</v>
      </c>
      <c r="B139" s="6">
        <v>2024.0</v>
      </c>
      <c r="C139" s="6" t="s">
        <v>39</v>
      </c>
      <c r="D139" s="6" t="s">
        <v>40</v>
      </c>
      <c r="E139" s="6" t="s">
        <v>39</v>
      </c>
      <c r="F139" s="7" t="s">
        <v>74</v>
      </c>
      <c r="G139" s="8">
        <v>138.0</v>
      </c>
      <c r="H139" s="8">
        <v>-37.0</v>
      </c>
      <c r="I139" s="7" t="s">
        <v>51</v>
      </c>
      <c r="J139" s="8">
        <v>2.0</v>
      </c>
      <c r="K139" s="8">
        <v>9.0</v>
      </c>
      <c r="L139" s="14">
        <v>9.0</v>
      </c>
      <c r="M139" s="10"/>
      <c r="N139" s="10"/>
      <c r="O139" s="16" t="s">
        <v>45</v>
      </c>
      <c r="P139" s="9"/>
      <c r="Q139" s="10"/>
      <c r="R139" s="9"/>
      <c r="S139" s="9"/>
      <c r="T139" s="9"/>
      <c r="U139" s="10"/>
      <c r="V139" s="11"/>
      <c r="W139" s="9"/>
    </row>
    <row r="140" hidden="1">
      <c r="A140" s="6" t="s">
        <v>38</v>
      </c>
      <c r="B140" s="6">
        <v>2024.0</v>
      </c>
      <c r="C140" s="6" t="s">
        <v>39</v>
      </c>
      <c r="D140" s="6" t="s">
        <v>40</v>
      </c>
      <c r="E140" s="6" t="s">
        <v>39</v>
      </c>
      <c r="F140" s="7" t="s">
        <v>74</v>
      </c>
      <c r="G140" s="8">
        <v>139.0</v>
      </c>
      <c r="H140" s="8">
        <v>-46.0</v>
      </c>
      <c r="I140" s="9"/>
      <c r="J140" s="8">
        <v>1.0</v>
      </c>
      <c r="K140" s="8">
        <v>10.0</v>
      </c>
      <c r="L140" s="14">
        <v>3.0</v>
      </c>
      <c r="M140" s="10"/>
      <c r="N140" s="10"/>
      <c r="O140" s="16" t="s">
        <v>110</v>
      </c>
      <c r="P140" s="9"/>
      <c r="Q140" s="10"/>
      <c r="R140" s="9"/>
      <c r="S140" s="9"/>
      <c r="T140" s="9"/>
      <c r="U140" s="10"/>
      <c r="V140" s="11"/>
      <c r="W140" s="9"/>
    </row>
    <row r="141" hidden="1">
      <c r="A141" s="6" t="s">
        <v>38</v>
      </c>
      <c r="B141" s="6">
        <v>2024.0</v>
      </c>
      <c r="C141" s="6" t="s">
        <v>39</v>
      </c>
      <c r="D141" s="6" t="s">
        <v>40</v>
      </c>
      <c r="E141" s="6" t="s">
        <v>39</v>
      </c>
      <c r="F141" s="7" t="s">
        <v>74</v>
      </c>
      <c r="G141" s="8">
        <v>140.0</v>
      </c>
      <c r="H141" s="8">
        <v>-49.0</v>
      </c>
      <c r="I141" s="9"/>
      <c r="J141" s="8">
        <v>2.0</v>
      </c>
      <c r="K141" s="8">
        <v>7.0</v>
      </c>
      <c r="L141" s="14">
        <v>10.0</v>
      </c>
      <c r="M141" s="10"/>
      <c r="N141" s="10"/>
      <c r="O141" s="16" t="s">
        <v>45</v>
      </c>
      <c r="P141" s="9"/>
      <c r="Q141" s="10"/>
      <c r="R141" s="9"/>
      <c r="S141" s="9"/>
      <c r="T141" s="9"/>
      <c r="U141" s="10"/>
      <c r="V141" s="11"/>
      <c r="W141" s="9"/>
    </row>
    <row r="142" hidden="1">
      <c r="A142" s="6" t="s">
        <v>38</v>
      </c>
      <c r="B142" s="6">
        <v>2024.0</v>
      </c>
      <c r="C142" s="6" t="s">
        <v>39</v>
      </c>
      <c r="D142" s="6" t="s">
        <v>40</v>
      </c>
      <c r="E142" s="6" t="s">
        <v>39</v>
      </c>
      <c r="F142" s="7" t="s">
        <v>74</v>
      </c>
      <c r="G142" s="8">
        <v>141.0</v>
      </c>
      <c r="H142" s="8">
        <v>41.0</v>
      </c>
      <c r="I142" s="9"/>
      <c r="J142" s="8">
        <v>1.0</v>
      </c>
      <c r="K142" s="8">
        <v>10.0</v>
      </c>
      <c r="L142" s="14">
        <v>0.0</v>
      </c>
      <c r="M142" s="10"/>
      <c r="N142" s="10"/>
      <c r="O142" s="10"/>
      <c r="P142" s="9"/>
      <c r="Q142" s="10"/>
      <c r="R142" s="9"/>
      <c r="S142" s="9"/>
      <c r="T142" s="9"/>
      <c r="U142" s="10"/>
      <c r="V142" s="11"/>
      <c r="W142" s="9"/>
    </row>
    <row r="143" hidden="1">
      <c r="A143" s="6" t="s">
        <v>38</v>
      </c>
      <c r="B143" s="6">
        <v>2024.0</v>
      </c>
      <c r="C143" s="6" t="s">
        <v>39</v>
      </c>
      <c r="D143" s="6" t="s">
        <v>40</v>
      </c>
      <c r="E143" s="6" t="s">
        <v>39</v>
      </c>
      <c r="F143" s="7" t="s">
        <v>74</v>
      </c>
      <c r="G143" s="8">
        <v>142.0</v>
      </c>
      <c r="H143" s="8">
        <v>41.0</v>
      </c>
      <c r="I143" s="9"/>
      <c r="J143" s="8">
        <v>2.0</v>
      </c>
      <c r="K143" s="8">
        <v>10.0</v>
      </c>
      <c r="L143" s="14">
        <v>15.0</v>
      </c>
      <c r="M143" s="10"/>
      <c r="N143" s="10"/>
      <c r="O143" s="16" t="s">
        <v>45</v>
      </c>
      <c r="P143" s="9"/>
      <c r="Q143" s="10"/>
      <c r="R143" s="9"/>
      <c r="S143" s="9"/>
      <c r="T143" s="9"/>
      <c r="U143" s="10"/>
      <c r="V143" s="11"/>
      <c r="W143" s="9"/>
    </row>
    <row r="144" hidden="1">
      <c r="A144" s="6" t="s">
        <v>38</v>
      </c>
      <c r="B144" s="6">
        <v>2024.0</v>
      </c>
      <c r="C144" s="6" t="s">
        <v>39</v>
      </c>
      <c r="D144" s="6" t="s">
        <v>40</v>
      </c>
      <c r="E144" s="6" t="s">
        <v>39</v>
      </c>
      <c r="F144" s="7" t="s">
        <v>74</v>
      </c>
      <c r="G144" s="8">
        <v>143.0</v>
      </c>
      <c r="H144" s="8">
        <v>26.0</v>
      </c>
      <c r="I144" s="9"/>
      <c r="J144" s="8">
        <v>1.0</v>
      </c>
      <c r="K144" s="8">
        <v>10.0</v>
      </c>
      <c r="L144" s="14">
        <v>14.0</v>
      </c>
      <c r="M144" s="10"/>
      <c r="N144" s="10"/>
      <c r="O144" s="16" t="s">
        <v>45</v>
      </c>
      <c r="P144" s="9"/>
      <c r="Q144" s="10"/>
      <c r="R144" s="9"/>
      <c r="S144" s="9"/>
      <c r="T144" s="9"/>
      <c r="U144" s="10"/>
      <c r="V144" s="11"/>
      <c r="W144" s="9"/>
    </row>
    <row r="145" hidden="1">
      <c r="A145" s="6" t="s">
        <v>38</v>
      </c>
      <c r="B145" s="6">
        <v>2024.0</v>
      </c>
      <c r="C145" s="6" t="s">
        <v>39</v>
      </c>
      <c r="D145" s="6" t="s">
        <v>40</v>
      </c>
      <c r="E145" s="6" t="s">
        <v>39</v>
      </c>
      <c r="F145" s="7" t="s">
        <v>74</v>
      </c>
      <c r="G145" s="8">
        <v>144.0</v>
      </c>
      <c r="H145" s="8">
        <v>12.0</v>
      </c>
      <c r="I145" s="9"/>
      <c r="J145" s="8">
        <v>1.0</v>
      </c>
      <c r="K145" s="8">
        <v>10.0</v>
      </c>
      <c r="L145" s="14">
        <v>9.0</v>
      </c>
      <c r="M145" s="10"/>
      <c r="N145" s="10"/>
      <c r="O145" s="16" t="s">
        <v>97</v>
      </c>
      <c r="P145" s="9"/>
      <c r="Q145" s="10"/>
      <c r="R145" s="9"/>
      <c r="S145" s="9"/>
      <c r="T145" s="9"/>
      <c r="U145" s="10"/>
      <c r="V145" s="11"/>
      <c r="W145" s="9"/>
    </row>
    <row r="146" hidden="1">
      <c r="A146" s="6" t="s">
        <v>38</v>
      </c>
      <c r="B146" s="6">
        <v>2024.0</v>
      </c>
      <c r="C146" s="6" t="s">
        <v>39</v>
      </c>
      <c r="D146" s="6" t="s">
        <v>40</v>
      </c>
      <c r="E146" s="6" t="s">
        <v>39</v>
      </c>
      <c r="F146" s="7" t="s">
        <v>74</v>
      </c>
      <c r="G146" s="8">
        <v>145.0</v>
      </c>
      <c r="H146" s="8">
        <v>3.0</v>
      </c>
      <c r="I146" s="9"/>
      <c r="J146" s="8">
        <v>2.0</v>
      </c>
      <c r="K146" s="8">
        <v>1.0</v>
      </c>
      <c r="L146" s="14">
        <v>1.0</v>
      </c>
      <c r="M146" s="10"/>
      <c r="N146" s="10"/>
      <c r="O146" s="10"/>
      <c r="P146" s="9"/>
      <c r="Q146" s="10"/>
      <c r="R146" s="9"/>
      <c r="S146" s="9"/>
      <c r="T146" s="9"/>
      <c r="U146" s="10"/>
      <c r="V146" s="11"/>
      <c r="W146" s="9"/>
    </row>
    <row r="147" hidden="1">
      <c r="A147" s="6" t="s">
        <v>38</v>
      </c>
      <c r="B147" s="6">
        <v>2024.0</v>
      </c>
      <c r="C147" s="6" t="s">
        <v>39</v>
      </c>
      <c r="D147" s="6" t="s">
        <v>40</v>
      </c>
      <c r="E147" s="6" t="s">
        <v>39</v>
      </c>
      <c r="F147" s="7" t="s">
        <v>74</v>
      </c>
      <c r="G147" s="8">
        <v>146.0</v>
      </c>
      <c r="H147" s="8">
        <v>2.0</v>
      </c>
      <c r="I147" s="9"/>
      <c r="J147" s="8">
        <v>1.0</v>
      </c>
      <c r="K147" s="8">
        <v>2.0</v>
      </c>
      <c r="L147" s="14">
        <v>2.0</v>
      </c>
      <c r="M147" s="10"/>
      <c r="N147" s="10"/>
      <c r="O147" s="16" t="s">
        <v>97</v>
      </c>
      <c r="P147" s="9"/>
      <c r="Q147" s="10"/>
      <c r="R147" s="9"/>
      <c r="S147" s="9"/>
      <c r="T147" s="9"/>
      <c r="U147" s="10"/>
      <c r="V147" s="11"/>
      <c r="W147" s="9"/>
    </row>
    <row r="148" hidden="1">
      <c r="A148" s="6" t="s">
        <v>38</v>
      </c>
      <c r="B148" s="6">
        <v>2024.0</v>
      </c>
      <c r="C148" s="6" t="s">
        <v>39</v>
      </c>
      <c r="D148" s="6" t="s">
        <v>40</v>
      </c>
      <c r="F148" s="7" t="s">
        <v>41</v>
      </c>
      <c r="G148" s="8">
        <v>147.0</v>
      </c>
      <c r="H148" s="8">
        <v>3.0</v>
      </c>
      <c r="I148" s="9"/>
      <c r="J148" s="10"/>
      <c r="K148" s="10"/>
      <c r="L148" s="9"/>
      <c r="M148" s="10"/>
      <c r="N148" s="10"/>
      <c r="O148" s="10"/>
      <c r="P148" s="9"/>
      <c r="Q148" s="10"/>
      <c r="R148" s="9"/>
      <c r="S148" s="9"/>
      <c r="T148" s="9"/>
      <c r="U148" s="10"/>
      <c r="V148" s="11"/>
      <c r="W148" s="9"/>
    </row>
    <row r="149">
      <c r="A149" s="6" t="s">
        <v>38</v>
      </c>
      <c r="B149" s="6">
        <v>2024.0</v>
      </c>
      <c r="C149" s="6" t="s">
        <v>39</v>
      </c>
      <c r="D149" s="6" t="s">
        <v>40</v>
      </c>
      <c r="F149" s="7" t="s">
        <v>115</v>
      </c>
      <c r="G149" s="8">
        <v>148.0</v>
      </c>
      <c r="H149" s="10"/>
      <c r="I149" s="17"/>
      <c r="J149" s="10"/>
      <c r="K149" s="10"/>
      <c r="L149" s="9"/>
      <c r="M149" s="10"/>
      <c r="N149" s="10"/>
      <c r="O149" s="10"/>
      <c r="P149" s="9"/>
      <c r="Q149" s="10"/>
      <c r="R149" s="9"/>
      <c r="S149" s="9"/>
      <c r="T149" s="9"/>
      <c r="U149" s="10"/>
      <c r="V149" s="11"/>
      <c r="W149" s="9"/>
    </row>
    <row r="150" hidden="1">
      <c r="A150" s="6" t="s">
        <v>38</v>
      </c>
      <c r="B150" s="6">
        <v>2024.0</v>
      </c>
      <c r="C150" s="6" t="s">
        <v>39</v>
      </c>
      <c r="D150" s="6" t="s">
        <v>40</v>
      </c>
      <c r="F150" s="7" t="s">
        <v>41</v>
      </c>
      <c r="G150" s="8">
        <v>149.0</v>
      </c>
      <c r="H150" s="8">
        <v>-35.0</v>
      </c>
      <c r="I150" s="9"/>
      <c r="J150" s="10"/>
      <c r="K150" s="10"/>
      <c r="L150" s="9"/>
      <c r="M150" s="10"/>
      <c r="N150" s="10"/>
      <c r="O150" s="10"/>
      <c r="P150" s="9"/>
      <c r="Q150" s="10"/>
      <c r="R150" s="9"/>
      <c r="S150" s="9"/>
      <c r="T150" s="9"/>
      <c r="U150" s="10"/>
      <c r="V150" s="11"/>
      <c r="W150" s="9"/>
    </row>
    <row r="151">
      <c r="A151" s="12" t="s">
        <v>38</v>
      </c>
      <c r="B151" s="12">
        <v>2024.0</v>
      </c>
      <c r="C151" s="12" t="s">
        <v>39</v>
      </c>
      <c r="D151" s="12" t="s">
        <v>40</v>
      </c>
      <c r="E151" s="12" t="s">
        <v>40</v>
      </c>
      <c r="F151" s="7" t="s">
        <v>42</v>
      </c>
      <c r="G151" s="14">
        <v>150.0</v>
      </c>
      <c r="H151" s="14">
        <v>43.0</v>
      </c>
      <c r="I151" s="9"/>
      <c r="J151" s="14">
        <v>0.0</v>
      </c>
      <c r="K151" s="14">
        <v>10.0</v>
      </c>
      <c r="L151" s="14">
        <v>-3.0</v>
      </c>
      <c r="M151" s="9"/>
      <c r="N151" s="9"/>
      <c r="O151" s="9"/>
      <c r="P151" s="9"/>
      <c r="Q151" s="9"/>
      <c r="R151" s="7" t="s">
        <v>61</v>
      </c>
      <c r="S151" s="7" t="s">
        <v>62</v>
      </c>
      <c r="T151" s="15"/>
      <c r="U151" s="9"/>
      <c r="V151" s="9"/>
      <c r="W151" s="9"/>
      <c r="X151" s="12" t="s">
        <v>58</v>
      </c>
      <c r="Y151" s="12" t="s">
        <v>50</v>
      </c>
      <c r="Z151" s="15"/>
      <c r="AA151" s="15"/>
      <c r="AB151" s="15"/>
      <c r="AC151" s="15"/>
      <c r="AD151" s="15"/>
      <c r="AE151" s="15"/>
      <c r="AF151" s="12">
        <v>3.0</v>
      </c>
      <c r="AG151" s="15"/>
      <c r="AH151" s="12" t="s">
        <v>49</v>
      </c>
      <c r="AI151" s="12" t="s">
        <v>51</v>
      </c>
      <c r="AJ151" s="12" t="s">
        <v>63</v>
      </c>
      <c r="AK151" s="15"/>
      <c r="AL151" s="15"/>
    </row>
    <row r="152">
      <c r="A152" s="12" t="s">
        <v>38</v>
      </c>
      <c r="B152" s="12">
        <v>2024.0</v>
      </c>
      <c r="C152" s="12" t="s">
        <v>39</v>
      </c>
      <c r="D152" s="12" t="s">
        <v>40</v>
      </c>
      <c r="E152" s="12" t="s">
        <v>40</v>
      </c>
      <c r="F152" s="7" t="s">
        <v>42</v>
      </c>
      <c r="G152" s="14">
        <v>151.0</v>
      </c>
      <c r="H152" s="14">
        <v>46.0</v>
      </c>
      <c r="I152" s="9"/>
      <c r="J152" s="14">
        <v>2.0</v>
      </c>
      <c r="K152" s="14">
        <v>13.0</v>
      </c>
      <c r="L152" s="14">
        <v>6.0</v>
      </c>
      <c r="M152" s="9"/>
      <c r="N152" s="9"/>
      <c r="O152" s="7" t="s">
        <v>89</v>
      </c>
      <c r="P152" s="9"/>
      <c r="Q152" s="7" t="s">
        <v>46</v>
      </c>
      <c r="R152" s="9"/>
      <c r="S152" s="9"/>
      <c r="T152" s="7" t="s">
        <v>67</v>
      </c>
      <c r="U152" s="9"/>
      <c r="V152" s="9"/>
      <c r="W152" s="7" t="s">
        <v>68</v>
      </c>
      <c r="X152" s="12" t="s">
        <v>58</v>
      </c>
      <c r="Y152" s="12" t="s">
        <v>50</v>
      </c>
      <c r="Z152" s="12">
        <v>4.0</v>
      </c>
      <c r="AA152" s="12">
        <f> 10.5 - 8.2</f>
        <v>2.3</v>
      </c>
      <c r="AB152" s="12">
        <f> 11.4 - 8.2</f>
        <v>3.2</v>
      </c>
      <c r="AC152" s="12">
        <v>-1.0</v>
      </c>
      <c r="AD152" s="12">
        <v>0.0</v>
      </c>
      <c r="AE152" s="12">
        <v>0.0</v>
      </c>
      <c r="AF152" s="12">
        <v>3.0</v>
      </c>
      <c r="AG152" s="12">
        <v>89.0</v>
      </c>
      <c r="AH152" s="12" t="s">
        <v>58</v>
      </c>
      <c r="AI152" s="15"/>
      <c r="AJ152" s="15"/>
      <c r="AK152" s="15"/>
      <c r="AL152" s="15"/>
    </row>
    <row r="153">
      <c r="A153" s="12" t="s">
        <v>38</v>
      </c>
      <c r="B153" s="12">
        <v>2024.0</v>
      </c>
      <c r="C153" s="12" t="s">
        <v>39</v>
      </c>
      <c r="D153" s="12" t="s">
        <v>40</v>
      </c>
      <c r="E153" s="12" t="s">
        <v>40</v>
      </c>
      <c r="F153" s="7" t="s">
        <v>42</v>
      </c>
      <c r="G153" s="14">
        <v>152.0</v>
      </c>
      <c r="H153" s="14">
        <v>40.0</v>
      </c>
      <c r="I153" s="9"/>
      <c r="J153" s="14">
        <v>3.0</v>
      </c>
      <c r="K153" s="14">
        <v>7.0</v>
      </c>
      <c r="L153" s="14">
        <v>0.0</v>
      </c>
      <c r="M153" s="9"/>
      <c r="N153" s="9"/>
      <c r="O153" s="7" t="s">
        <v>65</v>
      </c>
      <c r="P153" s="7" t="s">
        <v>66</v>
      </c>
      <c r="Q153" s="7" t="s">
        <v>46</v>
      </c>
      <c r="R153" s="9"/>
      <c r="S153" s="9"/>
      <c r="T153" s="7" t="s">
        <v>83</v>
      </c>
      <c r="U153" s="9"/>
      <c r="V153" s="9"/>
      <c r="W153" s="7" t="s">
        <v>68</v>
      </c>
      <c r="X153" s="12" t="s">
        <v>58</v>
      </c>
      <c r="Y153" s="12" t="s">
        <v>50</v>
      </c>
      <c r="Z153" s="12">
        <v>4.0</v>
      </c>
      <c r="AA153" s="12">
        <f> 9.1 - 4.8</f>
        <v>4.3</v>
      </c>
      <c r="AB153" s="12">
        <v>-1.0</v>
      </c>
      <c r="AC153" s="12">
        <f> 7.1 - 4.8</f>
        <v>2.3</v>
      </c>
      <c r="AD153" s="15"/>
      <c r="AE153" s="15"/>
      <c r="AF153" s="12">
        <v>3.0</v>
      </c>
      <c r="AG153" s="12">
        <v>42.0</v>
      </c>
      <c r="AH153" s="12" t="s">
        <v>58</v>
      </c>
      <c r="AI153" s="15"/>
      <c r="AJ153" s="15"/>
      <c r="AK153" s="15"/>
      <c r="AL153" s="15"/>
    </row>
    <row r="154" hidden="1">
      <c r="A154" s="6" t="s">
        <v>38</v>
      </c>
      <c r="B154" s="6">
        <v>2024.0</v>
      </c>
      <c r="C154" s="6" t="s">
        <v>39</v>
      </c>
      <c r="D154" s="6" t="s">
        <v>40</v>
      </c>
      <c r="F154" s="7" t="s">
        <v>41</v>
      </c>
      <c r="G154" s="8">
        <v>153.0</v>
      </c>
      <c r="H154" s="8">
        <v>40.0</v>
      </c>
      <c r="I154" s="9"/>
      <c r="J154" s="8">
        <v>4.0</v>
      </c>
      <c r="K154" s="8">
        <v>7.0</v>
      </c>
      <c r="L154" s="9"/>
      <c r="M154" s="10"/>
      <c r="N154" s="10"/>
      <c r="O154" s="10"/>
      <c r="P154" s="9"/>
      <c r="Q154" s="10"/>
      <c r="R154" s="9"/>
      <c r="S154" s="9"/>
      <c r="T154" s="9"/>
      <c r="U154" s="10"/>
      <c r="V154" s="11"/>
      <c r="W154" s="9"/>
    </row>
    <row r="155" hidden="1">
      <c r="A155" s="6" t="s">
        <v>38</v>
      </c>
      <c r="B155" s="6">
        <v>2024.0</v>
      </c>
      <c r="C155" s="6" t="s">
        <v>39</v>
      </c>
      <c r="D155" s="6" t="s">
        <v>40</v>
      </c>
      <c r="E155" s="6" t="s">
        <v>39</v>
      </c>
      <c r="F155" s="7" t="s">
        <v>74</v>
      </c>
      <c r="G155" s="8">
        <v>154.0</v>
      </c>
      <c r="H155" s="8">
        <v>-18.0</v>
      </c>
      <c r="I155" s="9"/>
      <c r="J155" s="8">
        <v>1.0</v>
      </c>
      <c r="K155" s="8">
        <v>10.0</v>
      </c>
      <c r="L155" s="14">
        <v>17.0</v>
      </c>
      <c r="M155" s="10"/>
      <c r="N155" s="10"/>
      <c r="O155" s="10"/>
      <c r="P155" s="9"/>
      <c r="Q155" s="10"/>
      <c r="R155" s="9"/>
      <c r="S155" s="9"/>
      <c r="T155" s="9"/>
      <c r="U155" s="10"/>
      <c r="V155" s="11"/>
      <c r="W155" s="9"/>
    </row>
    <row r="156" hidden="1">
      <c r="A156" s="6" t="s">
        <v>38</v>
      </c>
      <c r="B156" s="6">
        <v>2024.0</v>
      </c>
      <c r="C156" s="6" t="s">
        <v>39</v>
      </c>
      <c r="D156" s="6" t="s">
        <v>40</v>
      </c>
      <c r="E156" s="6" t="s">
        <v>39</v>
      </c>
      <c r="F156" s="7" t="s">
        <v>74</v>
      </c>
      <c r="G156" s="8">
        <v>155.0</v>
      </c>
      <c r="H156" s="8">
        <v>-35.0</v>
      </c>
      <c r="I156" s="7" t="s">
        <v>53</v>
      </c>
      <c r="J156" s="8">
        <v>1.0</v>
      </c>
      <c r="K156" s="8">
        <v>10.0</v>
      </c>
      <c r="L156" s="14">
        <v>9.0</v>
      </c>
      <c r="M156" s="10"/>
      <c r="N156" s="10"/>
      <c r="O156" s="16" t="s">
        <v>110</v>
      </c>
      <c r="P156" s="9"/>
      <c r="Q156" s="10"/>
      <c r="R156" s="9"/>
      <c r="S156" s="9"/>
      <c r="T156" s="9"/>
      <c r="U156" s="10"/>
      <c r="V156" s="11"/>
      <c r="W156" s="9"/>
    </row>
    <row r="157" hidden="1">
      <c r="A157" s="6" t="s">
        <v>38</v>
      </c>
      <c r="B157" s="6">
        <v>2024.0</v>
      </c>
      <c r="C157" s="6" t="s">
        <v>39</v>
      </c>
      <c r="D157" s="6" t="s">
        <v>40</v>
      </c>
      <c r="E157" s="6" t="s">
        <v>39</v>
      </c>
      <c r="F157" s="7" t="s">
        <v>74</v>
      </c>
      <c r="G157" s="8">
        <v>156.0</v>
      </c>
      <c r="H157" s="8">
        <v>-44.0</v>
      </c>
      <c r="I157" s="7" t="s">
        <v>134</v>
      </c>
      <c r="J157" s="8">
        <v>2.0</v>
      </c>
      <c r="K157" s="8">
        <v>1.0</v>
      </c>
      <c r="L157" s="14">
        <v>7.0</v>
      </c>
      <c r="M157" s="10"/>
      <c r="N157" s="10"/>
      <c r="O157" s="10"/>
      <c r="P157" s="9"/>
      <c r="Q157" s="10"/>
      <c r="R157" s="9"/>
      <c r="S157" s="9"/>
      <c r="T157" s="9"/>
      <c r="U157" s="10"/>
      <c r="V157" s="11"/>
      <c r="W157" s="9"/>
    </row>
    <row r="158" hidden="1">
      <c r="A158" s="6" t="s">
        <v>38</v>
      </c>
      <c r="B158" s="6">
        <v>2024.0</v>
      </c>
      <c r="C158" s="6" t="s">
        <v>39</v>
      </c>
      <c r="D158" s="6" t="s">
        <v>40</v>
      </c>
      <c r="E158" s="6" t="s">
        <v>39</v>
      </c>
      <c r="F158" s="7" t="s">
        <v>74</v>
      </c>
      <c r="G158" s="8">
        <v>157.0</v>
      </c>
      <c r="H158" s="8">
        <v>49.0</v>
      </c>
      <c r="I158" s="7" t="s">
        <v>53</v>
      </c>
      <c r="J158" s="8">
        <v>1.0</v>
      </c>
      <c r="K158" s="8">
        <v>10.0</v>
      </c>
      <c r="L158" s="14">
        <v>9.0</v>
      </c>
      <c r="M158" s="10"/>
      <c r="N158" s="10"/>
      <c r="O158" s="10"/>
      <c r="P158" s="9"/>
      <c r="Q158" s="10"/>
      <c r="R158" s="9"/>
      <c r="S158" s="9"/>
      <c r="T158" s="9"/>
      <c r="U158" s="10"/>
      <c r="V158" s="11"/>
      <c r="W158" s="9"/>
    </row>
    <row r="159" hidden="1">
      <c r="A159" s="6" t="s">
        <v>38</v>
      </c>
      <c r="B159" s="6">
        <v>2024.0</v>
      </c>
      <c r="C159" s="6" t="s">
        <v>39</v>
      </c>
      <c r="D159" s="6" t="s">
        <v>40</v>
      </c>
      <c r="E159" s="6" t="s">
        <v>39</v>
      </c>
      <c r="F159" s="7" t="s">
        <v>74</v>
      </c>
      <c r="G159" s="8">
        <v>158.0</v>
      </c>
      <c r="H159" s="8">
        <v>40.0</v>
      </c>
      <c r="I159" s="9"/>
      <c r="J159" s="8">
        <v>2.0</v>
      </c>
      <c r="K159" s="8">
        <v>1.0</v>
      </c>
      <c r="L159" s="14">
        <v>2.0</v>
      </c>
      <c r="M159" s="10"/>
      <c r="N159" s="10"/>
      <c r="O159" s="16" t="s">
        <v>110</v>
      </c>
      <c r="P159" s="9"/>
      <c r="Q159" s="10"/>
      <c r="R159" s="9"/>
      <c r="S159" s="9"/>
      <c r="T159" s="9"/>
      <c r="U159" s="10"/>
      <c r="V159" s="11"/>
      <c r="W159" s="9"/>
    </row>
    <row r="160" hidden="1">
      <c r="A160" s="6" t="s">
        <v>38</v>
      </c>
      <c r="B160" s="6">
        <v>2024.0</v>
      </c>
      <c r="C160" s="6" t="s">
        <v>39</v>
      </c>
      <c r="D160" s="6" t="s">
        <v>40</v>
      </c>
      <c r="E160" s="6" t="s">
        <v>39</v>
      </c>
      <c r="F160" s="7" t="s">
        <v>74</v>
      </c>
      <c r="G160" s="8">
        <v>159.0</v>
      </c>
      <c r="H160" s="8">
        <v>38.0</v>
      </c>
      <c r="I160" s="9"/>
      <c r="J160" s="8">
        <v>1.0</v>
      </c>
      <c r="K160" s="8">
        <v>10.0</v>
      </c>
      <c r="L160" s="14">
        <v>0.0</v>
      </c>
      <c r="M160" s="10"/>
      <c r="N160" s="10"/>
      <c r="O160" s="10"/>
      <c r="P160" s="9"/>
      <c r="Q160" s="10"/>
      <c r="R160" s="9"/>
      <c r="S160" s="9"/>
      <c r="T160" s="9"/>
      <c r="U160" s="10"/>
      <c r="V160" s="11"/>
      <c r="W160" s="9"/>
    </row>
    <row r="161" hidden="1">
      <c r="A161" s="6" t="s">
        <v>38</v>
      </c>
      <c r="B161" s="6">
        <v>2024.0</v>
      </c>
      <c r="C161" s="6" t="s">
        <v>39</v>
      </c>
      <c r="D161" s="6" t="s">
        <v>40</v>
      </c>
      <c r="E161" s="6" t="s">
        <v>39</v>
      </c>
      <c r="F161" s="7" t="s">
        <v>74</v>
      </c>
      <c r="G161" s="8">
        <v>160.0</v>
      </c>
      <c r="H161" s="8">
        <v>38.0</v>
      </c>
      <c r="I161" s="9"/>
      <c r="J161" s="8">
        <v>2.0</v>
      </c>
      <c r="K161" s="8">
        <v>10.0</v>
      </c>
      <c r="L161" s="14">
        <v>14.0</v>
      </c>
      <c r="M161" s="10"/>
      <c r="N161" s="10"/>
      <c r="O161" s="10"/>
      <c r="P161" s="9"/>
      <c r="Q161" s="10"/>
      <c r="R161" s="9"/>
      <c r="S161" s="9"/>
      <c r="T161" s="9"/>
      <c r="U161" s="10"/>
      <c r="V161" s="11"/>
      <c r="W161" s="9"/>
    </row>
    <row r="162" hidden="1">
      <c r="A162" s="6" t="s">
        <v>38</v>
      </c>
      <c r="B162" s="6">
        <v>2024.0</v>
      </c>
      <c r="C162" s="6" t="s">
        <v>39</v>
      </c>
      <c r="D162" s="6" t="s">
        <v>40</v>
      </c>
      <c r="E162" s="6" t="s">
        <v>39</v>
      </c>
      <c r="F162" s="7" t="s">
        <v>74</v>
      </c>
      <c r="G162" s="8">
        <v>161.0</v>
      </c>
      <c r="H162" s="8">
        <v>24.0</v>
      </c>
      <c r="I162" s="9"/>
      <c r="J162" s="8">
        <v>1.0</v>
      </c>
      <c r="K162" s="8">
        <v>10.0</v>
      </c>
      <c r="L162" s="9"/>
      <c r="M162" s="10"/>
      <c r="N162" s="10"/>
      <c r="O162" s="16" t="s">
        <v>110</v>
      </c>
      <c r="P162" s="9"/>
      <c r="Q162" s="10"/>
      <c r="R162" s="9"/>
      <c r="S162" s="9"/>
      <c r="T162" s="9"/>
      <c r="U162" s="10"/>
      <c r="V162" s="11"/>
      <c r="W162" s="9"/>
    </row>
    <row r="163">
      <c r="A163" s="12" t="s">
        <v>38</v>
      </c>
      <c r="B163" s="12">
        <v>2024.0</v>
      </c>
      <c r="C163" s="12" t="s">
        <v>39</v>
      </c>
      <c r="D163" s="12" t="s">
        <v>40</v>
      </c>
      <c r="E163" s="12" t="s">
        <v>40</v>
      </c>
      <c r="F163" s="7" t="s">
        <v>42</v>
      </c>
      <c r="G163" s="14">
        <v>162.0</v>
      </c>
      <c r="H163" s="14">
        <v>-21.0</v>
      </c>
      <c r="I163" s="9"/>
      <c r="J163" s="14">
        <v>0.0</v>
      </c>
      <c r="K163" s="14">
        <v>10.0</v>
      </c>
      <c r="L163" s="14">
        <v>2.0</v>
      </c>
      <c r="M163" s="9"/>
      <c r="N163" s="9"/>
      <c r="O163" s="7" t="s">
        <v>45</v>
      </c>
      <c r="P163" s="9"/>
      <c r="Q163" s="9"/>
      <c r="R163" s="7" t="s">
        <v>56</v>
      </c>
      <c r="S163" s="7" t="s">
        <v>57</v>
      </c>
      <c r="T163" s="9"/>
      <c r="U163" s="9"/>
      <c r="V163" s="9"/>
      <c r="W163" s="9"/>
      <c r="X163" s="12" t="s">
        <v>58</v>
      </c>
      <c r="Y163" s="12" t="s">
        <v>50</v>
      </c>
      <c r="Z163" s="15"/>
      <c r="AA163" s="15"/>
      <c r="AB163" s="15"/>
      <c r="AC163" s="15"/>
      <c r="AD163" s="15"/>
      <c r="AE163" s="15"/>
      <c r="AF163" s="12">
        <v>3.0</v>
      </c>
      <c r="AG163" s="15"/>
      <c r="AH163" s="12" t="s">
        <v>58</v>
      </c>
      <c r="AI163" s="15"/>
      <c r="AJ163" s="15"/>
      <c r="AK163" s="15"/>
      <c r="AL163" s="15"/>
    </row>
    <row r="164">
      <c r="A164" s="12" t="s">
        <v>38</v>
      </c>
      <c r="B164" s="12">
        <v>2024.0</v>
      </c>
      <c r="C164" s="12" t="s">
        <v>39</v>
      </c>
      <c r="D164" s="12" t="s">
        <v>40</v>
      </c>
      <c r="E164" s="12" t="s">
        <v>40</v>
      </c>
      <c r="F164" s="7" t="s">
        <v>42</v>
      </c>
      <c r="G164" s="14">
        <v>163.0</v>
      </c>
      <c r="H164" s="14">
        <v>-23.0</v>
      </c>
      <c r="I164" s="9"/>
      <c r="J164" s="14">
        <v>2.0</v>
      </c>
      <c r="K164" s="14">
        <v>8.0</v>
      </c>
      <c r="L164" s="14">
        <v>-8.0</v>
      </c>
      <c r="M164" s="9"/>
      <c r="N164" s="9"/>
      <c r="O164" s="7" t="s">
        <v>45</v>
      </c>
      <c r="P164" s="9"/>
      <c r="Q164" s="9"/>
      <c r="R164" s="7" t="s">
        <v>56</v>
      </c>
      <c r="S164" s="7" t="s">
        <v>57</v>
      </c>
      <c r="T164" s="9"/>
      <c r="U164" s="9"/>
      <c r="V164" s="9"/>
      <c r="W164" s="9"/>
      <c r="X164" s="12" t="s">
        <v>58</v>
      </c>
      <c r="Y164" s="12" t="s">
        <v>50</v>
      </c>
      <c r="Z164" s="15"/>
      <c r="AA164" s="15"/>
      <c r="AB164" s="15"/>
      <c r="AC164" s="15"/>
      <c r="AD164" s="15"/>
      <c r="AE164" s="15"/>
      <c r="AF164" s="12">
        <v>3.0</v>
      </c>
      <c r="AG164" s="15"/>
      <c r="AH164" s="12" t="s">
        <v>58</v>
      </c>
      <c r="AI164" s="15"/>
      <c r="AJ164" s="15"/>
      <c r="AK164" s="15"/>
      <c r="AL164" s="15"/>
    </row>
    <row r="165">
      <c r="A165" s="12" t="s">
        <v>38</v>
      </c>
      <c r="B165" s="12">
        <v>2024.0</v>
      </c>
      <c r="C165" s="12" t="s">
        <v>39</v>
      </c>
      <c r="D165" s="12" t="s">
        <v>40</v>
      </c>
      <c r="E165" s="12" t="s">
        <v>40</v>
      </c>
      <c r="F165" s="7" t="s">
        <v>42</v>
      </c>
      <c r="G165" s="14">
        <v>164.0</v>
      </c>
      <c r="H165" s="14">
        <v>-15.0</v>
      </c>
      <c r="I165" s="9"/>
      <c r="J165" s="14">
        <v>2.0</v>
      </c>
      <c r="K165" s="14">
        <v>16.0</v>
      </c>
      <c r="L165" s="14">
        <v>6.0</v>
      </c>
      <c r="M165" s="9"/>
      <c r="N165" s="9"/>
      <c r="O165" s="7" t="s">
        <v>45</v>
      </c>
      <c r="P165" s="9"/>
      <c r="Q165" s="9"/>
      <c r="R165" s="7" t="s">
        <v>56</v>
      </c>
      <c r="S165" s="7" t="s">
        <v>78</v>
      </c>
      <c r="T165" s="9"/>
      <c r="U165" s="9"/>
      <c r="V165" s="9"/>
      <c r="W165" s="9"/>
      <c r="X165" s="12" t="s">
        <v>58</v>
      </c>
      <c r="Y165" s="12" t="s">
        <v>50</v>
      </c>
      <c r="Z165" s="15"/>
      <c r="AA165" s="15"/>
      <c r="AB165" s="15"/>
      <c r="AC165" s="15"/>
      <c r="AD165" s="15"/>
      <c r="AE165" s="15"/>
      <c r="AF165" s="12">
        <v>3.0</v>
      </c>
      <c r="AG165" s="15"/>
      <c r="AH165" s="12" t="s">
        <v>58</v>
      </c>
      <c r="AI165" s="15"/>
      <c r="AJ165" s="15"/>
      <c r="AK165" s="15"/>
      <c r="AL165" s="15"/>
    </row>
    <row r="166">
      <c r="A166" s="12" t="s">
        <v>38</v>
      </c>
      <c r="B166" s="12">
        <v>2024.0</v>
      </c>
      <c r="C166" s="12" t="s">
        <v>39</v>
      </c>
      <c r="D166" s="12" t="s">
        <v>40</v>
      </c>
      <c r="E166" s="12" t="s">
        <v>40</v>
      </c>
      <c r="F166" s="7" t="s">
        <v>42</v>
      </c>
      <c r="G166" s="14">
        <v>165.0</v>
      </c>
      <c r="H166" s="14">
        <v>-21.0</v>
      </c>
      <c r="I166" s="9"/>
      <c r="J166" s="14">
        <v>3.0</v>
      </c>
      <c r="K166" s="14">
        <v>10.0</v>
      </c>
      <c r="L166" s="14">
        <v>-2.0</v>
      </c>
      <c r="M166" s="9"/>
      <c r="N166" s="9"/>
      <c r="O166" s="7" t="s">
        <v>45</v>
      </c>
      <c r="P166" s="9"/>
      <c r="Q166" s="9"/>
      <c r="R166" s="7" t="s">
        <v>56</v>
      </c>
      <c r="S166" s="7" t="s">
        <v>78</v>
      </c>
      <c r="T166" s="9"/>
      <c r="U166" s="9"/>
      <c r="V166" s="9"/>
      <c r="W166" s="9"/>
      <c r="X166" s="12" t="s">
        <v>58</v>
      </c>
      <c r="Y166" s="12" t="s">
        <v>50</v>
      </c>
      <c r="Z166" s="15"/>
      <c r="AA166" s="15"/>
      <c r="AB166" s="15"/>
      <c r="AC166" s="15"/>
      <c r="AD166" s="15"/>
      <c r="AE166" s="15"/>
      <c r="AF166" s="12">
        <v>3.0</v>
      </c>
      <c r="AG166" s="15"/>
      <c r="AH166" s="12" t="s">
        <v>58</v>
      </c>
      <c r="AI166" s="15"/>
      <c r="AJ166" s="15"/>
      <c r="AK166" s="15"/>
      <c r="AL166" s="15"/>
    </row>
    <row r="167" hidden="1">
      <c r="A167" s="6" t="s">
        <v>38</v>
      </c>
      <c r="B167" s="6">
        <v>2024.0</v>
      </c>
      <c r="C167" s="6" t="s">
        <v>39</v>
      </c>
      <c r="D167" s="6" t="s">
        <v>40</v>
      </c>
      <c r="F167" s="7" t="s">
        <v>41</v>
      </c>
      <c r="G167" s="8">
        <v>166.0</v>
      </c>
      <c r="H167" s="8">
        <v>-19.0</v>
      </c>
      <c r="I167" s="9"/>
      <c r="J167" s="8">
        <v>4.0</v>
      </c>
      <c r="K167" s="8">
        <v>12.0</v>
      </c>
      <c r="L167" s="9"/>
      <c r="M167" s="10"/>
      <c r="N167" s="10"/>
      <c r="O167" s="10"/>
      <c r="P167" s="9"/>
      <c r="Q167" s="10"/>
      <c r="R167" s="9"/>
      <c r="S167" s="9"/>
      <c r="T167" s="9"/>
      <c r="U167" s="10"/>
      <c r="V167" s="11"/>
      <c r="W167" s="9"/>
    </row>
    <row r="168" hidden="1">
      <c r="A168" s="6" t="s">
        <v>38</v>
      </c>
      <c r="B168" s="6">
        <v>2024.0</v>
      </c>
      <c r="C168" s="6" t="s">
        <v>39</v>
      </c>
      <c r="D168" s="6" t="s">
        <v>40</v>
      </c>
      <c r="E168" s="6" t="s">
        <v>39</v>
      </c>
      <c r="F168" s="7" t="s">
        <v>74</v>
      </c>
      <c r="G168" s="8">
        <v>167.0</v>
      </c>
      <c r="H168" s="8">
        <v>-39.0</v>
      </c>
      <c r="I168" s="7" t="s">
        <v>51</v>
      </c>
      <c r="J168" s="8">
        <v>1.0</v>
      </c>
      <c r="K168" s="8">
        <v>10.0</v>
      </c>
      <c r="L168" s="14">
        <v>8.0</v>
      </c>
      <c r="M168" s="10"/>
      <c r="N168" s="10"/>
      <c r="O168" s="16" t="s">
        <v>110</v>
      </c>
      <c r="P168" s="9"/>
      <c r="Q168" s="10"/>
      <c r="R168" s="9"/>
      <c r="S168" s="9"/>
      <c r="T168" s="9"/>
      <c r="U168" s="10"/>
      <c r="V168" s="11"/>
      <c r="W168" s="9"/>
    </row>
    <row r="169" hidden="1">
      <c r="A169" s="6" t="s">
        <v>38</v>
      </c>
      <c r="B169" s="6">
        <v>2024.0</v>
      </c>
      <c r="C169" s="6" t="s">
        <v>39</v>
      </c>
      <c r="D169" s="6" t="s">
        <v>40</v>
      </c>
      <c r="E169" s="6" t="s">
        <v>39</v>
      </c>
      <c r="F169" s="7" t="s">
        <v>74</v>
      </c>
      <c r="G169" s="8">
        <v>168.0</v>
      </c>
      <c r="H169" s="8">
        <v>-47.0</v>
      </c>
      <c r="I169" s="7" t="s">
        <v>51</v>
      </c>
      <c r="J169" s="8">
        <v>2.0</v>
      </c>
      <c r="K169" s="8">
        <v>10.0</v>
      </c>
      <c r="L169" s="14">
        <v>-19.0</v>
      </c>
      <c r="M169" s="10"/>
      <c r="N169" s="10"/>
      <c r="O169" s="16" t="s">
        <v>110</v>
      </c>
      <c r="P169" s="9"/>
      <c r="Q169" s="10"/>
      <c r="R169" s="9"/>
      <c r="S169" s="9"/>
      <c r="T169" s="9"/>
      <c r="U169" s="10"/>
      <c r="V169" s="11"/>
      <c r="W169" s="9"/>
    </row>
    <row r="170" hidden="1">
      <c r="I170" s="7" t="s">
        <v>53</v>
      </c>
      <c r="P170" s="15"/>
      <c r="S170" s="15"/>
      <c r="T170" s="15"/>
    </row>
    <row r="171" hidden="1">
      <c r="I171" s="7" t="s">
        <v>81</v>
      </c>
      <c r="P171" s="15"/>
      <c r="S171" s="15"/>
      <c r="T171" s="15"/>
    </row>
    <row r="172" hidden="1">
      <c r="I172" s="9"/>
      <c r="P172" s="15"/>
      <c r="S172" s="15"/>
      <c r="T172" s="15"/>
    </row>
    <row r="173" hidden="1">
      <c r="I173" s="9"/>
      <c r="P173" s="15"/>
      <c r="S173" s="15"/>
      <c r="T173" s="15"/>
    </row>
    <row r="174" hidden="1">
      <c r="I174" s="9"/>
      <c r="P174" s="15"/>
      <c r="S174" s="15"/>
      <c r="T174" s="15"/>
    </row>
    <row r="175" hidden="1">
      <c r="P175" s="15"/>
      <c r="S175" s="15"/>
      <c r="T175" s="15"/>
    </row>
    <row r="176" hidden="1">
      <c r="P176" s="15"/>
      <c r="S176" s="15"/>
      <c r="T176" s="15"/>
    </row>
    <row r="177" hidden="1">
      <c r="P177" s="15"/>
      <c r="S177" s="15"/>
      <c r="T177" s="15"/>
    </row>
    <row r="178" hidden="1">
      <c r="P178" s="15"/>
      <c r="S178" s="15"/>
      <c r="T178" s="15"/>
    </row>
    <row r="179" hidden="1">
      <c r="P179" s="15"/>
      <c r="S179" s="15"/>
      <c r="T179" s="15"/>
    </row>
    <row r="180" hidden="1">
      <c r="P180" s="15"/>
      <c r="S180" s="15"/>
      <c r="T180" s="15"/>
    </row>
    <row r="181" hidden="1">
      <c r="P181" s="15"/>
      <c r="S181" s="15"/>
      <c r="T181" s="15"/>
    </row>
    <row r="182" hidden="1">
      <c r="P182" s="15"/>
      <c r="S182" s="15"/>
      <c r="T182" s="15"/>
    </row>
    <row r="183" hidden="1">
      <c r="P183" s="15"/>
      <c r="S183" s="15"/>
      <c r="T183" s="15"/>
    </row>
    <row r="184" hidden="1">
      <c r="P184" s="15"/>
      <c r="S184" s="15"/>
      <c r="T184" s="15"/>
    </row>
    <row r="185" hidden="1">
      <c r="P185" s="15"/>
      <c r="S185" s="15"/>
      <c r="T185" s="15"/>
    </row>
    <row r="186" hidden="1">
      <c r="P186" s="15"/>
      <c r="S186" s="15"/>
      <c r="T186" s="15"/>
    </row>
    <row r="187" hidden="1">
      <c r="P187" s="15"/>
      <c r="S187" s="15"/>
      <c r="T187" s="15"/>
    </row>
    <row r="188" hidden="1">
      <c r="P188" s="15"/>
      <c r="S188" s="15"/>
      <c r="T188" s="15"/>
    </row>
    <row r="189" hidden="1">
      <c r="P189" s="15"/>
      <c r="S189" s="15"/>
      <c r="T189" s="15"/>
    </row>
    <row r="190" hidden="1">
      <c r="P190" s="15"/>
      <c r="S190" s="15"/>
      <c r="T190" s="15"/>
    </row>
    <row r="191" hidden="1">
      <c r="P191" s="15"/>
      <c r="S191" s="15"/>
      <c r="T191" s="15"/>
    </row>
    <row r="192" hidden="1">
      <c r="P192" s="15"/>
      <c r="S192" s="15"/>
      <c r="T192" s="15"/>
    </row>
    <row r="193" hidden="1">
      <c r="P193" s="15"/>
      <c r="S193" s="15"/>
      <c r="T193" s="15"/>
    </row>
    <row r="194" hidden="1">
      <c r="P194" s="15"/>
      <c r="S194" s="15"/>
      <c r="T194" s="15"/>
    </row>
    <row r="195" hidden="1">
      <c r="P195" s="15"/>
      <c r="S195" s="15"/>
      <c r="T195" s="15"/>
    </row>
    <row r="196" hidden="1">
      <c r="P196" s="15"/>
      <c r="S196" s="15"/>
      <c r="T196" s="15"/>
    </row>
    <row r="197" hidden="1">
      <c r="P197" s="15"/>
      <c r="S197" s="15"/>
      <c r="T197" s="15"/>
    </row>
    <row r="198" hidden="1">
      <c r="P198" s="15"/>
      <c r="S198" s="15"/>
      <c r="T198" s="15"/>
    </row>
    <row r="199" hidden="1">
      <c r="P199" s="15"/>
      <c r="S199" s="15"/>
      <c r="T199" s="15"/>
    </row>
    <row r="200" hidden="1">
      <c r="P200" s="15"/>
      <c r="S200" s="15"/>
      <c r="T200" s="15"/>
    </row>
    <row r="201" hidden="1">
      <c r="P201" s="15"/>
      <c r="S201" s="15"/>
      <c r="T201" s="15"/>
    </row>
    <row r="202" hidden="1">
      <c r="P202" s="15"/>
      <c r="S202" s="15"/>
      <c r="T202" s="15"/>
    </row>
    <row r="203" hidden="1">
      <c r="P203" s="15"/>
      <c r="S203" s="15"/>
      <c r="T203" s="15"/>
    </row>
    <row r="204" hidden="1">
      <c r="P204" s="15"/>
      <c r="S204" s="15"/>
      <c r="T204" s="15"/>
    </row>
    <row r="205" hidden="1">
      <c r="P205" s="15"/>
      <c r="S205" s="15"/>
      <c r="T205" s="15"/>
    </row>
    <row r="206" hidden="1">
      <c r="P206" s="15"/>
      <c r="S206" s="15"/>
      <c r="T206" s="15"/>
    </row>
    <row r="207" hidden="1">
      <c r="P207" s="15"/>
      <c r="S207" s="15"/>
      <c r="T207" s="15"/>
    </row>
    <row r="208" hidden="1">
      <c r="P208" s="15"/>
      <c r="S208" s="15"/>
      <c r="T208" s="15"/>
    </row>
    <row r="209" hidden="1">
      <c r="P209" s="15"/>
      <c r="S209" s="15"/>
      <c r="T209" s="15"/>
    </row>
    <row r="210" hidden="1">
      <c r="P210" s="15"/>
      <c r="S210" s="15"/>
      <c r="T210" s="15"/>
    </row>
    <row r="211" hidden="1">
      <c r="P211" s="15"/>
      <c r="S211" s="15"/>
      <c r="T211" s="15"/>
    </row>
    <row r="212" hidden="1">
      <c r="P212" s="15"/>
      <c r="S212" s="15"/>
      <c r="T212" s="15"/>
    </row>
    <row r="213" hidden="1">
      <c r="P213" s="15"/>
      <c r="S213" s="15"/>
      <c r="T213" s="15"/>
    </row>
    <row r="214" hidden="1">
      <c r="P214" s="15"/>
      <c r="S214" s="15"/>
      <c r="T214" s="15"/>
    </row>
    <row r="215" hidden="1">
      <c r="P215" s="15"/>
      <c r="S215" s="15"/>
      <c r="T215" s="15"/>
    </row>
    <row r="216" hidden="1">
      <c r="P216" s="15"/>
      <c r="S216" s="15"/>
      <c r="T216" s="15"/>
    </row>
    <row r="217" hidden="1">
      <c r="P217" s="15"/>
      <c r="S217" s="15"/>
      <c r="T217" s="15"/>
    </row>
    <row r="218" hidden="1">
      <c r="P218" s="15"/>
      <c r="S218" s="15"/>
      <c r="T218" s="15"/>
    </row>
    <row r="219" hidden="1">
      <c r="P219" s="15"/>
      <c r="S219" s="15"/>
      <c r="T219" s="15"/>
    </row>
    <row r="220" hidden="1">
      <c r="P220" s="15"/>
      <c r="S220" s="15"/>
      <c r="T220" s="15"/>
    </row>
    <row r="221" hidden="1">
      <c r="P221" s="15"/>
      <c r="S221" s="15"/>
      <c r="T221" s="15"/>
    </row>
    <row r="222" hidden="1">
      <c r="P222" s="15"/>
      <c r="S222" s="15"/>
      <c r="T222" s="15"/>
    </row>
    <row r="223" hidden="1">
      <c r="P223" s="15"/>
      <c r="S223" s="15"/>
      <c r="T223" s="15"/>
    </row>
    <row r="224" hidden="1">
      <c r="P224" s="15"/>
      <c r="S224" s="15"/>
      <c r="T224" s="15"/>
    </row>
    <row r="225" hidden="1">
      <c r="P225" s="15"/>
      <c r="S225" s="15"/>
      <c r="T225" s="15"/>
    </row>
    <row r="226" hidden="1">
      <c r="P226" s="15"/>
      <c r="S226" s="15"/>
      <c r="T226" s="15"/>
    </row>
    <row r="227" hidden="1">
      <c r="P227" s="15"/>
      <c r="S227" s="15"/>
      <c r="T227" s="15"/>
    </row>
    <row r="228" hidden="1">
      <c r="P228" s="15"/>
      <c r="S228" s="15"/>
      <c r="T228" s="15"/>
    </row>
    <row r="229" hidden="1">
      <c r="P229" s="15"/>
      <c r="S229" s="15"/>
      <c r="T229" s="15"/>
    </row>
    <row r="230" hidden="1">
      <c r="P230" s="15"/>
      <c r="S230" s="15"/>
      <c r="T230" s="15"/>
    </row>
    <row r="231" hidden="1">
      <c r="P231" s="15"/>
      <c r="S231" s="15"/>
      <c r="T231" s="15"/>
    </row>
    <row r="232" hidden="1">
      <c r="P232" s="15"/>
      <c r="S232" s="15"/>
      <c r="T232" s="15"/>
    </row>
    <row r="233" hidden="1">
      <c r="P233" s="15"/>
      <c r="S233" s="15"/>
      <c r="T233" s="15"/>
    </row>
    <row r="234" hidden="1">
      <c r="P234" s="15"/>
      <c r="S234" s="15"/>
      <c r="T234" s="15"/>
    </row>
    <row r="235" hidden="1">
      <c r="P235" s="15"/>
      <c r="S235" s="15"/>
      <c r="T235" s="15"/>
    </row>
    <row r="236" hidden="1">
      <c r="P236" s="15"/>
      <c r="S236" s="15"/>
      <c r="T236" s="15"/>
    </row>
    <row r="237" hidden="1">
      <c r="P237" s="15"/>
      <c r="S237" s="15"/>
      <c r="T237" s="15"/>
    </row>
    <row r="238" hidden="1">
      <c r="P238" s="15"/>
      <c r="S238" s="15"/>
      <c r="T238" s="15"/>
    </row>
    <row r="239" hidden="1">
      <c r="P239" s="15"/>
      <c r="S239" s="15"/>
      <c r="T239" s="15"/>
    </row>
    <row r="240" hidden="1">
      <c r="P240" s="15"/>
      <c r="S240" s="15"/>
      <c r="T240" s="15"/>
    </row>
    <row r="241" hidden="1">
      <c r="P241" s="15"/>
      <c r="S241" s="15"/>
      <c r="T241" s="15"/>
    </row>
    <row r="242" hidden="1">
      <c r="P242" s="15"/>
      <c r="S242" s="15"/>
      <c r="T242" s="15"/>
    </row>
    <row r="243" hidden="1">
      <c r="P243" s="15"/>
      <c r="S243" s="15"/>
      <c r="T243" s="15"/>
    </row>
    <row r="244" hidden="1">
      <c r="P244" s="15"/>
      <c r="S244" s="15"/>
      <c r="T244" s="15"/>
    </row>
    <row r="245" hidden="1">
      <c r="P245" s="15"/>
      <c r="S245" s="15"/>
      <c r="T245" s="15"/>
    </row>
    <row r="246" hidden="1">
      <c r="P246" s="15"/>
      <c r="S246" s="15"/>
      <c r="T246" s="15"/>
    </row>
    <row r="247" hidden="1">
      <c r="P247" s="15"/>
      <c r="S247" s="15"/>
      <c r="T247" s="15"/>
    </row>
    <row r="248" hidden="1">
      <c r="P248" s="15"/>
      <c r="S248" s="15"/>
      <c r="T248" s="15"/>
    </row>
    <row r="249" hidden="1">
      <c r="P249" s="15"/>
      <c r="S249" s="15"/>
      <c r="T249" s="15"/>
    </row>
    <row r="250" hidden="1">
      <c r="P250" s="15"/>
      <c r="S250" s="15"/>
      <c r="T250" s="15"/>
    </row>
    <row r="251" hidden="1">
      <c r="P251" s="15"/>
      <c r="S251" s="15"/>
      <c r="T251" s="15"/>
    </row>
    <row r="252" hidden="1">
      <c r="P252" s="15"/>
      <c r="S252" s="15"/>
      <c r="T252" s="15"/>
    </row>
    <row r="253" hidden="1">
      <c r="P253" s="15"/>
      <c r="S253" s="15"/>
      <c r="T253" s="15"/>
    </row>
    <row r="254" hidden="1">
      <c r="P254" s="15"/>
      <c r="S254" s="15"/>
      <c r="T254" s="15"/>
    </row>
    <row r="255" hidden="1">
      <c r="P255" s="15"/>
      <c r="S255" s="15"/>
      <c r="T255" s="15"/>
    </row>
    <row r="256" hidden="1">
      <c r="P256" s="15"/>
      <c r="S256" s="15"/>
      <c r="T256" s="15"/>
    </row>
    <row r="257" hidden="1">
      <c r="P257" s="15"/>
      <c r="S257" s="15"/>
      <c r="T257" s="15"/>
    </row>
    <row r="258" hidden="1">
      <c r="P258" s="15"/>
      <c r="S258" s="15"/>
      <c r="T258" s="15"/>
    </row>
    <row r="259" hidden="1">
      <c r="P259" s="15"/>
      <c r="S259" s="15"/>
      <c r="T259" s="15"/>
    </row>
    <row r="260" hidden="1">
      <c r="P260" s="15"/>
      <c r="S260" s="15"/>
      <c r="T260" s="15"/>
    </row>
    <row r="261" hidden="1">
      <c r="P261" s="15"/>
      <c r="S261" s="15"/>
      <c r="T261" s="15"/>
    </row>
    <row r="262" hidden="1">
      <c r="P262" s="15"/>
      <c r="S262" s="15"/>
      <c r="T262" s="15"/>
    </row>
    <row r="263" hidden="1">
      <c r="P263" s="15"/>
      <c r="S263" s="15"/>
      <c r="T263" s="15"/>
    </row>
    <row r="264" hidden="1">
      <c r="P264" s="15"/>
      <c r="S264" s="15"/>
      <c r="T264" s="15"/>
    </row>
    <row r="265" hidden="1">
      <c r="P265" s="15"/>
      <c r="S265" s="15"/>
      <c r="T265" s="15"/>
    </row>
    <row r="266" hidden="1">
      <c r="P266" s="15"/>
      <c r="S266" s="15"/>
      <c r="T266" s="15"/>
    </row>
    <row r="267" hidden="1">
      <c r="P267" s="15"/>
      <c r="S267" s="15"/>
      <c r="T267" s="15"/>
    </row>
    <row r="268" hidden="1">
      <c r="P268" s="15"/>
      <c r="S268" s="15"/>
      <c r="T268" s="15"/>
    </row>
    <row r="269" hidden="1">
      <c r="P269" s="15"/>
      <c r="S269" s="15"/>
      <c r="T269" s="15"/>
    </row>
    <row r="270" hidden="1">
      <c r="P270" s="15"/>
      <c r="S270" s="15"/>
      <c r="T270" s="15"/>
    </row>
    <row r="271" hidden="1">
      <c r="P271" s="15"/>
      <c r="S271" s="15"/>
      <c r="T271" s="15"/>
    </row>
    <row r="272" hidden="1">
      <c r="P272" s="15"/>
      <c r="S272" s="15"/>
      <c r="T272" s="15"/>
    </row>
    <row r="273" hidden="1">
      <c r="P273" s="15"/>
      <c r="S273" s="15"/>
      <c r="T273" s="15"/>
    </row>
    <row r="274" hidden="1">
      <c r="P274" s="15"/>
      <c r="S274" s="15"/>
      <c r="T274" s="15"/>
    </row>
    <row r="275" hidden="1">
      <c r="P275" s="15"/>
      <c r="S275" s="15"/>
      <c r="T275" s="15"/>
    </row>
    <row r="276" hidden="1">
      <c r="P276" s="15"/>
      <c r="S276" s="15"/>
      <c r="T276" s="15"/>
    </row>
    <row r="277" hidden="1">
      <c r="P277" s="15"/>
      <c r="S277" s="15"/>
      <c r="T277" s="15"/>
    </row>
    <row r="278" hidden="1">
      <c r="P278" s="15"/>
      <c r="S278" s="15"/>
      <c r="T278" s="15"/>
    </row>
    <row r="279" hidden="1">
      <c r="P279" s="15"/>
      <c r="S279" s="15"/>
      <c r="T279" s="15"/>
    </row>
    <row r="280" hidden="1">
      <c r="P280" s="15"/>
      <c r="S280" s="15"/>
      <c r="T280" s="15"/>
    </row>
    <row r="281" hidden="1">
      <c r="P281" s="15"/>
      <c r="S281" s="15"/>
      <c r="T281" s="15"/>
    </row>
    <row r="282" hidden="1">
      <c r="P282" s="15"/>
      <c r="S282" s="15"/>
      <c r="T282" s="15"/>
    </row>
    <row r="283" hidden="1">
      <c r="P283" s="15"/>
      <c r="S283" s="15"/>
      <c r="T283" s="15"/>
    </row>
    <row r="284" hidden="1">
      <c r="P284" s="15"/>
      <c r="S284" s="15"/>
      <c r="T284" s="15"/>
    </row>
    <row r="285" hidden="1">
      <c r="P285" s="15"/>
      <c r="S285" s="15"/>
      <c r="T285" s="15"/>
    </row>
    <row r="286" hidden="1">
      <c r="P286" s="15"/>
      <c r="S286" s="15"/>
      <c r="T286" s="15"/>
    </row>
    <row r="287" hidden="1">
      <c r="P287" s="15"/>
      <c r="S287" s="15"/>
      <c r="T287" s="15"/>
    </row>
    <row r="288" hidden="1">
      <c r="P288" s="15"/>
      <c r="S288" s="15"/>
      <c r="T288" s="15"/>
    </row>
    <row r="289" hidden="1">
      <c r="P289" s="15"/>
      <c r="S289" s="15"/>
      <c r="T289" s="15"/>
    </row>
    <row r="290" hidden="1">
      <c r="P290" s="15"/>
      <c r="S290" s="15"/>
      <c r="T290" s="15"/>
    </row>
    <row r="291" hidden="1">
      <c r="P291" s="15"/>
      <c r="S291" s="15"/>
      <c r="T291" s="15"/>
    </row>
    <row r="292" hidden="1">
      <c r="P292" s="15"/>
      <c r="S292" s="15"/>
      <c r="T292" s="15"/>
    </row>
    <row r="293" hidden="1">
      <c r="P293" s="15"/>
      <c r="S293" s="15"/>
      <c r="T293" s="15"/>
    </row>
    <row r="294" hidden="1">
      <c r="P294" s="15"/>
      <c r="S294" s="15"/>
      <c r="T294" s="15"/>
    </row>
    <row r="295" hidden="1">
      <c r="P295" s="15"/>
      <c r="S295" s="15"/>
      <c r="T295" s="15"/>
    </row>
    <row r="296" hidden="1">
      <c r="P296" s="15"/>
      <c r="S296" s="15"/>
      <c r="T296" s="15"/>
    </row>
    <row r="297" hidden="1">
      <c r="P297" s="15"/>
      <c r="S297" s="15"/>
      <c r="T297" s="15"/>
    </row>
    <row r="298" hidden="1">
      <c r="P298" s="15"/>
      <c r="S298" s="15"/>
      <c r="T298" s="15"/>
    </row>
    <row r="299" hidden="1">
      <c r="P299" s="15"/>
      <c r="S299" s="15"/>
      <c r="T299" s="15"/>
    </row>
    <row r="300" hidden="1">
      <c r="P300" s="15"/>
      <c r="S300" s="15"/>
      <c r="T300" s="15"/>
    </row>
    <row r="301" hidden="1">
      <c r="P301" s="15"/>
      <c r="S301" s="15"/>
      <c r="T301" s="15"/>
    </row>
    <row r="302" hidden="1">
      <c r="P302" s="15"/>
      <c r="S302" s="15"/>
      <c r="T302" s="15"/>
    </row>
    <row r="303" hidden="1">
      <c r="P303" s="15"/>
      <c r="S303" s="15"/>
      <c r="T303" s="15"/>
    </row>
    <row r="304" hidden="1">
      <c r="P304" s="15"/>
      <c r="S304" s="15"/>
      <c r="T304" s="15"/>
    </row>
    <row r="305" hidden="1">
      <c r="P305" s="15"/>
      <c r="S305" s="15"/>
      <c r="T305" s="15"/>
    </row>
    <row r="306" hidden="1">
      <c r="P306" s="15"/>
      <c r="S306" s="15"/>
      <c r="T306" s="15"/>
    </row>
    <row r="307" hidden="1">
      <c r="P307" s="15"/>
      <c r="S307" s="15"/>
      <c r="T307" s="15"/>
    </row>
    <row r="308" hidden="1">
      <c r="P308" s="15"/>
      <c r="S308" s="15"/>
      <c r="T308" s="15"/>
    </row>
    <row r="309" hidden="1">
      <c r="P309" s="15"/>
      <c r="S309" s="15"/>
      <c r="T309" s="15"/>
    </row>
    <row r="310" hidden="1">
      <c r="P310" s="15"/>
      <c r="S310" s="15"/>
      <c r="T310" s="15"/>
    </row>
    <row r="311" hidden="1">
      <c r="P311" s="15"/>
      <c r="S311" s="15"/>
      <c r="T311" s="15"/>
    </row>
    <row r="312" hidden="1">
      <c r="P312" s="15"/>
      <c r="S312" s="15"/>
      <c r="T312" s="15"/>
    </row>
    <row r="313" hidden="1">
      <c r="P313" s="15"/>
      <c r="S313" s="15"/>
      <c r="T313" s="15"/>
    </row>
    <row r="314" hidden="1">
      <c r="P314" s="15"/>
      <c r="S314" s="15"/>
      <c r="T314" s="15"/>
    </row>
    <row r="315" hidden="1">
      <c r="P315" s="15"/>
      <c r="S315" s="15"/>
      <c r="T315" s="15"/>
    </row>
    <row r="316" hidden="1">
      <c r="P316" s="15"/>
      <c r="S316" s="15"/>
      <c r="T316" s="15"/>
    </row>
    <row r="317" hidden="1">
      <c r="P317" s="15"/>
      <c r="S317" s="15"/>
      <c r="T317" s="15"/>
    </row>
    <row r="318" hidden="1">
      <c r="P318" s="15"/>
      <c r="S318" s="15"/>
      <c r="T318" s="15"/>
    </row>
    <row r="319" hidden="1">
      <c r="P319" s="15"/>
      <c r="S319" s="15"/>
      <c r="T319" s="15"/>
    </row>
    <row r="320" hidden="1">
      <c r="P320" s="15"/>
      <c r="S320" s="15"/>
      <c r="T320" s="15"/>
    </row>
    <row r="321" hidden="1">
      <c r="P321" s="15"/>
      <c r="S321" s="15"/>
      <c r="T321" s="15"/>
    </row>
    <row r="322" hidden="1">
      <c r="P322" s="15"/>
      <c r="S322" s="15"/>
      <c r="T322" s="15"/>
    </row>
    <row r="323" hidden="1">
      <c r="P323" s="15"/>
      <c r="S323" s="15"/>
      <c r="T323" s="15"/>
    </row>
    <row r="324" hidden="1">
      <c r="P324" s="15"/>
      <c r="S324" s="15"/>
      <c r="T324" s="15"/>
    </row>
    <row r="325" hidden="1">
      <c r="P325" s="15"/>
      <c r="S325" s="15"/>
      <c r="T325" s="15"/>
    </row>
    <row r="326" hidden="1">
      <c r="P326" s="15"/>
      <c r="S326" s="15"/>
      <c r="T326" s="15"/>
    </row>
    <row r="327" hidden="1">
      <c r="P327" s="15"/>
      <c r="S327" s="15"/>
      <c r="T327" s="15"/>
    </row>
    <row r="328" hidden="1">
      <c r="P328" s="15"/>
      <c r="S328" s="15"/>
      <c r="T328" s="15"/>
    </row>
    <row r="329" hidden="1">
      <c r="P329" s="15"/>
      <c r="S329" s="15"/>
      <c r="T329" s="15"/>
    </row>
    <row r="330" hidden="1">
      <c r="P330" s="15"/>
      <c r="S330" s="15"/>
      <c r="T330" s="15"/>
    </row>
    <row r="331" hidden="1">
      <c r="P331" s="15"/>
      <c r="S331" s="15"/>
      <c r="T331" s="15"/>
    </row>
    <row r="332" hidden="1">
      <c r="P332" s="15"/>
      <c r="S332" s="15"/>
      <c r="T332" s="15"/>
    </row>
    <row r="333" hidden="1">
      <c r="P333" s="15"/>
      <c r="S333" s="15"/>
      <c r="T333" s="15"/>
    </row>
    <row r="334" hidden="1">
      <c r="P334" s="15"/>
      <c r="S334" s="15"/>
      <c r="T334" s="15"/>
    </row>
    <row r="335" hidden="1">
      <c r="P335" s="15"/>
      <c r="S335" s="15"/>
      <c r="T335" s="15"/>
    </row>
    <row r="336" hidden="1">
      <c r="P336" s="15"/>
      <c r="S336" s="15"/>
      <c r="T336" s="15"/>
    </row>
    <row r="337" hidden="1">
      <c r="P337" s="15"/>
      <c r="S337" s="15"/>
      <c r="T337" s="15"/>
    </row>
    <row r="338" hidden="1">
      <c r="P338" s="15"/>
      <c r="S338" s="15"/>
      <c r="T338" s="15"/>
    </row>
    <row r="339" hidden="1">
      <c r="P339" s="15"/>
      <c r="S339" s="15"/>
      <c r="T339" s="15"/>
    </row>
    <row r="340" hidden="1">
      <c r="P340" s="15"/>
      <c r="S340" s="15"/>
      <c r="T340" s="15"/>
    </row>
    <row r="341" hidden="1">
      <c r="P341" s="15"/>
      <c r="S341" s="15"/>
      <c r="T341" s="15"/>
    </row>
    <row r="342" hidden="1">
      <c r="P342" s="15"/>
      <c r="S342" s="15"/>
      <c r="T342" s="15"/>
    </row>
    <row r="343" hidden="1">
      <c r="P343" s="15"/>
      <c r="S343" s="15"/>
      <c r="T343" s="15"/>
    </row>
    <row r="344" hidden="1">
      <c r="P344" s="15"/>
      <c r="S344" s="15"/>
      <c r="T344" s="15"/>
    </row>
    <row r="345" hidden="1">
      <c r="P345" s="15"/>
      <c r="S345" s="15"/>
      <c r="T345" s="15"/>
    </row>
    <row r="346" hidden="1">
      <c r="P346" s="15"/>
      <c r="S346" s="15"/>
      <c r="T346" s="15"/>
    </row>
    <row r="347" hidden="1">
      <c r="P347" s="15"/>
      <c r="S347" s="15"/>
      <c r="T347" s="15"/>
    </row>
    <row r="348" hidden="1">
      <c r="P348" s="15"/>
      <c r="S348" s="15"/>
      <c r="T348" s="15"/>
    </row>
    <row r="349" hidden="1">
      <c r="P349" s="15"/>
      <c r="S349" s="15"/>
      <c r="T349" s="15"/>
    </row>
    <row r="350" hidden="1">
      <c r="P350" s="15"/>
      <c r="S350" s="15"/>
      <c r="T350" s="15"/>
    </row>
    <row r="351" hidden="1">
      <c r="P351" s="15"/>
      <c r="S351" s="15"/>
      <c r="T351" s="15"/>
    </row>
    <row r="352" hidden="1">
      <c r="P352" s="15"/>
      <c r="S352" s="15"/>
      <c r="T352" s="15"/>
    </row>
    <row r="353" hidden="1">
      <c r="P353" s="15"/>
      <c r="S353" s="15"/>
      <c r="T353" s="15"/>
    </row>
    <row r="354" hidden="1">
      <c r="P354" s="15"/>
      <c r="S354" s="15"/>
      <c r="T354" s="15"/>
    </row>
    <row r="355" hidden="1">
      <c r="P355" s="15"/>
      <c r="S355" s="15"/>
      <c r="T355" s="15"/>
    </row>
    <row r="356" hidden="1">
      <c r="P356" s="15"/>
      <c r="S356" s="15"/>
      <c r="T356" s="15"/>
    </row>
    <row r="357" hidden="1">
      <c r="P357" s="15"/>
      <c r="S357" s="15"/>
      <c r="T357" s="15"/>
    </row>
    <row r="358" hidden="1">
      <c r="P358" s="15"/>
      <c r="S358" s="15"/>
      <c r="T358" s="15"/>
    </row>
    <row r="359" hidden="1">
      <c r="P359" s="15"/>
      <c r="S359" s="15"/>
      <c r="T359" s="15"/>
    </row>
    <row r="360" hidden="1">
      <c r="P360" s="15"/>
      <c r="S360" s="15"/>
      <c r="T360" s="15"/>
    </row>
    <row r="361" hidden="1">
      <c r="P361" s="15"/>
      <c r="S361" s="15"/>
      <c r="T361" s="15"/>
    </row>
    <row r="362" hidden="1">
      <c r="P362" s="15"/>
      <c r="S362" s="15"/>
      <c r="T362" s="15"/>
    </row>
    <row r="363" hidden="1">
      <c r="P363" s="15"/>
      <c r="S363" s="15"/>
      <c r="T363" s="15"/>
    </row>
    <row r="364" hidden="1">
      <c r="P364" s="15"/>
      <c r="S364" s="15"/>
      <c r="T364" s="15"/>
    </row>
    <row r="365" hidden="1">
      <c r="P365" s="15"/>
      <c r="S365" s="15"/>
      <c r="T365" s="15"/>
    </row>
    <row r="366" hidden="1">
      <c r="P366" s="15"/>
      <c r="S366" s="15"/>
      <c r="T366" s="15"/>
    </row>
    <row r="367" hidden="1">
      <c r="P367" s="15"/>
      <c r="S367" s="15"/>
      <c r="T367" s="15"/>
    </row>
    <row r="368" hidden="1">
      <c r="P368" s="15"/>
      <c r="S368" s="15"/>
      <c r="T368" s="15"/>
    </row>
    <row r="369" hidden="1">
      <c r="P369" s="15"/>
      <c r="S369" s="15"/>
      <c r="T369" s="15"/>
    </row>
    <row r="370" hidden="1">
      <c r="P370" s="15"/>
      <c r="S370" s="15"/>
      <c r="T370" s="15"/>
    </row>
    <row r="371" hidden="1">
      <c r="P371" s="15"/>
      <c r="S371" s="15"/>
      <c r="T371" s="15"/>
    </row>
    <row r="372" hidden="1">
      <c r="P372" s="15"/>
      <c r="S372" s="15"/>
      <c r="T372" s="15"/>
    </row>
    <row r="373" hidden="1">
      <c r="P373" s="15"/>
      <c r="S373" s="15"/>
      <c r="T373" s="15"/>
    </row>
    <row r="374" hidden="1">
      <c r="P374" s="15"/>
      <c r="S374" s="15"/>
      <c r="T374" s="15"/>
    </row>
    <row r="375" hidden="1">
      <c r="P375" s="15"/>
      <c r="S375" s="15"/>
      <c r="T375" s="15"/>
    </row>
    <row r="376" hidden="1">
      <c r="P376" s="15"/>
      <c r="S376" s="15"/>
      <c r="T376" s="15"/>
    </row>
    <row r="377" hidden="1">
      <c r="P377" s="15"/>
      <c r="S377" s="15"/>
      <c r="T377" s="15"/>
    </row>
    <row r="378" hidden="1">
      <c r="P378" s="15"/>
      <c r="S378" s="15"/>
      <c r="T378" s="15"/>
    </row>
    <row r="379" hidden="1">
      <c r="P379" s="15"/>
      <c r="S379" s="15"/>
      <c r="T379" s="15"/>
    </row>
    <row r="380" hidden="1">
      <c r="P380" s="15"/>
      <c r="S380" s="15"/>
      <c r="T380" s="15"/>
    </row>
    <row r="381" hidden="1">
      <c r="P381" s="15"/>
      <c r="S381" s="15"/>
      <c r="T381" s="15"/>
    </row>
    <row r="382" hidden="1">
      <c r="P382" s="15"/>
      <c r="S382" s="15"/>
      <c r="T382" s="15"/>
    </row>
    <row r="383" hidden="1">
      <c r="P383" s="15"/>
      <c r="S383" s="15"/>
      <c r="T383" s="15"/>
    </row>
    <row r="384" hidden="1">
      <c r="P384" s="15"/>
      <c r="S384" s="15"/>
      <c r="T384" s="15"/>
    </row>
    <row r="385" hidden="1">
      <c r="P385" s="15"/>
      <c r="S385" s="15"/>
      <c r="T385" s="15"/>
    </row>
    <row r="386" hidden="1">
      <c r="P386" s="15"/>
      <c r="S386" s="15"/>
      <c r="T386" s="15"/>
    </row>
    <row r="387" hidden="1">
      <c r="P387" s="15"/>
      <c r="S387" s="15"/>
      <c r="T387" s="15"/>
    </row>
    <row r="388" hidden="1">
      <c r="P388" s="15"/>
      <c r="S388" s="15"/>
      <c r="T388" s="15"/>
    </row>
    <row r="389" hidden="1">
      <c r="P389" s="15"/>
      <c r="S389" s="15"/>
      <c r="T389" s="15"/>
    </row>
    <row r="390" hidden="1">
      <c r="P390" s="15"/>
      <c r="S390" s="15"/>
      <c r="T390" s="15"/>
    </row>
    <row r="391" hidden="1">
      <c r="P391" s="15"/>
      <c r="S391" s="15"/>
      <c r="T391" s="15"/>
    </row>
    <row r="392" hidden="1">
      <c r="P392" s="15"/>
      <c r="S392" s="15"/>
      <c r="T392" s="15"/>
    </row>
    <row r="393" hidden="1">
      <c r="P393" s="15"/>
      <c r="S393" s="15"/>
      <c r="T393" s="15"/>
    </row>
    <row r="394" hidden="1">
      <c r="P394" s="15"/>
      <c r="S394" s="15"/>
      <c r="T394" s="15"/>
    </row>
    <row r="395" hidden="1">
      <c r="P395" s="15"/>
      <c r="S395" s="15"/>
      <c r="T395" s="15"/>
    </row>
    <row r="396" hidden="1">
      <c r="P396" s="15"/>
      <c r="S396" s="15"/>
      <c r="T396" s="15"/>
    </row>
    <row r="397" hidden="1">
      <c r="P397" s="15"/>
      <c r="S397" s="15"/>
      <c r="T397" s="15"/>
    </row>
    <row r="398" hidden="1">
      <c r="P398" s="15"/>
      <c r="S398" s="15"/>
      <c r="T398" s="15"/>
    </row>
    <row r="399" hidden="1">
      <c r="P399" s="15"/>
      <c r="S399" s="15"/>
      <c r="T399" s="15"/>
    </row>
    <row r="400" hidden="1">
      <c r="P400" s="15"/>
      <c r="S400" s="15"/>
      <c r="T400" s="15"/>
    </row>
    <row r="401" hidden="1">
      <c r="P401" s="15"/>
      <c r="S401" s="15"/>
      <c r="T401" s="15"/>
    </row>
    <row r="402" hidden="1">
      <c r="P402" s="15"/>
      <c r="S402" s="15"/>
      <c r="T402" s="15"/>
    </row>
    <row r="403" hidden="1">
      <c r="P403" s="15"/>
      <c r="S403" s="15"/>
      <c r="T403" s="15"/>
    </row>
    <row r="404" hidden="1">
      <c r="P404" s="15"/>
      <c r="S404" s="15"/>
      <c r="T404" s="15"/>
    </row>
    <row r="405" hidden="1">
      <c r="P405" s="15"/>
      <c r="S405" s="15"/>
      <c r="T405" s="15"/>
    </row>
    <row r="406" hidden="1">
      <c r="P406" s="15"/>
      <c r="S406" s="15"/>
      <c r="T406" s="15"/>
    </row>
    <row r="407" hidden="1">
      <c r="P407" s="15"/>
      <c r="S407" s="15"/>
      <c r="T407" s="15"/>
    </row>
    <row r="408" hidden="1">
      <c r="P408" s="15"/>
      <c r="S408" s="15"/>
      <c r="T408" s="15"/>
    </row>
    <row r="409" hidden="1">
      <c r="P409" s="15"/>
      <c r="S409" s="15"/>
      <c r="T409" s="15"/>
    </row>
    <row r="410" hidden="1">
      <c r="P410" s="15"/>
      <c r="S410" s="15"/>
      <c r="T410" s="15"/>
    </row>
    <row r="411" hidden="1">
      <c r="P411" s="15"/>
      <c r="S411" s="15"/>
      <c r="T411" s="15"/>
    </row>
    <row r="412" hidden="1">
      <c r="P412" s="15"/>
      <c r="S412" s="15"/>
      <c r="T412" s="15"/>
    </row>
    <row r="413" hidden="1">
      <c r="P413" s="15"/>
      <c r="S413" s="15"/>
      <c r="T413" s="15"/>
    </row>
    <row r="414" hidden="1">
      <c r="P414" s="15"/>
      <c r="S414" s="15"/>
      <c r="T414" s="15"/>
    </row>
    <row r="415" hidden="1">
      <c r="P415" s="15"/>
      <c r="S415" s="15"/>
      <c r="T415" s="15"/>
    </row>
    <row r="416" hidden="1">
      <c r="P416" s="15"/>
      <c r="S416" s="15"/>
      <c r="T416" s="15"/>
    </row>
    <row r="417" hidden="1">
      <c r="P417" s="15"/>
      <c r="S417" s="15"/>
      <c r="T417" s="15"/>
    </row>
    <row r="418" hidden="1">
      <c r="P418" s="15"/>
      <c r="S418" s="15"/>
      <c r="T418" s="15"/>
    </row>
    <row r="419" hidden="1">
      <c r="P419" s="15"/>
      <c r="S419" s="15"/>
      <c r="T419" s="15"/>
    </row>
    <row r="420" hidden="1">
      <c r="P420" s="15"/>
      <c r="S420" s="15"/>
      <c r="T420" s="15"/>
    </row>
    <row r="421" hidden="1">
      <c r="P421" s="15"/>
      <c r="S421" s="15"/>
      <c r="T421" s="15"/>
    </row>
    <row r="422" hidden="1">
      <c r="P422" s="15"/>
      <c r="S422" s="15"/>
      <c r="T422" s="15"/>
    </row>
    <row r="423" hidden="1">
      <c r="P423" s="15"/>
      <c r="S423" s="15"/>
      <c r="T423" s="15"/>
    </row>
    <row r="424" hidden="1">
      <c r="P424" s="15"/>
      <c r="S424" s="15"/>
      <c r="T424" s="15"/>
    </row>
    <row r="425" hidden="1">
      <c r="P425" s="15"/>
      <c r="S425" s="15"/>
      <c r="T425" s="15"/>
    </row>
    <row r="426" hidden="1">
      <c r="P426" s="15"/>
      <c r="S426" s="15"/>
      <c r="T426" s="15"/>
    </row>
    <row r="427" hidden="1">
      <c r="P427" s="15"/>
      <c r="S427" s="15"/>
      <c r="T427" s="15"/>
    </row>
    <row r="428" hidden="1">
      <c r="P428" s="15"/>
      <c r="S428" s="15"/>
      <c r="T428" s="15"/>
    </row>
    <row r="429" hidden="1">
      <c r="P429" s="15"/>
      <c r="S429" s="15"/>
      <c r="T429" s="15"/>
    </row>
    <row r="430" hidden="1">
      <c r="P430" s="15"/>
      <c r="S430" s="15"/>
      <c r="T430" s="15"/>
    </row>
    <row r="431" hidden="1">
      <c r="P431" s="15"/>
      <c r="S431" s="15"/>
      <c r="T431" s="15"/>
    </row>
    <row r="432" hidden="1">
      <c r="P432" s="15"/>
      <c r="S432" s="15"/>
      <c r="T432" s="15"/>
    </row>
    <row r="433" hidden="1">
      <c r="P433" s="15"/>
      <c r="S433" s="15"/>
      <c r="T433" s="15"/>
    </row>
    <row r="434" hidden="1">
      <c r="P434" s="15"/>
      <c r="S434" s="15"/>
      <c r="T434" s="15"/>
    </row>
    <row r="435" hidden="1">
      <c r="P435" s="15"/>
      <c r="S435" s="15"/>
      <c r="T435" s="15"/>
    </row>
    <row r="436" hidden="1">
      <c r="P436" s="15"/>
      <c r="S436" s="15"/>
      <c r="T436" s="15"/>
    </row>
    <row r="437" hidden="1">
      <c r="P437" s="15"/>
      <c r="S437" s="15"/>
      <c r="T437" s="15"/>
    </row>
    <row r="438" hidden="1">
      <c r="P438" s="15"/>
      <c r="S438" s="15"/>
      <c r="T438" s="15"/>
    </row>
    <row r="439" hidden="1">
      <c r="P439" s="15"/>
      <c r="S439" s="15"/>
      <c r="T439" s="15"/>
    </row>
    <row r="440" hidden="1">
      <c r="P440" s="15"/>
      <c r="S440" s="15"/>
      <c r="T440" s="15"/>
    </row>
    <row r="441" hidden="1">
      <c r="P441" s="15"/>
      <c r="S441" s="15"/>
      <c r="T441" s="15"/>
    </row>
    <row r="442" hidden="1">
      <c r="P442" s="15"/>
      <c r="S442" s="15"/>
      <c r="T442" s="15"/>
    </row>
    <row r="443" hidden="1">
      <c r="P443" s="15"/>
      <c r="S443" s="15"/>
      <c r="T443" s="15"/>
    </row>
    <row r="444" hidden="1">
      <c r="P444" s="15"/>
      <c r="S444" s="15"/>
      <c r="T444" s="15"/>
    </row>
    <row r="445" hidden="1">
      <c r="P445" s="15"/>
      <c r="S445" s="15"/>
      <c r="T445" s="15"/>
    </row>
    <row r="446" hidden="1">
      <c r="P446" s="15"/>
      <c r="S446" s="15"/>
      <c r="T446" s="15"/>
    </row>
    <row r="447" hidden="1">
      <c r="P447" s="15"/>
      <c r="S447" s="15"/>
      <c r="T447" s="15"/>
    </row>
    <row r="448" hidden="1">
      <c r="P448" s="15"/>
      <c r="S448" s="15"/>
      <c r="T448" s="15"/>
    </row>
    <row r="449" hidden="1">
      <c r="P449" s="15"/>
      <c r="S449" s="15"/>
      <c r="T449" s="15"/>
    </row>
    <row r="450" hidden="1">
      <c r="P450" s="15"/>
      <c r="S450" s="15"/>
      <c r="T450" s="15"/>
    </row>
    <row r="451" hidden="1">
      <c r="P451" s="15"/>
      <c r="S451" s="15"/>
      <c r="T451" s="15"/>
    </row>
    <row r="452" hidden="1">
      <c r="P452" s="15"/>
      <c r="S452" s="15"/>
      <c r="T452" s="15"/>
    </row>
    <row r="453" hidden="1">
      <c r="P453" s="15"/>
      <c r="S453" s="15"/>
      <c r="T453" s="15"/>
    </row>
    <row r="454" hidden="1">
      <c r="P454" s="15"/>
      <c r="S454" s="15"/>
      <c r="T454" s="15"/>
    </row>
    <row r="455" hidden="1">
      <c r="P455" s="15"/>
      <c r="S455" s="15"/>
      <c r="T455" s="15"/>
    </row>
    <row r="456" hidden="1">
      <c r="P456" s="15"/>
      <c r="S456" s="15"/>
      <c r="T456" s="15"/>
    </row>
    <row r="457" hidden="1">
      <c r="P457" s="15"/>
      <c r="S457" s="15"/>
      <c r="T457" s="15"/>
    </row>
    <row r="458" hidden="1">
      <c r="P458" s="15"/>
      <c r="S458" s="15"/>
      <c r="T458" s="15"/>
    </row>
    <row r="459" hidden="1">
      <c r="P459" s="15"/>
      <c r="S459" s="15"/>
      <c r="T459" s="15"/>
    </row>
    <row r="460" hidden="1">
      <c r="P460" s="15"/>
      <c r="S460" s="15"/>
      <c r="T460" s="15"/>
    </row>
    <row r="461" hidden="1">
      <c r="P461" s="15"/>
      <c r="S461" s="15"/>
      <c r="T461" s="15"/>
    </row>
    <row r="462" hidden="1">
      <c r="P462" s="15"/>
      <c r="S462" s="15"/>
      <c r="T462" s="15"/>
    </row>
    <row r="463" hidden="1">
      <c r="P463" s="15"/>
      <c r="S463" s="15"/>
      <c r="T463" s="15"/>
    </row>
    <row r="464" hidden="1">
      <c r="P464" s="15"/>
      <c r="S464" s="15"/>
      <c r="T464" s="15"/>
    </row>
    <row r="465" hidden="1">
      <c r="P465" s="15"/>
      <c r="S465" s="15"/>
      <c r="T465" s="15"/>
    </row>
    <row r="466" hidden="1">
      <c r="P466" s="15"/>
      <c r="S466" s="15"/>
      <c r="T466" s="15"/>
    </row>
    <row r="467" hidden="1">
      <c r="P467" s="15"/>
      <c r="S467" s="15"/>
      <c r="T467" s="15"/>
    </row>
    <row r="468" hidden="1">
      <c r="P468" s="15"/>
      <c r="S468" s="15"/>
      <c r="T468" s="15"/>
    </row>
    <row r="469" hidden="1">
      <c r="P469" s="15"/>
      <c r="S469" s="15"/>
      <c r="T469" s="15"/>
    </row>
    <row r="470" hidden="1">
      <c r="P470" s="15"/>
      <c r="S470" s="15"/>
      <c r="T470" s="15"/>
    </row>
    <row r="471" hidden="1">
      <c r="P471" s="15"/>
      <c r="S471" s="15"/>
      <c r="T471" s="15"/>
    </row>
    <row r="472" hidden="1">
      <c r="P472" s="15"/>
      <c r="S472" s="15"/>
      <c r="T472" s="15"/>
    </row>
    <row r="473" hidden="1">
      <c r="P473" s="15"/>
      <c r="S473" s="15"/>
      <c r="T473" s="15"/>
    </row>
    <row r="474" hidden="1">
      <c r="P474" s="15"/>
      <c r="S474" s="15"/>
      <c r="T474" s="15"/>
    </row>
    <row r="475" hidden="1">
      <c r="P475" s="15"/>
      <c r="S475" s="15"/>
      <c r="T475" s="15"/>
    </row>
    <row r="476" hidden="1">
      <c r="P476" s="15"/>
      <c r="S476" s="15"/>
      <c r="T476" s="15"/>
    </row>
    <row r="477" hidden="1">
      <c r="P477" s="15"/>
      <c r="S477" s="15"/>
      <c r="T477" s="15"/>
    </row>
    <row r="478" hidden="1">
      <c r="P478" s="15"/>
      <c r="S478" s="15"/>
      <c r="T478" s="15"/>
    </row>
    <row r="479" hidden="1">
      <c r="P479" s="15"/>
      <c r="S479" s="15"/>
      <c r="T479" s="15"/>
    </row>
    <row r="480" hidden="1">
      <c r="P480" s="15"/>
      <c r="S480" s="15"/>
      <c r="T480" s="15"/>
    </row>
    <row r="481" hidden="1">
      <c r="P481" s="15"/>
      <c r="S481" s="15"/>
      <c r="T481" s="15"/>
    </row>
    <row r="482" hidden="1">
      <c r="P482" s="15"/>
      <c r="S482" s="15"/>
      <c r="T482" s="15"/>
    </row>
    <row r="483" hidden="1">
      <c r="P483" s="15"/>
      <c r="S483" s="15"/>
      <c r="T483" s="15"/>
    </row>
    <row r="484" hidden="1">
      <c r="P484" s="15"/>
      <c r="S484" s="15"/>
      <c r="T484" s="15"/>
    </row>
    <row r="485" hidden="1">
      <c r="P485" s="15"/>
      <c r="S485" s="15"/>
      <c r="T485" s="15"/>
    </row>
    <row r="486" hidden="1">
      <c r="P486" s="15"/>
      <c r="S486" s="15"/>
      <c r="T486" s="15"/>
    </row>
    <row r="487" hidden="1">
      <c r="P487" s="15"/>
      <c r="S487" s="15"/>
      <c r="T487" s="15"/>
    </row>
    <row r="488" hidden="1">
      <c r="P488" s="15"/>
      <c r="S488" s="15"/>
      <c r="T488" s="15"/>
    </row>
    <row r="489" hidden="1">
      <c r="P489" s="15"/>
      <c r="S489" s="15"/>
      <c r="T489" s="15"/>
    </row>
    <row r="490" hidden="1">
      <c r="P490" s="15"/>
      <c r="S490" s="15"/>
      <c r="T490" s="15"/>
    </row>
    <row r="491" hidden="1">
      <c r="P491" s="15"/>
      <c r="S491" s="15"/>
      <c r="T491" s="15"/>
    </row>
    <row r="492" hidden="1">
      <c r="P492" s="15"/>
      <c r="S492" s="15"/>
      <c r="T492" s="15"/>
    </row>
    <row r="493" hidden="1">
      <c r="P493" s="15"/>
      <c r="S493" s="15"/>
      <c r="T493" s="15"/>
    </row>
    <row r="494" hidden="1">
      <c r="P494" s="15"/>
      <c r="S494" s="15"/>
      <c r="T494" s="15"/>
    </row>
    <row r="495" hidden="1">
      <c r="P495" s="15"/>
      <c r="S495" s="15"/>
      <c r="T495" s="15"/>
    </row>
    <row r="496" hidden="1">
      <c r="P496" s="15"/>
      <c r="S496" s="15"/>
      <c r="T496" s="15"/>
    </row>
    <row r="497" hidden="1">
      <c r="P497" s="15"/>
      <c r="S497" s="15"/>
      <c r="T497" s="15"/>
    </row>
    <row r="498" hidden="1">
      <c r="P498" s="15"/>
      <c r="S498" s="15"/>
      <c r="T498" s="15"/>
    </row>
    <row r="499" hidden="1">
      <c r="P499" s="15"/>
      <c r="S499" s="15"/>
      <c r="T499" s="15"/>
    </row>
    <row r="500" hidden="1">
      <c r="P500" s="15"/>
      <c r="S500" s="15"/>
      <c r="T500" s="15"/>
    </row>
    <row r="501" hidden="1">
      <c r="P501" s="15"/>
      <c r="S501" s="15"/>
      <c r="T501" s="15"/>
    </row>
    <row r="502" hidden="1">
      <c r="P502" s="15"/>
      <c r="S502" s="15"/>
      <c r="T502" s="15"/>
    </row>
    <row r="503" hidden="1">
      <c r="P503" s="15"/>
      <c r="S503" s="15"/>
      <c r="T503" s="15"/>
    </row>
    <row r="504" hidden="1">
      <c r="P504" s="15"/>
      <c r="S504" s="15"/>
      <c r="T504" s="15"/>
    </row>
    <row r="505" hidden="1">
      <c r="P505" s="15"/>
      <c r="S505" s="15"/>
      <c r="T505" s="15"/>
    </row>
    <row r="506" hidden="1">
      <c r="P506" s="15"/>
      <c r="S506" s="15"/>
      <c r="T506" s="15"/>
    </row>
    <row r="507" hidden="1">
      <c r="P507" s="15"/>
      <c r="S507" s="15"/>
      <c r="T507" s="15"/>
    </row>
    <row r="508" hidden="1">
      <c r="P508" s="15"/>
      <c r="S508" s="15"/>
      <c r="T508" s="15"/>
    </row>
    <row r="509" hidden="1">
      <c r="P509" s="15"/>
      <c r="S509" s="15"/>
      <c r="T509" s="15"/>
    </row>
    <row r="510" hidden="1">
      <c r="P510" s="15"/>
      <c r="S510" s="15"/>
      <c r="T510" s="15"/>
    </row>
    <row r="511" hidden="1">
      <c r="P511" s="15"/>
      <c r="S511" s="15"/>
      <c r="T511" s="15"/>
    </row>
    <row r="512" hidden="1">
      <c r="P512" s="15"/>
      <c r="S512" s="15"/>
      <c r="T512" s="15"/>
    </row>
    <row r="513" hidden="1">
      <c r="P513" s="15"/>
      <c r="S513" s="15"/>
      <c r="T513" s="15"/>
    </row>
    <row r="514" hidden="1">
      <c r="P514" s="15"/>
      <c r="S514" s="15"/>
      <c r="T514" s="15"/>
    </row>
    <row r="515" hidden="1">
      <c r="P515" s="15"/>
      <c r="S515" s="15"/>
      <c r="T515" s="15"/>
    </row>
    <row r="516" hidden="1">
      <c r="P516" s="15"/>
      <c r="S516" s="15"/>
      <c r="T516" s="15"/>
    </row>
    <row r="517" hidden="1">
      <c r="P517" s="15"/>
      <c r="S517" s="15"/>
      <c r="T517" s="15"/>
    </row>
    <row r="518" hidden="1">
      <c r="P518" s="15"/>
      <c r="S518" s="15"/>
      <c r="T518" s="15"/>
    </row>
    <row r="519" hidden="1">
      <c r="P519" s="15"/>
      <c r="S519" s="15"/>
      <c r="T519" s="15"/>
    </row>
    <row r="520" hidden="1">
      <c r="P520" s="15"/>
      <c r="S520" s="15"/>
      <c r="T520" s="15"/>
    </row>
    <row r="521" hidden="1">
      <c r="P521" s="15"/>
      <c r="S521" s="15"/>
      <c r="T521" s="15"/>
    </row>
    <row r="522" hidden="1">
      <c r="P522" s="15"/>
      <c r="S522" s="15"/>
      <c r="T522" s="15"/>
    </row>
    <row r="523" hidden="1">
      <c r="P523" s="15"/>
      <c r="S523" s="15"/>
      <c r="T523" s="15"/>
    </row>
    <row r="524" hidden="1">
      <c r="P524" s="15"/>
      <c r="S524" s="15"/>
      <c r="T524" s="15"/>
    </row>
    <row r="525" hidden="1">
      <c r="P525" s="15"/>
      <c r="S525" s="15"/>
      <c r="T525" s="15"/>
    </row>
    <row r="526" hidden="1">
      <c r="P526" s="15"/>
      <c r="S526" s="15"/>
      <c r="T526" s="15"/>
    </row>
    <row r="527" hidden="1">
      <c r="P527" s="15"/>
      <c r="S527" s="15"/>
      <c r="T527" s="15"/>
    </row>
    <row r="528" hidden="1">
      <c r="P528" s="15"/>
      <c r="S528" s="15"/>
      <c r="T528" s="15"/>
    </row>
    <row r="529" hidden="1">
      <c r="P529" s="15"/>
      <c r="S529" s="15"/>
      <c r="T529" s="15"/>
    </row>
    <row r="530" hidden="1">
      <c r="P530" s="15"/>
      <c r="S530" s="15"/>
      <c r="T530" s="15"/>
    </row>
    <row r="531" hidden="1">
      <c r="P531" s="15"/>
      <c r="S531" s="15"/>
      <c r="T531" s="15"/>
    </row>
    <row r="532" hidden="1">
      <c r="P532" s="15"/>
      <c r="S532" s="15"/>
      <c r="T532" s="15"/>
    </row>
    <row r="533" hidden="1">
      <c r="P533" s="15"/>
      <c r="S533" s="15"/>
      <c r="T533" s="15"/>
    </row>
    <row r="534" hidden="1">
      <c r="P534" s="15"/>
      <c r="S534" s="15"/>
      <c r="T534" s="15"/>
    </row>
    <row r="535" hidden="1">
      <c r="P535" s="15"/>
      <c r="S535" s="15"/>
      <c r="T535" s="15"/>
    </row>
    <row r="536" hidden="1">
      <c r="P536" s="15"/>
      <c r="S536" s="15"/>
      <c r="T536" s="15"/>
    </row>
    <row r="537" hidden="1">
      <c r="P537" s="15"/>
      <c r="S537" s="15"/>
      <c r="T537" s="15"/>
    </row>
    <row r="538" hidden="1">
      <c r="P538" s="15"/>
      <c r="S538" s="15"/>
      <c r="T538" s="15"/>
    </row>
    <row r="539" hidden="1">
      <c r="P539" s="15"/>
      <c r="S539" s="15"/>
      <c r="T539" s="15"/>
    </row>
    <row r="540" hidden="1">
      <c r="P540" s="15"/>
      <c r="S540" s="15"/>
      <c r="T540" s="15"/>
    </row>
    <row r="541" hidden="1">
      <c r="P541" s="15"/>
      <c r="S541" s="15"/>
      <c r="T541" s="15"/>
    </row>
    <row r="542" hidden="1">
      <c r="P542" s="15"/>
      <c r="S542" s="15"/>
      <c r="T542" s="15"/>
    </row>
    <row r="543" hidden="1">
      <c r="P543" s="15"/>
      <c r="S543" s="15"/>
      <c r="T543" s="15"/>
    </row>
    <row r="544" hidden="1">
      <c r="P544" s="15"/>
      <c r="S544" s="15"/>
      <c r="T544" s="15"/>
    </row>
    <row r="545" hidden="1">
      <c r="P545" s="15"/>
      <c r="S545" s="15"/>
      <c r="T545" s="15"/>
    </row>
    <row r="546" hidden="1">
      <c r="P546" s="15"/>
      <c r="S546" s="15"/>
      <c r="T546" s="15"/>
    </row>
    <row r="547" hidden="1">
      <c r="P547" s="15"/>
      <c r="S547" s="15"/>
      <c r="T547" s="15"/>
    </row>
    <row r="548" hidden="1">
      <c r="P548" s="15"/>
      <c r="S548" s="15"/>
      <c r="T548" s="15"/>
    </row>
    <row r="549" hidden="1">
      <c r="P549" s="15"/>
      <c r="S549" s="15"/>
      <c r="T549" s="15"/>
    </row>
    <row r="550" hidden="1">
      <c r="P550" s="15"/>
      <c r="S550" s="15"/>
      <c r="T550" s="15"/>
    </row>
    <row r="551" hidden="1">
      <c r="P551" s="15"/>
      <c r="S551" s="15"/>
      <c r="T551" s="15"/>
    </row>
    <row r="552" hidden="1">
      <c r="P552" s="15"/>
      <c r="S552" s="15"/>
      <c r="T552" s="15"/>
    </row>
    <row r="553" hidden="1">
      <c r="P553" s="15"/>
      <c r="S553" s="15"/>
      <c r="T553" s="15"/>
    </row>
    <row r="554" hidden="1">
      <c r="P554" s="15"/>
      <c r="S554" s="15"/>
      <c r="T554" s="15"/>
    </row>
    <row r="555" hidden="1">
      <c r="P555" s="15"/>
      <c r="S555" s="15"/>
      <c r="T555" s="15"/>
    </row>
    <row r="556" hidden="1">
      <c r="P556" s="15"/>
      <c r="S556" s="15"/>
      <c r="T556" s="15"/>
    </row>
    <row r="557" hidden="1">
      <c r="P557" s="15"/>
      <c r="S557" s="15"/>
      <c r="T557" s="15"/>
    </row>
    <row r="558" hidden="1">
      <c r="P558" s="15"/>
      <c r="S558" s="15"/>
      <c r="T558" s="15"/>
    </row>
    <row r="559" hidden="1">
      <c r="P559" s="15"/>
      <c r="S559" s="15"/>
      <c r="T559" s="15"/>
    </row>
    <row r="560" hidden="1">
      <c r="P560" s="15"/>
      <c r="S560" s="15"/>
      <c r="T560" s="15"/>
    </row>
    <row r="561" hidden="1">
      <c r="P561" s="15"/>
      <c r="S561" s="15"/>
      <c r="T561" s="15"/>
    </row>
    <row r="562" hidden="1">
      <c r="P562" s="15"/>
      <c r="S562" s="15"/>
      <c r="T562" s="15"/>
    </row>
    <row r="563" hidden="1">
      <c r="P563" s="15"/>
      <c r="S563" s="15"/>
      <c r="T563" s="15"/>
    </row>
    <row r="564" hidden="1">
      <c r="P564" s="15"/>
      <c r="S564" s="15"/>
      <c r="T564" s="15"/>
    </row>
    <row r="565" hidden="1">
      <c r="P565" s="15"/>
      <c r="S565" s="15"/>
      <c r="T565" s="15"/>
    </row>
    <row r="566" hidden="1">
      <c r="P566" s="15"/>
      <c r="S566" s="15"/>
      <c r="T566" s="15"/>
    </row>
    <row r="567" hidden="1">
      <c r="P567" s="15"/>
      <c r="S567" s="15"/>
      <c r="T567" s="15"/>
    </row>
    <row r="568" hidden="1">
      <c r="P568" s="15"/>
      <c r="S568" s="15"/>
      <c r="T568" s="15"/>
    </row>
    <row r="569" hidden="1">
      <c r="P569" s="15"/>
      <c r="S569" s="15"/>
      <c r="T569" s="15"/>
    </row>
    <row r="570" hidden="1">
      <c r="P570" s="15"/>
      <c r="S570" s="15"/>
      <c r="T570" s="15"/>
    </row>
    <row r="571" hidden="1">
      <c r="P571" s="15"/>
      <c r="S571" s="15"/>
      <c r="T571" s="15"/>
    </row>
    <row r="572" hidden="1">
      <c r="P572" s="15"/>
      <c r="S572" s="15"/>
      <c r="T572" s="15"/>
    </row>
    <row r="573" hidden="1">
      <c r="P573" s="15"/>
      <c r="S573" s="15"/>
      <c r="T573" s="15"/>
    </row>
    <row r="574" hidden="1">
      <c r="P574" s="15"/>
      <c r="S574" s="15"/>
      <c r="T574" s="15"/>
    </row>
    <row r="575" hidden="1">
      <c r="P575" s="15"/>
      <c r="S575" s="15"/>
      <c r="T575" s="15"/>
    </row>
    <row r="576" hidden="1">
      <c r="P576" s="15"/>
      <c r="S576" s="15"/>
      <c r="T576" s="15"/>
    </row>
    <row r="577" hidden="1">
      <c r="P577" s="15"/>
      <c r="S577" s="15"/>
      <c r="T577" s="15"/>
    </row>
    <row r="578" hidden="1">
      <c r="P578" s="15"/>
      <c r="S578" s="15"/>
      <c r="T578" s="15"/>
    </row>
    <row r="579" hidden="1">
      <c r="P579" s="15"/>
      <c r="S579" s="15"/>
      <c r="T579" s="15"/>
    </row>
    <row r="580" hidden="1">
      <c r="P580" s="15"/>
      <c r="S580" s="15"/>
      <c r="T580" s="15"/>
    </row>
    <row r="581" hidden="1">
      <c r="P581" s="15"/>
      <c r="S581" s="15"/>
      <c r="T581" s="15"/>
    </row>
    <row r="582" hidden="1">
      <c r="P582" s="15"/>
      <c r="S582" s="15"/>
      <c r="T582" s="15"/>
    </row>
    <row r="583" hidden="1">
      <c r="P583" s="15"/>
      <c r="S583" s="15"/>
      <c r="T583" s="15"/>
    </row>
    <row r="584" hidden="1">
      <c r="P584" s="15"/>
      <c r="S584" s="15"/>
      <c r="T584" s="15"/>
    </row>
    <row r="585" hidden="1">
      <c r="P585" s="15"/>
      <c r="S585" s="15"/>
      <c r="T585" s="15"/>
    </row>
    <row r="586" hidden="1">
      <c r="P586" s="15"/>
      <c r="S586" s="15"/>
      <c r="T586" s="15"/>
    </row>
    <row r="587" hidden="1">
      <c r="P587" s="15"/>
      <c r="S587" s="15"/>
      <c r="T587" s="15"/>
    </row>
    <row r="588" hidden="1">
      <c r="P588" s="15"/>
      <c r="S588" s="15"/>
      <c r="T588" s="15"/>
    </row>
    <row r="589" hidden="1">
      <c r="P589" s="15"/>
      <c r="S589" s="15"/>
      <c r="T589" s="15"/>
    </row>
    <row r="590" hidden="1">
      <c r="P590" s="15"/>
      <c r="S590" s="15"/>
      <c r="T590" s="15"/>
    </row>
    <row r="591" hidden="1">
      <c r="P591" s="15"/>
      <c r="S591" s="15"/>
      <c r="T591" s="15"/>
    </row>
    <row r="592" hidden="1">
      <c r="P592" s="15"/>
      <c r="S592" s="15"/>
      <c r="T592" s="15"/>
    </row>
    <row r="593" hidden="1">
      <c r="P593" s="15"/>
      <c r="S593" s="15"/>
      <c r="T593" s="15"/>
    </row>
    <row r="594" hidden="1">
      <c r="P594" s="15"/>
      <c r="S594" s="15"/>
      <c r="T594" s="15"/>
    </row>
    <row r="595" hidden="1">
      <c r="P595" s="15"/>
      <c r="S595" s="15"/>
      <c r="T595" s="15"/>
    </row>
    <row r="596" hidden="1">
      <c r="P596" s="15"/>
      <c r="S596" s="15"/>
      <c r="T596" s="15"/>
    </row>
    <row r="597" hidden="1">
      <c r="P597" s="15"/>
      <c r="S597" s="15"/>
      <c r="T597" s="15"/>
    </row>
    <row r="598" hidden="1">
      <c r="P598" s="15"/>
      <c r="S598" s="15"/>
      <c r="T598" s="15"/>
    </row>
    <row r="599" hidden="1">
      <c r="P599" s="15"/>
      <c r="S599" s="15"/>
      <c r="T599" s="15"/>
    </row>
    <row r="600" hidden="1">
      <c r="P600" s="15"/>
      <c r="S600" s="15"/>
      <c r="T600" s="15"/>
    </row>
    <row r="601" hidden="1">
      <c r="P601" s="15"/>
      <c r="S601" s="15"/>
      <c r="T601" s="15"/>
    </row>
    <row r="602" hidden="1">
      <c r="P602" s="15"/>
      <c r="S602" s="15"/>
      <c r="T602" s="15"/>
    </row>
    <row r="603" hidden="1">
      <c r="P603" s="15"/>
      <c r="S603" s="15"/>
      <c r="T603" s="15"/>
    </row>
    <row r="604" hidden="1">
      <c r="P604" s="15"/>
      <c r="S604" s="15"/>
      <c r="T604" s="15"/>
    </row>
    <row r="605" hidden="1">
      <c r="P605" s="15"/>
      <c r="S605" s="15"/>
      <c r="T605" s="15"/>
    </row>
    <row r="606" hidden="1">
      <c r="P606" s="15"/>
      <c r="S606" s="15"/>
      <c r="T606" s="15"/>
    </row>
    <row r="607" hidden="1">
      <c r="P607" s="15"/>
      <c r="S607" s="15"/>
      <c r="T607" s="15"/>
    </row>
    <row r="608" hidden="1">
      <c r="P608" s="15"/>
      <c r="S608" s="15"/>
      <c r="T608" s="15"/>
    </row>
    <row r="609" hidden="1">
      <c r="P609" s="15"/>
      <c r="S609" s="15"/>
      <c r="T609" s="15"/>
    </row>
    <row r="610" hidden="1">
      <c r="P610" s="15"/>
      <c r="S610" s="15"/>
      <c r="T610" s="15"/>
    </row>
    <row r="611" hidden="1">
      <c r="P611" s="15"/>
      <c r="S611" s="15"/>
      <c r="T611" s="15"/>
    </row>
    <row r="612" hidden="1">
      <c r="P612" s="15"/>
      <c r="S612" s="15"/>
      <c r="T612" s="15"/>
    </row>
    <row r="613" hidden="1">
      <c r="P613" s="15"/>
      <c r="S613" s="15"/>
      <c r="T613" s="15"/>
    </row>
    <row r="614" hidden="1">
      <c r="P614" s="15"/>
      <c r="S614" s="15"/>
      <c r="T614" s="15"/>
    </row>
    <row r="615" hidden="1">
      <c r="P615" s="15"/>
      <c r="S615" s="15"/>
      <c r="T615" s="15"/>
    </row>
    <row r="616" hidden="1">
      <c r="P616" s="15"/>
      <c r="S616" s="15"/>
      <c r="T616" s="15"/>
    </row>
    <row r="617" hidden="1">
      <c r="P617" s="15"/>
      <c r="S617" s="15"/>
      <c r="T617" s="15"/>
    </row>
    <row r="618" hidden="1">
      <c r="P618" s="15"/>
      <c r="S618" s="15"/>
      <c r="T618" s="15"/>
    </row>
    <row r="619" hidden="1">
      <c r="P619" s="15"/>
      <c r="S619" s="15"/>
      <c r="T619" s="15"/>
    </row>
    <row r="620" hidden="1">
      <c r="P620" s="15"/>
      <c r="S620" s="15"/>
      <c r="T620" s="15"/>
    </row>
    <row r="621" hidden="1">
      <c r="P621" s="15"/>
      <c r="S621" s="15"/>
      <c r="T621" s="15"/>
    </row>
    <row r="622" hidden="1">
      <c r="P622" s="15"/>
      <c r="S622" s="15"/>
      <c r="T622" s="15"/>
    </row>
    <row r="623" hidden="1">
      <c r="P623" s="15"/>
      <c r="S623" s="15"/>
      <c r="T623" s="15"/>
    </row>
    <row r="624" hidden="1">
      <c r="P624" s="15"/>
      <c r="S624" s="15"/>
      <c r="T624" s="15"/>
    </row>
    <row r="625" hidden="1">
      <c r="P625" s="15"/>
      <c r="S625" s="15"/>
      <c r="T625" s="15"/>
    </row>
    <row r="626" hidden="1">
      <c r="P626" s="15"/>
      <c r="S626" s="15"/>
      <c r="T626" s="15"/>
    </row>
    <row r="627" hidden="1">
      <c r="P627" s="15"/>
      <c r="S627" s="15"/>
      <c r="T627" s="15"/>
    </row>
    <row r="628" hidden="1">
      <c r="P628" s="15"/>
      <c r="S628" s="15"/>
      <c r="T628" s="15"/>
    </row>
    <row r="629" hidden="1">
      <c r="P629" s="15"/>
      <c r="S629" s="15"/>
      <c r="T629" s="15"/>
    </row>
    <row r="630" hidden="1">
      <c r="P630" s="15"/>
      <c r="S630" s="15"/>
      <c r="T630" s="15"/>
    </row>
    <row r="631" hidden="1">
      <c r="P631" s="15"/>
      <c r="S631" s="15"/>
      <c r="T631" s="15"/>
    </row>
    <row r="632" hidden="1">
      <c r="P632" s="15"/>
      <c r="S632" s="15"/>
      <c r="T632" s="15"/>
    </row>
    <row r="633" hidden="1">
      <c r="P633" s="15"/>
      <c r="S633" s="15"/>
      <c r="T633" s="15"/>
    </row>
    <row r="634" hidden="1">
      <c r="P634" s="15"/>
      <c r="S634" s="15"/>
      <c r="T634" s="15"/>
    </row>
    <row r="635" hidden="1">
      <c r="P635" s="15"/>
      <c r="S635" s="15"/>
      <c r="T635" s="15"/>
    </row>
    <row r="636" hidden="1">
      <c r="P636" s="15"/>
      <c r="S636" s="15"/>
      <c r="T636" s="15"/>
    </row>
    <row r="637" hidden="1">
      <c r="P637" s="15"/>
      <c r="S637" s="15"/>
      <c r="T637" s="15"/>
    </row>
    <row r="638" hidden="1">
      <c r="P638" s="15"/>
      <c r="S638" s="15"/>
      <c r="T638" s="15"/>
    </row>
    <row r="639" hidden="1">
      <c r="P639" s="15"/>
      <c r="S639" s="15"/>
      <c r="T639" s="15"/>
    </row>
    <row r="640" hidden="1">
      <c r="P640" s="15"/>
      <c r="S640" s="15"/>
      <c r="T640" s="15"/>
    </row>
    <row r="641" hidden="1">
      <c r="P641" s="15"/>
      <c r="S641" s="15"/>
      <c r="T641" s="15"/>
    </row>
    <row r="642" hidden="1">
      <c r="P642" s="15"/>
      <c r="S642" s="15"/>
      <c r="T642" s="15"/>
    </row>
    <row r="643" hidden="1">
      <c r="P643" s="15"/>
      <c r="S643" s="15"/>
      <c r="T643" s="15"/>
    </row>
    <row r="644" hidden="1">
      <c r="P644" s="15"/>
      <c r="S644" s="15"/>
      <c r="T644" s="15"/>
    </row>
    <row r="645" hidden="1">
      <c r="P645" s="15"/>
      <c r="S645" s="15"/>
      <c r="T645" s="15"/>
    </row>
    <row r="646" hidden="1">
      <c r="P646" s="15"/>
      <c r="S646" s="15"/>
      <c r="T646" s="15"/>
    </row>
    <row r="647" hidden="1">
      <c r="P647" s="15"/>
      <c r="S647" s="15"/>
      <c r="T647" s="15"/>
    </row>
    <row r="648" hidden="1">
      <c r="P648" s="15"/>
      <c r="S648" s="15"/>
      <c r="T648" s="15"/>
    </row>
    <row r="649" hidden="1">
      <c r="P649" s="15"/>
      <c r="S649" s="15"/>
      <c r="T649" s="15"/>
    </row>
    <row r="650" hidden="1">
      <c r="P650" s="15"/>
      <c r="S650" s="15"/>
      <c r="T650" s="15"/>
    </row>
    <row r="651" hidden="1">
      <c r="P651" s="15"/>
      <c r="S651" s="15"/>
      <c r="T651" s="15"/>
    </row>
    <row r="652" hidden="1">
      <c r="P652" s="15"/>
      <c r="S652" s="15"/>
      <c r="T652" s="15"/>
    </row>
    <row r="653" hidden="1">
      <c r="P653" s="15"/>
      <c r="S653" s="15"/>
      <c r="T653" s="15"/>
    </row>
    <row r="654" hidden="1">
      <c r="P654" s="15"/>
      <c r="S654" s="15"/>
      <c r="T654" s="15"/>
    </row>
    <row r="655" hidden="1">
      <c r="P655" s="15"/>
      <c r="S655" s="15"/>
      <c r="T655" s="15"/>
    </row>
    <row r="656" hidden="1">
      <c r="P656" s="15"/>
      <c r="S656" s="15"/>
      <c r="T656" s="15"/>
    </row>
    <row r="657" hidden="1">
      <c r="P657" s="15"/>
      <c r="S657" s="15"/>
      <c r="T657" s="15"/>
    </row>
    <row r="658" hidden="1">
      <c r="P658" s="15"/>
      <c r="S658" s="15"/>
      <c r="T658" s="15"/>
    </row>
    <row r="659" hidden="1">
      <c r="P659" s="15"/>
      <c r="S659" s="15"/>
      <c r="T659" s="15"/>
    </row>
    <row r="660" hidden="1">
      <c r="P660" s="15"/>
      <c r="S660" s="15"/>
      <c r="T660" s="15"/>
    </row>
    <row r="661" hidden="1">
      <c r="P661" s="15"/>
      <c r="S661" s="15"/>
      <c r="T661" s="15"/>
    </row>
    <row r="662" hidden="1">
      <c r="P662" s="15"/>
      <c r="S662" s="15"/>
      <c r="T662" s="15"/>
    </row>
    <row r="663" hidden="1">
      <c r="P663" s="15"/>
      <c r="S663" s="15"/>
      <c r="T663" s="15"/>
    </row>
    <row r="664" hidden="1">
      <c r="P664" s="15"/>
      <c r="S664" s="15"/>
      <c r="T664" s="15"/>
    </row>
    <row r="665" hidden="1">
      <c r="P665" s="15"/>
      <c r="S665" s="15"/>
      <c r="T665" s="15"/>
    </row>
    <row r="666" hidden="1">
      <c r="P666" s="15"/>
      <c r="S666" s="15"/>
      <c r="T666" s="15"/>
    </row>
    <row r="667" hidden="1">
      <c r="P667" s="15"/>
      <c r="S667" s="15"/>
      <c r="T667" s="15"/>
    </row>
    <row r="668" hidden="1">
      <c r="P668" s="15"/>
      <c r="S668" s="15"/>
      <c r="T668" s="15"/>
    </row>
    <row r="669" hidden="1">
      <c r="P669" s="15"/>
      <c r="S669" s="15"/>
      <c r="T669" s="15"/>
    </row>
    <row r="670" hidden="1">
      <c r="P670" s="15"/>
      <c r="S670" s="15"/>
      <c r="T670" s="15"/>
    </row>
    <row r="671" hidden="1">
      <c r="P671" s="15"/>
      <c r="S671" s="15"/>
      <c r="T671" s="15"/>
    </row>
    <row r="672" hidden="1">
      <c r="P672" s="15"/>
      <c r="S672" s="15"/>
      <c r="T672" s="15"/>
    </row>
    <row r="673" hidden="1">
      <c r="P673" s="15"/>
      <c r="S673" s="15"/>
      <c r="T673" s="15"/>
    </row>
    <row r="674" hidden="1">
      <c r="P674" s="15"/>
      <c r="S674" s="15"/>
      <c r="T674" s="15"/>
    </row>
    <row r="675" hidden="1">
      <c r="P675" s="15"/>
      <c r="S675" s="15"/>
      <c r="T675" s="15"/>
    </row>
    <row r="676" hidden="1">
      <c r="P676" s="15"/>
      <c r="S676" s="15"/>
      <c r="T676" s="15"/>
    </row>
    <row r="677" hidden="1">
      <c r="P677" s="15"/>
      <c r="S677" s="15"/>
      <c r="T677" s="15"/>
    </row>
    <row r="678" hidden="1">
      <c r="P678" s="15"/>
      <c r="S678" s="15"/>
      <c r="T678" s="15"/>
    </row>
    <row r="679" hidden="1">
      <c r="P679" s="15"/>
      <c r="S679" s="15"/>
      <c r="T679" s="15"/>
    </row>
    <row r="680" hidden="1">
      <c r="P680" s="15"/>
      <c r="S680" s="15"/>
      <c r="T680" s="15"/>
    </row>
    <row r="681" hidden="1">
      <c r="P681" s="15"/>
      <c r="S681" s="15"/>
      <c r="T681" s="15"/>
    </row>
    <row r="682" hidden="1">
      <c r="P682" s="15"/>
      <c r="S682" s="15"/>
      <c r="T682" s="15"/>
    </row>
    <row r="683" hidden="1">
      <c r="P683" s="15"/>
      <c r="S683" s="15"/>
      <c r="T683" s="15"/>
    </row>
    <row r="684" hidden="1">
      <c r="P684" s="15"/>
      <c r="S684" s="15"/>
      <c r="T684" s="15"/>
    </row>
    <row r="685" hidden="1">
      <c r="P685" s="15"/>
      <c r="S685" s="15"/>
      <c r="T685" s="15"/>
    </row>
    <row r="686" hidden="1">
      <c r="P686" s="15"/>
      <c r="S686" s="15"/>
      <c r="T686" s="15"/>
    </row>
    <row r="687" hidden="1">
      <c r="P687" s="15"/>
      <c r="S687" s="15"/>
      <c r="T687" s="15"/>
    </row>
    <row r="688" hidden="1">
      <c r="P688" s="15"/>
      <c r="S688" s="15"/>
      <c r="T688" s="15"/>
    </row>
    <row r="689" hidden="1">
      <c r="P689" s="15"/>
      <c r="S689" s="15"/>
      <c r="T689" s="15"/>
    </row>
    <row r="690" hidden="1">
      <c r="P690" s="15"/>
      <c r="S690" s="15"/>
      <c r="T690" s="15"/>
    </row>
    <row r="691" hidden="1">
      <c r="P691" s="15"/>
      <c r="S691" s="15"/>
      <c r="T691" s="15"/>
    </row>
    <row r="692" hidden="1">
      <c r="P692" s="15"/>
      <c r="S692" s="15"/>
      <c r="T692" s="15"/>
    </row>
    <row r="693" hidden="1">
      <c r="P693" s="15"/>
      <c r="S693" s="15"/>
      <c r="T693" s="15"/>
    </row>
    <row r="694" hidden="1">
      <c r="P694" s="15"/>
      <c r="S694" s="15"/>
      <c r="T694" s="15"/>
    </row>
    <row r="695" hidden="1">
      <c r="P695" s="15"/>
      <c r="S695" s="15"/>
      <c r="T695" s="15"/>
    </row>
    <row r="696" hidden="1">
      <c r="P696" s="15"/>
      <c r="S696" s="15"/>
      <c r="T696" s="15"/>
    </row>
    <row r="697" hidden="1">
      <c r="P697" s="15"/>
      <c r="S697" s="15"/>
      <c r="T697" s="15"/>
    </row>
    <row r="698" hidden="1">
      <c r="P698" s="15"/>
      <c r="S698" s="15"/>
      <c r="T698" s="15"/>
    </row>
    <row r="699" hidden="1">
      <c r="P699" s="15"/>
      <c r="S699" s="15"/>
      <c r="T699" s="15"/>
    </row>
    <row r="700" hidden="1">
      <c r="P700" s="15"/>
      <c r="S700" s="15"/>
      <c r="T700" s="15"/>
    </row>
    <row r="701" hidden="1">
      <c r="P701" s="15"/>
      <c r="S701" s="15"/>
      <c r="T701" s="15"/>
    </row>
    <row r="702" hidden="1">
      <c r="P702" s="15"/>
      <c r="S702" s="15"/>
      <c r="T702" s="15"/>
    </row>
    <row r="703" hidden="1">
      <c r="P703" s="15"/>
      <c r="S703" s="15"/>
      <c r="T703" s="15"/>
    </row>
    <row r="704" hidden="1">
      <c r="P704" s="15"/>
      <c r="S704" s="15"/>
      <c r="T704" s="15"/>
    </row>
    <row r="705" hidden="1">
      <c r="P705" s="15"/>
      <c r="S705" s="15"/>
      <c r="T705" s="15"/>
    </row>
    <row r="706" hidden="1">
      <c r="P706" s="15"/>
      <c r="S706" s="15"/>
      <c r="T706" s="15"/>
    </row>
    <row r="707" hidden="1">
      <c r="P707" s="15"/>
      <c r="S707" s="15"/>
      <c r="T707" s="15"/>
    </row>
    <row r="708" hidden="1">
      <c r="P708" s="15"/>
      <c r="S708" s="15"/>
      <c r="T708" s="15"/>
    </row>
    <row r="709" hidden="1">
      <c r="P709" s="15"/>
      <c r="S709" s="15"/>
      <c r="T709" s="15"/>
    </row>
    <row r="710" hidden="1">
      <c r="P710" s="15"/>
      <c r="S710" s="15"/>
      <c r="T710" s="15"/>
    </row>
    <row r="711" hidden="1">
      <c r="P711" s="15"/>
      <c r="S711" s="15"/>
      <c r="T711" s="15"/>
    </row>
    <row r="712" hidden="1">
      <c r="P712" s="15"/>
      <c r="S712" s="15"/>
      <c r="T712" s="15"/>
    </row>
    <row r="713" hidden="1">
      <c r="P713" s="15"/>
      <c r="S713" s="15"/>
      <c r="T713" s="15"/>
    </row>
    <row r="714" hidden="1">
      <c r="P714" s="15"/>
      <c r="S714" s="15"/>
      <c r="T714" s="15"/>
    </row>
    <row r="715" hidden="1">
      <c r="P715" s="15"/>
      <c r="S715" s="15"/>
      <c r="T715" s="15"/>
    </row>
    <row r="716" hidden="1">
      <c r="P716" s="15"/>
      <c r="S716" s="15"/>
      <c r="T716" s="15"/>
    </row>
    <row r="717" hidden="1">
      <c r="P717" s="15"/>
      <c r="S717" s="15"/>
      <c r="T717" s="15"/>
    </row>
    <row r="718" hidden="1">
      <c r="P718" s="15"/>
      <c r="S718" s="15"/>
      <c r="T718" s="15"/>
    </row>
    <row r="719" hidden="1">
      <c r="P719" s="15"/>
      <c r="S719" s="15"/>
      <c r="T719" s="15"/>
    </row>
    <row r="720" hidden="1">
      <c r="P720" s="15"/>
      <c r="S720" s="15"/>
      <c r="T720" s="15"/>
    </row>
    <row r="721" hidden="1">
      <c r="P721" s="15"/>
      <c r="S721" s="15"/>
      <c r="T721" s="15"/>
    </row>
    <row r="722" hidden="1">
      <c r="P722" s="15"/>
      <c r="S722" s="15"/>
      <c r="T722" s="15"/>
    </row>
    <row r="723" hidden="1">
      <c r="P723" s="15"/>
      <c r="S723" s="15"/>
      <c r="T723" s="15"/>
    </row>
    <row r="724" hidden="1">
      <c r="P724" s="15"/>
      <c r="S724" s="15"/>
      <c r="T724" s="15"/>
    </row>
    <row r="725" hidden="1">
      <c r="P725" s="15"/>
      <c r="S725" s="15"/>
      <c r="T725" s="15"/>
    </row>
    <row r="726" hidden="1">
      <c r="P726" s="15"/>
      <c r="S726" s="15"/>
      <c r="T726" s="15"/>
    </row>
    <row r="727" hidden="1">
      <c r="P727" s="15"/>
      <c r="S727" s="15"/>
      <c r="T727" s="15"/>
    </row>
    <row r="728" hidden="1">
      <c r="P728" s="15"/>
      <c r="S728" s="15"/>
      <c r="T728" s="15"/>
    </row>
    <row r="729" hidden="1">
      <c r="P729" s="15"/>
      <c r="S729" s="15"/>
      <c r="T729" s="15"/>
    </row>
    <row r="730" hidden="1">
      <c r="P730" s="15"/>
      <c r="S730" s="15"/>
      <c r="T730" s="15"/>
    </row>
    <row r="731" hidden="1">
      <c r="P731" s="15"/>
      <c r="S731" s="15"/>
      <c r="T731" s="15"/>
    </row>
    <row r="732" hidden="1">
      <c r="P732" s="15"/>
      <c r="S732" s="15"/>
      <c r="T732" s="15"/>
    </row>
    <row r="733" hidden="1">
      <c r="P733" s="15"/>
      <c r="S733" s="15"/>
      <c r="T733" s="15"/>
    </row>
    <row r="734" hidden="1">
      <c r="P734" s="15"/>
      <c r="S734" s="15"/>
      <c r="T734" s="15"/>
    </row>
    <row r="735" hidden="1">
      <c r="P735" s="15"/>
      <c r="S735" s="15"/>
      <c r="T735" s="15"/>
    </row>
    <row r="736" hidden="1">
      <c r="P736" s="15"/>
      <c r="S736" s="15"/>
      <c r="T736" s="15"/>
    </row>
    <row r="737" hidden="1">
      <c r="P737" s="15"/>
      <c r="S737" s="15"/>
      <c r="T737" s="15"/>
    </row>
    <row r="738" hidden="1">
      <c r="P738" s="15"/>
      <c r="S738" s="15"/>
      <c r="T738" s="15"/>
    </row>
    <row r="739" hidden="1">
      <c r="P739" s="15"/>
      <c r="S739" s="15"/>
      <c r="T739" s="15"/>
    </row>
    <row r="740" hidden="1">
      <c r="P740" s="15"/>
      <c r="S740" s="15"/>
      <c r="T740" s="15"/>
    </row>
    <row r="741" hidden="1">
      <c r="P741" s="15"/>
      <c r="S741" s="15"/>
      <c r="T741" s="15"/>
    </row>
    <row r="742" hidden="1">
      <c r="P742" s="15"/>
      <c r="S742" s="15"/>
      <c r="T742" s="15"/>
    </row>
    <row r="743" hidden="1">
      <c r="P743" s="15"/>
      <c r="S743" s="15"/>
      <c r="T743" s="15"/>
    </row>
    <row r="744" hidden="1">
      <c r="P744" s="15"/>
      <c r="S744" s="15"/>
      <c r="T744" s="15"/>
    </row>
    <row r="745" hidden="1">
      <c r="P745" s="15"/>
      <c r="S745" s="15"/>
      <c r="T745" s="15"/>
    </row>
    <row r="746" hidden="1">
      <c r="P746" s="15"/>
      <c r="S746" s="15"/>
      <c r="T746" s="15"/>
    </row>
    <row r="747" hidden="1">
      <c r="P747" s="15"/>
      <c r="S747" s="15"/>
      <c r="T747" s="15"/>
    </row>
    <row r="748" hidden="1">
      <c r="P748" s="15"/>
      <c r="S748" s="15"/>
      <c r="T748" s="15"/>
    </row>
    <row r="749" hidden="1">
      <c r="P749" s="15"/>
      <c r="S749" s="15"/>
      <c r="T749" s="15"/>
    </row>
    <row r="750" hidden="1">
      <c r="P750" s="15"/>
      <c r="S750" s="15"/>
      <c r="T750" s="15"/>
    </row>
    <row r="751" hidden="1">
      <c r="P751" s="15"/>
      <c r="S751" s="15"/>
      <c r="T751" s="15"/>
    </row>
    <row r="752" hidden="1">
      <c r="P752" s="15"/>
      <c r="S752" s="15"/>
      <c r="T752" s="15"/>
    </row>
    <row r="753" hidden="1">
      <c r="P753" s="15"/>
      <c r="S753" s="15"/>
      <c r="T753" s="15"/>
    </row>
    <row r="754" hidden="1">
      <c r="P754" s="15"/>
      <c r="S754" s="15"/>
      <c r="T754" s="15"/>
    </row>
    <row r="755" hidden="1">
      <c r="P755" s="15"/>
      <c r="S755" s="15"/>
      <c r="T755" s="15"/>
    </row>
    <row r="756" hidden="1">
      <c r="P756" s="15"/>
      <c r="S756" s="15"/>
      <c r="T756" s="15"/>
    </row>
    <row r="757" hidden="1">
      <c r="P757" s="15"/>
      <c r="S757" s="15"/>
      <c r="T757" s="15"/>
    </row>
    <row r="758" hidden="1">
      <c r="P758" s="15"/>
      <c r="S758" s="15"/>
      <c r="T758" s="15"/>
    </row>
    <row r="759" hidden="1">
      <c r="P759" s="15"/>
      <c r="S759" s="15"/>
      <c r="T759" s="15"/>
    </row>
    <row r="760" hidden="1">
      <c r="P760" s="15"/>
      <c r="S760" s="15"/>
      <c r="T760" s="15"/>
    </row>
    <row r="761" hidden="1">
      <c r="P761" s="15"/>
      <c r="S761" s="15"/>
      <c r="T761" s="15"/>
    </row>
    <row r="762" hidden="1">
      <c r="P762" s="15"/>
      <c r="S762" s="15"/>
      <c r="T762" s="15"/>
    </row>
    <row r="763" hidden="1">
      <c r="P763" s="15"/>
      <c r="S763" s="15"/>
      <c r="T763" s="15"/>
    </row>
    <row r="764" hidden="1">
      <c r="P764" s="15"/>
      <c r="S764" s="15"/>
      <c r="T764" s="15"/>
    </row>
    <row r="765" hidden="1">
      <c r="P765" s="15"/>
      <c r="S765" s="15"/>
      <c r="T765" s="15"/>
    </row>
    <row r="766" hidden="1">
      <c r="P766" s="15"/>
      <c r="S766" s="15"/>
      <c r="T766" s="15"/>
    </row>
    <row r="767" hidden="1">
      <c r="P767" s="15"/>
      <c r="S767" s="15"/>
      <c r="T767" s="15"/>
    </row>
    <row r="768" hidden="1">
      <c r="P768" s="15"/>
      <c r="S768" s="15"/>
      <c r="T768" s="15"/>
    </row>
    <row r="769" hidden="1">
      <c r="P769" s="15"/>
      <c r="S769" s="15"/>
      <c r="T769" s="15"/>
    </row>
    <row r="770" hidden="1">
      <c r="P770" s="15"/>
      <c r="S770" s="15"/>
      <c r="T770" s="15"/>
    </row>
    <row r="771" hidden="1">
      <c r="P771" s="15"/>
      <c r="S771" s="15"/>
      <c r="T771" s="15"/>
    </row>
    <row r="772" hidden="1">
      <c r="P772" s="15"/>
      <c r="S772" s="15"/>
      <c r="T772" s="15"/>
    </row>
    <row r="773" hidden="1">
      <c r="P773" s="15"/>
      <c r="S773" s="15"/>
      <c r="T773" s="15"/>
    </row>
    <row r="774" hidden="1">
      <c r="P774" s="15"/>
      <c r="S774" s="15"/>
      <c r="T774" s="15"/>
    </row>
    <row r="775" hidden="1">
      <c r="P775" s="15"/>
      <c r="S775" s="15"/>
      <c r="T775" s="15"/>
    </row>
    <row r="776" hidden="1">
      <c r="P776" s="15"/>
      <c r="S776" s="15"/>
      <c r="T776" s="15"/>
    </row>
    <row r="777" hidden="1">
      <c r="P777" s="15"/>
      <c r="S777" s="15"/>
      <c r="T777" s="15"/>
    </row>
    <row r="778" hidden="1">
      <c r="P778" s="15"/>
      <c r="S778" s="15"/>
      <c r="T778" s="15"/>
    </row>
    <row r="779" hidden="1">
      <c r="P779" s="15"/>
      <c r="S779" s="15"/>
      <c r="T779" s="15"/>
    </row>
    <row r="780" hidden="1">
      <c r="P780" s="15"/>
      <c r="S780" s="15"/>
      <c r="T780" s="15"/>
    </row>
    <row r="781" hidden="1">
      <c r="P781" s="15"/>
      <c r="S781" s="15"/>
      <c r="T781" s="15"/>
    </row>
    <row r="782" hidden="1">
      <c r="P782" s="15"/>
      <c r="S782" s="15"/>
      <c r="T782" s="15"/>
    </row>
    <row r="783" hidden="1">
      <c r="P783" s="15"/>
      <c r="S783" s="15"/>
      <c r="T783" s="15"/>
    </row>
    <row r="784" hidden="1">
      <c r="P784" s="15"/>
      <c r="S784" s="15"/>
      <c r="T784" s="15"/>
    </row>
    <row r="785" hidden="1">
      <c r="P785" s="15"/>
      <c r="S785" s="15"/>
      <c r="T785" s="15"/>
    </row>
    <row r="786" hidden="1">
      <c r="P786" s="15"/>
      <c r="S786" s="15"/>
      <c r="T786" s="15"/>
    </row>
    <row r="787" hidden="1">
      <c r="P787" s="15"/>
      <c r="S787" s="15"/>
      <c r="T787" s="15"/>
    </row>
    <row r="788" hidden="1">
      <c r="P788" s="15"/>
      <c r="S788" s="15"/>
      <c r="T788" s="15"/>
    </row>
    <row r="789" hidden="1">
      <c r="P789" s="15"/>
      <c r="S789" s="15"/>
      <c r="T789" s="15"/>
    </row>
    <row r="790" hidden="1">
      <c r="P790" s="15"/>
      <c r="S790" s="15"/>
      <c r="T790" s="15"/>
    </row>
    <row r="791" hidden="1">
      <c r="P791" s="15"/>
      <c r="S791" s="15"/>
      <c r="T791" s="15"/>
    </row>
    <row r="792" hidden="1">
      <c r="P792" s="15"/>
      <c r="S792" s="15"/>
      <c r="T792" s="15"/>
    </row>
    <row r="793" hidden="1">
      <c r="P793" s="15"/>
      <c r="S793" s="15"/>
      <c r="T793" s="15"/>
    </row>
    <row r="794" hidden="1">
      <c r="P794" s="15"/>
      <c r="S794" s="15"/>
      <c r="T794" s="15"/>
    </row>
    <row r="795" hidden="1">
      <c r="P795" s="15"/>
      <c r="S795" s="15"/>
      <c r="T795" s="15"/>
    </row>
    <row r="796" hidden="1">
      <c r="P796" s="15"/>
      <c r="S796" s="15"/>
      <c r="T796" s="15"/>
    </row>
    <row r="797" hidden="1">
      <c r="P797" s="15"/>
      <c r="S797" s="15"/>
      <c r="T797" s="15"/>
    </row>
    <row r="798" hidden="1">
      <c r="P798" s="15"/>
      <c r="S798" s="15"/>
      <c r="T798" s="15"/>
    </row>
    <row r="799" hidden="1">
      <c r="P799" s="15"/>
      <c r="S799" s="15"/>
      <c r="T799" s="15"/>
    </row>
    <row r="800" hidden="1">
      <c r="P800" s="15"/>
      <c r="S800" s="15"/>
      <c r="T800" s="15"/>
    </row>
    <row r="801" hidden="1">
      <c r="P801" s="15"/>
      <c r="S801" s="15"/>
      <c r="T801" s="15"/>
    </row>
    <row r="802" hidden="1">
      <c r="P802" s="15"/>
      <c r="S802" s="15"/>
      <c r="T802" s="15"/>
    </row>
    <row r="803" hidden="1">
      <c r="P803" s="15"/>
      <c r="S803" s="15"/>
      <c r="T803" s="15"/>
    </row>
    <row r="804" hidden="1">
      <c r="P804" s="15"/>
      <c r="S804" s="15"/>
      <c r="T804" s="15"/>
    </row>
    <row r="805" hidden="1">
      <c r="P805" s="15"/>
      <c r="S805" s="15"/>
      <c r="T805" s="15"/>
    </row>
    <row r="806" hidden="1">
      <c r="P806" s="15"/>
      <c r="S806" s="15"/>
      <c r="T806" s="15"/>
    </row>
    <row r="807" hidden="1">
      <c r="P807" s="15"/>
      <c r="S807" s="15"/>
      <c r="T807" s="15"/>
    </row>
    <row r="808" hidden="1">
      <c r="P808" s="15"/>
      <c r="S808" s="15"/>
      <c r="T808" s="15"/>
    </row>
    <row r="809" hidden="1">
      <c r="P809" s="15"/>
      <c r="S809" s="15"/>
      <c r="T809" s="15"/>
    </row>
    <row r="810" hidden="1">
      <c r="P810" s="15"/>
      <c r="S810" s="15"/>
      <c r="T810" s="15"/>
    </row>
    <row r="811" hidden="1">
      <c r="P811" s="15"/>
      <c r="S811" s="15"/>
      <c r="T811" s="15"/>
    </row>
    <row r="812" hidden="1">
      <c r="P812" s="15"/>
      <c r="S812" s="15"/>
      <c r="T812" s="15"/>
    </row>
    <row r="813" hidden="1">
      <c r="P813" s="15"/>
      <c r="S813" s="15"/>
      <c r="T813" s="15"/>
    </row>
    <row r="814" hidden="1">
      <c r="P814" s="15"/>
      <c r="S814" s="15"/>
      <c r="T814" s="15"/>
    </row>
    <row r="815" hidden="1">
      <c r="P815" s="15"/>
      <c r="S815" s="15"/>
      <c r="T815" s="15"/>
    </row>
    <row r="816" hidden="1">
      <c r="P816" s="15"/>
      <c r="S816" s="15"/>
      <c r="T816" s="15"/>
    </row>
    <row r="817" hidden="1">
      <c r="P817" s="15"/>
      <c r="S817" s="15"/>
      <c r="T817" s="15"/>
    </row>
    <row r="818" hidden="1">
      <c r="P818" s="15"/>
      <c r="S818" s="15"/>
      <c r="T818" s="15"/>
    </row>
    <row r="819" hidden="1">
      <c r="P819" s="15"/>
      <c r="S819" s="15"/>
      <c r="T819" s="15"/>
    </row>
    <row r="820" hidden="1">
      <c r="P820" s="15"/>
      <c r="S820" s="15"/>
      <c r="T820" s="15"/>
    </row>
    <row r="821" hidden="1">
      <c r="P821" s="15"/>
      <c r="S821" s="15"/>
      <c r="T821" s="15"/>
    </row>
    <row r="822" hidden="1">
      <c r="P822" s="15"/>
      <c r="S822" s="15"/>
      <c r="T822" s="15"/>
    </row>
    <row r="823" hidden="1">
      <c r="P823" s="15"/>
      <c r="S823" s="15"/>
      <c r="T823" s="15"/>
    </row>
    <row r="824" hidden="1">
      <c r="P824" s="15"/>
      <c r="S824" s="15"/>
      <c r="T824" s="15"/>
    </row>
    <row r="825" hidden="1">
      <c r="P825" s="15"/>
      <c r="S825" s="15"/>
      <c r="T825" s="15"/>
    </row>
    <row r="826" hidden="1">
      <c r="P826" s="15"/>
      <c r="S826" s="15"/>
      <c r="T826" s="15"/>
    </row>
    <row r="827" hidden="1">
      <c r="P827" s="15"/>
      <c r="S827" s="15"/>
      <c r="T827" s="15"/>
    </row>
    <row r="828" hidden="1">
      <c r="P828" s="15"/>
      <c r="S828" s="15"/>
      <c r="T828" s="15"/>
    </row>
    <row r="829" hidden="1">
      <c r="P829" s="15"/>
      <c r="S829" s="15"/>
      <c r="T829" s="15"/>
    </row>
    <row r="830" hidden="1">
      <c r="P830" s="15"/>
      <c r="S830" s="15"/>
      <c r="T830" s="15"/>
    </row>
    <row r="831" hidden="1">
      <c r="P831" s="15"/>
      <c r="S831" s="15"/>
      <c r="T831" s="15"/>
    </row>
    <row r="832" hidden="1">
      <c r="P832" s="15"/>
      <c r="S832" s="15"/>
      <c r="T832" s="15"/>
    </row>
    <row r="833" hidden="1">
      <c r="P833" s="15"/>
      <c r="S833" s="15"/>
      <c r="T833" s="15"/>
    </row>
    <row r="834" hidden="1">
      <c r="P834" s="15"/>
      <c r="S834" s="15"/>
      <c r="T834" s="15"/>
    </row>
    <row r="835" hidden="1">
      <c r="P835" s="15"/>
      <c r="S835" s="15"/>
      <c r="T835" s="15"/>
    </row>
    <row r="836" hidden="1">
      <c r="P836" s="15"/>
      <c r="S836" s="15"/>
      <c r="T836" s="15"/>
    </row>
    <row r="837" hidden="1">
      <c r="P837" s="15"/>
      <c r="S837" s="15"/>
      <c r="T837" s="15"/>
    </row>
    <row r="838" hidden="1">
      <c r="P838" s="15"/>
      <c r="S838" s="15"/>
      <c r="T838" s="15"/>
    </row>
    <row r="839" hidden="1">
      <c r="P839" s="15"/>
      <c r="S839" s="15"/>
      <c r="T839" s="15"/>
    </row>
    <row r="840" hidden="1">
      <c r="P840" s="15"/>
      <c r="S840" s="15"/>
      <c r="T840" s="15"/>
    </row>
    <row r="841" hidden="1">
      <c r="P841" s="15"/>
      <c r="S841" s="15"/>
      <c r="T841" s="15"/>
    </row>
    <row r="842" hidden="1">
      <c r="P842" s="15"/>
      <c r="S842" s="15"/>
      <c r="T842" s="15"/>
    </row>
    <row r="843" hidden="1">
      <c r="P843" s="15"/>
      <c r="S843" s="15"/>
      <c r="T843" s="15"/>
    </row>
    <row r="844" hidden="1">
      <c r="P844" s="15"/>
      <c r="S844" s="15"/>
      <c r="T844" s="15"/>
    </row>
    <row r="845" hidden="1">
      <c r="P845" s="15"/>
      <c r="S845" s="15"/>
      <c r="T845" s="15"/>
    </row>
    <row r="846" hidden="1">
      <c r="P846" s="15"/>
      <c r="S846" s="15"/>
      <c r="T846" s="15"/>
    </row>
    <row r="847" hidden="1">
      <c r="P847" s="15"/>
      <c r="S847" s="15"/>
      <c r="T847" s="15"/>
    </row>
    <row r="848" hidden="1">
      <c r="P848" s="15"/>
      <c r="S848" s="15"/>
      <c r="T848" s="15"/>
    </row>
    <row r="849" hidden="1">
      <c r="P849" s="15"/>
      <c r="S849" s="15"/>
      <c r="T849" s="15"/>
    </row>
    <row r="850" hidden="1">
      <c r="P850" s="15"/>
      <c r="S850" s="15"/>
      <c r="T850" s="15"/>
    </row>
    <row r="851" hidden="1">
      <c r="P851" s="15"/>
      <c r="S851" s="15"/>
      <c r="T851" s="15"/>
    </row>
    <row r="852" hidden="1">
      <c r="P852" s="15"/>
      <c r="S852" s="15"/>
      <c r="T852" s="15"/>
    </row>
    <row r="853" hidden="1">
      <c r="P853" s="15"/>
      <c r="S853" s="15"/>
      <c r="T853" s="15"/>
    </row>
    <row r="854" hidden="1">
      <c r="P854" s="15"/>
      <c r="S854" s="15"/>
      <c r="T854" s="15"/>
    </row>
    <row r="855" hidden="1">
      <c r="P855" s="15"/>
      <c r="S855" s="15"/>
      <c r="T855" s="15"/>
    </row>
    <row r="856" hidden="1">
      <c r="P856" s="15"/>
      <c r="S856" s="15"/>
      <c r="T856" s="15"/>
    </row>
    <row r="857" hidden="1">
      <c r="P857" s="15"/>
      <c r="S857" s="15"/>
      <c r="T857" s="15"/>
    </row>
    <row r="858" hidden="1">
      <c r="P858" s="15"/>
      <c r="S858" s="15"/>
      <c r="T858" s="15"/>
    </row>
    <row r="859" hidden="1">
      <c r="P859" s="15"/>
      <c r="S859" s="15"/>
      <c r="T859" s="15"/>
    </row>
    <row r="860" hidden="1">
      <c r="P860" s="15"/>
      <c r="S860" s="15"/>
      <c r="T860" s="15"/>
    </row>
    <row r="861" hidden="1">
      <c r="P861" s="15"/>
      <c r="S861" s="15"/>
      <c r="T861" s="15"/>
    </row>
    <row r="862" hidden="1">
      <c r="P862" s="15"/>
      <c r="S862" s="15"/>
      <c r="T862" s="15"/>
    </row>
    <row r="863" hidden="1">
      <c r="P863" s="15"/>
      <c r="S863" s="15"/>
      <c r="T863" s="15"/>
    </row>
    <row r="864" hidden="1">
      <c r="P864" s="15"/>
      <c r="S864" s="15"/>
      <c r="T864" s="15"/>
    </row>
    <row r="865" hidden="1">
      <c r="P865" s="15"/>
      <c r="S865" s="15"/>
      <c r="T865" s="15"/>
    </row>
    <row r="866" hidden="1">
      <c r="P866" s="15"/>
      <c r="S866" s="15"/>
      <c r="T866" s="15"/>
    </row>
    <row r="867" hidden="1">
      <c r="P867" s="15"/>
      <c r="S867" s="15"/>
      <c r="T867" s="15"/>
    </row>
    <row r="868" hidden="1">
      <c r="P868" s="15"/>
      <c r="S868" s="15"/>
      <c r="T868" s="15"/>
    </row>
    <row r="869" hidden="1">
      <c r="P869" s="15"/>
      <c r="S869" s="15"/>
      <c r="T869" s="15"/>
    </row>
    <row r="870" hidden="1">
      <c r="P870" s="15"/>
      <c r="S870" s="15"/>
      <c r="T870" s="15"/>
    </row>
    <row r="871" hidden="1">
      <c r="P871" s="15"/>
      <c r="S871" s="15"/>
      <c r="T871" s="15"/>
    </row>
    <row r="872" hidden="1">
      <c r="P872" s="15"/>
      <c r="S872" s="15"/>
      <c r="T872" s="15"/>
    </row>
    <row r="873" hidden="1">
      <c r="P873" s="15"/>
      <c r="S873" s="15"/>
      <c r="T873" s="15"/>
    </row>
    <row r="874" hidden="1">
      <c r="P874" s="15"/>
      <c r="S874" s="15"/>
      <c r="T874" s="15"/>
    </row>
    <row r="875" hidden="1">
      <c r="P875" s="15"/>
      <c r="S875" s="15"/>
      <c r="T875" s="15"/>
    </row>
    <row r="876" hidden="1">
      <c r="P876" s="15"/>
      <c r="S876" s="15"/>
      <c r="T876" s="15"/>
    </row>
    <row r="877" hidden="1">
      <c r="P877" s="15"/>
      <c r="S877" s="15"/>
      <c r="T877" s="15"/>
    </row>
    <row r="878" hidden="1">
      <c r="P878" s="15"/>
      <c r="S878" s="15"/>
      <c r="T878" s="15"/>
    </row>
    <row r="879" hidden="1">
      <c r="P879" s="15"/>
      <c r="S879" s="15"/>
      <c r="T879" s="15"/>
    </row>
    <row r="880" hidden="1">
      <c r="P880" s="15"/>
      <c r="S880" s="15"/>
      <c r="T880" s="15"/>
    </row>
    <row r="881" hidden="1">
      <c r="P881" s="15"/>
      <c r="S881" s="15"/>
      <c r="T881" s="15"/>
    </row>
    <row r="882" hidden="1">
      <c r="P882" s="15"/>
      <c r="S882" s="15"/>
      <c r="T882" s="15"/>
    </row>
    <row r="883" hidden="1">
      <c r="P883" s="15"/>
      <c r="S883" s="15"/>
      <c r="T883" s="15"/>
    </row>
    <row r="884" hidden="1">
      <c r="P884" s="15"/>
      <c r="S884" s="15"/>
      <c r="T884" s="15"/>
    </row>
    <row r="885" hidden="1">
      <c r="P885" s="15"/>
      <c r="S885" s="15"/>
      <c r="T885" s="15"/>
    </row>
    <row r="886" hidden="1">
      <c r="P886" s="15"/>
      <c r="S886" s="15"/>
      <c r="T886" s="15"/>
    </row>
    <row r="887" hidden="1">
      <c r="P887" s="15"/>
      <c r="S887" s="15"/>
      <c r="T887" s="15"/>
    </row>
    <row r="888" hidden="1">
      <c r="P888" s="15"/>
      <c r="S888" s="15"/>
      <c r="T888" s="15"/>
    </row>
    <row r="889" hidden="1">
      <c r="P889" s="15"/>
      <c r="S889" s="15"/>
      <c r="T889" s="15"/>
    </row>
    <row r="890" hidden="1">
      <c r="P890" s="15"/>
      <c r="S890" s="15"/>
      <c r="T890" s="15"/>
    </row>
    <row r="891" hidden="1">
      <c r="P891" s="15"/>
      <c r="S891" s="15"/>
      <c r="T891" s="15"/>
    </row>
    <row r="892" hidden="1">
      <c r="P892" s="15"/>
      <c r="S892" s="15"/>
      <c r="T892" s="15"/>
    </row>
    <row r="893" hidden="1">
      <c r="P893" s="15"/>
      <c r="S893" s="15"/>
      <c r="T893" s="15"/>
    </row>
    <row r="894" hidden="1">
      <c r="P894" s="15"/>
      <c r="S894" s="15"/>
      <c r="T894" s="15"/>
    </row>
    <row r="895" hidden="1">
      <c r="P895" s="15"/>
      <c r="S895" s="15"/>
      <c r="T895" s="15"/>
    </row>
    <row r="896" hidden="1">
      <c r="P896" s="15"/>
      <c r="S896" s="15"/>
      <c r="T896" s="15"/>
    </row>
    <row r="897" hidden="1">
      <c r="P897" s="15"/>
      <c r="S897" s="15"/>
      <c r="T897" s="15"/>
    </row>
    <row r="898" hidden="1">
      <c r="P898" s="15"/>
      <c r="S898" s="15"/>
      <c r="T898" s="15"/>
    </row>
    <row r="899" hidden="1">
      <c r="P899" s="15"/>
      <c r="S899" s="15"/>
      <c r="T899" s="15"/>
    </row>
    <row r="900" hidden="1">
      <c r="P900" s="15"/>
      <c r="S900" s="15"/>
      <c r="T900" s="15"/>
    </row>
    <row r="901" hidden="1">
      <c r="P901" s="15"/>
      <c r="S901" s="15"/>
      <c r="T901" s="15"/>
    </row>
    <row r="902" hidden="1">
      <c r="P902" s="15"/>
      <c r="S902" s="15"/>
      <c r="T902" s="15"/>
    </row>
    <row r="903" hidden="1">
      <c r="P903" s="15"/>
      <c r="S903" s="15"/>
      <c r="T903" s="15"/>
    </row>
    <row r="904" hidden="1">
      <c r="P904" s="15"/>
      <c r="S904" s="15"/>
      <c r="T904" s="15"/>
    </row>
    <row r="905" hidden="1">
      <c r="P905" s="15"/>
      <c r="S905" s="15"/>
      <c r="T905" s="15"/>
    </row>
    <row r="906" hidden="1">
      <c r="P906" s="15"/>
      <c r="S906" s="15"/>
      <c r="T906" s="15"/>
    </row>
    <row r="907" hidden="1">
      <c r="P907" s="15"/>
      <c r="S907" s="15"/>
      <c r="T907" s="15"/>
    </row>
    <row r="908" hidden="1">
      <c r="P908" s="15"/>
      <c r="S908" s="15"/>
      <c r="T908" s="15"/>
    </row>
    <row r="909" hidden="1">
      <c r="P909" s="15"/>
      <c r="S909" s="15"/>
      <c r="T909" s="15"/>
    </row>
    <row r="910" hidden="1">
      <c r="P910" s="15"/>
      <c r="S910" s="15"/>
      <c r="T910" s="15"/>
    </row>
    <row r="911" hidden="1">
      <c r="P911" s="15"/>
      <c r="S911" s="15"/>
      <c r="T911" s="15"/>
    </row>
    <row r="912" hidden="1">
      <c r="P912" s="15"/>
      <c r="S912" s="15"/>
      <c r="T912" s="15"/>
    </row>
    <row r="913" hidden="1">
      <c r="P913" s="15"/>
      <c r="S913" s="15"/>
      <c r="T913" s="15"/>
    </row>
    <row r="914" hidden="1">
      <c r="P914" s="15"/>
      <c r="S914" s="15"/>
      <c r="T914" s="15"/>
    </row>
    <row r="915" hidden="1">
      <c r="P915" s="15"/>
      <c r="S915" s="15"/>
      <c r="T915" s="15"/>
    </row>
    <row r="916" hidden="1">
      <c r="P916" s="15"/>
      <c r="S916" s="15"/>
      <c r="T916" s="15"/>
    </row>
    <row r="917" hidden="1">
      <c r="P917" s="15"/>
      <c r="S917" s="15"/>
      <c r="T917" s="15"/>
    </row>
    <row r="918" hidden="1">
      <c r="P918" s="15"/>
      <c r="S918" s="15"/>
      <c r="T918" s="15"/>
    </row>
    <row r="919" hidden="1">
      <c r="P919" s="15"/>
      <c r="S919" s="15"/>
      <c r="T919" s="15"/>
    </row>
    <row r="920" hidden="1">
      <c r="P920" s="15"/>
      <c r="S920" s="15"/>
      <c r="T920" s="15"/>
    </row>
    <row r="921" hidden="1">
      <c r="P921" s="15"/>
      <c r="S921" s="15"/>
      <c r="T921" s="15"/>
    </row>
    <row r="922" hidden="1">
      <c r="P922" s="15"/>
      <c r="S922" s="15"/>
      <c r="T922" s="15"/>
    </row>
    <row r="923" hidden="1">
      <c r="P923" s="15"/>
      <c r="S923" s="15"/>
      <c r="T923" s="15"/>
    </row>
    <row r="924" hidden="1">
      <c r="P924" s="15"/>
      <c r="S924" s="15"/>
      <c r="T924" s="15"/>
    </row>
    <row r="925" hidden="1">
      <c r="P925" s="15"/>
      <c r="S925" s="15"/>
      <c r="T925" s="15"/>
    </row>
    <row r="926" hidden="1">
      <c r="P926" s="15"/>
      <c r="S926" s="15"/>
      <c r="T926" s="15"/>
    </row>
    <row r="927" hidden="1">
      <c r="P927" s="15"/>
      <c r="S927" s="15"/>
      <c r="T927" s="15"/>
    </row>
    <row r="928" hidden="1">
      <c r="P928" s="15"/>
      <c r="S928" s="15"/>
      <c r="T928" s="15"/>
    </row>
    <row r="929" hidden="1">
      <c r="P929" s="15"/>
      <c r="S929" s="15"/>
      <c r="T929" s="15"/>
    </row>
    <row r="930" hidden="1">
      <c r="P930" s="15"/>
      <c r="S930" s="15"/>
      <c r="T930" s="15"/>
    </row>
    <row r="931" hidden="1">
      <c r="P931" s="15"/>
      <c r="S931" s="15"/>
      <c r="T931" s="15"/>
    </row>
    <row r="932" hidden="1">
      <c r="P932" s="15"/>
      <c r="S932" s="15"/>
      <c r="T932" s="15"/>
    </row>
    <row r="933" hidden="1">
      <c r="P933" s="15"/>
      <c r="S933" s="15"/>
      <c r="T933" s="15"/>
    </row>
    <row r="934" hidden="1">
      <c r="P934" s="15"/>
      <c r="S934" s="15"/>
      <c r="T934" s="15"/>
    </row>
    <row r="935" hidden="1">
      <c r="P935" s="15"/>
      <c r="S935" s="15"/>
      <c r="T935" s="15"/>
    </row>
    <row r="936" hidden="1">
      <c r="P936" s="15"/>
      <c r="S936" s="15"/>
      <c r="T936" s="15"/>
    </row>
    <row r="937" hidden="1">
      <c r="P937" s="15"/>
      <c r="S937" s="15"/>
      <c r="T937" s="15"/>
    </row>
    <row r="938" hidden="1">
      <c r="P938" s="15"/>
      <c r="S938" s="15"/>
      <c r="T938" s="15"/>
    </row>
    <row r="939" hidden="1">
      <c r="P939" s="15"/>
      <c r="S939" s="15"/>
      <c r="T939" s="15"/>
    </row>
    <row r="940" hidden="1">
      <c r="P940" s="15"/>
      <c r="S940" s="15"/>
      <c r="T940" s="15"/>
    </row>
    <row r="941" hidden="1">
      <c r="P941" s="15"/>
      <c r="S941" s="15"/>
      <c r="T941" s="15"/>
    </row>
    <row r="942" hidden="1">
      <c r="P942" s="15"/>
      <c r="S942" s="15"/>
      <c r="T942" s="15"/>
    </row>
    <row r="943" hidden="1">
      <c r="P943" s="15"/>
      <c r="S943" s="15"/>
      <c r="T943" s="15"/>
    </row>
    <row r="944" hidden="1">
      <c r="P944" s="15"/>
      <c r="S944" s="15"/>
      <c r="T944" s="15"/>
    </row>
    <row r="945" hidden="1">
      <c r="P945" s="15"/>
      <c r="S945" s="15"/>
      <c r="T945" s="15"/>
    </row>
    <row r="946" hidden="1">
      <c r="P946" s="15"/>
      <c r="S946" s="15"/>
      <c r="T946" s="15"/>
    </row>
    <row r="947" hidden="1">
      <c r="P947" s="15"/>
      <c r="S947" s="15"/>
      <c r="T947" s="15"/>
    </row>
    <row r="948" hidden="1">
      <c r="P948" s="15"/>
      <c r="S948" s="15"/>
      <c r="T948" s="15"/>
    </row>
    <row r="949" hidden="1">
      <c r="P949" s="15"/>
      <c r="S949" s="15"/>
      <c r="T949" s="15"/>
    </row>
    <row r="950" hidden="1">
      <c r="P950" s="15"/>
      <c r="S950" s="15"/>
      <c r="T950" s="15"/>
    </row>
    <row r="951" hidden="1">
      <c r="P951" s="15"/>
      <c r="S951" s="15"/>
      <c r="T951" s="15"/>
    </row>
    <row r="952" hidden="1">
      <c r="P952" s="15"/>
      <c r="S952" s="15"/>
      <c r="T952" s="15"/>
    </row>
    <row r="953" hidden="1">
      <c r="P953" s="15"/>
      <c r="S953" s="15"/>
      <c r="T953" s="15"/>
    </row>
    <row r="954" hidden="1">
      <c r="P954" s="15"/>
      <c r="S954" s="15"/>
      <c r="T954" s="15"/>
    </row>
    <row r="955" hidden="1">
      <c r="P955" s="15"/>
      <c r="S955" s="15"/>
      <c r="T955" s="15"/>
    </row>
    <row r="956" hidden="1">
      <c r="P956" s="15"/>
      <c r="S956" s="15"/>
      <c r="T956" s="15"/>
    </row>
    <row r="957" hidden="1">
      <c r="P957" s="15"/>
      <c r="S957" s="15"/>
      <c r="T957" s="15"/>
    </row>
    <row r="958" hidden="1">
      <c r="P958" s="15"/>
      <c r="S958" s="15"/>
      <c r="T958" s="15"/>
    </row>
    <row r="959" hidden="1">
      <c r="P959" s="15"/>
      <c r="S959" s="15"/>
      <c r="T959" s="15"/>
    </row>
    <row r="960" hidden="1">
      <c r="P960" s="15"/>
      <c r="S960" s="15"/>
      <c r="T960" s="15"/>
    </row>
    <row r="961" hidden="1">
      <c r="P961" s="15"/>
      <c r="S961" s="15"/>
      <c r="T961" s="15"/>
    </row>
    <row r="962" hidden="1">
      <c r="P962" s="15"/>
      <c r="S962" s="15"/>
      <c r="T962" s="15"/>
    </row>
    <row r="963" hidden="1">
      <c r="P963" s="15"/>
      <c r="S963" s="15"/>
      <c r="T963" s="15"/>
    </row>
    <row r="964" hidden="1">
      <c r="P964" s="15"/>
      <c r="S964" s="15"/>
      <c r="T964" s="15"/>
    </row>
    <row r="965" hidden="1">
      <c r="P965" s="15"/>
      <c r="S965" s="15"/>
      <c r="T965" s="15"/>
    </row>
    <row r="966" hidden="1">
      <c r="P966" s="15"/>
      <c r="S966" s="15"/>
      <c r="T966" s="15"/>
    </row>
    <row r="967" hidden="1">
      <c r="P967" s="15"/>
      <c r="S967" s="15"/>
      <c r="T967" s="15"/>
    </row>
    <row r="968" hidden="1">
      <c r="P968" s="15"/>
      <c r="S968" s="15"/>
      <c r="T968" s="15"/>
    </row>
    <row r="969" hidden="1">
      <c r="P969" s="15"/>
      <c r="S969" s="15"/>
      <c r="T969" s="15"/>
    </row>
    <row r="970" hidden="1">
      <c r="P970" s="15"/>
      <c r="S970" s="15"/>
      <c r="T970" s="15"/>
    </row>
    <row r="971" hidden="1">
      <c r="P971" s="15"/>
      <c r="S971" s="15"/>
      <c r="T971" s="15"/>
    </row>
    <row r="972" hidden="1">
      <c r="P972" s="15"/>
      <c r="S972" s="15"/>
      <c r="T972" s="15"/>
    </row>
    <row r="973" hidden="1">
      <c r="P973" s="15"/>
      <c r="S973" s="15"/>
      <c r="T973" s="15"/>
    </row>
    <row r="974" hidden="1">
      <c r="P974" s="15"/>
      <c r="S974" s="15"/>
      <c r="T974" s="15"/>
    </row>
    <row r="975" hidden="1">
      <c r="P975" s="15"/>
      <c r="S975" s="15"/>
      <c r="T975" s="15"/>
    </row>
    <row r="976" hidden="1">
      <c r="P976" s="15"/>
      <c r="S976" s="15"/>
      <c r="T976" s="15"/>
    </row>
    <row r="977" hidden="1">
      <c r="P977" s="15"/>
      <c r="S977" s="15"/>
      <c r="T977" s="15"/>
    </row>
    <row r="978" hidden="1">
      <c r="P978" s="15"/>
      <c r="S978" s="15"/>
      <c r="T978" s="15"/>
    </row>
    <row r="979" hidden="1">
      <c r="P979" s="15"/>
      <c r="S979" s="15"/>
      <c r="T979" s="15"/>
    </row>
    <row r="980" hidden="1">
      <c r="P980" s="15"/>
      <c r="S980" s="15"/>
      <c r="T980" s="15"/>
    </row>
    <row r="981" hidden="1">
      <c r="P981" s="15"/>
      <c r="S981" s="15"/>
      <c r="T981" s="15"/>
    </row>
    <row r="982" hidden="1">
      <c r="P982" s="15"/>
      <c r="S982" s="15"/>
      <c r="T982" s="15"/>
    </row>
    <row r="983" hidden="1">
      <c r="P983" s="15"/>
      <c r="S983" s="15"/>
      <c r="T983" s="15"/>
    </row>
    <row r="984" hidden="1">
      <c r="P984" s="15"/>
      <c r="S984" s="15"/>
      <c r="T984" s="15"/>
    </row>
    <row r="985" hidden="1">
      <c r="P985" s="15"/>
      <c r="S985" s="15"/>
      <c r="T985" s="15"/>
    </row>
    <row r="986" hidden="1">
      <c r="P986" s="15"/>
      <c r="S986" s="15"/>
      <c r="T986" s="15"/>
    </row>
    <row r="987" hidden="1">
      <c r="P987" s="15"/>
      <c r="S987" s="15"/>
      <c r="T987" s="15"/>
    </row>
    <row r="988" hidden="1">
      <c r="P988" s="15"/>
      <c r="S988" s="15"/>
      <c r="T988" s="15"/>
    </row>
    <row r="989" hidden="1">
      <c r="P989" s="15"/>
      <c r="S989" s="15"/>
      <c r="T989" s="15"/>
    </row>
    <row r="990" hidden="1">
      <c r="P990" s="15"/>
      <c r="S990" s="15"/>
      <c r="T990" s="15"/>
    </row>
    <row r="991" hidden="1">
      <c r="P991" s="15"/>
      <c r="S991" s="15"/>
      <c r="T991" s="15"/>
    </row>
    <row r="992" hidden="1">
      <c r="P992" s="15"/>
      <c r="S992" s="15"/>
      <c r="T992" s="15"/>
    </row>
    <row r="993" hidden="1">
      <c r="P993" s="15"/>
      <c r="S993" s="15"/>
      <c r="T993" s="15"/>
    </row>
    <row r="994" hidden="1">
      <c r="P994" s="15"/>
      <c r="S994" s="15"/>
      <c r="T994" s="15"/>
    </row>
    <row r="995" hidden="1">
      <c r="P995" s="15"/>
      <c r="S995" s="15"/>
      <c r="T995" s="15"/>
    </row>
    <row r="996" hidden="1">
      <c r="P996" s="15"/>
      <c r="S996" s="15"/>
      <c r="T996" s="15"/>
    </row>
    <row r="997" hidden="1">
      <c r="P997" s="15"/>
      <c r="S997" s="15"/>
      <c r="T997" s="15"/>
    </row>
    <row r="998" hidden="1">
      <c r="P998" s="15"/>
      <c r="S998" s="15"/>
      <c r="T998" s="15"/>
    </row>
    <row r="999" hidden="1">
      <c r="P999" s="15"/>
      <c r="S999" s="15"/>
      <c r="T999" s="15"/>
    </row>
    <row r="1000" hidden="1">
      <c r="P1000" s="15"/>
      <c r="S1000" s="15"/>
      <c r="T1000" s="15"/>
    </row>
  </sheetData>
  <autoFilter ref="$A$1:$AL$1000">
    <filterColumn colId="5">
      <filters>
        <filter val="S"/>
        <filter val="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8" t="s">
        <v>6</v>
      </c>
      <c r="B1" s="18" t="s">
        <v>5</v>
      </c>
      <c r="C1" s="18" t="s">
        <v>138</v>
      </c>
      <c r="D1" s="18" t="s">
        <v>139</v>
      </c>
      <c r="E1" s="18" t="s">
        <v>9</v>
      </c>
      <c r="F1" s="18" t="s">
        <v>10</v>
      </c>
      <c r="G1" s="18" t="s">
        <v>7</v>
      </c>
      <c r="H1" s="18" t="s">
        <v>140</v>
      </c>
      <c r="I1" s="18" t="s">
        <v>13</v>
      </c>
      <c r="J1" s="18" t="s">
        <v>141</v>
      </c>
      <c r="K1" s="18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8" t="s">
        <v>21</v>
      </c>
      <c r="S1" s="18" t="s">
        <v>142</v>
      </c>
      <c r="T1" s="11"/>
    </row>
    <row r="2">
      <c r="A2" s="19">
        <v>1.0</v>
      </c>
      <c r="B2" s="18" t="s">
        <v>41</v>
      </c>
      <c r="C2" s="11"/>
      <c r="D2" s="11"/>
      <c r="E2" s="11"/>
      <c r="F2" s="11"/>
      <c r="G2" s="19">
        <v>-40.0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>
      <c r="A3" s="19">
        <v>2.0</v>
      </c>
      <c r="B3" s="18" t="s">
        <v>42</v>
      </c>
      <c r="C3" s="11"/>
      <c r="D3" s="18" t="s">
        <v>43</v>
      </c>
      <c r="E3" s="19">
        <v>0.0</v>
      </c>
      <c r="F3" s="19">
        <v>10.0</v>
      </c>
      <c r="G3" s="19">
        <v>-28.0</v>
      </c>
      <c r="H3" s="19">
        <v>4.0</v>
      </c>
      <c r="I3" s="18" t="s">
        <v>44</v>
      </c>
      <c r="J3" s="19">
        <v>12.0</v>
      </c>
      <c r="K3" s="18" t="s">
        <v>143</v>
      </c>
      <c r="L3" s="11"/>
      <c r="M3" s="18" t="s">
        <v>46</v>
      </c>
      <c r="N3" s="11"/>
      <c r="O3" s="11"/>
      <c r="P3" s="18" t="s">
        <v>47</v>
      </c>
      <c r="Q3" s="18" t="s">
        <v>23</v>
      </c>
      <c r="R3" s="18" t="s">
        <v>48</v>
      </c>
      <c r="T3" s="11"/>
    </row>
    <row r="4">
      <c r="A4" s="19">
        <v>3.0</v>
      </c>
      <c r="B4" s="18" t="s">
        <v>42</v>
      </c>
      <c r="C4" s="11"/>
      <c r="D4" s="18" t="s">
        <v>53</v>
      </c>
      <c r="E4" s="19">
        <v>2.0</v>
      </c>
      <c r="F4" s="19">
        <v>6.0</v>
      </c>
      <c r="G4" s="19">
        <v>-32.0</v>
      </c>
      <c r="H4" s="19">
        <v>4.0</v>
      </c>
      <c r="I4" s="18" t="s">
        <v>54</v>
      </c>
      <c r="J4" s="19">
        <v>12.0</v>
      </c>
      <c r="K4" s="18" t="s">
        <v>143</v>
      </c>
      <c r="L4" s="11"/>
      <c r="M4" s="18" t="s">
        <v>55</v>
      </c>
      <c r="N4" s="18" t="s">
        <v>56</v>
      </c>
      <c r="O4" s="18" t="s">
        <v>57</v>
      </c>
      <c r="P4" s="11"/>
      <c r="Q4" s="11"/>
      <c r="R4" s="11"/>
      <c r="S4" s="11"/>
      <c r="T4" s="11"/>
    </row>
    <row r="5">
      <c r="A5" s="19">
        <v>4.0</v>
      </c>
      <c r="B5" s="18" t="s">
        <v>42</v>
      </c>
      <c r="C5" s="11"/>
      <c r="D5" s="18" t="s">
        <v>43</v>
      </c>
      <c r="E5" s="19">
        <v>3.0</v>
      </c>
      <c r="F5" s="19">
        <v>2.0</v>
      </c>
      <c r="G5" s="19">
        <v>-36.0</v>
      </c>
      <c r="H5" s="19">
        <v>29.0</v>
      </c>
      <c r="I5" s="18" t="s">
        <v>60</v>
      </c>
      <c r="J5" s="19">
        <v>12.0</v>
      </c>
      <c r="K5" s="18" t="s">
        <v>143</v>
      </c>
      <c r="L5" s="11"/>
      <c r="M5" s="18" t="s">
        <v>55</v>
      </c>
      <c r="N5" s="18" t="s">
        <v>61</v>
      </c>
      <c r="O5" s="18" t="s">
        <v>62</v>
      </c>
      <c r="Q5" s="11"/>
      <c r="R5" s="11"/>
      <c r="S5" s="18" t="s">
        <v>144</v>
      </c>
    </row>
    <row r="6">
      <c r="A6" s="19">
        <v>5.0</v>
      </c>
      <c r="B6" s="18" t="s">
        <v>42</v>
      </c>
      <c r="C6" s="11"/>
      <c r="D6" s="18" t="s">
        <v>53</v>
      </c>
      <c r="E6" s="19">
        <v>1.0</v>
      </c>
      <c r="F6" s="19">
        <v>10.0</v>
      </c>
      <c r="G6" s="19">
        <v>35.0</v>
      </c>
      <c r="H6" s="19">
        <v>5.0</v>
      </c>
      <c r="I6" s="18" t="s">
        <v>64</v>
      </c>
      <c r="J6" s="19">
        <v>12.0</v>
      </c>
      <c r="K6" s="18" t="s">
        <v>145</v>
      </c>
      <c r="L6" s="18" t="s">
        <v>66</v>
      </c>
      <c r="M6" s="18" t="s">
        <v>46</v>
      </c>
      <c r="N6" s="11"/>
      <c r="O6" s="11"/>
      <c r="P6" s="18" t="s">
        <v>67</v>
      </c>
      <c r="Q6" s="18" t="s">
        <v>68</v>
      </c>
      <c r="R6" s="18" t="s">
        <v>69</v>
      </c>
      <c r="S6" s="11"/>
      <c r="T6" s="11"/>
    </row>
    <row r="7">
      <c r="A7" s="19">
        <v>6.0</v>
      </c>
      <c r="B7" s="18" t="s">
        <v>42</v>
      </c>
      <c r="C7" s="11"/>
      <c r="D7" s="18" t="s">
        <v>53</v>
      </c>
      <c r="E7" s="19">
        <v>2.0</v>
      </c>
      <c r="F7" s="19">
        <v>5.0</v>
      </c>
      <c r="G7" s="19">
        <v>30.0</v>
      </c>
      <c r="H7" s="19">
        <v>0.0</v>
      </c>
      <c r="I7" s="18" t="s">
        <v>70</v>
      </c>
      <c r="J7" s="19">
        <v>11.0</v>
      </c>
      <c r="K7" s="18" t="s">
        <v>143</v>
      </c>
      <c r="L7" s="11"/>
      <c r="M7" s="18" t="s">
        <v>55</v>
      </c>
      <c r="N7" s="18" t="s">
        <v>56</v>
      </c>
      <c r="O7" s="18" t="s">
        <v>71</v>
      </c>
      <c r="P7" s="11"/>
      <c r="Q7" s="11"/>
      <c r="R7" s="11"/>
      <c r="S7" s="11"/>
      <c r="T7" s="11"/>
    </row>
    <row r="8">
      <c r="A8" s="19">
        <v>7.0</v>
      </c>
      <c r="B8" s="18" t="s">
        <v>42</v>
      </c>
      <c r="C8" s="11"/>
      <c r="D8" s="18" t="s">
        <v>53</v>
      </c>
      <c r="E8" s="19">
        <v>3.0</v>
      </c>
      <c r="F8" s="19">
        <v>5.0</v>
      </c>
      <c r="G8" s="19">
        <v>30.0</v>
      </c>
      <c r="H8" s="19">
        <v>3.0</v>
      </c>
      <c r="I8" s="18" t="s">
        <v>72</v>
      </c>
      <c r="J8" s="19">
        <v>11.0</v>
      </c>
      <c r="K8" s="18" t="s">
        <v>146</v>
      </c>
      <c r="L8" s="18" t="s">
        <v>74</v>
      </c>
      <c r="M8" s="18" t="s">
        <v>46</v>
      </c>
      <c r="N8" s="11"/>
      <c r="O8" s="11"/>
      <c r="P8" s="18" t="s">
        <v>67</v>
      </c>
      <c r="Q8" s="18" t="s">
        <v>75</v>
      </c>
      <c r="R8" s="18" t="s">
        <v>76</v>
      </c>
      <c r="S8" s="18" t="s">
        <v>147</v>
      </c>
    </row>
    <row r="9">
      <c r="A9" s="19">
        <v>8.0</v>
      </c>
      <c r="B9" s="18" t="s">
        <v>42</v>
      </c>
      <c r="C9" s="11"/>
      <c r="D9" s="18" t="s">
        <v>51</v>
      </c>
      <c r="E9" s="19">
        <v>4.0</v>
      </c>
      <c r="F9" s="19">
        <v>2.0</v>
      </c>
      <c r="G9" s="19">
        <v>27.0</v>
      </c>
      <c r="H9" s="19">
        <v>3.0</v>
      </c>
      <c r="I9" s="18" t="s">
        <v>77</v>
      </c>
      <c r="J9" s="19">
        <v>11.0</v>
      </c>
      <c r="K9" s="18" t="s">
        <v>143</v>
      </c>
      <c r="L9" s="11"/>
      <c r="M9" s="18" t="s">
        <v>55</v>
      </c>
      <c r="N9" s="18" t="s">
        <v>56</v>
      </c>
      <c r="O9" s="18" t="s">
        <v>78</v>
      </c>
      <c r="P9" s="11"/>
      <c r="Q9" s="11"/>
      <c r="R9" s="11"/>
      <c r="S9" s="11"/>
      <c r="T9" s="11"/>
    </row>
    <row r="10">
      <c r="A10" s="19">
        <v>9.0</v>
      </c>
      <c r="B10" s="18" t="s">
        <v>42</v>
      </c>
      <c r="C10" s="11"/>
      <c r="D10" s="18" t="s">
        <v>53</v>
      </c>
      <c r="E10" s="19">
        <v>1.0</v>
      </c>
      <c r="F10" s="19">
        <v>10.0</v>
      </c>
      <c r="G10" s="19">
        <v>24.0</v>
      </c>
      <c r="H10" s="19">
        <v>13.0</v>
      </c>
      <c r="I10" s="18" t="s">
        <v>72</v>
      </c>
      <c r="J10" s="19">
        <v>11.0</v>
      </c>
      <c r="K10" s="18" t="s">
        <v>143</v>
      </c>
      <c r="L10" s="11"/>
      <c r="M10" s="18" t="s">
        <v>46</v>
      </c>
      <c r="N10" s="11"/>
      <c r="O10" s="11"/>
      <c r="P10" s="18" t="s">
        <v>79</v>
      </c>
      <c r="Q10" s="18" t="s">
        <v>23</v>
      </c>
      <c r="R10" s="18" t="s">
        <v>80</v>
      </c>
      <c r="S10" s="11"/>
      <c r="T10" s="11"/>
    </row>
    <row r="11">
      <c r="A11" s="19">
        <v>10.0</v>
      </c>
      <c r="B11" s="18" t="s">
        <v>42</v>
      </c>
      <c r="C11" s="11"/>
      <c r="D11" s="18" t="s">
        <v>81</v>
      </c>
      <c r="E11" s="19">
        <v>1.0</v>
      </c>
      <c r="F11" s="19">
        <v>10.0</v>
      </c>
      <c r="G11" s="19">
        <v>11.0</v>
      </c>
      <c r="H11" s="19">
        <v>3.0</v>
      </c>
      <c r="I11" s="18" t="s">
        <v>82</v>
      </c>
      <c r="J11" s="19">
        <v>10.0</v>
      </c>
      <c r="K11" s="18" t="s">
        <v>146</v>
      </c>
      <c r="L11" s="18" t="s">
        <v>66</v>
      </c>
      <c r="M11" s="18" t="s">
        <v>46</v>
      </c>
      <c r="N11" s="11"/>
      <c r="O11" s="11"/>
      <c r="P11" s="18" t="s">
        <v>83</v>
      </c>
      <c r="Q11" s="18" t="s">
        <v>68</v>
      </c>
      <c r="R11" s="18" t="s">
        <v>84</v>
      </c>
      <c r="S11" s="11"/>
      <c r="T11" s="11"/>
    </row>
    <row r="12">
      <c r="A12" s="19">
        <v>11.0</v>
      </c>
      <c r="B12" s="18" t="s">
        <v>42</v>
      </c>
      <c r="C12" s="11"/>
      <c r="D12" s="18" t="s">
        <v>51</v>
      </c>
      <c r="E12" s="19">
        <v>2.0</v>
      </c>
      <c r="F12" s="19">
        <v>7.0</v>
      </c>
      <c r="G12" s="19">
        <v>8.0</v>
      </c>
      <c r="H12" s="19">
        <v>0.0</v>
      </c>
      <c r="I12" s="18" t="s">
        <v>86</v>
      </c>
      <c r="J12" s="19">
        <v>11.0</v>
      </c>
      <c r="K12" s="18" t="s">
        <v>146</v>
      </c>
      <c r="L12" s="18" t="s">
        <v>66</v>
      </c>
      <c r="M12" s="18" t="s">
        <v>46</v>
      </c>
      <c r="N12" s="11"/>
      <c r="O12" s="11"/>
      <c r="P12" s="18" t="s">
        <v>67</v>
      </c>
      <c r="Q12" s="18" t="s">
        <v>87</v>
      </c>
      <c r="R12" s="18" t="s">
        <v>88</v>
      </c>
      <c r="S12" s="18" t="s">
        <v>148</v>
      </c>
    </row>
    <row r="13">
      <c r="A13" s="19">
        <v>12.0</v>
      </c>
      <c r="B13" s="18" t="s">
        <v>42</v>
      </c>
      <c r="C13" s="11"/>
      <c r="D13" s="18" t="s">
        <v>51</v>
      </c>
      <c r="E13" s="19">
        <v>3.0</v>
      </c>
      <c r="F13" s="19">
        <v>7.0</v>
      </c>
      <c r="G13" s="19">
        <v>8.0</v>
      </c>
      <c r="H13" s="19">
        <v>8.0</v>
      </c>
      <c r="I13" s="18" t="s">
        <v>89</v>
      </c>
      <c r="J13" s="19">
        <v>10.0</v>
      </c>
      <c r="K13" s="18" t="s">
        <v>89</v>
      </c>
      <c r="L13" s="11"/>
      <c r="M13" s="18" t="s">
        <v>46</v>
      </c>
      <c r="N13" s="11"/>
      <c r="O13" s="11"/>
      <c r="P13" s="18" t="s">
        <v>83</v>
      </c>
      <c r="Q13" s="18" t="s">
        <v>87</v>
      </c>
      <c r="R13" s="18" t="s">
        <v>90</v>
      </c>
      <c r="S13" s="11"/>
      <c r="T13" s="11"/>
    </row>
    <row r="14">
      <c r="A14" s="19">
        <v>13.0</v>
      </c>
      <c r="B14" s="18" t="s">
        <v>41</v>
      </c>
      <c r="C14" s="11"/>
      <c r="D14" s="11"/>
      <c r="E14" s="19">
        <v>1.0</v>
      </c>
      <c r="F14" s="11"/>
      <c r="G14" s="19">
        <v>3.0</v>
      </c>
      <c r="H14" s="11"/>
      <c r="I14" s="11"/>
      <c r="J14" s="11"/>
      <c r="K14" s="18" t="s">
        <v>65</v>
      </c>
      <c r="M14" s="11"/>
      <c r="N14" s="11"/>
      <c r="O14" s="11"/>
      <c r="P14" s="11"/>
      <c r="Q14" s="11"/>
      <c r="R14" s="11"/>
      <c r="S14" s="11"/>
      <c r="T14" s="11"/>
    </row>
    <row r="15">
      <c r="A15" s="19">
        <v>14.0</v>
      </c>
      <c r="B15" s="18" t="s">
        <v>41</v>
      </c>
      <c r="C15" s="11"/>
      <c r="D15" s="11"/>
      <c r="E15" s="11"/>
      <c r="F15" s="11"/>
      <c r="G15" s="19">
        <v>-40.0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>
      <c r="A16" s="19">
        <v>15.0</v>
      </c>
      <c r="B16" s="18" t="s">
        <v>74</v>
      </c>
      <c r="C16" s="11"/>
      <c r="D16" s="11"/>
      <c r="E16" s="19">
        <v>1.0</v>
      </c>
      <c r="F16" s="19">
        <v>10.0</v>
      </c>
      <c r="G16" s="19">
        <v>-22.0</v>
      </c>
      <c r="H16" s="19">
        <v>-5.0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>
      <c r="A17" s="19">
        <v>16.0</v>
      </c>
      <c r="B17" s="18" t="s">
        <v>74</v>
      </c>
      <c r="C17" s="11"/>
      <c r="D17" s="11"/>
      <c r="E17" s="19">
        <v>1.0</v>
      </c>
      <c r="F17" s="19">
        <v>15.0</v>
      </c>
      <c r="G17" s="19">
        <v>-17.0</v>
      </c>
      <c r="H17" s="19">
        <v>5.0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>
      <c r="A18" s="19">
        <v>17.0</v>
      </c>
      <c r="B18" s="18" t="s">
        <v>74</v>
      </c>
      <c r="C18" s="11"/>
      <c r="D18" s="11"/>
      <c r="E18" s="19">
        <v>2.0</v>
      </c>
      <c r="F18" s="19">
        <v>10.0</v>
      </c>
      <c r="G18" s="19">
        <v>-22.0</v>
      </c>
      <c r="H18" s="19">
        <v>-3.0</v>
      </c>
      <c r="I18" s="11"/>
      <c r="J18" s="11"/>
      <c r="K18" s="18" t="s">
        <v>45</v>
      </c>
      <c r="L18" s="11"/>
      <c r="M18" s="11"/>
      <c r="N18" s="11"/>
      <c r="O18" s="11"/>
      <c r="P18" s="11"/>
      <c r="Q18" s="11"/>
      <c r="R18" s="11"/>
      <c r="S18" s="11"/>
      <c r="T18" s="11"/>
    </row>
    <row r="19">
      <c r="A19" s="19">
        <v>18.0</v>
      </c>
      <c r="B19" s="18" t="s">
        <v>74</v>
      </c>
      <c r="C19" s="11"/>
      <c r="D19" s="11"/>
      <c r="E19" s="19">
        <v>3.0</v>
      </c>
      <c r="F19" s="19">
        <v>13.0</v>
      </c>
      <c r="G19" s="19">
        <v>-19.0</v>
      </c>
      <c r="H19" s="19">
        <v>0.0</v>
      </c>
      <c r="I19" s="11"/>
      <c r="J19" s="11"/>
      <c r="K19" s="18" t="s">
        <v>45</v>
      </c>
      <c r="L19" s="11"/>
      <c r="M19" s="11"/>
      <c r="N19" s="11"/>
      <c r="O19" s="11"/>
      <c r="P19" s="11"/>
      <c r="Q19" s="11"/>
      <c r="R19" s="11"/>
      <c r="S19" s="11"/>
      <c r="T19" s="11"/>
    </row>
    <row r="20">
      <c r="A20" s="19">
        <v>19.0</v>
      </c>
      <c r="B20" s="18" t="s">
        <v>41</v>
      </c>
      <c r="C20" s="11"/>
      <c r="D20" s="11"/>
      <c r="E20" s="19">
        <v>4.0</v>
      </c>
      <c r="F20" s="19">
        <v>13.0</v>
      </c>
      <c r="G20" s="19">
        <v>-19.0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>
      <c r="A21" s="19">
        <v>20.0</v>
      </c>
      <c r="B21" s="18" t="s">
        <v>42</v>
      </c>
      <c r="C21" s="11"/>
      <c r="D21" s="18" t="s">
        <v>51</v>
      </c>
      <c r="E21" s="19">
        <v>0.0</v>
      </c>
      <c r="F21" s="19">
        <v>10.0</v>
      </c>
      <c r="G21" s="19">
        <v>-24.0</v>
      </c>
      <c r="H21" s="19">
        <v>2.0</v>
      </c>
      <c r="I21" s="18" t="s">
        <v>60</v>
      </c>
      <c r="J21" s="19">
        <v>12.0</v>
      </c>
      <c r="K21" s="18" t="s">
        <v>143</v>
      </c>
      <c r="L21" s="11"/>
      <c r="M21" s="18" t="s">
        <v>55</v>
      </c>
      <c r="N21" s="18" t="s">
        <v>56</v>
      </c>
      <c r="O21" s="18" t="s">
        <v>78</v>
      </c>
      <c r="P21" s="11"/>
      <c r="Q21" s="11"/>
      <c r="R21" s="11"/>
      <c r="S21" s="11"/>
      <c r="T21" s="11"/>
    </row>
    <row r="22">
      <c r="A22" s="19">
        <v>21.0</v>
      </c>
      <c r="B22" s="18" t="s">
        <v>42</v>
      </c>
      <c r="C22" s="11"/>
      <c r="D22" s="18" t="s">
        <v>81</v>
      </c>
      <c r="E22" s="19">
        <v>2.0</v>
      </c>
      <c r="F22" s="19">
        <v>8.0</v>
      </c>
      <c r="G22" s="19">
        <v>-26.0</v>
      </c>
      <c r="H22" s="19">
        <v>0.0</v>
      </c>
      <c r="I22" s="18" t="s">
        <v>70</v>
      </c>
      <c r="J22" s="19">
        <v>11.0</v>
      </c>
      <c r="K22" s="18" t="s">
        <v>143</v>
      </c>
      <c r="L22" s="11"/>
      <c r="M22" s="18" t="s">
        <v>46</v>
      </c>
      <c r="N22" s="11"/>
      <c r="O22" s="11"/>
      <c r="P22" s="18" t="s">
        <v>47</v>
      </c>
      <c r="Q22" s="18" t="s">
        <v>23</v>
      </c>
      <c r="R22" s="18" t="s">
        <v>92</v>
      </c>
      <c r="S22" s="18" t="s">
        <v>149</v>
      </c>
    </row>
    <row r="23">
      <c r="A23" s="19">
        <v>22.0</v>
      </c>
      <c r="B23" s="18" t="s">
        <v>42</v>
      </c>
      <c r="C23" s="11"/>
      <c r="D23" s="18" t="s">
        <v>81</v>
      </c>
      <c r="E23" s="19">
        <v>3.0</v>
      </c>
      <c r="F23" s="19">
        <v>8.0</v>
      </c>
      <c r="G23" s="19">
        <v>-26.0</v>
      </c>
      <c r="H23" s="19">
        <v>0.0</v>
      </c>
      <c r="I23" s="18" t="s">
        <v>82</v>
      </c>
      <c r="J23" s="19">
        <v>10.0</v>
      </c>
      <c r="K23" s="18" t="s">
        <v>146</v>
      </c>
      <c r="L23" s="18" t="s">
        <v>74</v>
      </c>
      <c r="M23" s="18" t="s">
        <v>46</v>
      </c>
      <c r="N23" s="11"/>
      <c r="O23" s="11"/>
      <c r="P23" s="18" t="s">
        <v>67</v>
      </c>
      <c r="Q23" s="18" t="s">
        <v>68</v>
      </c>
      <c r="R23" s="18" t="s">
        <v>94</v>
      </c>
      <c r="T23" s="11"/>
    </row>
    <row r="24">
      <c r="A24" s="19">
        <v>23.0</v>
      </c>
      <c r="B24" s="18" t="s">
        <v>41</v>
      </c>
      <c r="C24" s="11"/>
      <c r="D24" s="11"/>
      <c r="E24" s="19">
        <v>4.0</v>
      </c>
      <c r="F24" s="19">
        <v>8.0</v>
      </c>
      <c r="G24" s="19">
        <v>-26.0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>
      <c r="A25" s="19">
        <v>24.0</v>
      </c>
      <c r="B25" s="18" t="s">
        <v>74</v>
      </c>
      <c r="C25" s="11"/>
      <c r="D25" s="11"/>
      <c r="E25" s="19">
        <v>1.0</v>
      </c>
      <c r="F25" s="19">
        <v>10.0</v>
      </c>
      <c r="G25" s="19">
        <v>-32.0</v>
      </c>
      <c r="H25" s="19">
        <v>3.0</v>
      </c>
      <c r="I25" s="11"/>
      <c r="J25" s="11"/>
      <c r="K25" s="18" t="s">
        <v>45</v>
      </c>
      <c r="L25" s="11"/>
      <c r="M25" s="11"/>
      <c r="N25" s="11"/>
      <c r="O25" s="11"/>
      <c r="P25" s="11"/>
      <c r="Q25" s="11"/>
      <c r="R25" s="11"/>
      <c r="S25" s="11"/>
      <c r="T25" s="11"/>
    </row>
    <row r="26">
      <c r="A26" s="19">
        <v>25.0</v>
      </c>
      <c r="B26" s="18" t="s">
        <v>74</v>
      </c>
      <c r="C26" s="11"/>
      <c r="D26" s="11"/>
      <c r="E26" s="19">
        <v>2.0</v>
      </c>
      <c r="F26" s="19">
        <v>7.0</v>
      </c>
      <c r="G26" s="19">
        <v>-35.0</v>
      </c>
      <c r="H26" s="19">
        <v>-5.0</v>
      </c>
      <c r="I26" s="11"/>
      <c r="J26" s="11"/>
      <c r="K26" s="18" t="s">
        <v>95</v>
      </c>
      <c r="L26" s="11"/>
      <c r="M26" s="11"/>
      <c r="N26" s="11"/>
      <c r="O26" s="11"/>
      <c r="P26" s="11"/>
      <c r="Q26" s="11"/>
      <c r="R26" s="11"/>
      <c r="S26" s="11"/>
      <c r="T26" s="11"/>
    </row>
    <row r="27">
      <c r="A27" s="19">
        <v>26.0</v>
      </c>
      <c r="B27" s="18" t="s">
        <v>74</v>
      </c>
      <c r="C27" s="11"/>
      <c r="D27" s="11"/>
      <c r="E27" s="19">
        <v>3.0</v>
      </c>
      <c r="F27" s="19">
        <v>12.0</v>
      </c>
      <c r="G27" s="19">
        <v>-30.0</v>
      </c>
      <c r="H27" s="19">
        <v>8.0</v>
      </c>
      <c r="I27" s="11"/>
      <c r="J27" s="11"/>
      <c r="K27" s="18" t="s">
        <v>45</v>
      </c>
      <c r="L27" s="11"/>
      <c r="M27" s="11"/>
      <c r="N27" s="11"/>
      <c r="O27" s="11"/>
      <c r="P27" s="11"/>
      <c r="Q27" s="11"/>
      <c r="R27" s="11"/>
      <c r="S27" s="11"/>
      <c r="T27" s="11"/>
    </row>
    <row r="28">
      <c r="A28" s="19">
        <v>27.0</v>
      </c>
      <c r="B28" s="18" t="s">
        <v>74</v>
      </c>
      <c r="C28" s="11"/>
      <c r="D28" s="11"/>
      <c r="E28" s="19">
        <v>4.0</v>
      </c>
      <c r="F28" s="19">
        <v>4.0</v>
      </c>
      <c r="G28" s="19">
        <v>-38.0</v>
      </c>
      <c r="H28" s="19">
        <v>5.0</v>
      </c>
      <c r="I28" s="11"/>
      <c r="J28" s="11"/>
      <c r="K28" s="18" t="s">
        <v>45</v>
      </c>
      <c r="L28" s="11"/>
      <c r="M28" s="11"/>
      <c r="N28" s="11"/>
      <c r="O28" s="11"/>
      <c r="P28" s="11"/>
      <c r="Q28" s="11"/>
      <c r="R28" s="11"/>
      <c r="S28" s="11"/>
      <c r="T28" s="11"/>
    </row>
    <row r="29">
      <c r="A29" s="19">
        <v>28.0</v>
      </c>
      <c r="B29" s="18" t="s">
        <v>74</v>
      </c>
      <c r="C29" s="11"/>
      <c r="D29" s="11"/>
      <c r="E29" s="19">
        <v>1.0</v>
      </c>
      <c r="F29" s="19">
        <v>10.0</v>
      </c>
      <c r="G29" s="19">
        <v>-43.0</v>
      </c>
      <c r="H29" s="19">
        <v>11.0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>
      <c r="A30" s="19">
        <v>29.0</v>
      </c>
      <c r="B30" s="18" t="s">
        <v>74</v>
      </c>
      <c r="C30" s="11"/>
      <c r="D30" s="11"/>
      <c r="E30" s="19">
        <v>1.0</v>
      </c>
      <c r="F30" s="19">
        <v>10.0</v>
      </c>
      <c r="G30" s="19">
        <v>46.0</v>
      </c>
      <c r="H30" s="19">
        <v>6.0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>
      <c r="A31" s="19">
        <v>30.0</v>
      </c>
      <c r="B31" s="18" t="s">
        <v>74</v>
      </c>
      <c r="C31" s="11"/>
      <c r="D31" s="11"/>
      <c r="E31" s="19">
        <v>2.0</v>
      </c>
      <c r="F31" s="19">
        <v>4.0</v>
      </c>
      <c r="G31" s="19">
        <v>40.0</v>
      </c>
      <c r="H31" s="19">
        <v>5.0</v>
      </c>
      <c r="I31" s="11"/>
      <c r="J31" s="11"/>
      <c r="K31" s="18" t="s">
        <v>45</v>
      </c>
      <c r="L31" s="11"/>
      <c r="M31" s="11"/>
      <c r="N31" s="11"/>
      <c r="O31" s="11"/>
      <c r="P31" s="11"/>
      <c r="Q31" s="11"/>
      <c r="R31" s="11"/>
      <c r="S31" s="11"/>
      <c r="T31" s="11"/>
    </row>
    <row r="32">
      <c r="A32" s="19">
        <v>31.0</v>
      </c>
      <c r="B32" s="18" t="s">
        <v>74</v>
      </c>
      <c r="C32" s="11"/>
      <c r="D32" s="11"/>
      <c r="E32" s="19">
        <v>1.0</v>
      </c>
      <c r="F32" s="19">
        <v>10.0</v>
      </c>
      <c r="G32" s="19">
        <v>35.0</v>
      </c>
      <c r="H32" s="19">
        <v>15.0</v>
      </c>
      <c r="I32" s="11"/>
      <c r="J32" s="11"/>
      <c r="K32" s="18" t="s">
        <v>97</v>
      </c>
      <c r="L32" s="11"/>
      <c r="M32" s="11"/>
      <c r="N32" s="11"/>
      <c r="O32" s="11"/>
      <c r="P32" s="11"/>
      <c r="Q32" s="11"/>
      <c r="R32" s="11"/>
      <c r="S32" s="11"/>
      <c r="T32" s="11"/>
    </row>
    <row r="33">
      <c r="A33" s="19">
        <v>32.0</v>
      </c>
      <c r="B33" s="18" t="s">
        <v>74</v>
      </c>
      <c r="C33" s="11"/>
      <c r="D33" s="11"/>
      <c r="E33" s="19">
        <v>1.0</v>
      </c>
      <c r="F33" s="19">
        <v>10.0</v>
      </c>
      <c r="G33" s="19">
        <v>20.0</v>
      </c>
      <c r="H33" s="19">
        <v>0.0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>
      <c r="A34" s="19">
        <v>33.0</v>
      </c>
      <c r="B34" s="18" t="s">
        <v>74</v>
      </c>
      <c r="C34" s="11"/>
      <c r="D34" s="11"/>
      <c r="E34" s="19">
        <v>2.0</v>
      </c>
      <c r="F34" s="19">
        <v>10.0</v>
      </c>
      <c r="G34" s="19">
        <v>20.0</v>
      </c>
      <c r="H34" s="19">
        <v>4.0</v>
      </c>
      <c r="I34" s="11"/>
      <c r="J34" s="11"/>
      <c r="K34" s="18" t="s">
        <v>45</v>
      </c>
      <c r="L34" s="11"/>
      <c r="M34" s="11"/>
      <c r="N34" s="11"/>
      <c r="O34" s="11"/>
      <c r="P34" s="11"/>
      <c r="Q34" s="11"/>
      <c r="R34" s="11"/>
      <c r="S34" s="11"/>
      <c r="T34" s="11"/>
    </row>
    <row r="35">
      <c r="A35" s="19">
        <v>34.0</v>
      </c>
      <c r="B35" s="18" t="s">
        <v>74</v>
      </c>
      <c r="C35" s="11"/>
      <c r="D35" s="11"/>
      <c r="E35" s="19">
        <v>3.0</v>
      </c>
      <c r="F35" s="19">
        <v>6.0</v>
      </c>
      <c r="G35" s="19">
        <v>16.0</v>
      </c>
      <c r="H35" s="19">
        <v>0.0</v>
      </c>
      <c r="I35" s="11"/>
      <c r="J35" s="11"/>
      <c r="K35" s="18" t="s">
        <v>45</v>
      </c>
      <c r="L35" s="11"/>
      <c r="M35" s="11"/>
      <c r="N35" s="11"/>
      <c r="O35" s="11"/>
      <c r="P35" s="11"/>
      <c r="Q35" s="11"/>
      <c r="R35" s="11"/>
      <c r="S35" s="11"/>
      <c r="T35" s="11"/>
    </row>
    <row r="36">
      <c r="A36" s="19">
        <v>35.0</v>
      </c>
      <c r="B36" s="18" t="s">
        <v>74</v>
      </c>
      <c r="C36" s="11"/>
      <c r="D36" s="11"/>
      <c r="E36" s="19">
        <v>3.0</v>
      </c>
      <c r="F36" s="19">
        <v>6.0</v>
      </c>
      <c r="G36" s="19">
        <v>16.0</v>
      </c>
      <c r="H36" s="19">
        <v>0.0</v>
      </c>
      <c r="I36" s="11"/>
      <c r="J36" s="11"/>
      <c r="K36" s="18" t="s">
        <v>45</v>
      </c>
      <c r="L36" s="11"/>
      <c r="M36" s="11"/>
      <c r="N36" s="11"/>
      <c r="O36" s="11"/>
      <c r="P36" s="11"/>
      <c r="Q36" s="11"/>
      <c r="R36" s="11"/>
      <c r="S36" s="11"/>
      <c r="T36" s="11"/>
    </row>
    <row r="37">
      <c r="A37" s="19">
        <v>36.0</v>
      </c>
      <c r="B37" s="18" t="s">
        <v>41</v>
      </c>
      <c r="C37" s="11"/>
      <c r="D37" s="11"/>
      <c r="E37" s="19">
        <v>1.0</v>
      </c>
      <c r="F37" s="19">
        <v>10.0</v>
      </c>
      <c r="G37" s="19">
        <v>16.0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A38" s="19">
        <v>37.0</v>
      </c>
      <c r="B38" s="18" t="s">
        <v>41</v>
      </c>
      <c r="C38" s="11"/>
      <c r="D38" s="11"/>
      <c r="E38" s="11"/>
      <c r="F38" s="11"/>
      <c r="G38" s="19">
        <v>-35.0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19">
        <v>38.0</v>
      </c>
      <c r="B39" s="18" t="s">
        <v>42</v>
      </c>
      <c r="C39" s="11"/>
      <c r="D39" s="18" t="s">
        <v>53</v>
      </c>
      <c r="E39" s="19">
        <v>0.0</v>
      </c>
      <c r="F39" s="19">
        <v>10.0</v>
      </c>
      <c r="G39" s="19">
        <v>-21.0</v>
      </c>
      <c r="H39" s="19">
        <v>19.0</v>
      </c>
      <c r="I39" s="18" t="s">
        <v>89</v>
      </c>
      <c r="J39" s="19">
        <v>10.0</v>
      </c>
      <c r="K39" s="18" t="s">
        <v>89</v>
      </c>
      <c r="L39" s="11"/>
      <c r="M39" s="18" t="s">
        <v>46</v>
      </c>
      <c r="N39" s="11"/>
      <c r="O39" s="11"/>
      <c r="P39" s="18" t="s">
        <v>83</v>
      </c>
      <c r="Q39" s="11"/>
      <c r="R39" s="11"/>
      <c r="S39" s="11"/>
      <c r="T39" s="11"/>
    </row>
    <row r="40">
      <c r="A40" s="19">
        <v>39.0</v>
      </c>
      <c r="B40" s="18" t="s">
        <v>42</v>
      </c>
      <c r="C40" s="11"/>
      <c r="D40" s="18" t="s">
        <v>51</v>
      </c>
      <c r="E40" s="19">
        <v>1.0</v>
      </c>
      <c r="F40" s="19">
        <v>10.0</v>
      </c>
      <c r="G40" s="19">
        <v>-40.0</v>
      </c>
      <c r="H40" s="19">
        <v>5.0</v>
      </c>
      <c r="I40" s="18" t="s">
        <v>64</v>
      </c>
      <c r="J40" s="19">
        <v>10.0</v>
      </c>
      <c r="K40" s="18" t="s">
        <v>145</v>
      </c>
      <c r="L40" s="18" t="s">
        <v>66</v>
      </c>
      <c r="M40" s="18" t="s">
        <v>46</v>
      </c>
      <c r="N40" s="11"/>
      <c r="O40" s="11"/>
      <c r="P40" s="18" t="s">
        <v>67</v>
      </c>
      <c r="Q40" s="18" t="s">
        <v>68</v>
      </c>
      <c r="R40" s="18" t="s">
        <v>69</v>
      </c>
      <c r="S40" s="18" t="s">
        <v>150</v>
      </c>
      <c r="T40" s="11"/>
    </row>
    <row r="41">
      <c r="A41" s="19">
        <v>40.0</v>
      </c>
      <c r="B41" s="18" t="s">
        <v>42</v>
      </c>
      <c r="C41" s="11"/>
      <c r="D41" s="18" t="s">
        <v>51</v>
      </c>
      <c r="E41" s="19">
        <v>1.0</v>
      </c>
      <c r="F41" s="19">
        <v>5.0</v>
      </c>
      <c r="G41" s="19">
        <v>-45.0</v>
      </c>
      <c r="H41" s="19">
        <v>-3.0</v>
      </c>
      <c r="I41" s="18" t="s">
        <v>99</v>
      </c>
      <c r="J41" s="19">
        <v>12.0</v>
      </c>
      <c r="K41" s="18" t="s">
        <v>143</v>
      </c>
      <c r="L41" s="11"/>
      <c r="M41" s="18" t="s">
        <v>55</v>
      </c>
      <c r="N41" s="18" t="s">
        <v>61</v>
      </c>
      <c r="O41" s="18" t="s">
        <v>62</v>
      </c>
      <c r="Q41" s="11"/>
      <c r="R41" s="11"/>
      <c r="S41" s="18" t="s">
        <v>144</v>
      </c>
    </row>
    <row r="42">
      <c r="A42" s="19">
        <v>41.0</v>
      </c>
      <c r="B42" s="18" t="s">
        <v>42</v>
      </c>
      <c r="C42" s="11"/>
      <c r="D42" s="18" t="s">
        <v>51</v>
      </c>
      <c r="E42" s="19">
        <v>2.0</v>
      </c>
      <c r="F42" s="19">
        <v>8.0</v>
      </c>
      <c r="G42" s="19">
        <v>-42.0</v>
      </c>
      <c r="H42" s="19">
        <v>7.0</v>
      </c>
      <c r="I42" s="18" t="s">
        <v>64</v>
      </c>
      <c r="J42" s="19">
        <v>11.0</v>
      </c>
      <c r="K42" s="18" t="s">
        <v>145</v>
      </c>
      <c r="L42" s="18" t="s">
        <v>74</v>
      </c>
      <c r="M42" s="18" t="s">
        <v>46</v>
      </c>
      <c r="N42" s="11"/>
      <c r="O42" s="11"/>
      <c r="P42" s="18" t="s">
        <v>100</v>
      </c>
      <c r="Q42" s="18" t="s">
        <v>75</v>
      </c>
      <c r="R42" s="18" t="s">
        <v>76</v>
      </c>
      <c r="T42" s="11"/>
    </row>
    <row r="43">
      <c r="A43" s="19">
        <v>42.0</v>
      </c>
      <c r="B43" s="18" t="s">
        <v>42</v>
      </c>
      <c r="C43" s="11"/>
      <c r="D43" s="18" t="s">
        <v>51</v>
      </c>
      <c r="E43" s="19">
        <v>3.0</v>
      </c>
      <c r="F43" s="19">
        <v>1.0</v>
      </c>
      <c r="G43" s="19">
        <v>-49.0</v>
      </c>
      <c r="H43" s="19">
        <v>1.0</v>
      </c>
      <c r="I43" s="18" t="s">
        <v>102</v>
      </c>
      <c r="J43" s="18" t="s">
        <v>151</v>
      </c>
      <c r="K43" s="18" t="s">
        <v>152</v>
      </c>
      <c r="M43" s="18" t="s">
        <v>55</v>
      </c>
      <c r="N43" s="18" t="s">
        <v>56</v>
      </c>
      <c r="O43" s="18" t="s">
        <v>103</v>
      </c>
      <c r="P43" s="11"/>
      <c r="Q43" s="11"/>
      <c r="R43" s="11"/>
      <c r="S43" s="18" t="s">
        <v>102</v>
      </c>
      <c r="T43" s="11"/>
    </row>
    <row r="44">
      <c r="A44" s="19">
        <v>43.0</v>
      </c>
      <c r="B44" s="18" t="s">
        <v>42</v>
      </c>
      <c r="C44" s="11"/>
      <c r="D44" s="18" t="s">
        <v>51</v>
      </c>
      <c r="E44" s="19">
        <v>1.0</v>
      </c>
      <c r="F44" s="19">
        <v>10.0</v>
      </c>
      <c r="G44" s="19">
        <v>50.0</v>
      </c>
      <c r="H44" s="19">
        <v>17.0</v>
      </c>
      <c r="I44" s="18" t="s">
        <v>104</v>
      </c>
      <c r="J44" s="19">
        <v>12.0</v>
      </c>
      <c r="K44" s="18" t="s">
        <v>145</v>
      </c>
      <c r="L44" s="18" t="s">
        <v>74</v>
      </c>
      <c r="M44" s="18" t="s">
        <v>46</v>
      </c>
      <c r="N44" s="11"/>
      <c r="O44" s="11"/>
      <c r="P44" s="18" t="s">
        <v>47</v>
      </c>
      <c r="Q44" s="18" t="s">
        <v>105</v>
      </c>
      <c r="R44" s="18" t="s">
        <v>106</v>
      </c>
      <c r="S44" s="18" t="s">
        <v>153</v>
      </c>
    </row>
    <row r="45">
      <c r="A45" s="19">
        <v>44.0</v>
      </c>
      <c r="B45" s="18" t="s">
        <v>42</v>
      </c>
      <c r="C45" s="11"/>
      <c r="D45" s="18" t="s">
        <v>51</v>
      </c>
      <c r="E45" s="19">
        <v>1.0</v>
      </c>
      <c r="F45" s="19">
        <v>10.0</v>
      </c>
      <c r="G45" s="19">
        <v>33.0</v>
      </c>
      <c r="H45" s="19">
        <v>6.0</v>
      </c>
      <c r="I45" s="18" t="s">
        <v>60</v>
      </c>
      <c r="J45" s="19">
        <v>12.0</v>
      </c>
      <c r="K45" s="18" t="s">
        <v>143</v>
      </c>
      <c r="L45" s="11"/>
      <c r="M45" s="18" t="s">
        <v>55</v>
      </c>
      <c r="N45" s="18" t="s">
        <v>56</v>
      </c>
      <c r="O45" s="18" t="s">
        <v>78</v>
      </c>
      <c r="P45" s="11"/>
      <c r="Q45" s="11"/>
      <c r="R45" s="11"/>
      <c r="S45" s="11"/>
      <c r="T45" s="11"/>
    </row>
    <row r="46">
      <c r="A46" s="19">
        <v>45.0</v>
      </c>
      <c r="B46" s="18" t="s">
        <v>42</v>
      </c>
      <c r="C46" s="11"/>
      <c r="D46" s="18" t="s">
        <v>53</v>
      </c>
      <c r="E46" s="19">
        <v>2.0</v>
      </c>
      <c r="F46" s="19">
        <v>4.0</v>
      </c>
      <c r="G46" s="19">
        <v>27.0</v>
      </c>
      <c r="H46" s="19">
        <v>-3.0</v>
      </c>
      <c r="I46" s="18" t="s">
        <v>108</v>
      </c>
      <c r="J46" s="19">
        <v>11.0</v>
      </c>
      <c r="K46" s="18" t="s">
        <v>143</v>
      </c>
      <c r="L46" s="11"/>
      <c r="M46" s="18" t="s">
        <v>55</v>
      </c>
      <c r="N46" s="18" t="s">
        <v>56</v>
      </c>
      <c r="O46" s="18" t="s">
        <v>71</v>
      </c>
      <c r="P46" s="11"/>
      <c r="Q46" s="11"/>
      <c r="R46" s="11"/>
      <c r="S46" s="11"/>
      <c r="T46" s="11"/>
    </row>
    <row r="47">
      <c r="A47" s="19">
        <v>46.0</v>
      </c>
      <c r="B47" s="18" t="s">
        <v>42</v>
      </c>
      <c r="C47" s="11"/>
      <c r="D47" s="18" t="s">
        <v>53</v>
      </c>
      <c r="E47" s="19">
        <v>3.0</v>
      </c>
      <c r="F47" s="19">
        <v>7.0</v>
      </c>
      <c r="G47" s="19">
        <v>30.0</v>
      </c>
      <c r="H47" s="19">
        <v>0.0</v>
      </c>
      <c r="I47" s="18" t="s">
        <v>72</v>
      </c>
      <c r="J47" s="19">
        <v>11.0</v>
      </c>
      <c r="K47" s="18" t="s">
        <v>146</v>
      </c>
      <c r="L47" s="18" t="s">
        <v>74</v>
      </c>
      <c r="M47" s="18" t="s">
        <v>46</v>
      </c>
      <c r="N47" s="11"/>
      <c r="O47" s="11"/>
      <c r="P47" s="18" t="s">
        <v>83</v>
      </c>
      <c r="Q47" s="18" t="s">
        <v>68</v>
      </c>
      <c r="R47" s="18" t="s">
        <v>109</v>
      </c>
      <c r="S47" s="11"/>
      <c r="T47" s="11"/>
    </row>
    <row r="48">
      <c r="A48" s="19">
        <v>47.0</v>
      </c>
      <c r="B48" s="18" t="s">
        <v>41</v>
      </c>
      <c r="C48" s="11"/>
      <c r="D48" s="11"/>
      <c r="E48" s="19">
        <v>4.0</v>
      </c>
      <c r="F48" s="19">
        <v>7.0</v>
      </c>
      <c r="G48" s="19">
        <v>30.0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>
      <c r="A49" s="19">
        <v>48.0</v>
      </c>
      <c r="B49" s="18" t="s">
        <v>74</v>
      </c>
      <c r="C49" s="11"/>
      <c r="D49" s="11"/>
      <c r="E49" s="19">
        <v>1.0</v>
      </c>
      <c r="F49" s="19">
        <v>10.0</v>
      </c>
      <c r="G49" s="19">
        <v>-31.0</v>
      </c>
      <c r="H49" s="19">
        <v>6.0</v>
      </c>
      <c r="I49" s="11"/>
      <c r="J49" s="11"/>
      <c r="K49" s="18" t="s">
        <v>97</v>
      </c>
      <c r="L49" s="11"/>
      <c r="M49" s="11"/>
      <c r="N49" s="11"/>
      <c r="O49" s="11"/>
      <c r="P49" s="11"/>
      <c r="Q49" s="11"/>
      <c r="R49" s="11"/>
      <c r="S49" s="11"/>
      <c r="T49" s="11"/>
    </row>
    <row r="50">
      <c r="A50" s="19">
        <v>49.0</v>
      </c>
      <c r="B50" s="18" t="s">
        <v>74</v>
      </c>
      <c r="C50" s="11"/>
      <c r="D50" s="11"/>
      <c r="E50" s="19">
        <v>2.0</v>
      </c>
      <c r="F50" s="19">
        <v>4.0</v>
      </c>
      <c r="G50" s="19">
        <v>-37.0</v>
      </c>
      <c r="H50" s="19">
        <v>1.0</v>
      </c>
      <c r="I50" s="11"/>
      <c r="J50" s="11"/>
      <c r="K50" s="18" t="s">
        <v>45</v>
      </c>
      <c r="L50" s="11"/>
      <c r="M50" s="11"/>
      <c r="N50" s="11"/>
      <c r="O50" s="11"/>
      <c r="P50" s="11"/>
      <c r="Q50" s="11"/>
      <c r="R50" s="11"/>
      <c r="S50" s="11"/>
      <c r="T50" s="11"/>
    </row>
    <row r="51">
      <c r="A51" s="19">
        <v>50.0</v>
      </c>
      <c r="B51" s="18" t="s">
        <v>74</v>
      </c>
      <c r="C51" s="11"/>
      <c r="D51" s="11"/>
      <c r="E51" s="19">
        <v>3.0</v>
      </c>
      <c r="F51" s="19">
        <v>3.0</v>
      </c>
      <c r="G51" s="19">
        <v>-38.0</v>
      </c>
      <c r="H51" s="19">
        <v>5.0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19">
        <v>51.0</v>
      </c>
      <c r="B52" s="18" t="s">
        <v>74</v>
      </c>
      <c r="C52" s="11"/>
      <c r="D52" s="11"/>
      <c r="E52" s="19">
        <v>1.0</v>
      </c>
      <c r="F52" s="19">
        <v>10.0</v>
      </c>
      <c r="G52" s="19">
        <v>-43.0</v>
      </c>
      <c r="H52" s="19">
        <v>2.0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>
      <c r="A53" s="19">
        <v>52.0</v>
      </c>
      <c r="B53" s="18" t="s">
        <v>74</v>
      </c>
      <c r="C53" s="11"/>
      <c r="D53" s="11"/>
      <c r="E53" s="19">
        <v>2.0</v>
      </c>
      <c r="F53" s="19">
        <v>8.0</v>
      </c>
      <c r="G53" s="19">
        <v>-45.0</v>
      </c>
      <c r="H53" s="19">
        <v>7.0</v>
      </c>
      <c r="I53" s="11"/>
      <c r="J53" s="11"/>
      <c r="K53" s="18" t="s">
        <v>45</v>
      </c>
      <c r="L53" s="11"/>
      <c r="M53" s="11"/>
      <c r="N53" s="11"/>
      <c r="O53" s="11"/>
      <c r="P53" s="11"/>
      <c r="Q53" s="11"/>
      <c r="R53" s="11"/>
      <c r="S53" s="11"/>
      <c r="T53" s="11"/>
    </row>
    <row r="54">
      <c r="A54" s="19">
        <v>53.0</v>
      </c>
      <c r="B54" s="18" t="s">
        <v>74</v>
      </c>
      <c r="C54" s="11"/>
      <c r="D54" s="11"/>
      <c r="E54" s="19">
        <v>3.0</v>
      </c>
      <c r="F54" s="19">
        <v>1.0</v>
      </c>
      <c r="G54" s="19">
        <v>48.0</v>
      </c>
      <c r="H54" s="19">
        <v>-10.0</v>
      </c>
      <c r="I54" s="11"/>
      <c r="J54" s="11"/>
      <c r="K54" s="18" t="s">
        <v>110</v>
      </c>
      <c r="L54" s="11"/>
      <c r="M54" s="11"/>
      <c r="N54" s="11"/>
      <c r="O54" s="11"/>
      <c r="P54" s="11"/>
      <c r="Q54" s="11"/>
      <c r="R54" s="11"/>
      <c r="S54" s="11"/>
      <c r="T54" s="11"/>
    </row>
    <row r="55">
      <c r="A55" s="19">
        <v>54.0</v>
      </c>
      <c r="B55" s="18" t="s">
        <v>74</v>
      </c>
      <c r="C55" s="11"/>
      <c r="D55" s="11"/>
      <c r="E55" s="19">
        <v>3.0</v>
      </c>
      <c r="F55" s="19">
        <v>11.0</v>
      </c>
      <c r="G55" s="19">
        <v>-42.0</v>
      </c>
      <c r="H55" s="19">
        <v>5.0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>
      <c r="A56" s="19">
        <v>55.0</v>
      </c>
      <c r="B56" s="18" t="s">
        <v>41</v>
      </c>
      <c r="C56" s="11"/>
      <c r="D56" s="11"/>
      <c r="E56" s="19">
        <v>4.0</v>
      </c>
      <c r="F56" s="19">
        <v>6.0</v>
      </c>
      <c r="G56" s="19">
        <v>-47.0</v>
      </c>
      <c r="H56" s="19">
        <v>0.0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>
      <c r="A57" s="19">
        <v>56.0</v>
      </c>
      <c r="B57" s="18" t="s">
        <v>41</v>
      </c>
      <c r="C57" s="11"/>
      <c r="D57" s="11"/>
      <c r="E57" s="19">
        <v>4.0</v>
      </c>
      <c r="F57" s="19">
        <v>6.0</v>
      </c>
      <c r="G57" s="19">
        <v>-47.0</v>
      </c>
      <c r="H57" s="19">
        <v>0.0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>
      <c r="A58" s="19">
        <v>57.0</v>
      </c>
      <c r="B58" s="18" t="s">
        <v>42</v>
      </c>
      <c r="C58" s="11"/>
      <c r="D58" s="18" t="s">
        <v>43</v>
      </c>
      <c r="E58" s="19">
        <v>1.0</v>
      </c>
      <c r="F58" s="19">
        <v>10.0</v>
      </c>
      <c r="G58" s="19">
        <v>46.0</v>
      </c>
      <c r="H58" s="19">
        <v>0.0</v>
      </c>
      <c r="I58" s="18" t="s">
        <v>70</v>
      </c>
      <c r="J58" s="19">
        <v>11.0</v>
      </c>
      <c r="K58" s="18" t="s">
        <v>145</v>
      </c>
      <c r="L58" s="18" t="s">
        <v>66</v>
      </c>
      <c r="M58" s="18" t="s">
        <v>55</v>
      </c>
      <c r="N58" s="18" t="s">
        <v>56</v>
      </c>
      <c r="O58" s="18" t="s">
        <v>111</v>
      </c>
      <c r="Q58" s="11"/>
      <c r="R58" s="11"/>
      <c r="S58" s="18" t="s">
        <v>149</v>
      </c>
    </row>
    <row r="59">
      <c r="A59" s="19">
        <v>58.0</v>
      </c>
      <c r="B59" s="18" t="s">
        <v>42</v>
      </c>
      <c r="C59" s="11"/>
      <c r="D59" s="18" t="s">
        <v>51</v>
      </c>
      <c r="E59" s="19">
        <v>2.0</v>
      </c>
      <c r="F59" s="19">
        <v>10.0</v>
      </c>
      <c r="G59" s="19">
        <v>46.0</v>
      </c>
      <c r="H59" s="19">
        <v>18.0</v>
      </c>
      <c r="I59" s="18" t="s">
        <v>70</v>
      </c>
      <c r="J59" s="19">
        <v>11.0</v>
      </c>
      <c r="K59" s="18" t="s">
        <v>143</v>
      </c>
      <c r="L59" s="11"/>
      <c r="M59" s="18" t="s">
        <v>55</v>
      </c>
      <c r="N59" s="18" t="s">
        <v>56</v>
      </c>
      <c r="O59" s="18" t="s">
        <v>71</v>
      </c>
      <c r="P59" s="11"/>
      <c r="Q59" s="11"/>
      <c r="R59" s="11"/>
      <c r="S59" s="18" t="s">
        <v>149</v>
      </c>
    </row>
    <row r="60">
      <c r="A60" s="19">
        <v>59.0</v>
      </c>
      <c r="B60" s="18" t="s">
        <v>42</v>
      </c>
      <c r="C60" s="11"/>
      <c r="D60" s="18" t="s">
        <v>43</v>
      </c>
      <c r="E60" s="19">
        <v>1.0</v>
      </c>
      <c r="F60" s="19">
        <v>10.0</v>
      </c>
      <c r="G60" s="19">
        <v>28.0</v>
      </c>
      <c r="H60" s="19">
        <v>0.0</v>
      </c>
      <c r="I60" s="18" t="s">
        <v>112</v>
      </c>
      <c r="J60" s="19">
        <v>11.0</v>
      </c>
      <c r="K60" s="18" t="s">
        <v>146</v>
      </c>
      <c r="L60" s="18" t="s">
        <v>66</v>
      </c>
      <c r="M60" s="18" t="s">
        <v>46</v>
      </c>
      <c r="N60" s="11"/>
      <c r="O60" s="11"/>
      <c r="P60" s="18" t="s">
        <v>67</v>
      </c>
      <c r="Q60" s="18" t="s">
        <v>68</v>
      </c>
      <c r="R60" s="18" t="s">
        <v>94</v>
      </c>
      <c r="T60" s="11"/>
    </row>
    <row r="61">
      <c r="A61" s="19">
        <v>60.0</v>
      </c>
      <c r="B61" s="18" t="s">
        <v>42</v>
      </c>
      <c r="C61" s="11"/>
      <c r="D61" s="18" t="s">
        <v>43</v>
      </c>
      <c r="E61" s="19">
        <v>2.0</v>
      </c>
      <c r="F61" s="19">
        <v>10.0</v>
      </c>
      <c r="G61" s="19">
        <v>28.0</v>
      </c>
      <c r="H61" s="19">
        <v>2.0</v>
      </c>
      <c r="I61" s="18" t="s">
        <v>77</v>
      </c>
      <c r="J61" s="19">
        <v>11.0</v>
      </c>
      <c r="K61" s="18" t="s">
        <v>145</v>
      </c>
      <c r="L61" s="18" t="s">
        <v>74</v>
      </c>
      <c r="M61" s="18" t="s">
        <v>46</v>
      </c>
      <c r="N61" s="11"/>
      <c r="O61" s="11"/>
      <c r="P61" s="18" t="s">
        <v>67</v>
      </c>
      <c r="Q61" s="18" t="s">
        <v>75</v>
      </c>
      <c r="R61" s="18" t="s">
        <v>76</v>
      </c>
      <c r="S61" s="18" t="s">
        <v>154</v>
      </c>
      <c r="T61" s="11"/>
    </row>
    <row r="62">
      <c r="A62" s="19">
        <v>61.0</v>
      </c>
      <c r="B62" s="18" t="s">
        <v>42</v>
      </c>
      <c r="C62" s="11"/>
      <c r="D62" s="18" t="s">
        <v>51</v>
      </c>
      <c r="E62" s="19">
        <v>3.0</v>
      </c>
      <c r="F62" s="19">
        <v>8.0</v>
      </c>
      <c r="G62" s="19">
        <v>26.0</v>
      </c>
      <c r="H62" s="19">
        <v>15.0</v>
      </c>
      <c r="I62" s="18" t="s">
        <v>112</v>
      </c>
      <c r="J62" s="19">
        <v>11.0</v>
      </c>
      <c r="K62" s="18" t="s">
        <v>146</v>
      </c>
      <c r="L62" s="18" t="s">
        <v>66</v>
      </c>
      <c r="M62" s="18" t="s">
        <v>46</v>
      </c>
      <c r="N62" s="11"/>
      <c r="O62" s="11"/>
      <c r="P62" s="18" t="s">
        <v>67</v>
      </c>
      <c r="Q62" s="18" t="s">
        <v>68</v>
      </c>
      <c r="R62" s="18" t="s">
        <v>113</v>
      </c>
      <c r="S62" s="11"/>
      <c r="T62" s="11"/>
    </row>
    <row r="63">
      <c r="A63" s="19">
        <v>62.0</v>
      </c>
      <c r="B63" s="18" t="s">
        <v>42</v>
      </c>
      <c r="C63" s="11"/>
      <c r="D63" s="18" t="s">
        <v>81</v>
      </c>
      <c r="E63" s="19">
        <v>1.0</v>
      </c>
      <c r="F63" s="19">
        <v>10.0</v>
      </c>
      <c r="G63" s="19">
        <v>11.0</v>
      </c>
      <c r="H63" s="19">
        <v>11.0</v>
      </c>
      <c r="I63" s="18" t="s">
        <v>77</v>
      </c>
      <c r="J63" s="19">
        <v>11.0</v>
      </c>
      <c r="K63" s="18" t="s">
        <v>146</v>
      </c>
      <c r="L63" s="18" t="s">
        <v>66</v>
      </c>
      <c r="M63" s="18" t="s">
        <v>46</v>
      </c>
      <c r="N63" s="11"/>
      <c r="O63" s="11"/>
      <c r="P63" s="18" t="s">
        <v>67</v>
      </c>
      <c r="Q63" s="18" t="s">
        <v>87</v>
      </c>
      <c r="R63" s="18" t="s">
        <v>114</v>
      </c>
      <c r="T63" s="11"/>
    </row>
    <row r="64">
      <c r="A64" s="19">
        <v>63.0</v>
      </c>
      <c r="B64" s="18" t="s">
        <v>41</v>
      </c>
      <c r="C64" s="11"/>
      <c r="D64" s="11"/>
      <c r="E64" s="19">
        <v>1.0</v>
      </c>
      <c r="F64" s="11"/>
      <c r="G64" s="19">
        <v>3.0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>
      <c r="A65" s="19">
        <v>64.0</v>
      </c>
      <c r="B65" s="18" t="s">
        <v>41</v>
      </c>
      <c r="C65" s="11"/>
      <c r="D65" s="11"/>
      <c r="E65" s="11"/>
      <c r="F65" s="11"/>
      <c r="G65" s="19">
        <v>-40.0</v>
      </c>
      <c r="H65" s="11"/>
      <c r="I65" s="11"/>
      <c r="J65" s="11"/>
      <c r="K65" s="18" t="s">
        <v>89</v>
      </c>
      <c r="L65" s="11"/>
      <c r="M65" s="11"/>
      <c r="N65" s="11"/>
      <c r="O65" s="11"/>
      <c r="P65" s="11"/>
      <c r="Q65" s="11"/>
      <c r="R65" s="11"/>
      <c r="S65" s="11"/>
      <c r="T65" s="11"/>
    </row>
    <row r="66">
      <c r="A66" s="19">
        <v>65.0</v>
      </c>
      <c r="B66" s="18" t="s">
        <v>74</v>
      </c>
      <c r="C66" s="11"/>
      <c r="D66" s="11"/>
      <c r="E66" s="19">
        <v>1.0</v>
      </c>
      <c r="F66" s="19">
        <v>10.0</v>
      </c>
      <c r="G66" s="19">
        <v>-24.0</v>
      </c>
      <c r="H66" s="19">
        <v>5.0</v>
      </c>
      <c r="I66" s="11"/>
      <c r="J66" s="11"/>
      <c r="K66" s="18" t="s">
        <v>97</v>
      </c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9">
        <v>66.0</v>
      </c>
      <c r="B67" s="18" t="s">
        <v>74</v>
      </c>
      <c r="C67" s="11"/>
      <c r="D67" s="11"/>
      <c r="E67" s="19">
        <v>2.0</v>
      </c>
      <c r="F67" s="19">
        <v>5.0</v>
      </c>
      <c r="G67" s="19">
        <v>-29.0</v>
      </c>
      <c r="H67" s="19">
        <v>15.0</v>
      </c>
      <c r="I67" s="11"/>
      <c r="J67" s="11"/>
      <c r="K67" s="18" t="s">
        <v>45</v>
      </c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19">
        <v>67.0</v>
      </c>
      <c r="B68" s="18" t="s">
        <v>74</v>
      </c>
      <c r="C68" s="11"/>
      <c r="D68" s="11"/>
      <c r="E68" s="19">
        <v>1.0</v>
      </c>
      <c r="F68" s="19">
        <v>10.0</v>
      </c>
      <c r="G68" s="19">
        <v>-44.0</v>
      </c>
      <c r="H68" s="19">
        <v>4.0</v>
      </c>
      <c r="I68" s="11"/>
      <c r="J68" s="11"/>
      <c r="K68" s="18" t="s">
        <v>45</v>
      </c>
      <c r="L68" s="11"/>
      <c r="M68" s="11"/>
      <c r="N68" s="11"/>
      <c r="O68" s="11"/>
      <c r="P68" s="11"/>
      <c r="Q68" s="11"/>
      <c r="R68" s="11"/>
      <c r="S68" s="11"/>
      <c r="T68" s="11"/>
    </row>
    <row r="69">
      <c r="A69" s="19">
        <v>68.0</v>
      </c>
      <c r="B69" s="18" t="s">
        <v>74</v>
      </c>
      <c r="C69" s="11"/>
      <c r="D69" s="11"/>
      <c r="E69" s="19">
        <v>2.0</v>
      </c>
      <c r="F69" s="19">
        <v>6.0</v>
      </c>
      <c r="G69" s="19">
        <v>-48.0</v>
      </c>
      <c r="H69" s="19">
        <v>22.0</v>
      </c>
      <c r="I69" s="11"/>
      <c r="J69" s="11"/>
      <c r="K69" s="18" t="s">
        <v>45</v>
      </c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19">
        <v>69.0</v>
      </c>
      <c r="B70" s="18" t="s">
        <v>74</v>
      </c>
      <c r="C70" s="11"/>
      <c r="D70" s="11"/>
      <c r="E70" s="19">
        <v>1.0</v>
      </c>
      <c r="F70" s="19">
        <v>10.0</v>
      </c>
      <c r="G70" s="19">
        <v>30.0</v>
      </c>
      <c r="H70" s="19">
        <v>-2.0</v>
      </c>
      <c r="I70" s="11"/>
      <c r="J70" s="11"/>
      <c r="K70" s="18" t="s">
        <v>97</v>
      </c>
      <c r="L70" s="11"/>
      <c r="M70" s="11"/>
      <c r="N70" s="11"/>
      <c r="O70" s="11"/>
      <c r="P70" s="11"/>
      <c r="Q70" s="11"/>
      <c r="R70" s="11"/>
      <c r="S70" s="11"/>
      <c r="T70" s="11"/>
    </row>
    <row r="71">
      <c r="A71" s="19">
        <v>70.0</v>
      </c>
      <c r="B71" s="18" t="s">
        <v>74</v>
      </c>
      <c r="C71" s="11"/>
      <c r="D71" s="11"/>
      <c r="E71" s="19">
        <v>2.0</v>
      </c>
      <c r="F71" s="19">
        <v>12.0</v>
      </c>
      <c r="G71" s="19">
        <v>32.0</v>
      </c>
      <c r="H71" s="19">
        <v>-3.0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>
      <c r="A72" s="19">
        <v>71.0</v>
      </c>
      <c r="B72" s="18" t="s">
        <v>74</v>
      </c>
      <c r="C72" s="11"/>
      <c r="D72" s="11"/>
      <c r="E72" s="19">
        <v>3.0</v>
      </c>
      <c r="F72" s="19">
        <v>15.0</v>
      </c>
      <c r="G72" s="19">
        <v>35.0</v>
      </c>
      <c r="H72" s="19">
        <v>9.0</v>
      </c>
      <c r="I72" s="11"/>
      <c r="J72" s="11"/>
      <c r="K72" s="18" t="s">
        <v>45</v>
      </c>
      <c r="L72" s="11"/>
      <c r="M72" s="11"/>
      <c r="N72" s="11"/>
      <c r="O72" s="11"/>
      <c r="P72" s="11"/>
      <c r="Q72" s="11"/>
      <c r="R72" s="11"/>
      <c r="S72" s="11"/>
      <c r="T72" s="11"/>
    </row>
    <row r="73">
      <c r="A73" s="19">
        <v>72.0</v>
      </c>
      <c r="B73" s="18" t="s">
        <v>74</v>
      </c>
      <c r="C73" s="11"/>
      <c r="D73" s="11"/>
      <c r="E73" s="19">
        <v>4.0</v>
      </c>
      <c r="F73" s="19">
        <v>6.0</v>
      </c>
      <c r="G73" s="19">
        <v>26.0</v>
      </c>
      <c r="H73" s="19">
        <v>17.0</v>
      </c>
      <c r="I73" s="11"/>
      <c r="J73" s="11"/>
      <c r="K73" s="18" t="s">
        <v>45</v>
      </c>
      <c r="L73" s="11"/>
      <c r="M73" s="11"/>
      <c r="N73" s="11"/>
      <c r="O73" s="11"/>
      <c r="P73" s="11"/>
      <c r="Q73" s="11"/>
      <c r="R73" s="11"/>
      <c r="S73" s="11"/>
      <c r="T73" s="11"/>
    </row>
    <row r="74">
      <c r="A74" s="19">
        <v>73.0</v>
      </c>
      <c r="B74" s="18" t="s">
        <v>74</v>
      </c>
      <c r="C74" s="11"/>
      <c r="D74" s="11"/>
      <c r="E74" s="19">
        <v>1.0</v>
      </c>
      <c r="F74" s="19">
        <v>9.0</v>
      </c>
      <c r="G74" s="19">
        <v>9.0</v>
      </c>
      <c r="H74" s="19">
        <v>0.0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19">
        <v>74.0</v>
      </c>
      <c r="B75" s="18" t="s">
        <v>74</v>
      </c>
      <c r="C75" s="11"/>
      <c r="D75" s="11"/>
      <c r="E75" s="19">
        <v>2.0</v>
      </c>
      <c r="F75" s="19">
        <v>9.0</v>
      </c>
      <c r="G75" s="19">
        <v>9.0</v>
      </c>
      <c r="H75" s="19">
        <v>0.0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>
      <c r="A76" s="19">
        <v>75.0</v>
      </c>
      <c r="B76" s="18" t="s">
        <v>74</v>
      </c>
      <c r="C76" s="11"/>
      <c r="D76" s="11"/>
      <c r="E76" s="19">
        <v>3.0</v>
      </c>
      <c r="F76" s="19">
        <v>9.0</v>
      </c>
      <c r="G76" s="19">
        <v>9.0</v>
      </c>
      <c r="H76" s="19">
        <v>9.0</v>
      </c>
      <c r="I76" s="11"/>
      <c r="J76" s="11"/>
      <c r="K76" s="18" t="s">
        <v>110</v>
      </c>
      <c r="L76" s="11"/>
      <c r="M76" s="11"/>
      <c r="N76" s="11"/>
      <c r="O76" s="11"/>
      <c r="P76" s="11"/>
      <c r="Q76" s="11"/>
      <c r="R76" s="11"/>
      <c r="S76" s="11"/>
      <c r="T76" s="11"/>
    </row>
    <row r="77">
      <c r="A77" s="19">
        <v>76.0</v>
      </c>
      <c r="B77" s="18" t="s">
        <v>41</v>
      </c>
      <c r="C77" s="11"/>
      <c r="D77" s="11"/>
      <c r="E77" s="11"/>
      <c r="F77" s="11"/>
      <c r="G77" s="19">
        <v>3.0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>
      <c r="A78" s="19">
        <v>77.0</v>
      </c>
      <c r="B78" s="18" t="s">
        <v>41</v>
      </c>
      <c r="C78" s="11"/>
      <c r="D78" s="11"/>
      <c r="E78" s="11"/>
      <c r="F78" s="11"/>
      <c r="G78" s="19">
        <v>-40.0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>
      <c r="A79" s="19">
        <v>78.0</v>
      </c>
      <c r="B79" s="18" t="s">
        <v>115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9">
        <v>79.0</v>
      </c>
      <c r="B80" s="18" t="s">
        <v>41</v>
      </c>
      <c r="C80" s="11"/>
      <c r="D80" s="11"/>
      <c r="E80" s="11"/>
      <c r="F80" s="11"/>
      <c r="G80" s="19">
        <v>-40.0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19">
        <v>80.0</v>
      </c>
      <c r="B81" s="18" t="s">
        <v>74</v>
      </c>
      <c r="C81" s="11"/>
      <c r="D81" s="11"/>
      <c r="E81" s="19">
        <v>1.0</v>
      </c>
      <c r="F81" s="19">
        <v>10.0</v>
      </c>
      <c r="G81" s="19">
        <v>-35.0</v>
      </c>
      <c r="H81" s="19">
        <v>14.0</v>
      </c>
      <c r="I81" s="11"/>
      <c r="J81" s="11"/>
      <c r="K81" s="18" t="s">
        <v>45</v>
      </c>
      <c r="L81" s="11"/>
      <c r="M81" s="11"/>
      <c r="N81" s="11"/>
      <c r="O81" s="11"/>
      <c r="P81" s="11"/>
      <c r="Q81" s="11"/>
      <c r="R81" s="11"/>
      <c r="S81" s="11"/>
      <c r="T81" s="11"/>
    </row>
    <row r="82">
      <c r="A82" s="19">
        <v>81.0</v>
      </c>
      <c r="B82" s="18" t="s">
        <v>74</v>
      </c>
      <c r="C82" s="11"/>
      <c r="D82" s="11"/>
      <c r="E82" s="19">
        <v>1.0</v>
      </c>
      <c r="F82" s="19">
        <v>10.0</v>
      </c>
      <c r="G82" s="19">
        <v>-49.0</v>
      </c>
      <c r="H82" s="19">
        <v>3.0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19">
        <v>82.0</v>
      </c>
      <c r="B83" s="18" t="s">
        <v>74</v>
      </c>
      <c r="C83" s="11"/>
      <c r="D83" s="11"/>
      <c r="E83" s="19">
        <v>2.0</v>
      </c>
      <c r="F83" s="19">
        <v>7.0</v>
      </c>
      <c r="G83" s="19">
        <v>48.0</v>
      </c>
      <c r="H83" s="19">
        <v>2.0</v>
      </c>
      <c r="I83" s="11"/>
      <c r="J83" s="11"/>
      <c r="K83" s="18" t="s">
        <v>45</v>
      </c>
      <c r="L83" s="11"/>
      <c r="M83" s="11"/>
      <c r="N83" s="11"/>
      <c r="O83" s="11"/>
      <c r="P83" s="11"/>
      <c r="Q83" s="11"/>
      <c r="R83" s="11"/>
      <c r="S83" s="11"/>
      <c r="T83" s="11"/>
    </row>
    <row r="84">
      <c r="A84" s="19">
        <v>83.0</v>
      </c>
      <c r="B84" s="18" t="s">
        <v>74</v>
      </c>
      <c r="C84" s="11"/>
      <c r="D84" s="11"/>
      <c r="E84" s="19">
        <v>3.0</v>
      </c>
      <c r="F84" s="19">
        <v>5.0</v>
      </c>
      <c r="G84" s="19">
        <v>46.0</v>
      </c>
      <c r="H84" s="19">
        <v>-6.0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>
      <c r="A85" s="19">
        <v>84.0</v>
      </c>
      <c r="B85" s="18" t="s">
        <v>41</v>
      </c>
      <c r="C85" s="11"/>
      <c r="D85" s="11"/>
      <c r="E85" s="19">
        <v>4.0</v>
      </c>
      <c r="F85" s="19">
        <v>11.0</v>
      </c>
      <c r="G85" s="19">
        <v>-48.0</v>
      </c>
      <c r="H85" s="11"/>
      <c r="I85" s="11"/>
      <c r="J85" s="11"/>
      <c r="K85" s="18" t="s">
        <v>116</v>
      </c>
      <c r="M85" s="11"/>
      <c r="N85" s="11"/>
      <c r="O85" s="11"/>
      <c r="P85" s="11"/>
      <c r="Q85" s="11"/>
      <c r="R85" s="11"/>
      <c r="S85" s="11"/>
      <c r="T85" s="11"/>
    </row>
    <row r="86">
      <c r="A86" s="19">
        <v>85.0</v>
      </c>
      <c r="B86" s="18" t="s">
        <v>42</v>
      </c>
      <c r="C86" s="11"/>
      <c r="D86" s="18" t="s">
        <v>51</v>
      </c>
      <c r="E86" s="19">
        <v>1.0</v>
      </c>
      <c r="F86" s="19">
        <v>10.0</v>
      </c>
      <c r="G86" s="19">
        <v>-20.0</v>
      </c>
      <c r="H86" s="19">
        <v>9.0</v>
      </c>
      <c r="I86" s="18" t="s">
        <v>77</v>
      </c>
      <c r="J86" s="19">
        <v>11.0</v>
      </c>
      <c r="K86" s="18" t="s">
        <v>143</v>
      </c>
      <c r="L86" s="11"/>
      <c r="M86" s="18" t="s">
        <v>46</v>
      </c>
      <c r="N86" s="11"/>
      <c r="O86" s="11"/>
      <c r="P86" s="18" t="s">
        <v>47</v>
      </c>
      <c r="Q86" s="18" t="s">
        <v>23</v>
      </c>
      <c r="R86" s="18" t="s">
        <v>92</v>
      </c>
      <c r="S86" s="11"/>
      <c r="T86" s="11"/>
    </row>
    <row r="87">
      <c r="A87" s="19">
        <v>86.0</v>
      </c>
      <c r="B87" s="18" t="s">
        <v>42</v>
      </c>
      <c r="C87" s="11"/>
      <c r="D87" s="18" t="s">
        <v>53</v>
      </c>
      <c r="E87" s="19">
        <v>2.0</v>
      </c>
      <c r="F87" s="19">
        <v>1.0</v>
      </c>
      <c r="G87" s="19">
        <v>-29.0</v>
      </c>
      <c r="H87" s="19">
        <v>1.0</v>
      </c>
      <c r="I87" s="18" t="s">
        <v>44</v>
      </c>
      <c r="J87" s="19">
        <v>12.0</v>
      </c>
      <c r="K87" s="18" t="s">
        <v>143</v>
      </c>
      <c r="L87" s="11"/>
      <c r="M87" s="18" t="s">
        <v>46</v>
      </c>
      <c r="N87" s="11"/>
      <c r="O87" s="11"/>
      <c r="P87" s="18" t="s">
        <v>117</v>
      </c>
      <c r="Q87" s="18" t="s">
        <v>105</v>
      </c>
      <c r="R87" s="18" t="s">
        <v>118</v>
      </c>
      <c r="S87" s="18" t="s">
        <v>153</v>
      </c>
    </row>
    <row r="88">
      <c r="A88" s="19">
        <v>87.0</v>
      </c>
      <c r="B88" s="18" t="s">
        <v>42</v>
      </c>
      <c r="C88" s="11"/>
      <c r="D88" s="18" t="s">
        <v>51</v>
      </c>
      <c r="E88" s="19">
        <v>1.0</v>
      </c>
      <c r="F88" s="19">
        <v>10.0</v>
      </c>
      <c r="G88" s="19">
        <v>-30.0</v>
      </c>
      <c r="H88" s="19">
        <v>4.0</v>
      </c>
      <c r="I88" s="18" t="s">
        <v>82</v>
      </c>
      <c r="J88" s="19">
        <v>10.0</v>
      </c>
      <c r="K88" s="18" t="s">
        <v>145</v>
      </c>
      <c r="L88" s="18" t="s">
        <v>74</v>
      </c>
      <c r="M88" s="18" t="s">
        <v>55</v>
      </c>
      <c r="N88" s="18" t="s">
        <v>56</v>
      </c>
      <c r="O88" s="18" t="s">
        <v>119</v>
      </c>
      <c r="P88" s="11"/>
      <c r="Q88" s="11"/>
      <c r="R88" s="18" t="s">
        <v>120</v>
      </c>
      <c r="S88" s="11"/>
      <c r="T88" s="11"/>
    </row>
    <row r="89">
      <c r="A89" s="19">
        <v>88.0</v>
      </c>
      <c r="B89" s="18" t="s">
        <v>42</v>
      </c>
      <c r="C89" s="11"/>
      <c r="D89" s="18" t="s">
        <v>51</v>
      </c>
      <c r="E89" s="19">
        <v>2.0</v>
      </c>
      <c r="F89" s="19">
        <v>6.0</v>
      </c>
      <c r="G89" s="19">
        <v>-34.0</v>
      </c>
      <c r="H89" s="19">
        <v>6.0</v>
      </c>
      <c r="I89" s="18" t="s">
        <v>86</v>
      </c>
      <c r="J89" s="19">
        <v>12.0</v>
      </c>
      <c r="K89" s="18" t="s">
        <v>145</v>
      </c>
      <c r="L89" s="18" t="s">
        <v>74</v>
      </c>
      <c r="M89" s="18" t="s">
        <v>46</v>
      </c>
      <c r="N89" s="11"/>
      <c r="O89" s="11"/>
      <c r="P89" s="18" t="s">
        <v>67</v>
      </c>
      <c r="Q89" s="18" t="s">
        <v>87</v>
      </c>
      <c r="R89" s="18" t="s">
        <v>88</v>
      </c>
      <c r="S89" s="11"/>
      <c r="T89" s="11"/>
    </row>
    <row r="90">
      <c r="A90" s="19">
        <v>89.0</v>
      </c>
      <c r="B90" s="18" t="s">
        <v>42</v>
      </c>
      <c r="C90" s="11"/>
      <c r="D90" s="18" t="s">
        <v>53</v>
      </c>
      <c r="E90" s="19">
        <v>1.0</v>
      </c>
      <c r="F90" s="19">
        <v>10.0</v>
      </c>
      <c r="G90" s="19">
        <v>-40.0</v>
      </c>
      <c r="H90" s="19">
        <v>3.0</v>
      </c>
      <c r="I90" s="18" t="s">
        <v>99</v>
      </c>
      <c r="J90" s="19">
        <v>12.0</v>
      </c>
      <c r="K90" s="18" t="s">
        <v>143</v>
      </c>
      <c r="L90" s="11"/>
      <c r="M90" s="18" t="s">
        <v>55</v>
      </c>
      <c r="N90" s="18" t="s">
        <v>61</v>
      </c>
      <c r="O90" s="18" t="s">
        <v>62</v>
      </c>
      <c r="Q90" s="11"/>
      <c r="R90" s="11"/>
      <c r="S90" s="18" t="s">
        <v>144</v>
      </c>
    </row>
    <row r="91">
      <c r="A91" s="19">
        <v>90.0</v>
      </c>
      <c r="B91" s="18" t="s">
        <v>42</v>
      </c>
      <c r="C91" s="11"/>
      <c r="D91" s="18" t="s">
        <v>81</v>
      </c>
      <c r="E91" s="19">
        <v>2.0</v>
      </c>
      <c r="F91" s="19">
        <v>7.0</v>
      </c>
      <c r="G91" s="19">
        <v>-43.0</v>
      </c>
      <c r="H91" s="19">
        <v>51.0</v>
      </c>
      <c r="I91" s="18" t="s">
        <v>72</v>
      </c>
      <c r="J91" s="19">
        <v>11.0</v>
      </c>
      <c r="K91" s="18" t="s">
        <v>146</v>
      </c>
      <c r="L91" s="18" t="s">
        <v>66</v>
      </c>
      <c r="M91" s="18" t="s">
        <v>46</v>
      </c>
      <c r="N91" s="11"/>
      <c r="O91" s="11"/>
      <c r="P91" s="18" t="s">
        <v>79</v>
      </c>
      <c r="Q91" s="18" t="s">
        <v>105</v>
      </c>
      <c r="R91" s="18" t="s">
        <v>106</v>
      </c>
      <c r="S91" s="11"/>
      <c r="T91" s="11"/>
    </row>
    <row r="92">
      <c r="A92" s="19">
        <v>91.0</v>
      </c>
      <c r="B92" s="18" t="s">
        <v>42</v>
      </c>
      <c r="C92" s="11"/>
      <c r="D92" s="18" t="s">
        <v>51</v>
      </c>
      <c r="E92" s="19">
        <v>1.0</v>
      </c>
      <c r="F92" s="19">
        <v>6.0</v>
      </c>
      <c r="G92" s="19">
        <v>6.0</v>
      </c>
      <c r="H92" s="19">
        <v>0.0</v>
      </c>
      <c r="I92" s="18" t="s">
        <v>82</v>
      </c>
      <c r="J92" s="19">
        <v>10.0</v>
      </c>
      <c r="K92" s="18" t="s">
        <v>146</v>
      </c>
      <c r="L92" s="18" t="s">
        <v>74</v>
      </c>
      <c r="M92" s="18" t="s">
        <v>46</v>
      </c>
      <c r="N92" s="11"/>
      <c r="O92" s="11"/>
      <c r="P92" s="18" t="s">
        <v>67</v>
      </c>
      <c r="Q92" s="18" t="s">
        <v>68</v>
      </c>
      <c r="R92" s="18" t="s">
        <v>84</v>
      </c>
      <c r="S92" s="18" t="s">
        <v>155</v>
      </c>
    </row>
    <row r="93">
      <c r="A93" s="19">
        <v>92.0</v>
      </c>
      <c r="B93" s="18" t="s">
        <v>42</v>
      </c>
      <c r="C93" s="11"/>
      <c r="D93" s="18" t="s">
        <v>51</v>
      </c>
      <c r="E93" s="19">
        <v>2.0</v>
      </c>
      <c r="F93" s="19">
        <v>6.0</v>
      </c>
      <c r="G93" s="19">
        <v>6.0</v>
      </c>
      <c r="H93" s="19">
        <v>0.0</v>
      </c>
      <c r="I93" s="18" t="s">
        <v>102</v>
      </c>
      <c r="J93" s="19">
        <v>12.0</v>
      </c>
      <c r="K93" s="18" t="s">
        <v>89</v>
      </c>
      <c r="L93" s="11"/>
      <c r="M93" s="18" t="s">
        <v>46</v>
      </c>
      <c r="N93" s="11"/>
      <c r="O93" s="11"/>
      <c r="P93" s="18" t="s">
        <v>123</v>
      </c>
      <c r="Q93" s="18" t="s">
        <v>124</v>
      </c>
      <c r="R93" s="11"/>
      <c r="S93" s="18" t="s">
        <v>156</v>
      </c>
    </row>
    <row r="94">
      <c r="A94" s="19">
        <v>93.0</v>
      </c>
      <c r="B94" s="18" t="s">
        <v>42</v>
      </c>
      <c r="C94" s="11"/>
      <c r="D94" s="18" t="s">
        <v>51</v>
      </c>
      <c r="E94" s="19">
        <v>2.0</v>
      </c>
      <c r="F94" s="19">
        <v>6.0</v>
      </c>
      <c r="G94" s="19">
        <v>6.0</v>
      </c>
      <c r="H94" s="19">
        <v>0.0</v>
      </c>
      <c r="I94" s="18" t="s">
        <v>60</v>
      </c>
      <c r="J94" s="19">
        <v>12.0</v>
      </c>
      <c r="K94" s="18" t="s">
        <v>146</v>
      </c>
      <c r="L94" s="18" t="s">
        <v>66</v>
      </c>
      <c r="M94" s="18" t="s">
        <v>46</v>
      </c>
      <c r="N94" s="11"/>
      <c r="O94" s="11"/>
      <c r="P94" s="18" t="s">
        <v>126</v>
      </c>
      <c r="Q94" s="18" t="s">
        <v>127</v>
      </c>
      <c r="R94" s="18" t="s">
        <v>157</v>
      </c>
      <c r="S94" s="11"/>
      <c r="T94" s="11"/>
    </row>
    <row r="95">
      <c r="A95" s="19">
        <v>94.0</v>
      </c>
      <c r="B95" s="18" t="s">
        <v>42</v>
      </c>
      <c r="C95" s="11"/>
      <c r="D95" s="18" t="s">
        <v>51</v>
      </c>
      <c r="E95" s="19">
        <v>3.0</v>
      </c>
      <c r="F95" s="19">
        <v>6.0</v>
      </c>
      <c r="G95" s="19">
        <v>6.0</v>
      </c>
      <c r="H95" s="19">
        <v>6.0</v>
      </c>
      <c r="I95" s="18" t="s">
        <v>86</v>
      </c>
      <c r="J95" s="19">
        <v>12.0</v>
      </c>
      <c r="K95" s="18" t="s">
        <v>146</v>
      </c>
      <c r="L95" s="18" t="s">
        <v>74</v>
      </c>
      <c r="M95" s="18" t="s">
        <v>46</v>
      </c>
      <c r="N95" s="11"/>
      <c r="O95" s="11"/>
      <c r="P95" s="18" t="s">
        <v>83</v>
      </c>
      <c r="Q95" s="18" t="s">
        <v>87</v>
      </c>
      <c r="R95" s="18" t="s">
        <v>158</v>
      </c>
      <c r="S95" s="11"/>
      <c r="T95" s="11"/>
    </row>
    <row r="96">
      <c r="A96" s="19">
        <v>95.0</v>
      </c>
      <c r="B96" s="18" t="s">
        <v>41</v>
      </c>
      <c r="C96" s="11"/>
      <c r="D96" s="11"/>
      <c r="E96" s="19">
        <v>1.0</v>
      </c>
      <c r="F96" s="11"/>
      <c r="G96" s="19">
        <v>3.0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>
      <c r="A97" s="19">
        <v>96.0</v>
      </c>
      <c r="B97" s="18" t="s">
        <v>115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>
      <c r="A98" s="19">
        <v>97.0</v>
      </c>
      <c r="B98" s="18" t="s">
        <v>41</v>
      </c>
      <c r="C98" s="11"/>
      <c r="D98" s="11"/>
      <c r="E98" s="11"/>
      <c r="F98" s="11"/>
      <c r="G98" s="19">
        <v>-40.0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>
      <c r="A99" s="19">
        <v>98.0</v>
      </c>
      <c r="B99" s="18" t="s">
        <v>74</v>
      </c>
      <c r="C99" s="11"/>
      <c r="D99" s="11"/>
      <c r="E99" s="19">
        <v>1.0</v>
      </c>
      <c r="F99" s="19">
        <v>10.0</v>
      </c>
      <c r="G99" s="19">
        <v>50.0</v>
      </c>
      <c r="H99" s="19">
        <v>35.0</v>
      </c>
      <c r="I99" s="11"/>
      <c r="J99" s="11"/>
      <c r="K99" s="18" t="s">
        <v>45</v>
      </c>
      <c r="L99" s="11"/>
      <c r="M99" s="11"/>
      <c r="N99" s="11"/>
      <c r="O99" s="11"/>
      <c r="P99" s="11"/>
      <c r="Q99" s="11"/>
      <c r="R99" s="11"/>
      <c r="S99" s="11"/>
      <c r="T99" s="11"/>
    </row>
    <row r="100">
      <c r="A100" s="19">
        <v>99.0</v>
      </c>
      <c r="B100" s="18" t="s">
        <v>74</v>
      </c>
      <c r="C100" s="11"/>
      <c r="D100" s="11"/>
      <c r="E100" s="19">
        <v>1.0</v>
      </c>
      <c r="F100" s="19">
        <v>10.0</v>
      </c>
      <c r="G100" s="19">
        <v>15.0</v>
      </c>
      <c r="H100" s="19">
        <v>-2.0</v>
      </c>
      <c r="I100" s="11"/>
      <c r="J100" s="11"/>
      <c r="K100" s="18" t="s">
        <v>97</v>
      </c>
      <c r="L100" s="11"/>
      <c r="M100" s="11"/>
      <c r="N100" s="11"/>
      <c r="O100" s="11"/>
      <c r="P100" s="11"/>
      <c r="Q100" s="11"/>
      <c r="R100" s="11"/>
      <c r="S100" s="11"/>
      <c r="T100" s="11"/>
    </row>
    <row r="101">
      <c r="A101" s="19">
        <v>100.0</v>
      </c>
      <c r="B101" s="18" t="s">
        <v>74</v>
      </c>
      <c r="C101" s="11"/>
      <c r="D101" s="11"/>
      <c r="E101" s="19">
        <v>2.0</v>
      </c>
      <c r="F101" s="19">
        <v>12.0</v>
      </c>
      <c r="G101" s="19">
        <v>17.0</v>
      </c>
      <c r="H101" s="19">
        <v>6.0</v>
      </c>
      <c r="I101" s="11"/>
      <c r="J101" s="11"/>
      <c r="K101" s="18" t="s">
        <v>97</v>
      </c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9">
        <v>101.0</v>
      </c>
      <c r="B102" s="18" t="s">
        <v>74</v>
      </c>
      <c r="C102" s="11"/>
      <c r="D102" s="11"/>
      <c r="E102" s="19">
        <v>3.0</v>
      </c>
      <c r="F102" s="19">
        <v>6.0</v>
      </c>
      <c r="G102" s="19">
        <v>11.0</v>
      </c>
      <c r="H102" s="19">
        <v>4.0</v>
      </c>
      <c r="I102" s="11"/>
      <c r="J102" s="11"/>
      <c r="K102" s="18" t="s">
        <v>110</v>
      </c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19">
        <v>102.0</v>
      </c>
      <c r="B103" s="18" t="s">
        <v>74</v>
      </c>
      <c r="C103" s="11"/>
      <c r="D103" s="11"/>
      <c r="E103" s="19">
        <v>4.0</v>
      </c>
      <c r="F103" s="19">
        <v>2.0</v>
      </c>
      <c r="G103" s="19">
        <v>7.0</v>
      </c>
      <c r="H103" s="19">
        <v>3.0</v>
      </c>
      <c r="I103" s="11"/>
      <c r="J103" s="11"/>
      <c r="K103" s="18" t="s">
        <v>97</v>
      </c>
      <c r="L103" s="11"/>
      <c r="M103" s="11"/>
      <c r="N103" s="11"/>
      <c r="O103" s="11"/>
      <c r="P103" s="11"/>
      <c r="Q103" s="11"/>
      <c r="R103" s="11"/>
      <c r="S103" s="11"/>
      <c r="T103" s="11"/>
    </row>
    <row r="104">
      <c r="A104" s="19">
        <v>103.0</v>
      </c>
      <c r="B104" s="18" t="s">
        <v>74</v>
      </c>
      <c r="C104" s="11"/>
      <c r="D104" s="11"/>
      <c r="E104" s="19">
        <v>1.0</v>
      </c>
      <c r="F104" s="19">
        <v>4.0</v>
      </c>
      <c r="G104" s="19">
        <v>4.0</v>
      </c>
      <c r="H104" s="19">
        <v>1.0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>
      <c r="A105" s="19">
        <v>104.0</v>
      </c>
      <c r="B105" s="18" t="s">
        <v>74</v>
      </c>
      <c r="C105" s="11"/>
      <c r="D105" s="11"/>
      <c r="E105" s="19">
        <v>2.0</v>
      </c>
      <c r="F105" s="19">
        <v>3.0</v>
      </c>
      <c r="G105" s="19">
        <v>3.0</v>
      </c>
      <c r="H105" s="19">
        <v>1.0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19">
        <v>105.0</v>
      </c>
      <c r="B106" s="18" t="s">
        <v>74</v>
      </c>
      <c r="C106" s="11"/>
      <c r="D106" s="11"/>
      <c r="E106" s="19">
        <v>2.0</v>
      </c>
      <c r="F106" s="19">
        <v>3.0</v>
      </c>
      <c r="G106" s="19">
        <v>3.0</v>
      </c>
      <c r="H106" s="19">
        <v>3.0</v>
      </c>
      <c r="I106" s="11"/>
      <c r="J106" s="11"/>
      <c r="K106" s="18" t="s">
        <v>110</v>
      </c>
      <c r="L106" s="11"/>
      <c r="M106" s="11"/>
      <c r="N106" s="11"/>
      <c r="O106" s="11"/>
      <c r="P106" s="11"/>
      <c r="Q106" s="11"/>
      <c r="R106" s="11"/>
      <c r="S106" s="11"/>
      <c r="T106" s="11"/>
    </row>
    <row r="107">
      <c r="A107" s="19">
        <v>106.0</v>
      </c>
      <c r="B107" s="18" t="s">
        <v>115</v>
      </c>
      <c r="C107" s="11"/>
      <c r="D107" s="11"/>
      <c r="E107" s="19">
        <v>1.0</v>
      </c>
      <c r="F107" s="19">
        <v>3.0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>
      <c r="A108" s="19">
        <v>107.0</v>
      </c>
      <c r="B108" s="18" t="s">
        <v>41</v>
      </c>
      <c r="C108" s="11"/>
      <c r="D108" s="11"/>
      <c r="E108" s="11"/>
      <c r="F108" s="11"/>
      <c r="G108" s="19">
        <v>-40.0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>
      <c r="A109" s="19">
        <v>108.0</v>
      </c>
      <c r="B109" s="18" t="s">
        <v>42</v>
      </c>
      <c r="C109" s="11"/>
      <c r="D109" s="18" t="s">
        <v>53</v>
      </c>
      <c r="E109" s="19">
        <v>0.0</v>
      </c>
      <c r="F109" s="19">
        <v>10.0</v>
      </c>
      <c r="G109" s="19">
        <v>-26.0</v>
      </c>
      <c r="H109" s="19">
        <v>0.0</v>
      </c>
      <c r="I109" s="18" t="s">
        <v>77</v>
      </c>
      <c r="J109" s="19">
        <v>11.0</v>
      </c>
      <c r="K109" s="18" t="s">
        <v>143</v>
      </c>
      <c r="L109" s="11"/>
      <c r="M109" s="18" t="s">
        <v>46</v>
      </c>
      <c r="N109" s="11"/>
      <c r="O109" s="11"/>
      <c r="P109" s="18" t="s">
        <v>126</v>
      </c>
      <c r="Q109" s="18" t="s">
        <v>127</v>
      </c>
      <c r="R109" s="18" t="s">
        <v>159</v>
      </c>
      <c r="S109" s="11"/>
      <c r="T109" s="11"/>
    </row>
    <row r="110">
      <c r="A110" s="19">
        <v>109.0</v>
      </c>
      <c r="B110" s="18" t="s">
        <v>42</v>
      </c>
      <c r="C110" s="11"/>
      <c r="D110" s="18" t="s">
        <v>53</v>
      </c>
      <c r="E110" s="19">
        <v>2.0</v>
      </c>
      <c r="F110" s="19">
        <v>10.0</v>
      </c>
      <c r="G110" s="19">
        <v>-26.0</v>
      </c>
      <c r="H110" s="19">
        <v>-1.0</v>
      </c>
      <c r="I110" s="18" t="s">
        <v>108</v>
      </c>
      <c r="J110" s="19">
        <v>11.0</v>
      </c>
      <c r="K110" s="18" t="s">
        <v>146</v>
      </c>
      <c r="L110" s="18" t="s">
        <v>74</v>
      </c>
      <c r="M110" s="18" t="s">
        <v>46</v>
      </c>
      <c r="N110" s="11"/>
      <c r="O110" s="11"/>
      <c r="P110" s="18" t="s">
        <v>67</v>
      </c>
      <c r="Q110" s="18" t="s">
        <v>75</v>
      </c>
      <c r="R110" s="18" t="s">
        <v>76</v>
      </c>
      <c r="T110" s="11"/>
    </row>
    <row r="111">
      <c r="A111" s="19">
        <v>110.0</v>
      </c>
      <c r="B111" s="18" t="s">
        <v>42</v>
      </c>
      <c r="C111" s="11"/>
      <c r="D111" s="18" t="s">
        <v>51</v>
      </c>
      <c r="E111" s="19">
        <v>3.0</v>
      </c>
      <c r="F111" s="19">
        <v>11.0</v>
      </c>
      <c r="G111" s="19">
        <v>-25.0</v>
      </c>
      <c r="H111" s="19">
        <v>-3.0</v>
      </c>
      <c r="I111" s="18" t="s">
        <v>112</v>
      </c>
      <c r="J111" s="19">
        <v>11.0</v>
      </c>
      <c r="K111" s="18" t="s">
        <v>146</v>
      </c>
      <c r="L111" s="18" t="s">
        <v>66</v>
      </c>
      <c r="M111" s="18" t="s">
        <v>46</v>
      </c>
      <c r="N111" s="11"/>
      <c r="O111" s="11"/>
      <c r="P111" s="18" t="s">
        <v>67</v>
      </c>
      <c r="Q111" s="18" t="s">
        <v>68</v>
      </c>
      <c r="R111" s="18" t="s">
        <v>113</v>
      </c>
      <c r="S111" s="18" t="s">
        <v>153</v>
      </c>
    </row>
    <row r="112">
      <c r="A112" s="19">
        <v>111.0</v>
      </c>
      <c r="B112" s="18" t="s">
        <v>41</v>
      </c>
      <c r="C112" s="11"/>
      <c r="D112" s="11"/>
      <c r="E112" s="19">
        <v>4.0</v>
      </c>
      <c r="F112" s="19">
        <v>14.0</v>
      </c>
      <c r="G112" s="19">
        <v>-22.0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>
      <c r="A113" s="19">
        <v>112.0</v>
      </c>
      <c r="B113" s="18" t="s">
        <v>74</v>
      </c>
      <c r="C113" s="11"/>
      <c r="D113" s="11"/>
      <c r="E113" s="19">
        <v>1.0</v>
      </c>
      <c r="F113" s="19">
        <v>10.0</v>
      </c>
      <c r="G113" s="19">
        <v>-35.0</v>
      </c>
      <c r="H113" s="19">
        <v>1.0</v>
      </c>
      <c r="I113" s="11"/>
      <c r="J113" s="11"/>
      <c r="K113" s="18" t="s">
        <v>97</v>
      </c>
      <c r="L113" s="11"/>
      <c r="M113" s="11"/>
      <c r="N113" s="11"/>
      <c r="O113" s="11"/>
      <c r="P113" s="11"/>
      <c r="Q113" s="11"/>
      <c r="R113" s="11"/>
      <c r="S113" s="11"/>
      <c r="T113" s="11"/>
    </row>
    <row r="114">
      <c r="A114" s="19">
        <v>113.0</v>
      </c>
      <c r="B114" s="18" t="s">
        <v>74</v>
      </c>
      <c r="C114" s="11"/>
      <c r="D114" s="11"/>
      <c r="E114" s="19">
        <v>2.0</v>
      </c>
      <c r="F114" s="19">
        <v>9.0</v>
      </c>
      <c r="G114" s="19">
        <v>-36.0</v>
      </c>
      <c r="H114" s="19">
        <v>0.0</v>
      </c>
      <c r="I114" s="11"/>
      <c r="J114" s="11"/>
      <c r="K114" s="18" t="s">
        <v>45</v>
      </c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19">
        <v>114.0</v>
      </c>
      <c r="B115" s="18" t="s">
        <v>74</v>
      </c>
      <c r="C115" s="11"/>
      <c r="D115" s="11"/>
      <c r="E115" s="19">
        <v>3.0</v>
      </c>
      <c r="F115" s="19">
        <v>9.0</v>
      </c>
      <c r="G115" s="19">
        <v>-36.0</v>
      </c>
      <c r="H115" s="19">
        <v>4.0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>
      <c r="A116" s="19">
        <v>115.0</v>
      </c>
      <c r="B116" s="18" t="s">
        <v>41</v>
      </c>
      <c r="C116" s="11"/>
      <c r="D116" s="11"/>
      <c r="E116" s="19">
        <v>4.0</v>
      </c>
      <c r="F116" s="19">
        <v>5.0</v>
      </c>
      <c r="G116" s="19">
        <v>-40.0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>
      <c r="A117" s="19">
        <v>116.0</v>
      </c>
      <c r="B117" s="18" t="s">
        <v>42</v>
      </c>
      <c r="C117" s="11"/>
      <c r="D117" s="18" t="s">
        <v>51</v>
      </c>
      <c r="E117" s="19">
        <v>0.0</v>
      </c>
      <c r="F117" s="19">
        <v>10.0</v>
      </c>
      <c r="G117" s="19">
        <v>-40.0</v>
      </c>
      <c r="H117" s="19">
        <v>29.0</v>
      </c>
      <c r="I117" s="18" t="s">
        <v>60</v>
      </c>
      <c r="J117" s="19">
        <v>12.0</v>
      </c>
      <c r="K117" s="18" t="s">
        <v>143</v>
      </c>
      <c r="L117" s="11"/>
      <c r="M117" s="18" t="s">
        <v>46</v>
      </c>
      <c r="N117" s="11"/>
      <c r="O117" s="11"/>
      <c r="P117" s="18" t="s">
        <v>47</v>
      </c>
      <c r="Q117" s="18" t="s">
        <v>105</v>
      </c>
      <c r="R117" s="18" t="s">
        <v>113</v>
      </c>
      <c r="S117" s="11"/>
      <c r="T117" s="11"/>
    </row>
    <row r="118">
      <c r="A118" s="19">
        <v>117.0</v>
      </c>
      <c r="B118" s="18" t="s">
        <v>42</v>
      </c>
      <c r="C118" s="11"/>
      <c r="D118" s="18" t="s">
        <v>53</v>
      </c>
      <c r="E118" s="19">
        <v>1.0</v>
      </c>
      <c r="F118" s="19">
        <v>10.0</v>
      </c>
      <c r="G118" s="19">
        <v>31.0</v>
      </c>
      <c r="H118" s="19">
        <v>0.0</v>
      </c>
      <c r="I118" s="18" t="s">
        <v>77</v>
      </c>
      <c r="J118" s="19">
        <v>11.0</v>
      </c>
      <c r="K118" s="18" t="s">
        <v>146</v>
      </c>
      <c r="L118" s="18" t="s">
        <v>74</v>
      </c>
      <c r="M118" s="18" t="s">
        <v>55</v>
      </c>
      <c r="N118" s="18" t="s">
        <v>56</v>
      </c>
      <c r="O118" s="18" t="s">
        <v>129</v>
      </c>
      <c r="P118" s="11"/>
      <c r="Q118" s="11"/>
      <c r="R118" s="11"/>
      <c r="S118" s="18" t="s">
        <v>149</v>
      </c>
    </row>
    <row r="119">
      <c r="A119" s="19">
        <v>118.0</v>
      </c>
      <c r="B119" s="18" t="s">
        <v>115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>
      <c r="A120" s="19">
        <v>119.0</v>
      </c>
      <c r="B120" s="18" t="s">
        <v>42</v>
      </c>
      <c r="C120" s="11"/>
      <c r="D120" s="18" t="s">
        <v>53</v>
      </c>
      <c r="E120" s="19">
        <v>2.0</v>
      </c>
      <c r="F120" s="19">
        <v>10.0</v>
      </c>
      <c r="G120" s="19">
        <v>31.0</v>
      </c>
      <c r="H120" s="19">
        <v>0.0</v>
      </c>
      <c r="I120" s="18" t="s">
        <v>99</v>
      </c>
      <c r="J120" s="19">
        <v>12.0</v>
      </c>
      <c r="K120" s="18" t="s">
        <v>143</v>
      </c>
      <c r="L120" s="11"/>
      <c r="M120" s="18" t="s">
        <v>46</v>
      </c>
      <c r="N120" s="11"/>
      <c r="O120" s="11"/>
      <c r="P120" s="18" t="s">
        <v>67</v>
      </c>
      <c r="Q120" s="18" t="s">
        <v>105</v>
      </c>
      <c r="R120" s="18" t="s">
        <v>106</v>
      </c>
      <c r="S120" s="11"/>
      <c r="T120" s="11"/>
    </row>
    <row r="121">
      <c r="A121" s="19">
        <v>120.0</v>
      </c>
      <c r="B121" s="18" t="s">
        <v>42</v>
      </c>
      <c r="C121" s="11"/>
      <c r="D121" s="18" t="s">
        <v>53</v>
      </c>
      <c r="E121" s="19">
        <v>3.0</v>
      </c>
      <c r="F121" s="19">
        <v>10.0</v>
      </c>
      <c r="G121" s="19">
        <v>31.0</v>
      </c>
      <c r="H121" s="19">
        <v>0.0</v>
      </c>
      <c r="I121" s="18" t="s">
        <v>112</v>
      </c>
      <c r="J121" s="19">
        <v>11.0</v>
      </c>
      <c r="K121" s="11"/>
      <c r="L121" s="11"/>
      <c r="M121" s="18" t="s">
        <v>46</v>
      </c>
      <c r="N121" s="11"/>
      <c r="O121" s="11"/>
      <c r="P121" s="11"/>
      <c r="Q121" s="11"/>
      <c r="R121" s="11"/>
      <c r="S121" s="18" t="s">
        <v>153</v>
      </c>
    </row>
    <row r="122">
      <c r="A122" s="19">
        <v>121.0</v>
      </c>
      <c r="B122" s="18" t="s">
        <v>42</v>
      </c>
      <c r="C122" s="11"/>
      <c r="D122" s="18" t="s">
        <v>53</v>
      </c>
      <c r="E122" s="19">
        <v>3.0</v>
      </c>
      <c r="F122" s="19">
        <v>10.0</v>
      </c>
      <c r="G122" s="19">
        <v>31.0</v>
      </c>
      <c r="H122" s="19">
        <v>3.0</v>
      </c>
      <c r="I122" s="18" t="s">
        <v>89</v>
      </c>
      <c r="J122" s="19">
        <v>11.0</v>
      </c>
      <c r="K122" s="18" t="s">
        <v>89</v>
      </c>
      <c r="L122" s="11"/>
      <c r="M122" s="18" t="s">
        <v>46</v>
      </c>
      <c r="N122" s="11"/>
      <c r="O122" s="11"/>
      <c r="P122" s="18" t="s">
        <v>130</v>
      </c>
      <c r="Q122" s="18" t="s">
        <v>75</v>
      </c>
      <c r="R122" s="18" t="s">
        <v>160</v>
      </c>
      <c r="S122" s="18" t="s">
        <v>161</v>
      </c>
    </row>
    <row r="123">
      <c r="A123" s="19">
        <v>122.0</v>
      </c>
      <c r="B123" s="18" t="s">
        <v>42</v>
      </c>
      <c r="C123" s="11"/>
      <c r="D123" s="18" t="s">
        <v>134</v>
      </c>
      <c r="E123" s="19">
        <v>4.0</v>
      </c>
      <c r="F123" s="19">
        <v>7.0</v>
      </c>
      <c r="G123" s="19">
        <v>28.0</v>
      </c>
      <c r="H123" s="19">
        <v>18.0</v>
      </c>
      <c r="I123" s="18" t="s">
        <v>64</v>
      </c>
      <c r="J123" s="19">
        <v>11.0</v>
      </c>
      <c r="K123" s="18" t="s">
        <v>146</v>
      </c>
      <c r="L123" s="18" t="s">
        <v>66</v>
      </c>
      <c r="M123" s="18" t="s">
        <v>46</v>
      </c>
      <c r="N123" s="11"/>
      <c r="O123" s="11"/>
      <c r="P123" s="18" t="s">
        <v>67</v>
      </c>
      <c r="Q123" s="18" t="s">
        <v>68</v>
      </c>
      <c r="R123" s="18" t="s">
        <v>162</v>
      </c>
      <c r="T123" s="11"/>
    </row>
    <row r="124">
      <c r="A124" s="19">
        <v>123.0</v>
      </c>
      <c r="B124" s="18" t="s">
        <v>42</v>
      </c>
      <c r="C124" s="11"/>
      <c r="D124" s="18" t="s">
        <v>53</v>
      </c>
      <c r="E124" s="19">
        <v>1.0</v>
      </c>
      <c r="F124" s="19">
        <v>10.0</v>
      </c>
      <c r="G124" s="19">
        <v>10.0</v>
      </c>
      <c r="H124" s="19">
        <v>7.0</v>
      </c>
      <c r="I124" s="18" t="s">
        <v>89</v>
      </c>
      <c r="J124" s="19">
        <v>10.0</v>
      </c>
      <c r="K124" s="18" t="s">
        <v>89</v>
      </c>
      <c r="L124" s="11"/>
      <c r="M124" s="18" t="s">
        <v>46</v>
      </c>
      <c r="N124" s="11"/>
      <c r="O124" s="11"/>
      <c r="P124" s="18" t="s">
        <v>67</v>
      </c>
      <c r="Q124" s="18" t="s">
        <v>87</v>
      </c>
      <c r="R124" s="18" t="s">
        <v>163</v>
      </c>
      <c r="S124" s="18" t="s">
        <v>164</v>
      </c>
    </row>
    <row r="125">
      <c r="A125" s="19">
        <v>124.0</v>
      </c>
      <c r="B125" s="18" t="s">
        <v>42</v>
      </c>
      <c r="C125" s="11"/>
      <c r="D125" s="18" t="s">
        <v>51</v>
      </c>
      <c r="E125" s="19">
        <v>2.0</v>
      </c>
      <c r="F125" s="19">
        <v>3.0</v>
      </c>
      <c r="G125" s="19">
        <v>3.0</v>
      </c>
      <c r="H125" s="19">
        <v>2.0</v>
      </c>
      <c r="I125" s="18" t="s">
        <v>165</v>
      </c>
      <c r="J125" s="19">
        <v>11.0</v>
      </c>
      <c r="K125" s="18" t="s">
        <v>132</v>
      </c>
      <c r="L125" s="11"/>
      <c r="M125" s="18" t="s">
        <v>46</v>
      </c>
      <c r="N125" s="11"/>
      <c r="O125" s="11"/>
      <c r="P125" s="18" t="s">
        <v>133</v>
      </c>
      <c r="Q125" s="18" t="s">
        <v>75</v>
      </c>
      <c r="R125" s="18" t="s">
        <v>160</v>
      </c>
      <c r="T125" s="11"/>
    </row>
    <row r="126">
      <c r="A126" s="19">
        <v>125.0</v>
      </c>
      <c r="B126" s="18" t="s">
        <v>42</v>
      </c>
      <c r="C126" s="11"/>
      <c r="D126" s="18" t="s">
        <v>51</v>
      </c>
      <c r="E126" s="19">
        <v>3.0</v>
      </c>
      <c r="F126" s="19">
        <v>1.0</v>
      </c>
      <c r="G126" s="19">
        <v>1.0</v>
      </c>
      <c r="H126" s="19">
        <v>0.0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>
      <c r="A127" s="19">
        <v>126.0</v>
      </c>
      <c r="B127" s="18" t="s">
        <v>42</v>
      </c>
      <c r="C127" s="11"/>
      <c r="D127" s="18" t="s">
        <v>51</v>
      </c>
      <c r="E127" s="19">
        <v>3.0</v>
      </c>
      <c r="F127" s="19">
        <v>1.0</v>
      </c>
      <c r="G127" s="19">
        <v>1.0</v>
      </c>
      <c r="H127" s="19">
        <v>1.0</v>
      </c>
      <c r="I127" s="18" t="s">
        <v>166</v>
      </c>
      <c r="J127" s="18" t="s">
        <v>101</v>
      </c>
      <c r="K127" s="18" t="s">
        <v>132</v>
      </c>
      <c r="L127" s="18" t="s">
        <v>136</v>
      </c>
      <c r="M127" s="18" t="s">
        <v>55</v>
      </c>
      <c r="N127" s="18" t="s">
        <v>56</v>
      </c>
      <c r="O127" s="18" t="s">
        <v>137</v>
      </c>
      <c r="P127" s="11"/>
      <c r="Q127" s="11"/>
      <c r="R127" s="11"/>
      <c r="S127" s="18" t="s">
        <v>167</v>
      </c>
    </row>
    <row r="128">
      <c r="A128" s="19">
        <v>127.0</v>
      </c>
      <c r="B128" s="18" t="s">
        <v>41</v>
      </c>
      <c r="C128" s="11"/>
      <c r="D128" s="11"/>
      <c r="E128" s="19">
        <v>1.0</v>
      </c>
      <c r="F128" s="11"/>
      <c r="G128" s="19">
        <v>3.0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>
      <c r="A129" s="19">
        <v>128.0</v>
      </c>
      <c r="B129" s="18" t="s">
        <v>41</v>
      </c>
      <c r="C129" s="11"/>
      <c r="D129" s="11"/>
      <c r="E129" s="11"/>
      <c r="F129" s="11"/>
      <c r="G129" s="19">
        <v>-40.0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>
      <c r="A130" s="19">
        <v>129.0</v>
      </c>
      <c r="B130" s="18" t="s">
        <v>74</v>
      </c>
      <c r="C130" s="11"/>
      <c r="D130" s="11"/>
      <c r="E130" s="19">
        <v>1.0</v>
      </c>
      <c r="F130" s="19">
        <v>10.0</v>
      </c>
      <c r="G130" s="19">
        <v>-41.0</v>
      </c>
      <c r="H130" s="19">
        <v>6.0</v>
      </c>
      <c r="I130" s="11"/>
      <c r="J130" s="11"/>
      <c r="K130" s="18" t="s">
        <v>45</v>
      </c>
      <c r="L130" s="11"/>
      <c r="M130" s="11"/>
      <c r="N130" s="11"/>
      <c r="O130" s="11"/>
      <c r="P130" s="11"/>
      <c r="Q130" s="11"/>
      <c r="R130" s="11"/>
      <c r="S130" s="11"/>
      <c r="T130" s="11"/>
    </row>
    <row r="131">
      <c r="A131" s="19">
        <v>130.0</v>
      </c>
      <c r="B131" s="18" t="s">
        <v>74</v>
      </c>
      <c r="C131" s="11"/>
      <c r="D131" s="11"/>
      <c r="E131" s="19">
        <v>2.0</v>
      </c>
      <c r="F131" s="19">
        <v>4.0</v>
      </c>
      <c r="G131" s="19">
        <v>-47.0</v>
      </c>
      <c r="H131" s="19">
        <v>-1.0</v>
      </c>
      <c r="I131" s="11"/>
      <c r="J131" s="11"/>
      <c r="K131" s="18" t="s">
        <v>97</v>
      </c>
      <c r="L131" s="11"/>
      <c r="M131" s="11"/>
      <c r="N131" s="11"/>
      <c r="O131" s="11"/>
      <c r="P131" s="11"/>
      <c r="Q131" s="11"/>
      <c r="R131" s="11"/>
      <c r="S131" s="11"/>
      <c r="T131" s="11"/>
    </row>
    <row r="132">
      <c r="A132" s="19">
        <v>131.0</v>
      </c>
      <c r="B132" s="18" t="s">
        <v>74</v>
      </c>
      <c r="C132" s="11"/>
      <c r="D132" s="11"/>
      <c r="E132" s="19">
        <v>3.0</v>
      </c>
      <c r="F132" s="19">
        <v>5.0</v>
      </c>
      <c r="G132" s="19">
        <v>-46.0</v>
      </c>
      <c r="H132" s="19">
        <v>0.0</v>
      </c>
      <c r="I132" s="11"/>
      <c r="J132" s="11"/>
      <c r="K132" s="18" t="s">
        <v>45</v>
      </c>
      <c r="L132" s="11"/>
      <c r="M132" s="11"/>
      <c r="N132" s="11"/>
      <c r="O132" s="11"/>
      <c r="P132" s="11"/>
      <c r="Q132" s="11"/>
      <c r="R132" s="11"/>
      <c r="S132" s="11"/>
      <c r="T132" s="11"/>
    </row>
    <row r="133">
      <c r="A133" s="19">
        <v>132.0</v>
      </c>
      <c r="B133" s="18" t="s">
        <v>41</v>
      </c>
      <c r="C133" s="11"/>
      <c r="D133" s="11"/>
      <c r="E133" s="19">
        <v>4.0</v>
      </c>
      <c r="F133" s="19">
        <v>5.0</v>
      </c>
      <c r="G133" s="19">
        <v>-46.0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>
      <c r="A134" s="19">
        <v>133.0</v>
      </c>
      <c r="B134" s="18" t="s">
        <v>42</v>
      </c>
      <c r="C134" s="11"/>
      <c r="D134" s="18" t="s">
        <v>51</v>
      </c>
      <c r="E134" s="19">
        <v>0.0</v>
      </c>
      <c r="F134" s="19">
        <v>10.0</v>
      </c>
      <c r="G134" s="19">
        <v>-32.0</v>
      </c>
      <c r="H134" s="19">
        <v>15.0</v>
      </c>
      <c r="I134" s="18" t="s">
        <v>77</v>
      </c>
      <c r="J134" s="19">
        <v>11.0</v>
      </c>
      <c r="K134" s="18" t="s">
        <v>145</v>
      </c>
      <c r="L134" s="18" t="s">
        <v>66</v>
      </c>
      <c r="M134" s="18" t="s">
        <v>46</v>
      </c>
      <c r="N134" s="11"/>
      <c r="O134" s="11"/>
      <c r="P134" s="18" t="s">
        <v>67</v>
      </c>
      <c r="Q134" s="18" t="s">
        <v>68</v>
      </c>
      <c r="R134" s="18" t="s">
        <v>80</v>
      </c>
      <c r="S134" s="11"/>
      <c r="T134" s="11"/>
    </row>
    <row r="135">
      <c r="A135" s="19">
        <v>134.0</v>
      </c>
      <c r="B135" s="18" t="s">
        <v>42</v>
      </c>
      <c r="C135" s="11"/>
      <c r="D135" s="18" t="s">
        <v>51</v>
      </c>
      <c r="E135" s="19">
        <v>1.0</v>
      </c>
      <c r="F135" s="19">
        <v>10.0</v>
      </c>
      <c r="G135" s="19">
        <v>-47.0</v>
      </c>
      <c r="H135" s="19">
        <v>53.0</v>
      </c>
      <c r="I135" s="18" t="s">
        <v>82</v>
      </c>
      <c r="J135" s="19">
        <v>10.0</v>
      </c>
      <c r="K135" s="18" t="s">
        <v>145</v>
      </c>
      <c r="L135" s="18" t="s">
        <v>66</v>
      </c>
      <c r="M135" s="18" t="s">
        <v>46</v>
      </c>
      <c r="N135" s="11"/>
      <c r="O135" s="11"/>
      <c r="P135" s="18" t="s">
        <v>83</v>
      </c>
      <c r="Q135" s="18" t="s">
        <v>68</v>
      </c>
      <c r="R135" s="18" t="s">
        <v>168</v>
      </c>
      <c r="T135" s="11"/>
    </row>
    <row r="136">
      <c r="A136" s="19">
        <v>135.0</v>
      </c>
      <c r="B136" s="18" t="s">
        <v>41</v>
      </c>
      <c r="C136" s="11"/>
      <c r="D136" s="11"/>
      <c r="E136" s="19">
        <v>1.0</v>
      </c>
      <c r="F136" s="11"/>
      <c r="G136" s="19">
        <v>3.0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>
      <c r="A137" s="19">
        <v>136.0</v>
      </c>
      <c r="B137" s="18" t="s">
        <v>41</v>
      </c>
      <c r="C137" s="11"/>
      <c r="D137" s="11"/>
      <c r="E137" s="11"/>
      <c r="F137" s="11"/>
      <c r="G137" s="19">
        <v>-40.0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>
      <c r="A138" s="19">
        <v>137.0</v>
      </c>
      <c r="B138" s="18" t="s">
        <v>74</v>
      </c>
      <c r="C138" s="11"/>
      <c r="D138" s="11"/>
      <c r="E138" s="19">
        <v>1.0</v>
      </c>
      <c r="F138" s="19">
        <v>10.0</v>
      </c>
      <c r="G138" s="19">
        <v>-36.0</v>
      </c>
      <c r="H138" s="19">
        <v>1.0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>
      <c r="A139" s="19">
        <v>138.0</v>
      </c>
      <c r="B139" s="18" t="s">
        <v>74</v>
      </c>
      <c r="C139" s="11"/>
      <c r="D139" s="11"/>
      <c r="E139" s="19">
        <v>2.0</v>
      </c>
      <c r="F139" s="19">
        <v>9.0</v>
      </c>
      <c r="G139" s="19">
        <v>-37.0</v>
      </c>
      <c r="H139" s="19">
        <v>9.0</v>
      </c>
      <c r="I139" s="11"/>
      <c r="J139" s="11"/>
      <c r="K139" s="18" t="s">
        <v>45</v>
      </c>
      <c r="L139" s="11"/>
      <c r="M139" s="11"/>
      <c r="N139" s="11"/>
      <c r="O139" s="11"/>
      <c r="P139" s="11"/>
      <c r="Q139" s="11"/>
      <c r="R139" s="11"/>
      <c r="S139" s="11"/>
      <c r="T139" s="11"/>
    </row>
    <row r="140">
      <c r="A140" s="19">
        <v>139.0</v>
      </c>
      <c r="B140" s="18" t="s">
        <v>74</v>
      </c>
      <c r="C140" s="11"/>
      <c r="D140" s="11"/>
      <c r="E140" s="19">
        <v>1.0</v>
      </c>
      <c r="F140" s="19">
        <v>10.0</v>
      </c>
      <c r="G140" s="19">
        <v>-46.0</v>
      </c>
      <c r="H140" s="19">
        <v>3.0</v>
      </c>
      <c r="I140" s="11"/>
      <c r="J140" s="11"/>
      <c r="K140" s="18" t="s">
        <v>110</v>
      </c>
      <c r="L140" s="11"/>
      <c r="M140" s="11"/>
      <c r="N140" s="11"/>
      <c r="O140" s="11"/>
      <c r="P140" s="11"/>
      <c r="Q140" s="11"/>
      <c r="R140" s="11"/>
      <c r="S140" s="11"/>
      <c r="T140" s="11"/>
    </row>
    <row r="141">
      <c r="A141" s="19">
        <v>140.0</v>
      </c>
      <c r="B141" s="18" t="s">
        <v>74</v>
      </c>
      <c r="C141" s="11"/>
      <c r="D141" s="11"/>
      <c r="E141" s="19">
        <v>2.0</v>
      </c>
      <c r="F141" s="19">
        <v>7.0</v>
      </c>
      <c r="G141" s="19">
        <v>-49.0</v>
      </c>
      <c r="H141" s="19">
        <v>10.0</v>
      </c>
      <c r="I141" s="11"/>
      <c r="J141" s="11"/>
      <c r="K141" s="18" t="s">
        <v>45</v>
      </c>
      <c r="L141" s="11"/>
      <c r="M141" s="11"/>
      <c r="N141" s="11"/>
      <c r="O141" s="11"/>
      <c r="P141" s="11"/>
      <c r="Q141" s="11"/>
      <c r="R141" s="11"/>
      <c r="S141" s="11"/>
      <c r="T141" s="11"/>
    </row>
    <row r="142">
      <c r="A142" s="19">
        <v>141.0</v>
      </c>
      <c r="B142" s="18" t="s">
        <v>74</v>
      </c>
      <c r="C142" s="11"/>
      <c r="D142" s="11"/>
      <c r="E142" s="19">
        <v>1.0</v>
      </c>
      <c r="F142" s="19">
        <v>10.0</v>
      </c>
      <c r="G142" s="19">
        <v>41.0</v>
      </c>
      <c r="H142" s="19">
        <v>0.0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>
      <c r="A143" s="19">
        <v>142.0</v>
      </c>
      <c r="B143" s="18" t="s">
        <v>74</v>
      </c>
      <c r="C143" s="11"/>
      <c r="D143" s="11"/>
      <c r="E143" s="19">
        <v>2.0</v>
      </c>
      <c r="F143" s="19">
        <v>10.0</v>
      </c>
      <c r="G143" s="19">
        <v>41.0</v>
      </c>
      <c r="H143" s="19">
        <v>15.0</v>
      </c>
      <c r="I143" s="11"/>
      <c r="J143" s="11"/>
      <c r="K143" s="18" t="s">
        <v>45</v>
      </c>
      <c r="L143" s="11"/>
      <c r="M143" s="11"/>
      <c r="N143" s="11"/>
      <c r="O143" s="11"/>
      <c r="P143" s="11"/>
      <c r="Q143" s="11"/>
      <c r="R143" s="11"/>
      <c r="S143" s="11"/>
      <c r="T143" s="11"/>
    </row>
    <row r="144">
      <c r="A144" s="19">
        <v>143.0</v>
      </c>
      <c r="B144" s="18" t="s">
        <v>74</v>
      </c>
      <c r="C144" s="11"/>
      <c r="D144" s="11"/>
      <c r="E144" s="19">
        <v>1.0</v>
      </c>
      <c r="F144" s="19">
        <v>10.0</v>
      </c>
      <c r="G144" s="19">
        <v>26.0</v>
      </c>
      <c r="H144" s="19">
        <v>14.0</v>
      </c>
      <c r="I144" s="11"/>
      <c r="J144" s="11"/>
      <c r="K144" s="18" t="s">
        <v>45</v>
      </c>
      <c r="L144" s="11"/>
      <c r="M144" s="11"/>
      <c r="N144" s="11"/>
      <c r="O144" s="11"/>
      <c r="P144" s="11"/>
      <c r="Q144" s="11"/>
      <c r="R144" s="11"/>
      <c r="S144" s="11"/>
      <c r="T144" s="11"/>
    </row>
    <row r="145">
      <c r="A145" s="19">
        <v>144.0</v>
      </c>
      <c r="B145" s="18" t="s">
        <v>74</v>
      </c>
      <c r="C145" s="11"/>
      <c r="D145" s="11"/>
      <c r="E145" s="19">
        <v>1.0</v>
      </c>
      <c r="F145" s="19">
        <v>10.0</v>
      </c>
      <c r="G145" s="19">
        <v>12.0</v>
      </c>
      <c r="H145" s="19">
        <v>9.0</v>
      </c>
      <c r="I145" s="11"/>
      <c r="J145" s="11"/>
      <c r="K145" s="18" t="s">
        <v>97</v>
      </c>
      <c r="L145" s="11"/>
      <c r="M145" s="11"/>
      <c r="N145" s="11"/>
      <c r="O145" s="11"/>
      <c r="P145" s="11"/>
      <c r="Q145" s="11"/>
      <c r="R145" s="11"/>
      <c r="S145" s="11"/>
      <c r="T145" s="11"/>
    </row>
    <row r="146">
      <c r="A146" s="19">
        <v>145.0</v>
      </c>
      <c r="B146" s="18" t="s">
        <v>74</v>
      </c>
      <c r="C146" s="11"/>
      <c r="D146" s="11"/>
      <c r="E146" s="19">
        <v>2.0</v>
      </c>
      <c r="F146" s="19">
        <v>1.0</v>
      </c>
      <c r="G146" s="19">
        <v>3.0</v>
      </c>
      <c r="H146" s="19">
        <v>1.0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>
      <c r="A147" s="19">
        <v>146.0</v>
      </c>
      <c r="B147" s="18" t="s">
        <v>74</v>
      </c>
      <c r="C147" s="11"/>
      <c r="D147" s="11"/>
      <c r="E147" s="19">
        <v>1.0</v>
      </c>
      <c r="F147" s="19">
        <v>2.0</v>
      </c>
      <c r="G147" s="19">
        <v>2.0</v>
      </c>
      <c r="H147" s="19">
        <v>2.0</v>
      </c>
      <c r="I147" s="11"/>
      <c r="J147" s="11"/>
      <c r="K147" s="18" t="s">
        <v>97</v>
      </c>
      <c r="L147" s="11"/>
      <c r="M147" s="11"/>
      <c r="N147" s="11"/>
      <c r="O147" s="11"/>
      <c r="P147" s="11"/>
      <c r="Q147" s="11"/>
      <c r="R147" s="11"/>
      <c r="S147" s="11"/>
      <c r="T147" s="11"/>
    </row>
    <row r="148">
      <c r="A148" s="19">
        <v>147.0</v>
      </c>
      <c r="B148" s="18" t="s">
        <v>41</v>
      </c>
      <c r="C148" s="11"/>
      <c r="D148" s="11"/>
      <c r="E148" s="11"/>
      <c r="F148" s="11"/>
      <c r="G148" s="19">
        <v>3.0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>
      <c r="A149" s="19">
        <v>148.0</v>
      </c>
      <c r="B149" s="18" t="s">
        <v>115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>
      <c r="A150" s="19">
        <v>149.0</v>
      </c>
      <c r="B150" s="18" t="s">
        <v>41</v>
      </c>
      <c r="C150" s="11"/>
      <c r="D150" s="11"/>
      <c r="E150" s="11"/>
      <c r="F150" s="11"/>
      <c r="G150" s="19">
        <v>-35.0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>
      <c r="A151" s="19">
        <v>150.0</v>
      </c>
      <c r="B151" s="18" t="s">
        <v>42</v>
      </c>
      <c r="C151" s="11"/>
      <c r="D151" s="18" t="s">
        <v>53</v>
      </c>
      <c r="E151" s="19">
        <v>0.0</v>
      </c>
      <c r="F151" s="19">
        <v>10.0</v>
      </c>
      <c r="G151" s="19">
        <v>43.0</v>
      </c>
      <c r="H151" s="19">
        <v>-3.0</v>
      </c>
      <c r="I151" s="18" t="s">
        <v>44</v>
      </c>
      <c r="J151" s="19">
        <v>12.0</v>
      </c>
      <c r="K151" s="18" t="s">
        <v>143</v>
      </c>
      <c r="L151" s="11"/>
      <c r="M151" s="18" t="s">
        <v>55</v>
      </c>
      <c r="N151" s="18" t="s">
        <v>61</v>
      </c>
      <c r="O151" s="18" t="s">
        <v>62</v>
      </c>
      <c r="Q151" s="11"/>
      <c r="R151" s="11"/>
      <c r="S151" s="18" t="s">
        <v>144</v>
      </c>
    </row>
    <row r="152">
      <c r="A152" s="19">
        <v>151.0</v>
      </c>
      <c r="B152" s="18" t="s">
        <v>42</v>
      </c>
      <c r="C152" s="11"/>
      <c r="D152" s="18" t="s">
        <v>134</v>
      </c>
      <c r="E152" s="19">
        <v>2.0</v>
      </c>
      <c r="F152" s="19">
        <v>13.0</v>
      </c>
      <c r="G152" s="19">
        <v>46.0</v>
      </c>
      <c r="H152" s="19">
        <v>6.0</v>
      </c>
      <c r="I152" s="18" t="s">
        <v>89</v>
      </c>
      <c r="J152" s="19">
        <v>10.0</v>
      </c>
      <c r="K152" s="18" t="s">
        <v>89</v>
      </c>
      <c r="L152" s="11"/>
      <c r="M152" s="18" t="s">
        <v>46</v>
      </c>
      <c r="N152" s="11"/>
      <c r="O152" s="11"/>
      <c r="P152" s="18" t="s">
        <v>67</v>
      </c>
      <c r="Q152" s="18" t="s">
        <v>68</v>
      </c>
      <c r="R152" s="18" t="s">
        <v>169</v>
      </c>
      <c r="S152" s="18" t="s">
        <v>164</v>
      </c>
    </row>
    <row r="153">
      <c r="A153" s="19">
        <v>152.0</v>
      </c>
      <c r="B153" s="18" t="s">
        <v>42</v>
      </c>
      <c r="C153" s="11"/>
      <c r="D153" s="18" t="s">
        <v>53</v>
      </c>
      <c r="E153" s="19">
        <v>3.0</v>
      </c>
      <c r="F153" s="19">
        <v>7.0</v>
      </c>
      <c r="G153" s="19">
        <v>40.0</v>
      </c>
      <c r="H153" s="19">
        <v>0.0</v>
      </c>
      <c r="I153" s="18" t="s">
        <v>170</v>
      </c>
      <c r="J153" s="19">
        <v>11.0</v>
      </c>
      <c r="K153" s="18" t="s">
        <v>145</v>
      </c>
      <c r="L153" s="18" t="s">
        <v>66</v>
      </c>
      <c r="M153" s="18" t="s">
        <v>46</v>
      </c>
      <c r="N153" s="11"/>
      <c r="O153" s="11"/>
      <c r="P153" s="18" t="s">
        <v>83</v>
      </c>
      <c r="Q153" s="18" t="s">
        <v>68</v>
      </c>
      <c r="R153" s="18" t="s">
        <v>157</v>
      </c>
      <c r="S153" s="11"/>
      <c r="T153" s="11"/>
    </row>
    <row r="154">
      <c r="A154" s="19">
        <v>153.0</v>
      </c>
      <c r="B154" s="18" t="s">
        <v>41</v>
      </c>
      <c r="C154" s="11"/>
      <c r="D154" s="11"/>
      <c r="E154" s="19">
        <v>4.0</v>
      </c>
      <c r="F154" s="19">
        <v>7.0</v>
      </c>
      <c r="G154" s="19">
        <v>40.0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>
      <c r="A155" s="19">
        <v>154.0</v>
      </c>
      <c r="B155" s="18" t="s">
        <v>74</v>
      </c>
      <c r="C155" s="11"/>
      <c r="D155" s="11"/>
      <c r="E155" s="19">
        <v>1.0</v>
      </c>
      <c r="F155" s="19">
        <v>10.0</v>
      </c>
      <c r="G155" s="19">
        <v>-18.0</v>
      </c>
      <c r="H155" s="19">
        <v>17.0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>
      <c r="A156" s="19">
        <v>155.0</v>
      </c>
      <c r="B156" s="18" t="s">
        <v>74</v>
      </c>
      <c r="C156" s="11"/>
      <c r="D156" s="11"/>
      <c r="E156" s="19">
        <v>1.0</v>
      </c>
      <c r="F156" s="19">
        <v>10.0</v>
      </c>
      <c r="G156" s="19">
        <v>-35.0</v>
      </c>
      <c r="H156" s="19">
        <v>9.0</v>
      </c>
      <c r="I156" s="11"/>
      <c r="J156" s="11"/>
      <c r="K156" s="18" t="s">
        <v>110</v>
      </c>
      <c r="L156" s="11"/>
      <c r="M156" s="11"/>
      <c r="N156" s="11"/>
      <c r="O156" s="11"/>
      <c r="P156" s="11"/>
      <c r="Q156" s="11"/>
      <c r="R156" s="11"/>
      <c r="S156" s="11"/>
      <c r="T156" s="11"/>
    </row>
    <row r="157">
      <c r="A157" s="19">
        <v>156.0</v>
      </c>
      <c r="B157" s="18" t="s">
        <v>74</v>
      </c>
      <c r="C157" s="11"/>
      <c r="D157" s="11"/>
      <c r="E157" s="19">
        <v>2.0</v>
      </c>
      <c r="F157" s="19">
        <v>1.0</v>
      </c>
      <c r="G157" s="19">
        <v>-44.0</v>
      </c>
      <c r="H157" s="19">
        <v>7.0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>
      <c r="A158" s="19">
        <v>157.0</v>
      </c>
      <c r="B158" s="18" t="s">
        <v>74</v>
      </c>
      <c r="C158" s="11"/>
      <c r="D158" s="11"/>
      <c r="E158" s="19">
        <v>1.0</v>
      </c>
      <c r="F158" s="19">
        <v>10.0</v>
      </c>
      <c r="G158" s="19">
        <v>49.0</v>
      </c>
      <c r="H158" s="19">
        <v>9.0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>
      <c r="A159" s="19">
        <v>158.0</v>
      </c>
      <c r="B159" s="18" t="s">
        <v>74</v>
      </c>
      <c r="C159" s="11"/>
      <c r="D159" s="11"/>
      <c r="E159" s="19">
        <v>2.0</v>
      </c>
      <c r="F159" s="19">
        <v>1.0</v>
      </c>
      <c r="G159" s="19">
        <v>40.0</v>
      </c>
      <c r="H159" s="19">
        <v>2.0</v>
      </c>
      <c r="I159" s="11"/>
      <c r="J159" s="11"/>
      <c r="K159" s="18" t="s">
        <v>110</v>
      </c>
      <c r="L159" s="11"/>
      <c r="M159" s="11"/>
      <c r="N159" s="11"/>
      <c r="O159" s="11"/>
      <c r="P159" s="11"/>
      <c r="Q159" s="11"/>
      <c r="R159" s="11"/>
      <c r="S159" s="11"/>
      <c r="T159" s="11"/>
    </row>
    <row r="160">
      <c r="A160" s="19">
        <v>159.0</v>
      </c>
      <c r="B160" s="18" t="s">
        <v>74</v>
      </c>
      <c r="C160" s="11"/>
      <c r="D160" s="11"/>
      <c r="E160" s="19">
        <v>1.0</v>
      </c>
      <c r="F160" s="19">
        <v>10.0</v>
      </c>
      <c r="G160" s="19">
        <v>38.0</v>
      </c>
      <c r="H160" s="19">
        <v>0.0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>
      <c r="A161" s="19">
        <v>160.0</v>
      </c>
      <c r="B161" s="18" t="s">
        <v>74</v>
      </c>
      <c r="C161" s="11"/>
      <c r="D161" s="11"/>
      <c r="E161" s="19">
        <v>2.0</v>
      </c>
      <c r="F161" s="19">
        <v>10.0</v>
      </c>
      <c r="G161" s="19">
        <v>38.0</v>
      </c>
      <c r="H161" s="19">
        <v>14.0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>
      <c r="A162" s="19">
        <v>161.0</v>
      </c>
      <c r="B162" s="18" t="s">
        <v>74</v>
      </c>
      <c r="C162" s="11"/>
      <c r="D162" s="11"/>
      <c r="E162" s="19">
        <v>1.0</v>
      </c>
      <c r="F162" s="19">
        <v>10.0</v>
      </c>
      <c r="G162" s="19">
        <v>24.0</v>
      </c>
      <c r="H162" s="11"/>
      <c r="I162" s="11"/>
      <c r="J162" s="11"/>
      <c r="K162" s="18" t="s">
        <v>110</v>
      </c>
      <c r="L162" s="11"/>
      <c r="M162" s="11"/>
      <c r="N162" s="11"/>
      <c r="O162" s="11"/>
      <c r="P162" s="11"/>
      <c r="Q162" s="11"/>
      <c r="R162" s="11"/>
      <c r="S162" s="11"/>
      <c r="T162" s="11"/>
    </row>
    <row r="163">
      <c r="A163" s="19">
        <v>162.0</v>
      </c>
      <c r="B163" s="18" t="s">
        <v>42</v>
      </c>
      <c r="C163" s="11"/>
      <c r="D163" s="18" t="s">
        <v>51</v>
      </c>
      <c r="E163" s="19">
        <v>0.0</v>
      </c>
      <c r="F163" s="19">
        <v>10.0</v>
      </c>
      <c r="G163" s="19">
        <v>-21.0</v>
      </c>
      <c r="H163" s="19">
        <v>2.0</v>
      </c>
      <c r="I163" s="18" t="s">
        <v>77</v>
      </c>
      <c r="J163" s="19">
        <v>11.0</v>
      </c>
      <c r="K163" s="18" t="s">
        <v>143</v>
      </c>
      <c r="L163" s="11"/>
      <c r="M163" s="18" t="s">
        <v>55</v>
      </c>
      <c r="N163" s="18" t="s">
        <v>56</v>
      </c>
      <c r="O163" s="18" t="s">
        <v>57</v>
      </c>
      <c r="P163" s="11"/>
      <c r="Q163" s="11"/>
      <c r="R163" s="11"/>
      <c r="S163" s="11"/>
      <c r="T163" s="11"/>
    </row>
    <row r="164">
      <c r="A164" s="19">
        <v>163.0</v>
      </c>
      <c r="B164" s="18" t="s">
        <v>42</v>
      </c>
      <c r="C164" s="11"/>
      <c r="D164" s="18" t="s">
        <v>51</v>
      </c>
      <c r="E164" s="19">
        <v>2.0</v>
      </c>
      <c r="F164" s="19">
        <v>8.0</v>
      </c>
      <c r="G164" s="19">
        <v>-23.0</v>
      </c>
      <c r="H164" s="19">
        <v>-8.0</v>
      </c>
      <c r="I164" s="18" t="s">
        <v>54</v>
      </c>
      <c r="J164" s="19">
        <v>12.0</v>
      </c>
      <c r="K164" s="18" t="s">
        <v>143</v>
      </c>
      <c r="L164" s="11"/>
      <c r="M164" s="18" t="s">
        <v>55</v>
      </c>
      <c r="N164" s="18" t="s">
        <v>56</v>
      </c>
      <c r="O164" s="18" t="s">
        <v>57</v>
      </c>
      <c r="P164" s="11"/>
      <c r="Q164" s="11"/>
      <c r="R164" s="11"/>
      <c r="S164" s="11"/>
      <c r="T164" s="11"/>
    </row>
    <row r="165">
      <c r="A165" s="19">
        <v>164.0</v>
      </c>
      <c r="B165" s="18" t="s">
        <v>42</v>
      </c>
      <c r="C165" s="11"/>
      <c r="D165" s="18" t="s">
        <v>53</v>
      </c>
      <c r="E165" s="19">
        <v>2.0</v>
      </c>
      <c r="F165" s="19">
        <v>16.0</v>
      </c>
      <c r="G165" s="19">
        <v>-15.0</v>
      </c>
      <c r="H165" s="19">
        <v>6.0</v>
      </c>
      <c r="I165" s="18" t="s">
        <v>60</v>
      </c>
      <c r="J165" s="19">
        <v>12.0</v>
      </c>
      <c r="K165" s="18" t="s">
        <v>143</v>
      </c>
      <c r="L165" s="11"/>
      <c r="M165" s="18" t="s">
        <v>55</v>
      </c>
      <c r="N165" s="18" t="s">
        <v>56</v>
      </c>
      <c r="O165" s="18" t="s">
        <v>78</v>
      </c>
      <c r="P165" s="11"/>
      <c r="Q165" s="11"/>
      <c r="R165" s="11"/>
      <c r="S165" s="11"/>
      <c r="T165" s="11"/>
    </row>
    <row r="166">
      <c r="A166" s="19">
        <v>165.0</v>
      </c>
      <c r="B166" s="18" t="s">
        <v>42</v>
      </c>
      <c r="C166" s="11"/>
      <c r="D166" s="18" t="s">
        <v>81</v>
      </c>
      <c r="E166" s="19">
        <v>3.0</v>
      </c>
      <c r="F166" s="19">
        <v>10.0</v>
      </c>
      <c r="G166" s="19">
        <v>-21.0</v>
      </c>
      <c r="H166" s="19">
        <v>-2.0</v>
      </c>
      <c r="I166" s="18" t="s">
        <v>60</v>
      </c>
      <c r="J166" s="19">
        <v>12.0</v>
      </c>
      <c r="K166" s="18" t="s">
        <v>143</v>
      </c>
      <c r="L166" s="11"/>
      <c r="M166" s="18" t="s">
        <v>55</v>
      </c>
      <c r="N166" s="18" t="s">
        <v>56</v>
      </c>
      <c r="O166" s="18" t="s">
        <v>78</v>
      </c>
      <c r="P166" s="11"/>
      <c r="Q166" s="11"/>
      <c r="R166" s="11"/>
      <c r="S166" s="11"/>
      <c r="T166" s="11"/>
    </row>
    <row r="167">
      <c r="A167" s="19">
        <v>166.0</v>
      </c>
      <c r="B167" s="18" t="s">
        <v>41</v>
      </c>
      <c r="C167" s="11"/>
      <c r="D167" s="11"/>
      <c r="E167" s="19">
        <v>4.0</v>
      </c>
      <c r="F167" s="19">
        <v>12.0</v>
      </c>
      <c r="G167" s="19">
        <v>-19.0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>
      <c r="A168" s="19">
        <v>167.0</v>
      </c>
      <c r="B168" s="18" t="s">
        <v>74</v>
      </c>
      <c r="C168" s="11"/>
      <c r="D168" s="11"/>
      <c r="E168" s="19">
        <v>1.0</v>
      </c>
      <c r="F168" s="19">
        <v>10.0</v>
      </c>
      <c r="G168" s="19">
        <v>-39.0</v>
      </c>
      <c r="H168" s="19">
        <v>8.0</v>
      </c>
      <c r="I168" s="11"/>
      <c r="J168" s="11"/>
      <c r="K168" s="18" t="s">
        <v>110</v>
      </c>
      <c r="L168" s="11"/>
      <c r="M168" s="11"/>
      <c r="N168" s="11"/>
      <c r="O168" s="11"/>
      <c r="P168" s="11"/>
      <c r="Q168" s="11"/>
      <c r="R168" s="11"/>
      <c r="S168" s="11"/>
      <c r="T168" s="11"/>
    </row>
    <row r="169">
      <c r="A169" s="19">
        <v>168.0</v>
      </c>
      <c r="B169" s="18" t="s">
        <v>74</v>
      </c>
      <c r="C169" s="11"/>
      <c r="D169" s="11"/>
      <c r="E169" s="19">
        <v>2.0</v>
      </c>
      <c r="F169" s="19">
        <v>10.0</v>
      </c>
      <c r="G169" s="19">
        <v>-47.0</v>
      </c>
      <c r="H169" s="19">
        <v>-19.0</v>
      </c>
      <c r="I169" s="11"/>
      <c r="J169" s="11"/>
      <c r="K169" s="18" t="s">
        <v>110</v>
      </c>
      <c r="L169" s="11"/>
      <c r="M169" s="11"/>
      <c r="N169" s="11"/>
      <c r="O169" s="11"/>
      <c r="P169" s="11"/>
      <c r="Q169" s="11"/>
      <c r="R169" s="11"/>
      <c r="S169" s="11"/>
      <c r="T169" s="11"/>
    </row>
  </sheetData>
  <mergeCells count="37">
    <mergeCell ref="R3:S3"/>
    <mergeCell ref="S5:T5"/>
    <mergeCell ref="S8:T8"/>
    <mergeCell ref="S12:T12"/>
    <mergeCell ref="K14:L14"/>
    <mergeCell ref="S22:T22"/>
    <mergeCell ref="R23:S23"/>
    <mergeCell ref="O5:P5"/>
    <mergeCell ref="O41:P41"/>
    <mergeCell ref="S41:T41"/>
    <mergeCell ref="R42:S42"/>
    <mergeCell ref="K43:L43"/>
    <mergeCell ref="S44:T44"/>
    <mergeCell ref="O58:P58"/>
    <mergeCell ref="S58:T58"/>
    <mergeCell ref="S59:T59"/>
    <mergeCell ref="R60:S60"/>
    <mergeCell ref="R63:S63"/>
    <mergeCell ref="K85:L85"/>
    <mergeCell ref="S87:T87"/>
    <mergeCell ref="O90:P90"/>
    <mergeCell ref="S90:T90"/>
    <mergeCell ref="S92:T92"/>
    <mergeCell ref="S93:T93"/>
    <mergeCell ref="R110:S110"/>
    <mergeCell ref="S111:T111"/>
    <mergeCell ref="S118:T118"/>
    <mergeCell ref="S121:T121"/>
    <mergeCell ref="S151:T151"/>
    <mergeCell ref="S152:T152"/>
    <mergeCell ref="S122:T122"/>
    <mergeCell ref="R123:S123"/>
    <mergeCell ref="S124:T124"/>
    <mergeCell ref="R125:S125"/>
    <mergeCell ref="S127:T127"/>
    <mergeCell ref="R135:S135"/>
    <mergeCell ref="O151:P1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6</v>
      </c>
      <c r="B1" s="18" t="s">
        <v>16</v>
      </c>
      <c r="C1" s="18" t="s">
        <v>141</v>
      </c>
      <c r="D1" s="18" t="s">
        <v>13</v>
      </c>
      <c r="E1" s="18" t="s">
        <v>171</v>
      </c>
      <c r="F1" s="18" t="s">
        <v>9</v>
      </c>
      <c r="G1" s="18" t="s">
        <v>10</v>
      </c>
      <c r="H1" s="18" t="s">
        <v>14</v>
      </c>
      <c r="I1" s="18" t="s">
        <v>172</v>
      </c>
      <c r="J1" s="18" t="s">
        <v>173</v>
      </c>
      <c r="K1" s="18" t="s">
        <v>174</v>
      </c>
      <c r="L1" s="18" t="s">
        <v>175</v>
      </c>
      <c r="M1" s="18" t="s">
        <v>176</v>
      </c>
      <c r="N1" s="18" t="s">
        <v>21</v>
      </c>
      <c r="O1" s="18" t="s">
        <v>142</v>
      </c>
      <c r="P1" s="18" t="s">
        <v>18</v>
      </c>
      <c r="Q1" s="18" t="s">
        <v>17</v>
      </c>
      <c r="R1" s="18" t="s">
        <v>7</v>
      </c>
      <c r="S1" s="18" t="s">
        <v>20</v>
      </c>
      <c r="U1" s="11"/>
    </row>
    <row r="2">
      <c r="A2" s="19">
        <v>1.0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9">
        <v>-40.0</v>
      </c>
      <c r="S2" s="11"/>
      <c r="T2" s="11"/>
      <c r="U2" s="11"/>
    </row>
    <row r="3">
      <c r="A3" s="19">
        <v>2.0</v>
      </c>
      <c r="B3" s="18" t="s">
        <v>46</v>
      </c>
      <c r="C3" s="19">
        <v>12.0</v>
      </c>
      <c r="D3" s="18" t="s">
        <v>44</v>
      </c>
      <c r="E3" s="11"/>
      <c r="F3" s="19">
        <v>0.0</v>
      </c>
      <c r="G3" s="19">
        <v>10.0</v>
      </c>
      <c r="H3" s="18" t="s">
        <v>45</v>
      </c>
      <c r="I3" s="11"/>
      <c r="J3" s="11"/>
      <c r="K3" s="11"/>
      <c r="L3" s="11"/>
      <c r="M3" s="11"/>
      <c r="N3" s="18" t="s">
        <v>48</v>
      </c>
      <c r="P3" s="11"/>
      <c r="Q3" s="11"/>
      <c r="R3" s="19">
        <v>-28.0</v>
      </c>
      <c r="S3" s="18" t="s">
        <v>23</v>
      </c>
      <c r="T3" s="11"/>
      <c r="U3" s="11"/>
    </row>
    <row r="4">
      <c r="A4" s="19">
        <v>3.0</v>
      </c>
      <c r="B4" s="18" t="s">
        <v>55</v>
      </c>
      <c r="C4" s="19">
        <v>12.0</v>
      </c>
      <c r="D4" s="18" t="s">
        <v>54</v>
      </c>
      <c r="F4" s="19">
        <v>2.0</v>
      </c>
      <c r="G4" s="19">
        <v>6.0</v>
      </c>
      <c r="H4" s="18" t="s">
        <v>45</v>
      </c>
      <c r="I4" s="11"/>
      <c r="J4" s="11"/>
      <c r="K4" s="11"/>
      <c r="L4" s="11"/>
      <c r="M4" s="11"/>
      <c r="N4" s="11"/>
      <c r="O4" s="11"/>
      <c r="P4" s="11"/>
      <c r="Q4" s="11"/>
      <c r="R4" s="19">
        <v>-32.0</v>
      </c>
      <c r="S4" s="11"/>
      <c r="T4" s="11"/>
      <c r="U4" s="11"/>
    </row>
    <row r="5">
      <c r="A5" s="19">
        <v>4.0</v>
      </c>
      <c r="B5" s="18" t="s">
        <v>55</v>
      </c>
      <c r="C5" s="19">
        <v>12.0</v>
      </c>
      <c r="D5" s="18" t="s">
        <v>60</v>
      </c>
      <c r="F5" s="19">
        <v>3.0</v>
      </c>
      <c r="G5" s="19">
        <v>2.0</v>
      </c>
      <c r="H5" s="18" t="s">
        <v>45</v>
      </c>
      <c r="I5" s="11"/>
      <c r="J5" s="11"/>
      <c r="K5" s="11"/>
      <c r="L5" s="11"/>
      <c r="M5" s="11"/>
      <c r="N5" s="11"/>
      <c r="O5" s="18" t="s">
        <v>144</v>
      </c>
      <c r="Q5" s="11"/>
      <c r="R5" s="19">
        <v>-36.0</v>
      </c>
      <c r="S5" s="11"/>
      <c r="T5" s="11"/>
      <c r="U5" s="11"/>
    </row>
    <row r="6">
      <c r="A6" s="19">
        <v>5.0</v>
      </c>
      <c r="B6" s="18" t="s">
        <v>46</v>
      </c>
      <c r="C6" s="19">
        <v>12.0</v>
      </c>
      <c r="D6" s="18" t="s">
        <v>64</v>
      </c>
      <c r="E6" s="11"/>
      <c r="F6" s="19">
        <v>1.0</v>
      </c>
      <c r="G6" s="19">
        <v>10.0</v>
      </c>
      <c r="H6" s="18" t="s">
        <v>65</v>
      </c>
      <c r="J6" s="11"/>
      <c r="K6" s="11"/>
      <c r="L6" s="11"/>
      <c r="M6" s="11"/>
      <c r="N6" s="18" t="s">
        <v>69</v>
      </c>
      <c r="O6" s="11"/>
      <c r="P6" s="11"/>
      <c r="Q6" s="11"/>
      <c r="R6" s="19">
        <v>35.0</v>
      </c>
      <c r="S6" s="18" t="s">
        <v>68</v>
      </c>
      <c r="T6" s="11"/>
      <c r="U6" s="11"/>
    </row>
    <row r="7">
      <c r="A7" s="19">
        <v>6.0</v>
      </c>
      <c r="B7" s="18" t="s">
        <v>55</v>
      </c>
      <c r="C7" s="19">
        <v>11.0</v>
      </c>
      <c r="D7" s="18" t="s">
        <v>70</v>
      </c>
      <c r="F7" s="19">
        <v>2.0</v>
      </c>
      <c r="G7" s="19">
        <v>5.0</v>
      </c>
      <c r="H7" s="18" t="s">
        <v>45</v>
      </c>
      <c r="I7" s="11"/>
      <c r="J7" s="11"/>
      <c r="K7" s="11"/>
      <c r="L7" s="11"/>
      <c r="M7" s="11"/>
      <c r="N7" s="11"/>
      <c r="O7" s="11"/>
      <c r="P7" s="11"/>
      <c r="Q7" s="11"/>
      <c r="R7" s="19">
        <v>30.0</v>
      </c>
      <c r="S7" s="11"/>
      <c r="T7" s="11"/>
      <c r="U7" s="11"/>
    </row>
    <row r="8">
      <c r="A8" s="19">
        <v>7.0</v>
      </c>
      <c r="B8" s="18" t="s">
        <v>46</v>
      </c>
      <c r="C8" s="19">
        <v>11.0</v>
      </c>
      <c r="D8" s="18" t="s">
        <v>72</v>
      </c>
      <c r="F8" s="19">
        <v>3.0</v>
      </c>
      <c r="G8" s="19">
        <v>5.0</v>
      </c>
      <c r="H8" s="18" t="s">
        <v>73</v>
      </c>
      <c r="J8" s="11"/>
      <c r="K8" s="11"/>
      <c r="L8" s="11"/>
      <c r="M8" s="11"/>
      <c r="N8" s="18" t="s">
        <v>76</v>
      </c>
      <c r="O8" s="18" t="s">
        <v>147</v>
      </c>
      <c r="Q8" s="11"/>
      <c r="R8" s="19">
        <v>30.0</v>
      </c>
      <c r="S8" s="18" t="s">
        <v>75</v>
      </c>
      <c r="T8" s="11"/>
      <c r="U8" s="11"/>
    </row>
    <row r="9">
      <c r="A9" s="19">
        <v>8.0</v>
      </c>
      <c r="B9" s="18" t="s">
        <v>55</v>
      </c>
      <c r="C9" s="19">
        <v>11.0</v>
      </c>
      <c r="D9" s="18" t="s">
        <v>77</v>
      </c>
      <c r="F9" s="19">
        <v>4.0</v>
      </c>
      <c r="G9" s="19">
        <v>2.0</v>
      </c>
      <c r="H9" s="18" t="s">
        <v>45</v>
      </c>
      <c r="I9" s="11"/>
      <c r="J9" s="11"/>
      <c r="K9" s="11"/>
      <c r="L9" s="11"/>
      <c r="M9" s="11"/>
      <c r="N9" s="11"/>
      <c r="O9" s="11"/>
      <c r="P9" s="11"/>
      <c r="Q9" s="11"/>
      <c r="R9" s="19">
        <v>27.0</v>
      </c>
      <c r="S9" s="11"/>
      <c r="T9" s="11"/>
      <c r="U9" s="11"/>
    </row>
    <row r="10">
      <c r="A10" s="19">
        <v>9.0</v>
      </c>
      <c r="B10" s="18" t="s">
        <v>46</v>
      </c>
      <c r="C10" s="19">
        <v>11.0</v>
      </c>
      <c r="D10" s="18" t="s">
        <v>72</v>
      </c>
      <c r="F10" s="19">
        <v>1.0</v>
      </c>
      <c r="G10" s="19">
        <v>10.0</v>
      </c>
      <c r="H10" s="18" t="s">
        <v>45</v>
      </c>
      <c r="I10" s="11"/>
      <c r="J10" s="11"/>
      <c r="K10" s="11"/>
      <c r="L10" s="11"/>
      <c r="M10" s="11"/>
      <c r="N10" s="18" t="s">
        <v>80</v>
      </c>
      <c r="O10" s="11"/>
      <c r="P10" s="11"/>
      <c r="Q10" s="11"/>
      <c r="R10" s="19">
        <v>24.0</v>
      </c>
      <c r="S10" s="18" t="s">
        <v>23</v>
      </c>
      <c r="T10" s="11"/>
      <c r="U10" s="11"/>
    </row>
    <row r="11">
      <c r="A11" s="19">
        <v>10.0</v>
      </c>
      <c r="B11" s="18" t="s">
        <v>46</v>
      </c>
      <c r="C11" s="19">
        <v>10.0</v>
      </c>
      <c r="D11" s="18" t="s">
        <v>82</v>
      </c>
      <c r="E11" s="11"/>
      <c r="F11" s="19">
        <v>1.0</v>
      </c>
      <c r="G11" s="19">
        <v>10.0</v>
      </c>
      <c r="H11" s="18" t="s">
        <v>73</v>
      </c>
      <c r="J11" s="11"/>
      <c r="K11" s="11"/>
      <c r="L11" s="11"/>
      <c r="M11" s="11"/>
      <c r="N11" s="18" t="s">
        <v>84</v>
      </c>
      <c r="O11" s="11"/>
      <c r="P11" s="11"/>
      <c r="Q11" s="11"/>
      <c r="R11" s="19">
        <v>11.0</v>
      </c>
      <c r="S11" s="18" t="s">
        <v>68</v>
      </c>
      <c r="T11" s="11"/>
      <c r="U11" s="11"/>
    </row>
    <row r="12">
      <c r="A12" s="19">
        <v>11.0</v>
      </c>
      <c r="B12" s="18" t="s">
        <v>46</v>
      </c>
      <c r="C12" s="19">
        <v>11.0</v>
      </c>
      <c r="D12" s="18" t="s">
        <v>86</v>
      </c>
      <c r="F12" s="19">
        <v>2.0</v>
      </c>
      <c r="G12" s="19">
        <v>7.0</v>
      </c>
      <c r="H12" s="18" t="s">
        <v>73</v>
      </c>
      <c r="J12" s="11"/>
      <c r="K12" s="11"/>
      <c r="L12" s="11"/>
      <c r="M12" s="11"/>
      <c r="N12" s="18" t="s">
        <v>88</v>
      </c>
      <c r="O12" s="18" t="s">
        <v>148</v>
      </c>
      <c r="Q12" s="11"/>
      <c r="R12" s="19">
        <v>8.0</v>
      </c>
      <c r="S12" s="18" t="s">
        <v>87</v>
      </c>
      <c r="T12" s="11"/>
      <c r="U12" s="11"/>
    </row>
    <row r="13">
      <c r="A13" s="19">
        <v>12.0</v>
      </c>
      <c r="B13" s="18" t="s">
        <v>46</v>
      </c>
      <c r="C13" s="19">
        <v>10.0</v>
      </c>
      <c r="D13" s="18" t="s">
        <v>89</v>
      </c>
      <c r="E13" s="11"/>
      <c r="F13" s="19">
        <v>3.0</v>
      </c>
      <c r="G13" s="19">
        <v>7.0</v>
      </c>
      <c r="H13" s="18" t="s">
        <v>89</v>
      </c>
      <c r="I13" s="11"/>
      <c r="J13" s="11"/>
      <c r="K13" s="11"/>
      <c r="L13" s="11"/>
      <c r="M13" s="11"/>
      <c r="N13" s="18" t="s">
        <v>90</v>
      </c>
      <c r="O13" s="11"/>
      <c r="P13" s="11"/>
      <c r="Q13" s="11"/>
      <c r="R13" s="19">
        <v>8.0</v>
      </c>
      <c r="S13" s="18" t="s">
        <v>87</v>
      </c>
      <c r="T13" s="11"/>
      <c r="U13" s="11"/>
    </row>
    <row r="14">
      <c r="A14" s="19">
        <v>13.0</v>
      </c>
      <c r="B14" s="11"/>
      <c r="C14" s="11"/>
      <c r="D14" s="11"/>
      <c r="E14" s="11"/>
      <c r="F14" s="19">
        <v>1.0</v>
      </c>
      <c r="G14" s="11"/>
      <c r="H14" s="18" t="s">
        <v>65</v>
      </c>
      <c r="J14" s="11"/>
      <c r="K14" s="11"/>
      <c r="L14" s="11"/>
      <c r="M14" s="11"/>
      <c r="N14" s="11"/>
      <c r="O14" s="11"/>
      <c r="P14" s="11"/>
      <c r="Q14" s="11"/>
      <c r="R14" s="19">
        <v>3.0</v>
      </c>
      <c r="S14" s="11"/>
      <c r="T14" s="11"/>
      <c r="U14" s="11"/>
    </row>
    <row r="15">
      <c r="A15" s="19">
        <v>14.0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9">
        <v>-40.0</v>
      </c>
      <c r="S15" s="11"/>
      <c r="T15" s="11"/>
      <c r="U15" s="11"/>
    </row>
    <row r="16">
      <c r="A16" s="19">
        <v>15.0</v>
      </c>
      <c r="B16" s="11"/>
      <c r="C16" s="11"/>
      <c r="D16" s="11"/>
      <c r="E16" s="11"/>
      <c r="F16" s="19">
        <v>1.0</v>
      </c>
      <c r="G16" s="19">
        <v>10.0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9">
        <v>-22.0</v>
      </c>
      <c r="S16" s="11"/>
      <c r="T16" s="11"/>
      <c r="U16" s="11"/>
    </row>
    <row r="17">
      <c r="A17" s="19">
        <v>16.0</v>
      </c>
      <c r="B17" s="11"/>
      <c r="C17" s="11"/>
      <c r="D17" s="11"/>
      <c r="E17" s="11"/>
      <c r="F17" s="19">
        <v>1.0</v>
      </c>
      <c r="G17" s="19">
        <v>15.0</v>
      </c>
      <c r="H17" s="11"/>
      <c r="I17" s="11"/>
      <c r="J17" s="18" t="s">
        <v>177</v>
      </c>
      <c r="K17" s="11"/>
      <c r="L17" s="11"/>
      <c r="M17" s="11"/>
      <c r="N17" s="11"/>
      <c r="O17" s="11"/>
      <c r="P17" s="11"/>
      <c r="Q17" s="11"/>
      <c r="R17" s="19">
        <v>-17.0</v>
      </c>
      <c r="S17" s="11"/>
      <c r="T17" s="11"/>
      <c r="U17" s="11"/>
    </row>
    <row r="18">
      <c r="A18" s="19">
        <v>17.0</v>
      </c>
      <c r="B18" s="11"/>
      <c r="C18" s="11"/>
      <c r="D18" s="11"/>
      <c r="E18" s="11"/>
      <c r="F18" s="19">
        <v>2.0</v>
      </c>
      <c r="G18" s="19">
        <v>10.0</v>
      </c>
      <c r="H18" s="18" t="s">
        <v>45</v>
      </c>
      <c r="I18" s="11"/>
      <c r="J18" s="18" t="s">
        <v>178</v>
      </c>
      <c r="K18" s="11"/>
      <c r="L18" s="11"/>
      <c r="M18" s="11"/>
      <c r="N18" s="11"/>
      <c r="O18" s="11"/>
      <c r="P18" s="11"/>
      <c r="Q18" s="11"/>
      <c r="R18" s="19">
        <v>-22.0</v>
      </c>
      <c r="S18" s="11"/>
      <c r="T18" s="11"/>
      <c r="U18" s="11"/>
    </row>
    <row r="19">
      <c r="A19" s="19">
        <v>18.0</v>
      </c>
      <c r="B19" s="11"/>
      <c r="C19" s="11"/>
      <c r="D19" s="11"/>
      <c r="E19" s="11"/>
      <c r="F19" s="19">
        <v>3.0</v>
      </c>
      <c r="G19" s="19">
        <v>13.0</v>
      </c>
      <c r="H19" s="18" t="s">
        <v>45</v>
      </c>
      <c r="I19" s="11"/>
      <c r="J19" s="18" t="s">
        <v>179</v>
      </c>
      <c r="K19" s="11"/>
      <c r="L19" s="11"/>
      <c r="M19" s="11"/>
      <c r="N19" s="11"/>
      <c r="O19" s="11"/>
      <c r="P19" s="11"/>
      <c r="Q19" s="11"/>
      <c r="R19" s="19">
        <v>-19.0</v>
      </c>
      <c r="S19" s="11"/>
      <c r="T19" s="11"/>
      <c r="U19" s="11"/>
    </row>
    <row r="20">
      <c r="A20" s="19">
        <v>19.0</v>
      </c>
      <c r="B20" s="11"/>
      <c r="C20" s="11"/>
      <c r="D20" s="11"/>
      <c r="E20" s="11"/>
      <c r="F20" s="19">
        <v>4.0</v>
      </c>
      <c r="G20" s="19">
        <v>13.0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9">
        <v>-19.0</v>
      </c>
      <c r="S20" s="11"/>
      <c r="T20" s="11"/>
      <c r="U20" s="11"/>
    </row>
    <row r="21">
      <c r="A21" s="19">
        <v>20.0</v>
      </c>
      <c r="B21" s="18" t="s">
        <v>55</v>
      </c>
      <c r="C21" s="19">
        <v>12.0</v>
      </c>
      <c r="D21" s="18" t="s">
        <v>60</v>
      </c>
      <c r="F21" s="19">
        <v>0.0</v>
      </c>
      <c r="G21" s="19">
        <v>10.0</v>
      </c>
      <c r="H21" s="18" t="s">
        <v>45</v>
      </c>
      <c r="I21" s="11"/>
      <c r="J21" s="11"/>
      <c r="K21" s="11"/>
      <c r="L21" s="11"/>
      <c r="M21" s="11"/>
      <c r="N21" s="11"/>
      <c r="O21" s="11"/>
      <c r="P21" s="11"/>
      <c r="Q21" s="11"/>
      <c r="R21" s="19">
        <v>-24.0</v>
      </c>
      <c r="S21" s="11"/>
      <c r="T21" s="11"/>
      <c r="U21" s="11"/>
    </row>
    <row r="22">
      <c r="A22" s="19">
        <v>21.0</v>
      </c>
      <c r="B22" s="18" t="s">
        <v>46</v>
      </c>
      <c r="C22" s="19">
        <v>11.0</v>
      </c>
      <c r="D22" s="18" t="s">
        <v>70</v>
      </c>
      <c r="F22" s="19">
        <v>2.0</v>
      </c>
      <c r="G22" s="19">
        <v>8.0</v>
      </c>
      <c r="H22" s="18" t="s">
        <v>45</v>
      </c>
      <c r="I22" s="11"/>
      <c r="J22" s="11"/>
      <c r="K22" s="11"/>
      <c r="L22" s="11"/>
      <c r="M22" s="11"/>
      <c r="N22" s="18" t="s">
        <v>92</v>
      </c>
      <c r="O22" s="18" t="s">
        <v>149</v>
      </c>
      <c r="Q22" s="11"/>
      <c r="R22" s="19">
        <v>-26.0</v>
      </c>
      <c r="S22" s="18" t="s">
        <v>23</v>
      </c>
      <c r="T22" s="11"/>
      <c r="U22" s="11"/>
    </row>
    <row r="23">
      <c r="A23" s="19">
        <v>22.0</v>
      </c>
      <c r="B23" s="18" t="s">
        <v>46</v>
      </c>
      <c r="C23" s="19">
        <v>10.0</v>
      </c>
      <c r="D23" s="18" t="s">
        <v>82</v>
      </c>
      <c r="E23" s="11"/>
      <c r="F23" s="19">
        <v>3.0</v>
      </c>
      <c r="G23" s="19">
        <v>8.0</v>
      </c>
      <c r="H23" s="18" t="s">
        <v>73</v>
      </c>
      <c r="J23" s="11"/>
      <c r="K23" s="11"/>
      <c r="L23" s="11"/>
      <c r="M23" s="11"/>
      <c r="N23" s="18" t="s">
        <v>94</v>
      </c>
      <c r="P23" s="11"/>
      <c r="Q23" s="11"/>
      <c r="R23" s="19">
        <v>-26.0</v>
      </c>
      <c r="S23" s="18" t="s">
        <v>68</v>
      </c>
      <c r="T23" s="11"/>
      <c r="U23" s="11"/>
    </row>
    <row r="24">
      <c r="A24" s="19">
        <v>23.0</v>
      </c>
      <c r="B24" s="11"/>
      <c r="C24" s="11"/>
      <c r="D24" s="11"/>
      <c r="E24" s="11"/>
      <c r="F24" s="19">
        <v>4.0</v>
      </c>
      <c r="G24" s="19">
        <v>8.0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9">
        <v>-26.0</v>
      </c>
      <c r="S24" s="11"/>
      <c r="T24" s="11"/>
      <c r="U24" s="11"/>
    </row>
    <row r="25">
      <c r="A25" s="19">
        <v>24.0</v>
      </c>
      <c r="B25" s="11"/>
      <c r="C25" s="11"/>
      <c r="D25" s="11"/>
      <c r="E25" s="11"/>
      <c r="F25" s="19">
        <v>1.0</v>
      </c>
      <c r="G25" s="19">
        <v>10.0</v>
      </c>
      <c r="H25" s="18" t="s">
        <v>45</v>
      </c>
      <c r="I25" s="11"/>
      <c r="J25" s="18" t="s">
        <v>178</v>
      </c>
      <c r="K25" s="11"/>
      <c r="L25" s="11"/>
      <c r="M25" s="11"/>
      <c r="N25" s="11"/>
      <c r="O25" s="11"/>
      <c r="P25" s="11"/>
      <c r="Q25" s="11"/>
      <c r="R25" s="19">
        <v>-32.0</v>
      </c>
      <c r="S25" s="11"/>
      <c r="T25" s="11"/>
      <c r="U25" s="11"/>
    </row>
    <row r="26">
      <c r="A26" s="19">
        <v>25.0</v>
      </c>
      <c r="B26" s="11"/>
      <c r="C26" s="11"/>
      <c r="D26" s="11"/>
      <c r="E26" s="11"/>
      <c r="F26" s="19">
        <v>2.0</v>
      </c>
      <c r="G26" s="19">
        <v>7.0</v>
      </c>
      <c r="H26" s="18" t="s">
        <v>95</v>
      </c>
      <c r="I26" s="11"/>
      <c r="J26" s="18" t="s">
        <v>180</v>
      </c>
      <c r="K26" s="11"/>
      <c r="L26" s="11"/>
      <c r="M26" s="11"/>
      <c r="N26" s="11"/>
      <c r="O26" s="11"/>
      <c r="P26" s="11"/>
      <c r="Q26" s="11"/>
      <c r="R26" s="19">
        <v>-35.0</v>
      </c>
      <c r="S26" s="11"/>
      <c r="T26" s="11"/>
      <c r="U26" s="11"/>
    </row>
    <row r="27">
      <c r="A27" s="19">
        <v>26.0</v>
      </c>
      <c r="B27" s="11"/>
      <c r="C27" s="11"/>
      <c r="D27" s="11"/>
      <c r="E27" s="11"/>
      <c r="F27" s="19">
        <v>3.0</v>
      </c>
      <c r="G27" s="19">
        <v>12.0</v>
      </c>
      <c r="H27" s="18" t="s">
        <v>45</v>
      </c>
      <c r="I27" s="11"/>
      <c r="J27" s="18" t="s">
        <v>180</v>
      </c>
      <c r="K27" s="11"/>
      <c r="L27" s="11"/>
      <c r="M27" s="11"/>
      <c r="N27" s="11"/>
      <c r="O27" s="11"/>
      <c r="P27" s="11"/>
      <c r="Q27" s="11"/>
      <c r="R27" s="19">
        <v>-30.0</v>
      </c>
      <c r="S27" s="11"/>
      <c r="T27" s="11"/>
      <c r="U27" s="11"/>
    </row>
    <row r="28">
      <c r="A28" s="19">
        <v>27.0</v>
      </c>
      <c r="B28" s="11"/>
      <c r="C28" s="11"/>
      <c r="D28" s="11"/>
      <c r="E28" s="11"/>
      <c r="F28" s="19">
        <v>4.0</v>
      </c>
      <c r="G28" s="19">
        <v>4.0</v>
      </c>
      <c r="H28" s="18" t="s">
        <v>45</v>
      </c>
      <c r="I28" s="11"/>
      <c r="J28" s="18" t="s">
        <v>179</v>
      </c>
      <c r="K28" s="11"/>
      <c r="L28" s="11"/>
      <c r="M28" s="11"/>
      <c r="N28" s="11"/>
      <c r="O28" s="11"/>
      <c r="P28" s="11"/>
      <c r="Q28" s="11"/>
      <c r="R28" s="19">
        <v>-38.0</v>
      </c>
      <c r="S28" s="11"/>
      <c r="T28" s="11"/>
      <c r="U28" s="11"/>
    </row>
    <row r="29">
      <c r="A29" s="19">
        <v>28.0</v>
      </c>
      <c r="B29" s="11"/>
      <c r="C29" s="11"/>
      <c r="D29" s="11"/>
      <c r="E29" s="11"/>
      <c r="F29" s="19">
        <v>1.0</v>
      </c>
      <c r="G29" s="19">
        <v>10.0</v>
      </c>
      <c r="H29" s="18" t="s">
        <v>96</v>
      </c>
      <c r="I29" s="11"/>
      <c r="J29" s="18" t="s">
        <v>180</v>
      </c>
      <c r="K29" s="11"/>
      <c r="L29" s="11"/>
      <c r="M29" s="11"/>
      <c r="N29" s="11"/>
      <c r="O29" s="11"/>
      <c r="P29" s="11"/>
      <c r="Q29" s="11"/>
      <c r="R29" s="19">
        <v>-43.0</v>
      </c>
      <c r="S29" s="11"/>
      <c r="T29" s="11"/>
      <c r="U29" s="11"/>
    </row>
    <row r="30">
      <c r="A30" s="19">
        <v>29.0</v>
      </c>
      <c r="B30" s="11"/>
      <c r="C30" s="11"/>
      <c r="D30" s="11"/>
      <c r="E30" s="11"/>
      <c r="F30" s="19">
        <v>1.0</v>
      </c>
      <c r="G30" s="19">
        <v>10.0</v>
      </c>
      <c r="H30" s="11"/>
      <c r="I30" s="11"/>
      <c r="J30" s="18" t="s">
        <v>180</v>
      </c>
      <c r="K30" s="11"/>
      <c r="L30" s="11"/>
      <c r="M30" s="11"/>
      <c r="N30" s="11"/>
      <c r="O30" s="11"/>
      <c r="P30" s="11"/>
      <c r="Q30" s="11"/>
      <c r="R30" s="19">
        <v>46.0</v>
      </c>
      <c r="S30" s="11"/>
      <c r="T30" s="11"/>
      <c r="U30" s="11"/>
    </row>
    <row r="31">
      <c r="A31" s="19">
        <v>30.0</v>
      </c>
      <c r="B31" s="11"/>
      <c r="C31" s="11"/>
      <c r="D31" s="11"/>
      <c r="E31" s="11"/>
      <c r="F31" s="19">
        <v>2.0</v>
      </c>
      <c r="G31" s="19">
        <v>4.0</v>
      </c>
      <c r="H31" s="18" t="s">
        <v>45</v>
      </c>
      <c r="I31" s="11"/>
      <c r="J31" s="18" t="s">
        <v>178</v>
      </c>
      <c r="K31" s="11"/>
      <c r="L31" s="11"/>
      <c r="M31" s="11"/>
      <c r="N31" s="11"/>
      <c r="O31" s="11"/>
      <c r="P31" s="11"/>
      <c r="Q31" s="11"/>
      <c r="R31" s="19">
        <v>40.0</v>
      </c>
      <c r="S31" s="11"/>
      <c r="T31" s="11"/>
      <c r="U31" s="11"/>
    </row>
    <row r="32">
      <c r="A32" s="19">
        <v>31.0</v>
      </c>
      <c r="B32" s="11"/>
      <c r="C32" s="11"/>
      <c r="D32" s="11"/>
      <c r="E32" s="11"/>
      <c r="F32" s="19">
        <v>1.0</v>
      </c>
      <c r="G32" s="19">
        <v>10.0</v>
      </c>
      <c r="H32" s="18" t="s">
        <v>97</v>
      </c>
      <c r="I32" s="11"/>
      <c r="J32" s="11"/>
      <c r="K32" s="11"/>
      <c r="L32" s="11"/>
      <c r="M32" s="11"/>
      <c r="N32" s="11"/>
      <c r="O32" s="11"/>
      <c r="P32" s="11"/>
      <c r="Q32" s="11"/>
      <c r="R32" s="19">
        <v>35.0</v>
      </c>
      <c r="S32" s="11"/>
      <c r="T32" s="11"/>
      <c r="U32" s="11"/>
    </row>
    <row r="33">
      <c r="A33" s="19">
        <v>32.0</v>
      </c>
      <c r="B33" s="11"/>
      <c r="C33" s="11"/>
      <c r="D33" s="11"/>
      <c r="E33" s="11"/>
      <c r="F33" s="19">
        <v>1.0</v>
      </c>
      <c r="G33" s="19">
        <v>10.0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9">
        <v>20.0</v>
      </c>
      <c r="S33" s="11"/>
      <c r="T33" s="11"/>
      <c r="U33" s="11"/>
    </row>
    <row r="34">
      <c r="A34" s="19">
        <v>33.0</v>
      </c>
      <c r="B34" s="11"/>
      <c r="C34" s="11"/>
      <c r="D34" s="11"/>
      <c r="E34" s="11"/>
      <c r="F34" s="19">
        <v>2.0</v>
      </c>
      <c r="G34" s="19">
        <v>10.0</v>
      </c>
      <c r="H34" s="18" t="s">
        <v>45</v>
      </c>
      <c r="I34" s="11"/>
      <c r="J34" s="11"/>
      <c r="K34" s="11"/>
      <c r="L34" s="11"/>
      <c r="M34" s="11"/>
      <c r="N34" s="11"/>
      <c r="O34" s="11"/>
      <c r="P34" s="11"/>
      <c r="Q34" s="11"/>
      <c r="R34" s="19">
        <v>20.0</v>
      </c>
      <c r="S34" s="11"/>
      <c r="T34" s="11"/>
      <c r="U34" s="11"/>
    </row>
    <row r="35">
      <c r="A35" s="19">
        <v>34.0</v>
      </c>
      <c r="B35" s="11"/>
      <c r="C35" s="11"/>
      <c r="D35" s="11"/>
      <c r="E35" s="11"/>
      <c r="F35" s="19">
        <v>3.0</v>
      </c>
      <c r="G35" s="19">
        <v>6.0</v>
      </c>
      <c r="H35" s="18" t="s">
        <v>45</v>
      </c>
      <c r="I35" s="11"/>
      <c r="J35" s="11"/>
      <c r="K35" s="11"/>
      <c r="L35" s="11"/>
      <c r="M35" s="11"/>
      <c r="N35" s="11"/>
      <c r="O35" s="11"/>
      <c r="P35" s="11"/>
      <c r="Q35" s="11"/>
      <c r="R35" s="19">
        <v>16.0</v>
      </c>
      <c r="S35" s="11"/>
      <c r="T35" s="11"/>
      <c r="U35" s="11"/>
    </row>
    <row r="36">
      <c r="A36" s="19">
        <v>35.0</v>
      </c>
      <c r="B36" s="11"/>
      <c r="C36" s="11"/>
      <c r="D36" s="11"/>
      <c r="E36" s="11"/>
      <c r="F36" s="19">
        <v>3.0</v>
      </c>
      <c r="G36" s="19">
        <v>6.0</v>
      </c>
      <c r="H36" s="18" t="s">
        <v>45</v>
      </c>
      <c r="I36" s="11"/>
      <c r="J36" s="11"/>
      <c r="K36" s="11"/>
      <c r="L36" s="11"/>
      <c r="M36" s="11"/>
      <c r="N36" s="11"/>
      <c r="O36" s="11"/>
      <c r="P36" s="11"/>
      <c r="Q36" s="11"/>
      <c r="R36" s="19">
        <v>16.0</v>
      </c>
      <c r="S36" s="11"/>
      <c r="T36" s="11"/>
      <c r="U36" s="11"/>
    </row>
    <row r="37">
      <c r="A37" s="19">
        <v>36.0</v>
      </c>
      <c r="B37" s="11"/>
      <c r="C37" s="11"/>
      <c r="D37" s="11"/>
      <c r="E37" s="11"/>
      <c r="F37" s="19">
        <v>1.0</v>
      </c>
      <c r="G37" s="19">
        <v>10.0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9">
        <v>16.0</v>
      </c>
      <c r="S37" s="11"/>
      <c r="T37" s="11"/>
      <c r="U37" s="11"/>
    </row>
    <row r="38">
      <c r="A38" s="19">
        <v>37.0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9">
        <v>-35.0</v>
      </c>
      <c r="S38" s="11"/>
      <c r="T38" s="11"/>
      <c r="U38" s="11"/>
    </row>
    <row r="39">
      <c r="A39" s="19">
        <v>38.0</v>
      </c>
      <c r="B39" s="18" t="s">
        <v>46</v>
      </c>
      <c r="C39" s="19">
        <v>10.0</v>
      </c>
      <c r="D39" s="18" t="s">
        <v>89</v>
      </c>
      <c r="E39" s="11"/>
      <c r="F39" s="19">
        <v>0.0</v>
      </c>
      <c r="G39" s="19">
        <v>10.0</v>
      </c>
      <c r="H39" s="18" t="s">
        <v>89</v>
      </c>
      <c r="I39" s="11"/>
      <c r="J39" s="11"/>
      <c r="K39" s="11"/>
      <c r="L39" s="11"/>
      <c r="M39" s="11"/>
      <c r="N39" s="11"/>
      <c r="O39" s="11"/>
      <c r="P39" s="11"/>
      <c r="Q39" s="11"/>
      <c r="R39" s="19">
        <v>-21.0</v>
      </c>
      <c r="S39" s="11"/>
      <c r="T39" s="11"/>
      <c r="U39" s="11"/>
    </row>
    <row r="40">
      <c r="A40" s="19">
        <v>39.0</v>
      </c>
      <c r="B40" s="18" t="s">
        <v>46</v>
      </c>
      <c r="C40" s="19">
        <v>10.0</v>
      </c>
      <c r="D40" s="18" t="s">
        <v>64</v>
      </c>
      <c r="E40" s="11"/>
      <c r="F40" s="19">
        <v>1.0</v>
      </c>
      <c r="G40" s="19">
        <v>10.0</v>
      </c>
      <c r="H40" s="18" t="s">
        <v>65</v>
      </c>
      <c r="J40" s="11"/>
      <c r="K40" s="11"/>
      <c r="L40" s="11"/>
      <c r="M40" s="11"/>
      <c r="N40" s="18" t="s">
        <v>69</v>
      </c>
      <c r="O40" s="18" t="s">
        <v>150</v>
      </c>
      <c r="P40" s="11"/>
      <c r="Q40" s="11"/>
      <c r="R40" s="19">
        <v>-40.0</v>
      </c>
      <c r="S40" s="18" t="s">
        <v>68</v>
      </c>
      <c r="T40" s="11"/>
      <c r="U40" s="11"/>
    </row>
    <row r="41">
      <c r="A41" s="19">
        <v>40.0</v>
      </c>
      <c r="B41" s="18" t="s">
        <v>55</v>
      </c>
      <c r="C41" s="19">
        <v>12.0</v>
      </c>
      <c r="D41" s="18" t="s">
        <v>99</v>
      </c>
      <c r="F41" s="19">
        <v>1.0</v>
      </c>
      <c r="G41" s="19">
        <v>5.0</v>
      </c>
      <c r="H41" s="18" t="s">
        <v>45</v>
      </c>
      <c r="I41" s="11"/>
      <c r="J41" s="11"/>
      <c r="K41" s="11"/>
      <c r="L41" s="11"/>
      <c r="M41" s="11"/>
      <c r="N41" s="11"/>
      <c r="O41" s="18" t="s">
        <v>144</v>
      </c>
      <c r="Q41" s="11"/>
      <c r="R41" s="19">
        <v>-45.0</v>
      </c>
      <c r="S41" s="11"/>
      <c r="T41" s="11"/>
      <c r="U41" s="11"/>
    </row>
    <row r="42">
      <c r="A42" s="19">
        <v>41.0</v>
      </c>
      <c r="B42" s="18" t="s">
        <v>46</v>
      </c>
      <c r="C42" s="19">
        <v>11.0</v>
      </c>
      <c r="D42" s="18" t="s">
        <v>64</v>
      </c>
      <c r="E42" s="11"/>
      <c r="F42" s="19">
        <v>2.0</v>
      </c>
      <c r="G42" s="19">
        <v>8.0</v>
      </c>
      <c r="H42" s="18" t="s">
        <v>73</v>
      </c>
      <c r="J42" s="11"/>
      <c r="K42" s="11"/>
      <c r="L42" s="11"/>
      <c r="M42" s="11"/>
      <c r="N42" s="18" t="s">
        <v>76</v>
      </c>
      <c r="P42" s="11"/>
      <c r="Q42" s="11"/>
      <c r="R42" s="19">
        <v>-42.0</v>
      </c>
      <c r="S42" s="18" t="s">
        <v>75</v>
      </c>
      <c r="T42" s="11"/>
      <c r="U42" s="11"/>
    </row>
    <row r="43">
      <c r="A43" s="19">
        <v>42.0</v>
      </c>
      <c r="B43" s="18" t="s">
        <v>55</v>
      </c>
      <c r="C43" s="18" t="s">
        <v>101</v>
      </c>
      <c r="D43" s="18" t="s">
        <v>102</v>
      </c>
      <c r="E43" s="11"/>
      <c r="F43" s="19">
        <v>3.0</v>
      </c>
      <c r="G43" s="19">
        <v>1.0</v>
      </c>
      <c r="H43" s="18" t="s">
        <v>96</v>
      </c>
      <c r="I43" s="11"/>
      <c r="J43" s="11"/>
      <c r="K43" s="11"/>
      <c r="L43" s="11"/>
      <c r="M43" s="11"/>
      <c r="N43" s="11"/>
      <c r="O43" s="11"/>
      <c r="P43" s="11"/>
      <c r="Q43" s="11"/>
      <c r="R43" s="19">
        <v>-49.0</v>
      </c>
      <c r="S43" s="11"/>
      <c r="T43" s="11"/>
      <c r="U43" s="11"/>
    </row>
    <row r="44">
      <c r="A44" s="19">
        <v>43.0</v>
      </c>
      <c r="B44" s="18" t="s">
        <v>46</v>
      </c>
      <c r="C44" s="19">
        <v>12.0</v>
      </c>
      <c r="D44" s="18" t="s">
        <v>104</v>
      </c>
      <c r="F44" s="19">
        <v>1.0</v>
      </c>
      <c r="G44" s="19">
        <v>10.0</v>
      </c>
      <c r="H44" s="18" t="s">
        <v>65</v>
      </c>
      <c r="J44" s="11"/>
      <c r="K44" s="11"/>
      <c r="L44" s="11"/>
      <c r="M44" s="11"/>
      <c r="N44" s="18" t="s">
        <v>106</v>
      </c>
      <c r="O44" s="18" t="s">
        <v>153</v>
      </c>
      <c r="Q44" s="11"/>
      <c r="R44" s="19">
        <v>50.0</v>
      </c>
      <c r="S44" s="18" t="s">
        <v>105</v>
      </c>
      <c r="T44" s="11"/>
      <c r="U44" s="11"/>
    </row>
    <row r="45">
      <c r="A45" s="19">
        <v>44.0</v>
      </c>
      <c r="B45" s="18" t="s">
        <v>55</v>
      </c>
      <c r="C45" s="19">
        <v>12.0</v>
      </c>
      <c r="D45" s="18" t="s">
        <v>60</v>
      </c>
      <c r="F45" s="19">
        <v>1.0</v>
      </c>
      <c r="G45" s="19">
        <v>10.0</v>
      </c>
      <c r="H45" s="18" t="s">
        <v>45</v>
      </c>
      <c r="I45" s="11"/>
      <c r="J45" s="11"/>
      <c r="K45" s="11"/>
      <c r="L45" s="11"/>
      <c r="M45" s="11"/>
      <c r="N45" s="11"/>
      <c r="O45" s="11"/>
      <c r="P45" s="11"/>
      <c r="Q45" s="11"/>
      <c r="R45" s="19">
        <v>33.0</v>
      </c>
      <c r="S45" s="11"/>
      <c r="T45" s="11"/>
      <c r="U45" s="11"/>
    </row>
    <row r="46">
      <c r="A46" s="19">
        <v>45.0</v>
      </c>
      <c r="B46" s="18" t="s">
        <v>55</v>
      </c>
      <c r="C46" s="19">
        <v>11.0</v>
      </c>
      <c r="D46" s="18" t="s">
        <v>108</v>
      </c>
      <c r="E46" s="11"/>
      <c r="F46" s="19">
        <v>2.0</v>
      </c>
      <c r="G46" s="19">
        <v>4.0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9">
        <v>27.0</v>
      </c>
      <c r="S46" s="11"/>
      <c r="T46" s="11"/>
      <c r="U46" s="11"/>
    </row>
    <row r="47">
      <c r="A47" s="19">
        <v>46.0</v>
      </c>
      <c r="B47" s="18" t="s">
        <v>46</v>
      </c>
      <c r="C47" s="19">
        <v>11.0</v>
      </c>
      <c r="D47" s="18" t="s">
        <v>72</v>
      </c>
      <c r="F47" s="19">
        <v>3.0</v>
      </c>
      <c r="G47" s="19">
        <v>7.0</v>
      </c>
      <c r="H47" s="18" t="s">
        <v>65</v>
      </c>
      <c r="J47" s="11"/>
      <c r="K47" s="11"/>
      <c r="L47" s="11"/>
      <c r="M47" s="11"/>
      <c r="N47" s="18" t="s">
        <v>109</v>
      </c>
      <c r="O47" s="11"/>
      <c r="P47" s="11"/>
      <c r="Q47" s="11"/>
      <c r="R47" s="19">
        <v>30.0</v>
      </c>
      <c r="S47" s="18" t="s">
        <v>68</v>
      </c>
      <c r="T47" s="11"/>
      <c r="U47" s="11"/>
    </row>
    <row r="48">
      <c r="A48" s="19">
        <v>47.0</v>
      </c>
      <c r="B48" s="11"/>
      <c r="C48" s="11"/>
      <c r="D48" s="11"/>
      <c r="E48" s="11"/>
      <c r="F48" s="19">
        <v>4.0</v>
      </c>
      <c r="G48" s="19">
        <v>7.0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9">
        <v>30.0</v>
      </c>
      <c r="S48" s="11"/>
      <c r="T48" s="11"/>
      <c r="U48" s="11"/>
    </row>
    <row r="49">
      <c r="A49" s="19">
        <v>48.0</v>
      </c>
      <c r="B49" s="11"/>
      <c r="C49" s="11"/>
      <c r="D49" s="11"/>
      <c r="E49" s="11"/>
      <c r="F49" s="19">
        <v>1.0</v>
      </c>
      <c r="G49" s="19">
        <v>10.0</v>
      </c>
      <c r="H49" s="18" t="s">
        <v>97</v>
      </c>
      <c r="I49" s="11"/>
      <c r="J49" s="11"/>
      <c r="K49" s="11"/>
      <c r="L49" s="11"/>
      <c r="M49" s="11"/>
      <c r="N49" s="11"/>
      <c r="O49" s="11"/>
      <c r="P49" s="11"/>
      <c r="Q49" s="11"/>
      <c r="R49" s="19">
        <v>-31.0</v>
      </c>
      <c r="S49" s="11"/>
      <c r="T49" s="11"/>
      <c r="U49" s="11"/>
    </row>
    <row r="50">
      <c r="A50" s="19">
        <v>49.0</v>
      </c>
      <c r="B50" s="11"/>
      <c r="C50" s="11"/>
      <c r="D50" s="11"/>
      <c r="E50" s="11"/>
      <c r="F50" s="19">
        <v>2.0</v>
      </c>
      <c r="G50" s="19">
        <v>4.0</v>
      </c>
      <c r="H50" s="18" t="s">
        <v>45</v>
      </c>
      <c r="I50" s="11"/>
      <c r="J50" s="11"/>
      <c r="K50" s="11"/>
      <c r="L50" s="11"/>
      <c r="M50" s="11"/>
      <c r="N50" s="11"/>
      <c r="O50" s="11"/>
      <c r="P50" s="11"/>
      <c r="Q50" s="11"/>
      <c r="R50" s="19">
        <v>-37.0</v>
      </c>
      <c r="S50" s="11"/>
      <c r="T50" s="11"/>
      <c r="U50" s="11"/>
    </row>
    <row r="51">
      <c r="A51" s="19">
        <v>50.0</v>
      </c>
      <c r="B51" s="11"/>
      <c r="C51" s="11"/>
      <c r="D51" s="11"/>
      <c r="E51" s="11"/>
      <c r="F51" s="19">
        <v>3.0</v>
      </c>
      <c r="G51" s="19">
        <v>3.0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9">
        <v>-38.0</v>
      </c>
      <c r="S51" s="11"/>
      <c r="T51" s="11"/>
      <c r="U51" s="11"/>
    </row>
    <row r="52">
      <c r="A52" s="19">
        <v>51.0</v>
      </c>
      <c r="B52" s="11"/>
      <c r="C52" s="11"/>
      <c r="D52" s="11"/>
      <c r="E52" s="11"/>
      <c r="F52" s="19">
        <v>1.0</v>
      </c>
      <c r="G52" s="19">
        <v>10.0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9">
        <v>-43.0</v>
      </c>
      <c r="S52" s="11"/>
      <c r="T52" s="11"/>
      <c r="U52" s="11"/>
    </row>
    <row r="53">
      <c r="A53" s="19">
        <v>52.0</v>
      </c>
      <c r="B53" s="11"/>
      <c r="C53" s="11"/>
      <c r="D53" s="11"/>
      <c r="E53" s="11"/>
      <c r="F53" s="19">
        <v>2.0</v>
      </c>
      <c r="G53" s="19">
        <v>8.0</v>
      </c>
      <c r="H53" s="18" t="s">
        <v>45</v>
      </c>
      <c r="I53" s="11"/>
      <c r="J53" s="11"/>
      <c r="K53" s="11"/>
      <c r="L53" s="11"/>
      <c r="M53" s="11"/>
      <c r="N53" s="11"/>
      <c r="O53" s="11"/>
      <c r="P53" s="11"/>
      <c r="Q53" s="11"/>
      <c r="R53" s="19">
        <v>-45.0</v>
      </c>
      <c r="S53" s="11"/>
      <c r="T53" s="11"/>
      <c r="U53" s="11"/>
    </row>
    <row r="54">
      <c r="A54" s="19">
        <v>53.0</v>
      </c>
      <c r="B54" s="11"/>
      <c r="C54" s="11"/>
      <c r="D54" s="11"/>
      <c r="E54" s="11"/>
      <c r="F54" s="19">
        <v>3.0</v>
      </c>
      <c r="G54" s="19">
        <v>1.0</v>
      </c>
      <c r="H54" s="18" t="s">
        <v>110</v>
      </c>
      <c r="I54" s="11"/>
      <c r="J54" s="11"/>
      <c r="K54" s="11"/>
      <c r="L54" s="11"/>
      <c r="M54" s="11"/>
      <c r="N54" s="11"/>
      <c r="O54" s="11"/>
      <c r="P54" s="11"/>
      <c r="Q54" s="11"/>
      <c r="R54" s="19">
        <v>48.0</v>
      </c>
      <c r="S54" s="11"/>
      <c r="T54" s="11"/>
      <c r="U54" s="11"/>
    </row>
    <row r="55">
      <c r="A55" s="19">
        <v>54.0</v>
      </c>
      <c r="B55" s="11"/>
      <c r="C55" s="11"/>
      <c r="D55" s="11"/>
      <c r="E55" s="11"/>
      <c r="F55" s="19">
        <v>3.0</v>
      </c>
      <c r="G55" s="19">
        <v>11.0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9">
        <v>-42.0</v>
      </c>
      <c r="S55" s="11"/>
      <c r="T55" s="11"/>
      <c r="U55" s="11"/>
    </row>
    <row r="56">
      <c r="A56" s="19">
        <v>55.0</v>
      </c>
      <c r="B56" s="11"/>
      <c r="C56" s="11"/>
      <c r="D56" s="11"/>
      <c r="E56" s="11"/>
      <c r="F56" s="19">
        <v>4.0</v>
      </c>
      <c r="G56" s="19">
        <v>6.0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9">
        <v>-47.0</v>
      </c>
      <c r="S56" s="11"/>
      <c r="T56" s="11"/>
      <c r="U56" s="11"/>
    </row>
    <row r="57">
      <c r="A57" s="19">
        <v>56.0</v>
      </c>
      <c r="B57" s="11"/>
      <c r="C57" s="11"/>
      <c r="D57" s="11"/>
      <c r="E57" s="11"/>
      <c r="F57" s="19">
        <v>4.0</v>
      </c>
      <c r="G57" s="19">
        <v>6.0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9">
        <v>-47.0</v>
      </c>
      <c r="S57" s="11"/>
      <c r="T57" s="11"/>
      <c r="U57" s="11"/>
    </row>
    <row r="58">
      <c r="A58" s="19">
        <v>57.0</v>
      </c>
      <c r="B58" s="18" t="s">
        <v>55</v>
      </c>
      <c r="C58" s="19">
        <v>11.0</v>
      </c>
      <c r="D58" s="18" t="s">
        <v>70</v>
      </c>
      <c r="F58" s="19">
        <v>1.0</v>
      </c>
      <c r="G58" s="19">
        <v>10.0</v>
      </c>
      <c r="H58" s="18" t="s">
        <v>65</v>
      </c>
      <c r="J58" s="11"/>
      <c r="K58" s="11"/>
      <c r="L58" s="11"/>
      <c r="M58" s="11"/>
      <c r="N58" s="11"/>
      <c r="O58" s="18" t="s">
        <v>149</v>
      </c>
      <c r="Q58" s="11"/>
      <c r="R58" s="19">
        <v>46.0</v>
      </c>
      <c r="S58" s="11"/>
      <c r="T58" s="11"/>
      <c r="U58" s="11"/>
    </row>
    <row r="59">
      <c r="A59" s="19">
        <v>58.0</v>
      </c>
      <c r="B59" s="18" t="s">
        <v>55</v>
      </c>
      <c r="C59" s="19">
        <v>11.0</v>
      </c>
      <c r="D59" s="18" t="s">
        <v>70</v>
      </c>
      <c r="F59" s="19">
        <v>2.0</v>
      </c>
      <c r="G59" s="19">
        <v>10.0</v>
      </c>
      <c r="H59" s="18" t="s">
        <v>45</v>
      </c>
      <c r="I59" s="11"/>
      <c r="J59" s="11"/>
      <c r="K59" s="11"/>
      <c r="L59" s="11"/>
      <c r="M59" s="11"/>
      <c r="N59" s="11"/>
      <c r="O59" s="18" t="s">
        <v>149</v>
      </c>
      <c r="Q59" s="11"/>
      <c r="R59" s="19">
        <v>46.0</v>
      </c>
      <c r="S59" s="11"/>
      <c r="T59" s="11"/>
      <c r="U59" s="11"/>
    </row>
    <row r="60">
      <c r="A60" s="19">
        <v>59.0</v>
      </c>
      <c r="B60" s="18" t="s">
        <v>46</v>
      </c>
      <c r="C60" s="19">
        <v>11.0</v>
      </c>
      <c r="D60" s="18" t="s">
        <v>112</v>
      </c>
      <c r="F60" s="19">
        <v>1.0</v>
      </c>
      <c r="G60" s="19">
        <v>10.0</v>
      </c>
      <c r="H60" s="18" t="s">
        <v>73</v>
      </c>
      <c r="J60" s="11"/>
      <c r="K60" s="11"/>
      <c r="L60" s="11"/>
      <c r="M60" s="11"/>
      <c r="N60" s="18" t="s">
        <v>94</v>
      </c>
      <c r="P60" s="11"/>
      <c r="Q60" s="11"/>
      <c r="R60" s="19">
        <v>28.0</v>
      </c>
      <c r="S60" s="18" t="s">
        <v>68</v>
      </c>
      <c r="T60" s="11"/>
      <c r="U60" s="11"/>
    </row>
    <row r="61">
      <c r="A61" s="19">
        <v>60.0</v>
      </c>
      <c r="B61" s="18" t="s">
        <v>46</v>
      </c>
      <c r="C61" s="19">
        <v>11.0</v>
      </c>
      <c r="D61" s="18" t="s">
        <v>77</v>
      </c>
      <c r="F61" s="19">
        <v>2.0</v>
      </c>
      <c r="G61" s="19">
        <v>10.0</v>
      </c>
      <c r="H61" s="11"/>
      <c r="I61" s="11"/>
      <c r="J61" s="11"/>
      <c r="K61" s="11"/>
      <c r="L61" s="11"/>
      <c r="M61" s="11"/>
      <c r="N61" s="18" t="s">
        <v>76</v>
      </c>
      <c r="O61" s="18" t="s">
        <v>154</v>
      </c>
      <c r="P61" s="11"/>
      <c r="Q61" s="11"/>
      <c r="R61" s="19">
        <v>28.0</v>
      </c>
      <c r="S61" s="18" t="s">
        <v>75</v>
      </c>
      <c r="T61" s="11"/>
      <c r="U61" s="11"/>
    </row>
    <row r="62">
      <c r="A62" s="19">
        <v>61.0</v>
      </c>
      <c r="B62" s="18" t="s">
        <v>46</v>
      </c>
      <c r="C62" s="19">
        <v>11.0</v>
      </c>
      <c r="D62" s="18" t="s">
        <v>112</v>
      </c>
      <c r="F62" s="19">
        <v>3.0</v>
      </c>
      <c r="G62" s="19">
        <v>8.0</v>
      </c>
      <c r="H62" s="18" t="s">
        <v>73</v>
      </c>
      <c r="J62" s="11"/>
      <c r="K62" s="11"/>
      <c r="L62" s="11"/>
      <c r="M62" s="11"/>
      <c r="N62" s="18" t="s">
        <v>113</v>
      </c>
      <c r="O62" s="11"/>
      <c r="P62" s="11"/>
      <c r="Q62" s="11"/>
      <c r="R62" s="19">
        <v>26.0</v>
      </c>
      <c r="S62" s="18" t="s">
        <v>68</v>
      </c>
      <c r="T62" s="11"/>
      <c r="U62" s="11"/>
    </row>
    <row r="63">
      <c r="A63" s="19">
        <v>62.0</v>
      </c>
      <c r="B63" s="18" t="s">
        <v>46</v>
      </c>
      <c r="C63" s="19">
        <v>11.0</v>
      </c>
      <c r="D63" s="18" t="s">
        <v>77</v>
      </c>
      <c r="F63" s="19">
        <v>1.0</v>
      </c>
      <c r="G63" s="19">
        <v>10.0</v>
      </c>
      <c r="H63" s="18" t="s">
        <v>73</v>
      </c>
      <c r="J63" s="11"/>
      <c r="K63" s="11"/>
      <c r="L63" s="11"/>
      <c r="M63" s="11"/>
      <c r="N63" s="18" t="s">
        <v>114</v>
      </c>
      <c r="P63" s="11"/>
      <c r="Q63" s="11"/>
      <c r="R63" s="19">
        <v>11.0</v>
      </c>
      <c r="S63" s="18" t="s">
        <v>87</v>
      </c>
      <c r="T63" s="11"/>
      <c r="U63" s="11"/>
    </row>
    <row r="64">
      <c r="A64" s="19">
        <v>63.0</v>
      </c>
      <c r="B64" s="11"/>
      <c r="C64" s="11"/>
      <c r="D64" s="11"/>
      <c r="E64" s="11"/>
      <c r="F64" s="19">
        <v>1.0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9">
        <v>3.0</v>
      </c>
      <c r="S64" s="11"/>
      <c r="T64" s="11"/>
      <c r="U64" s="11"/>
    </row>
    <row r="65">
      <c r="A65" s="19">
        <v>64.0</v>
      </c>
      <c r="B65" s="11"/>
      <c r="C65" s="11"/>
      <c r="D65" s="11"/>
      <c r="E65" s="11"/>
      <c r="F65" s="11"/>
      <c r="G65" s="11"/>
      <c r="H65" s="18" t="s">
        <v>89</v>
      </c>
      <c r="I65" s="11"/>
      <c r="J65" s="11"/>
      <c r="K65" s="11"/>
      <c r="L65" s="11"/>
      <c r="M65" s="11"/>
      <c r="N65" s="11"/>
      <c r="O65" s="11"/>
      <c r="P65" s="11"/>
      <c r="Q65" s="11"/>
      <c r="R65" s="19">
        <v>-40.0</v>
      </c>
      <c r="S65" s="11"/>
      <c r="T65" s="11"/>
      <c r="U65" s="11"/>
    </row>
    <row r="66">
      <c r="A66" s="19">
        <v>65.0</v>
      </c>
      <c r="B66" s="11"/>
      <c r="C66" s="11"/>
      <c r="D66" s="11"/>
      <c r="E66" s="11"/>
      <c r="F66" s="19">
        <v>1.0</v>
      </c>
      <c r="G66" s="19">
        <v>10.0</v>
      </c>
      <c r="H66" s="18" t="s">
        <v>97</v>
      </c>
      <c r="I66" s="11"/>
      <c r="J66" s="11"/>
      <c r="K66" s="11"/>
      <c r="L66" s="11"/>
      <c r="M66" s="11"/>
      <c r="N66" s="11"/>
      <c r="O66" s="11"/>
      <c r="P66" s="11"/>
      <c r="Q66" s="11"/>
      <c r="R66" s="19">
        <v>-24.0</v>
      </c>
      <c r="S66" s="11"/>
      <c r="T66" s="11"/>
      <c r="U66" s="11"/>
    </row>
    <row r="67">
      <c r="A67" s="19">
        <v>66.0</v>
      </c>
      <c r="B67" s="11"/>
      <c r="C67" s="11"/>
      <c r="D67" s="11"/>
      <c r="E67" s="11"/>
      <c r="F67" s="19">
        <v>2.0</v>
      </c>
      <c r="G67" s="19">
        <v>5.0</v>
      </c>
      <c r="H67" s="18" t="s">
        <v>45</v>
      </c>
      <c r="I67" s="11"/>
      <c r="J67" s="11"/>
      <c r="K67" s="11"/>
      <c r="L67" s="11"/>
      <c r="M67" s="11"/>
      <c r="N67" s="11"/>
      <c r="O67" s="11"/>
      <c r="P67" s="11"/>
      <c r="Q67" s="11"/>
      <c r="R67" s="19">
        <v>-29.0</v>
      </c>
      <c r="S67" s="11"/>
      <c r="T67" s="11"/>
      <c r="U67" s="11"/>
    </row>
    <row r="68">
      <c r="A68" s="19">
        <v>67.0</v>
      </c>
      <c r="B68" s="11"/>
      <c r="C68" s="11"/>
      <c r="D68" s="11"/>
      <c r="E68" s="11"/>
      <c r="F68" s="19">
        <v>1.0</v>
      </c>
      <c r="G68" s="19">
        <v>10.0</v>
      </c>
      <c r="H68" s="18" t="s">
        <v>45</v>
      </c>
      <c r="I68" s="11"/>
      <c r="J68" s="11"/>
      <c r="K68" s="11"/>
      <c r="L68" s="11"/>
      <c r="M68" s="11"/>
      <c r="N68" s="11"/>
      <c r="O68" s="11"/>
      <c r="P68" s="11"/>
      <c r="Q68" s="11"/>
      <c r="R68" s="19">
        <v>-44.0</v>
      </c>
      <c r="S68" s="11"/>
      <c r="T68" s="11"/>
      <c r="U68" s="11"/>
    </row>
    <row r="69">
      <c r="A69" s="19">
        <v>68.0</v>
      </c>
      <c r="B69" s="11"/>
      <c r="C69" s="11"/>
      <c r="D69" s="11"/>
      <c r="E69" s="11"/>
      <c r="F69" s="19">
        <v>2.0</v>
      </c>
      <c r="G69" s="19">
        <v>6.0</v>
      </c>
      <c r="H69" s="18" t="s">
        <v>45</v>
      </c>
      <c r="I69" s="11"/>
      <c r="J69" s="11"/>
      <c r="K69" s="11"/>
      <c r="L69" s="11"/>
      <c r="M69" s="11"/>
      <c r="N69" s="11"/>
      <c r="O69" s="11"/>
      <c r="P69" s="11"/>
      <c r="Q69" s="11"/>
      <c r="R69" s="19">
        <v>-48.0</v>
      </c>
      <c r="S69" s="11"/>
      <c r="T69" s="11"/>
      <c r="U69" s="11"/>
    </row>
    <row r="70">
      <c r="A70" s="19">
        <v>69.0</v>
      </c>
      <c r="B70" s="11"/>
      <c r="C70" s="11"/>
      <c r="D70" s="11"/>
      <c r="E70" s="11"/>
      <c r="F70" s="19">
        <v>1.0</v>
      </c>
      <c r="G70" s="19">
        <v>10.0</v>
      </c>
      <c r="H70" s="18" t="s">
        <v>97</v>
      </c>
      <c r="I70" s="11"/>
      <c r="J70" s="11"/>
      <c r="K70" s="11"/>
      <c r="L70" s="11"/>
      <c r="M70" s="11"/>
      <c r="N70" s="11"/>
      <c r="O70" s="11"/>
      <c r="P70" s="11"/>
      <c r="Q70" s="11"/>
      <c r="R70" s="19">
        <v>30.0</v>
      </c>
      <c r="S70" s="11"/>
      <c r="T70" s="11"/>
      <c r="U70" s="11"/>
    </row>
    <row r="71">
      <c r="A71" s="19">
        <v>70.0</v>
      </c>
      <c r="B71" s="11"/>
      <c r="C71" s="11"/>
      <c r="D71" s="11"/>
      <c r="E71" s="11"/>
      <c r="F71" s="19">
        <v>2.0</v>
      </c>
      <c r="G71" s="19">
        <v>12.0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9">
        <v>32.0</v>
      </c>
      <c r="S71" s="11"/>
      <c r="T71" s="11"/>
      <c r="U71" s="11"/>
    </row>
    <row r="72">
      <c r="A72" s="19">
        <v>71.0</v>
      </c>
      <c r="B72" s="11"/>
      <c r="C72" s="11"/>
      <c r="D72" s="11"/>
      <c r="E72" s="11"/>
      <c r="F72" s="19">
        <v>3.0</v>
      </c>
      <c r="G72" s="19">
        <v>15.0</v>
      </c>
      <c r="H72" s="18" t="s">
        <v>45</v>
      </c>
      <c r="I72" s="11"/>
      <c r="J72" s="11"/>
      <c r="K72" s="11"/>
      <c r="L72" s="11"/>
      <c r="M72" s="11"/>
      <c r="N72" s="11"/>
      <c r="O72" s="11"/>
      <c r="P72" s="11"/>
      <c r="Q72" s="11"/>
      <c r="R72" s="19">
        <v>35.0</v>
      </c>
      <c r="S72" s="11"/>
      <c r="T72" s="11"/>
      <c r="U72" s="11"/>
    </row>
    <row r="73">
      <c r="A73" s="19">
        <v>72.0</v>
      </c>
      <c r="B73" s="11"/>
      <c r="C73" s="11"/>
      <c r="D73" s="11"/>
      <c r="E73" s="11"/>
      <c r="F73" s="19">
        <v>4.0</v>
      </c>
      <c r="G73" s="19">
        <v>6.0</v>
      </c>
      <c r="H73" s="18" t="s">
        <v>45</v>
      </c>
      <c r="I73" s="11"/>
      <c r="J73" s="11"/>
      <c r="K73" s="11"/>
      <c r="L73" s="11"/>
      <c r="M73" s="11"/>
      <c r="N73" s="11"/>
      <c r="O73" s="11"/>
      <c r="P73" s="11"/>
      <c r="Q73" s="11"/>
      <c r="R73" s="19">
        <v>26.0</v>
      </c>
      <c r="S73" s="11"/>
      <c r="T73" s="11"/>
      <c r="U73" s="11"/>
    </row>
    <row r="74">
      <c r="A74" s="19">
        <v>73.0</v>
      </c>
      <c r="B74" s="11"/>
      <c r="C74" s="11"/>
      <c r="D74" s="11"/>
      <c r="E74" s="11"/>
      <c r="F74" s="19">
        <v>1.0</v>
      </c>
      <c r="G74" s="19">
        <v>9.0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9">
        <v>9.0</v>
      </c>
      <c r="S74" s="11"/>
      <c r="T74" s="11"/>
      <c r="U74" s="11"/>
    </row>
    <row r="75">
      <c r="A75" s="19">
        <v>74.0</v>
      </c>
      <c r="B75" s="11"/>
      <c r="C75" s="11"/>
      <c r="D75" s="11"/>
      <c r="E75" s="11"/>
      <c r="F75" s="19">
        <v>2.0</v>
      </c>
      <c r="G75" s="19">
        <v>9.0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9">
        <v>9.0</v>
      </c>
      <c r="S75" s="11"/>
      <c r="T75" s="11"/>
      <c r="U75" s="11"/>
    </row>
    <row r="76">
      <c r="A76" s="19">
        <v>75.0</v>
      </c>
      <c r="B76" s="11"/>
      <c r="C76" s="11"/>
      <c r="D76" s="11"/>
      <c r="E76" s="11"/>
      <c r="F76" s="19">
        <v>3.0</v>
      </c>
      <c r="G76" s="19">
        <v>9.0</v>
      </c>
      <c r="H76" s="18" t="s">
        <v>110</v>
      </c>
      <c r="I76" s="11"/>
      <c r="J76" s="11"/>
      <c r="K76" s="11"/>
      <c r="L76" s="11"/>
      <c r="M76" s="11"/>
      <c r="N76" s="11"/>
      <c r="O76" s="11"/>
      <c r="P76" s="11"/>
      <c r="Q76" s="11"/>
      <c r="R76" s="19">
        <v>9.0</v>
      </c>
      <c r="S76" s="11"/>
      <c r="T76" s="11"/>
      <c r="U76" s="11"/>
    </row>
    <row r="77">
      <c r="A77" s="19">
        <v>76.0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9">
        <v>3.0</v>
      </c>
      <c r="S77" s="11"/>
      <c r="T77" s="11"/>
      <c r="U77" s="11"/>
    </row>
    <row r="78">
      <c r="A78" s="19">
        <v>77.0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9">
        <v>-40.0</v>
      </c>
      <c r="S78" s="11"/>
      <c r="T78" s="11"/>
      <c r="U78" s="11"/>
    </row>
    <row r="79">
      <c r="A79" s="19">
        <v>78.0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9">
        <v>79.0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9">
        <v>-40.0</v>
      </c>
      <c r="S80" s="11"/>
      <c r="T80" s="11"/>
      <c r="U80" s="11"/>
    </row>
    <row r="81">
      <c r="A81" s="19">
        <v>80.0</v>
      </c>
      <c r="B81" s="11"/>
      <c r="C81" s="11"/>
      <c r="D81" s="11"/>
      <c r="E81" s="11"/>
      <c r="F81" s="19">
        <v>1.0</v>
      </c>
      <c r="G81" s="19">
        <v>10.0</v>
      </c>
      <c r="H81" s="18" t="s">
        <v>45</v>
      </c>
      <c r="I81" s="11"/>
      <c r="J81" s="11"/>
      <c r="K81" s="11"/>
      <c r="L81" s="11"/>
      <c r="M81" s="11"/>
      <c r="N81" s="11"/>
      <c r="O81" s="11"/>
      <c r="P81" s="11"/>
      <c r="Q81" s="11"/>
      <c r="R81" s="19">
        <v>-35.0</v>
      </c>
      <c r="S81" s="11"/>
      <c r="T81" s="11"/>
      <c r="U81" s="11"/>
    </row>
    <row r="82">
      <c r="A82" s="19">
        <v>81.0</v>
      </c>
      <c r="B82" s="11"/>
      <c r="C82" s="11"/>
      <c r="D82" s="11"/>
      <c r="E82" s="11"/>
      <c r="F82" s="19">
        <v>1.0</v>
      </c>
      <c r="G82" s="19">
        <v>10.0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9">
        <v>-49.0</v>
      </c>
      <c r="S82" s="11"/>
      <c r="T82" s="11"/>
      <c r="U82" s="11"/>
    </row>
    <row r="83">
      <c r="A83" s="19">
        <v>82.0</v>
      </c>
      <c r="B83" s="11"/>
      <c r="C83" s="11"/>
      <c r="D83" s="11"/>
      <c r="E83" s="11"/>
      <c r="F83" s="19">
        <v>2.0</v>
      </c>
      <c r="G83" s="19">
        <v>7.0</v>
      </c>
      <c r="H83" s="18" t="s">
        <v>45</v>
      </c>
      <c r="I83" s="11"/>
      <c r="J83" s="11"/>
      <c r="K83" s="11"/>
      <c r="L83" s="11"/>
      <c r="M83" s="11"/>
      <c r="N83" s="11"/>
      <c r="O83" s="11"/>
      <c r="P83" s="11"/>
      <c r="Q83" s="11"/>
      <c r="R83" s="19">
        <v>48.0</v>
      </c>
      <c r="S83" s="11"/>
      <c r="T83" s="11"/>
      <c r="U83" s="11"/>
    </row>
    <row r="84">
      <c r="A84" s="19">
        <v>83.0</v>
      </c>
      <c r="B84" s="11"/>
      <c r="C84" s="11"/>
      <c r="D84" s="11"/>
      <c r="E84" s="11"/>
      <c r="F84" s="19">
        <v>3.0</v>
      </c>
      <c r="G84" s="19">
        <v>5.0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9">
        <v>46.0</v>
      </c>
      <c r="S84" s="11"/>
      <c r="T84" s="11"/>
      <c r="U84" s="11"/>
    </row>
    <row r="85">
      <c r="A85" s="19">
        <v>84.0</v>
      </c>
      <c r="B85" s="11"/>
      <c r="C85" s="11"/>
      <c r="D85" s="11"/>
      <c r="E85" s="11"/>
      <c r="F85" s="19">
        <v>4.0</v>
      </c>
      <c r="G85" s="19">
        <v>11.0</v>
      </c>
      <c r="H85" s="18" t="s">
        <v>116</v>
      </c>
      <c r="J85" s="11"/>
      <c r="K85" s="11"/>
      <c r="L85" s="11"/>
      <c r="M85" s="11"/>
      <c r="N85" s="11"/>
      <c r="O85" s="11"/>
      <c r="P85" s="11"/>
      <c r="Q85" s="11"/>
      <c r="R85" s="19">
        <v>-48.0</v>
      </c>
      <c r="S85" s="11"/>
      <c r="T85" s="11"/>
      <c r="U85" s="11"/>
    </row>
    <row r="86">
      <c r="A86" s="19">
        <v>85.0</v>
      </c>
      <c r="B86" s="18" t="s">
        <v>46</v>
      </c>
      <c r="C86" s="19">
        <v>11.0</v>
      </c>
      <c r="D86" s="18" t="s">
        <v>77</v>
      </c>
      <c r="F86" s="19">
        <v>1.0</v>
      </c>
      <c r="G86" s="19">
        <v>10.0</v>
      </c>
      <c r="H86" s="18" t="s">
        <v>45</v>
      </c>
      <c r="I86" s="11"/>
      <c r="J86" s="11"/>
      <c r="K86" s="11"/>
      <c r="L86" s="11"/>
      <c r="M86" s="11"/>
      <c r="N86" s="18" t="s">
        <v>92</v>
      </c>
      <c r="O86" s="11"/>
      <c r="P86" s="11"/>
      <c r="Q86" s="11"/>
      <c r="R86" s="19">
        <v>-20.0</v>
      </c>
      <c r="S86" s="18" t="s">
        <v>23</v>
      </c>
      <c r="T86" s="11"/>
      <c r="U86" s="11"/>
    </row>
    <row r="87">
      <c r="A87" s="19">
        <v>86.0</v>
      </c>
      <c r="B87" s="18" t="s">
        <v>46</v>
      </c>
      <c r="C87" s="19">
        <v>12.0</v>
      </c>
      <c r="D87" s="18" t="s">
        <v>44</v>
      </c>
      <c r="E87" s="11"/>
      <c r="F87" s="19">
        <v>2.0</v>
      </c>
      <c r="G87" s="19">
        <v>1.0</v>
      </c>
      <c r="H87" s="18" t="s">
        <v>45</v>
      </c>
      <c r="I87" s="11"/>
      <c r="J87" s="11"/>
      <c r="K87" s="11"/>
      <c r="L87" s="11"/>
      <c r="M87" s="11"/>
      <c r="N87" s="18" t="s">
        <v>118</v>
      </c>
      <c r="O87" s="18" t="s">
        <v>153</v>
      </c>
      <c r="Q87" s="11"/>
      <c r="R87" s="19">
        <v>-29.0</v>
      </c>
      <c r="S87" s="18" t="s">
        <v>105</v>
      </c>
      <c r="T87" s="11"/>
      <c r="U87" s="11"/>
    </row>
    <row r="88">
      <c r="A88" s="19">
        <v>87.0</v>
      </c>
      <c r="B88" s="18" t="s">
        <v>55</v>
      </c>
      <c r="C88" s="19">
        <v>10.0</v>
      </c>
      <c r="D88" s="18" t="s">
        <v>82</v>
      </c>
      <c r="E88" s="11"/>
      <c r="F88" s="19">
        <v>1.0</v>
      </c>
      <c r="G88" s="19">
        <v>10.0</v>
      </c>
      <c r="H88" s="18" t="s">
        <v>65</v>
      </c>
      <c r="J88" s="11"/>
      <c r="K88" s="11"/>
      <c r="L88" s="11"/>
      <c r="M88" s="11"/>
      <c r="N88" s="18" t="s">
        <v>120</v>
      </c>
      <c r="O88" s="11"/>
      <c r="P88" s="11"/>
      <c r="Q88" s="11"/>
      <c r="R88" s="19">
        <v>-30.0</v>
      </c>
      <c r="S88" s="11"/>
      <c r="T88" s="11"/>
      <c r="U88" s="11"/>
    </row>
    <row r="89">
      <c r="A89" s="19">
        <v>88.0</v>
      </c>
      <c r="B89" s="18" t="s">
        <v>46</v>
      </c>
      <c r="C89" s="19">
        <v>11.0</v>
      </c>
      <c r="D89" s="18" t="s">
        <v>86</v>
      </c>
      <c r="F89" s="19">
        <v>2.0</v>
      </c>
      <c r="G89" s="19">
        <v>6.0</v>
      </c>
      <c r="H89" s="18" t="s">
        <v>65</v>
      </c>
      <c r="J89" s="11"/>
      <c r="K89" s="11"/>
      <c r="L89" s="11"/>
      <c r="M89" s="11"/>
      <c r="N89" s="18" t="s">
        <v>88</v>
      </c>
      <c r="O89" s="11"/>
      <c r="P89" s="11"/>
      <c r="Q89" s="11"/>
      <c r="R89" s="19">
        <v>-34.0</v>
      </c>
      <c r="S89" s="18" t="s">
        <v>87</v>
      </c>
      <c r="T89" s="11"/>
      <c r="U89" s="11"/>
    </row>
    <row r="90">
      <c r="A90" s="19">
        <v>89.0</v>
      </c>
      <c r="B90" s="18" t="s">
        <v>55</v>
      </c>
      <c r="C90" s="19">
        <v>12.0</v>
      </c>
      <c r="D90" s="18" t="s">
        <v>99</v>
      </c>
      <c r="F90" s="19">
        <v>1.0</v>
      </c>
      <c r="G90" s="19">
        <v>10.0</v>
      </c>
      <c r="H90" s="11"/>
      <c r="I90" s="11"/>
      <c r="J90" s="11"/>
      <c r="K90" s="11"/>
      <c r="L90" s="11"/>
      <c r="M90" s="11"/>
      <c r="N90" s="11"/>
      <c r="O90" s="18" t="s">
        <v>144</v>
      </c>
      <c r="Q90" s="11"/>
      <c r="R90" s="19">
        <v>-40.0</v>
      </c>
      <c r="S90" s="11"/>
      <c r="T90" s="11"/>
      <c r="U90" s="11"/>
    </row>
    <row r="91">
      <c r="A91" s="19">
        <v>90.0</v>
      </c>
      <c r="B91" s="11"/>
      <c r="C91" s="19">
        <v>11.0</v>
      </c>
      <c r="D91" s="11"/>
      <c r="E91" s="11"/>
      <c r="F91" s="19">
        <v>2.0</v>
      </c>
      <c r="G91" s="19">
        <v>7.0</v>
      </c>
      <c r="H91" s="18" t="s">
        <v>121</v>
      </c>
      <c r="J91" s="11"/>
      <c r="K91" s="11"/>
      <c r="L91" s="11"/>
      <c r="M91" s="11"/>
      <c r="N91" s="11"/>
      <c r="O91" s="11"/>
      <c r="P91" s="11"/>
      <c r="Q91" s="11"/>
      <c r="R91" s="19">
        <v>-43.0</v>
      </c>
      <c r="S91" s="11"/>
      <c r="T91" s="11"/>
      <c r="U91" s="11"/>
    </row>
    <row r="92">
      <c r="A92" s="19">
        <v>91.0</v>
      </c>
      <c r="B92" s="11"/>
      <c r="C92" s="11"/>
      <c r="D92" s="11"/>
      <c r="E92" s="11"/>
      <c r="F92" s="19">
        <v>1.0</v>
      </c>
      <c r="G92" s="19">
        <v>6.0</v>
      </c>
      <c r="H92" s="18" t="s">
        <v>65</v>
      </c>
      <c r="J92" s="11"/>
      <c r="K92" s="11"/>
      <c r="L92" s="11"/>
      <c r="M92" s="11"/>
      <c r="N92" s="11"/>
      <c r="O92" s="11"/>
      <c r="P92" s="11"/>
      <c r="Q92" s="11"/>
      <c r="R92" s="19">
        <v>6.0</v>
      </c>
      <c r="S92" s="11"/>
      <c r="T92" s="11"/>
      <c r="U92" s="11"/>
    </row>
    <row r="93">
      <c r="A93" s="19">
        <v>92.0</v>
      </c>
      <c r="B93" s="11"/>
      <c r="C93" s="11"/>
      <c r="D93" s="11"/>
      <c r="E93" s="11"/>
      <c r="F93" s="19">
        <v>2.0</v>
      </c>
      <c r="G93" s="19">
        <v>6.0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9">
        <v>6.0</v>
      </c>
      <c r="S93" s="11"/>
      <c r="T93" s="11"/>
      <c r="U93" s="11"/>
    </row>
    <row r="94">
      <c r="A94" s="19">
        <v>93.0</v>
      </c>
      <c r="B94" s="11"/>
      <c r="C94" s="11"/>
      <c r="D94" s="11"/>
      <c r="E94" s="11"/>
      <c r="F94" s="19">
        <v>2.0</v>
      </c>
      <c r="G94" s="19">
        <v>6.0</v>
      </c>
      <c r="H94" s="18" t="s">
        <v>121</v>
      </c>
      <c r="J94" s="11"/>
      <c r="K94" s="11"/>
      <c r="L94" s="11"/>
      <c r="M94" s="11"/>
      <c r="N94" s="11"/>
      <c r="O94" s="11"/>
      <c r="P94" s="11"/>
      <c r="Q94" s="11"/>
      <c r="R94" s="19">
        <v>6.0</v>
      </c>
      <c r="S94" s="11"/>
      <c r="T94" s="11"/>
      <c r="U94" s="11"/>
    </row>
    <row r="95">
      <c r="A95" s="19">
        <v>94.0</v>
      </c>
      <c r="B95" s="11"/>
      <c r="C95" s="11"/>
      <c r="D95" s="11"/>
      <c r="E95" s="11"/>
      <c r="F95" s="19">
        <v>3.0</v>
      </c>
      <c r="G95" s="19">
        <v>6.0</v>
      </c>
      <c r="H95" s="18" t="s">
        <v>73</v>
      </c>
      <c r="J95" s="11"/>
      <c r="K95" s="11"/>
      <c r="L95" s="11"/>
      <c r="M95" s="11"/>
      <c r="N95" s="11"/>
      <c r="O95" s="11"/>
      <c r="P95" s="11"/>
      <c r="Q95" s="11"/>
      <c r="R95" s="19">
        <v>6.0</v>
      </c>
      <c r="S95" s="11"/>
      <c r="T95" s="11"/>
      <c r="U95" s="11"/>
    </row>
    <row r="96">
      <c r="A96" s="19">
        <v>95.0</v>
      </c>
      <c r="B96" s="11"/>
      <c r="C96" s="11"/>
      <c r="D96" s="11"/>
      <c r="E96" s="11"/>
      <c r="F96" s="19">
        <v>1.0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9">
        <v>3.0</v>
      </c>
      <c r="S96" s="11"/>
      <c r="T96" s="11"/>
      <c r="U96" s="11"/>
    </row>
    <row r="97">
      <c r="A97" s="19">
        <v>96.0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9">
        <v>97.0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9">
        <v>-40.0</v>
      </c>
      <c r="S98" s="11"/>
      <c r="T98" s="11"/>
      <c r="U98" s="11"/>
    </row>
    <row r="99">
      <c r="A99" s="19">
        <v>98.0</v>
      </c>
      <c r="B99" s="11"/>
      <c r="C99" s="11"/>
      <c r="D99" s="11"/>
      <c r="E99" s="11"/>
      <c r="F99" s="19">
        <v>1.0</v>
      </c>
      <c r="G99" s="19">
        <v>10.0</v>
      </c>
      <c r="H99" s="18" t="s">
        <v>45</v>
      </c>
      <c r="I99" s="11"/>
      <c r="J99" s="11"/>
      <c r="K99" s="11"/>
      <c r="L99" s="11"/>
      <c r="M99" s="11"/>
      <c r="N99" s="11"/>
      <c r="O99" s="11"/>
      <c r="P99" s="11"/>
      <c r="Q99" s="11"/>
      <c r="R99" s="19">
        <v>50.0</v>
      </c>
      <c r="S99" s="11"/>
      <c r="T99" s="11"/>
      <c r="U99" s="11"/>
    </row>
    <row r="100">
      <c r="A100" s="19">
        <v>99.0</v>
      </c>
      <c r="B100" s="11"/>
      <c r="C100" s="11"/>
      <c r="D100" s="11"/>
      <c r="E100" s="11"/>
      <c r="F100" s="19">
        <v>1.0</v>
      </c>
      <c r="G100" s="19">
        <v>10.0</v>
      </c>
      <c r="H100" s="18" t="s">
        <v>97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9">
        <v>15.0</v>
      </c>
      <c r="S100" s="11"/>
      <c r="T100" s="11"/>
      <c r="U100" s="11"/>
    </row>
    <row r="101">
      <c r="A101" s="19">
        <v>100.0</v>
      </c>
      <c r="B101" s="11"/>
      <c r="C101" s="11"/>
      <c r="D101" s="11"/>
      <c r="E101" s="11"/>
      <c r="F101" s="19">
        <v>2.0</v>
      </c>
      <c r="G101" s="19">
        <v>12.0</v>
      </c>
      <c r="H101" s="18" t="s">
        <v>97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9">
        <v>17.0</v>
      </c>
      <c r="S101" s="11"/>
      <c r="T101" s="11"/>
      <c r="U101" s="11"/>
    </row>
    <row r="102">
      <c r="A102" s="19">
        <v>101.0</v>
      </c>
      <c r="B102" s="11"/>
      <c r="C102" s="11"/>
      <c r="D102" s="11"/>
      <c r="E102" s="11"/>
      <c r="F102" s="19">
        <v>3.0</v>
      </c>
      <c r="G102" s="19">
        <v>6.0</v>
      </c>
      <c r="H102" s="18" t="s">
        <v>110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9">
        <v>11.0</v>
      </c>
      <c r="S102" s="11"/>
      <c r="T102" s="11"/>
      <c r="U102" s="11"/>
    </row>
    <row r="103">
      <c r="A103" s="19">
        <v>102.0</v>
      </c>
      <c r="B103" s="11"/>
      <c r="C103" s="11"/>
      <c r="D103" s="11"/>
      <c r="E103" s="11"/>
      <c r="F103" s="19">
        <v>4.0</v>
      </c>
      <c r="G103" s="19">
        <v>2.0</v>
      </c>
      <c r="H103" s="18" t="s">
        <v>97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9">
        <v>7.0</v>
      </c>
      <c r="S103" s="11"/>
      <c r="T103" s="11"/>
      <c r="U103" s="11"/>
    </row>
    <row r="104">
      <c r="A104" s="19">
        <v>103.0</v>
      </c>
      <c r="B104" s="11"/>
      <c r="C104" s="11"/>
      <c r="D104" s="11"/>
      <c r="E104" s="11"/>
      <c r="F104" s="19">
        <v>1.0</v>
      </c>
      <c r="G104" s="19">
        <v>4.0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9">
        <v>4.0</v>
      </c>
      <c r="S104" s="11"/>
      <c r="T104" s="11"/>
      <c r="U104" s="11"/>
    </row>
    <row r="105">
      <c r="A105" s="19">
        <v>104.0</v>
      </c>
      <c r="B105" s="11"/>
      <c r="C105" s="11"/>
      <c r="D105" s="11"/>
      <c r="E105" s="11"/>
      <c r="F105" s="19">
        <v>2.0</v>
      </c>
      <c r="G105" s="19">
        <v>3.0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9">
        <v>3.0</v>
      </c>
      <c r="S105" s="11"/>
      <c r="T105" s="11"/>
      <c r="U105" s="11"/>
    </row>
    <row r="106">
      <c r="A106" s="19">
        <v>105.0</v>
      </c>
      <c r="B106" s="11"/>
      <c r="C106" s="11"/>
      <c r="D106" s="11"/>
      <c r="E106" s="11"/>
      <c r="F106" s="19">
        <v>2.0</v>
      </c>
      <c r="G106" s="19">
        <v>3.0</v>
      </c>
      <c r="H106" s="18" t="s">
        <v>110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9">
        <v>3.0</v>
      </c>
      <c r="S106" s="11"/>
      <c r="T106" s="11"/>
      <c r="U106" s="11"/>
    </row>
    <row r="107">
      <c r="A107" s="19">
        <v>106.0</v>
      </c>
      <c r="B107" s="11"/>
      <c r="C107" s="11"/>
      <c r="D107" s="11"/>
      <c r="E107" s="11"/>
      <c r="F107" s="19">
        <v>1.0</v>
      </c>
      <c r="G107" s="19">
        <v>3.0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9">
        <v>107.0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9">
        <v>-40.0</v>
      </c>
      <c r="S108" s="11"/>
      <c r="T108" s="11"/>
      <c r="U108" s="11"/>
    </row>
    <row r="109">
      <c r="A109" s="19">
        <v>108.0</v>
      </c>
      <c r="B109" s="11"/>
      <c r="C109" s="11"/>
      <c r="D109" s="11"/>
      <c r="E109" s="11"/>
      <c r="F109" s="19">
        <v>0.0</v>
      </c>
      <c r="G109" s="19">
        <v>10.0</v>
      </c>
      <c r="H109" s="18" t="s">
        <v>45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9">
        <v>-26.0</v>
      </c>
      <c r="S109" s="11"/>
      <c r="T109" s="11"/>
      <c r="U109" s="11"/>
    </row>
    <row r="110">
      <c r="A110" s="19">
        <v>109.0</v>
      </c>
      <c r="B110" s="11"/>
      <c r="C110" s="11"/>
      <c r="D110" s="11"/>
      <c r="E110" s="11"/>
      <c r="F110" s="19">
        <v>2.0</v>
      </c>
      <c r="G110" s="19">
        <v>10.0</v>
      </c>
      <c r="H110" s="18" t="s">
        <v>73</v>
      </c>
      <c r="J110" s="11"/>
      <c r="K110" s="11"/>
      <c r="L110" s="11"/>
      <c r="M110" s="11"/>
      <c r="N110" s="11"/>
      <c r="O110" s="11"/>
      <c r="P110" s="11"/>
      <c r="Q110" s="11"/>
      <c r="R110" s="19">
        <v>-26.0</v>
      </c>
      <c r="S110" s="11"/>
      <c r="T110" s="11"/>
      <c r="U110" s="11"/>
    </row>
    <row r="111">
      <c r="A111" s="19">
        <v>110.0</v>
      </c>
      <c r="B111" s="11"/>
      <c r="C111" s="11"/>
      <c r="D111" s="11"/>
      <c r="E111" s="11"/>
      <c r="F111" s="19">
        <v>3.0</v>
      </c>
      <c r="G111" s="19">
        <v>11.0</v>
      </c>
      <c r="H111" s="18" t="s">
        <v>73</v>
      </c>
      <c r="J111" s="11"/>
      <c r="K111" s="11"/>
      <c r="L111" s="11"/>
      <c r="M111" s="11"/>
      <c r="N111" s="11"/>
      <c r="O111" s="11"/>
      <c r="P111" s="11"/>
      <c r="Q111" s="11"/>
      <c r="R111" s="19">
        <v>-25.0</v>
      </c>
      <c r="S111" s="11"/>
      <c r="T111" s="11"/>
      <c r="U111" s="11"/>
    </row>
    <row r="112">
      <c r="A112" s="19">
        <v>111.0</v>
      </c>
      <c r="B112" s="11"/>
      <c r="C112" s="11"/>
      <c r="D112" s="11"/>
      <c r="E112" s="11"/>
      <c r="F112" s="19">
        <v>4.0</v>
      </c>
      <c r="G112" s="19">
        <v>14.0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9">
        <v>-22.0</v>
      </c>
      <c r="S112" s="11"/>
      <c r="T112" s="11"/>
      <c r="U112" s="11"/>
    </row>
    <row r="113">
      <c r="A113" s="19">
        <v>112.0</v>
      </c>
      <c r="B113" s="11"/>
      <c r="C113" s="11"/>
      <c r="D113" s="11"/>
      <c r="E113" s="11"/>
      <c r="F113" s="19">
        <v>1.0</v>
      </c>
      <c r="G113" s="19">
        <v>10.0</v>
      </c>
      <c r="H113" s="18" t="s">
        <v>97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9">
        <v>-35.0</v>
      </c>
      <c r="S113" s="11"/>
      <c r="T113" s="11"/>
      <c r="U113" s="11"/>
    </row>
    <row r="114">
      <c r="A114" s="19">
        <v>113.0</v>
      </c>
      <c r="B114" s="11"/>
      <c r="C114" s="11"/>
      <c r="D114" s="11"/>
      <c r="E114" s="11"/>
      <c r="F114" s="19">
        <v>2.0</v>
      </c>
      <c r="G114" s="19">
        <v>9.0</v>
      </c>
      <c r="H114" s="18" t="s">
        <v>45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9">
        <v>-36.0</v>
      </c>
      <c r="S114" s="11"/>
      <c r="T114" s="11"/>
      <c r="U114" s="11"/>
    </row>
    <row r="115">
      <c r="A115" s="19">
        <v>114.0</v>
      </c>
      <c r="B115" s="11"/>
      <c r="C115" s="11"/>
      <c r="D115" s="11"/>
      <c r="E115" s="11"/>
      <c r="F115" s="19">
        <v>3.0</v>
      </c>
      <c r="G115" s="19">
        <v>9.0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9">
        <v>-36.0</v>
      </c>
      <c r="S115" s="11"/>
      <c r="T115" s="11"/>
      <c r="U115" s="11"/>
    </row>
    <row r="116">
      <c r="A116" s="19">
        <v>115.0</v>
      </c>
      <c r="B116" s="11"/>
      <c r="C116" s="11"/>
      <c r="D116" s="11"/>
      <c r="E116" s="11"/>
      <c r="F116" s="19">
        <v>4.0</v>
      </c>
      <c r="G116" s="19">
        <v>5.0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9">
        <v>-40.0</v>
      </c>
      <c r="S116" s="11"/>
      <c r="T116" s="11"/>
      <c r="U116" s="11"/>
    </row>
    <row r="117">
      <c r="A117" s="19">
        <v>116.0</v>
      </c>
      <c r="B117" s="11"/>
      <c r="C117" s="11"/>
      <c r="D117" s="11"/>
      <c r="E117" s="11"/>
      <c r="F117" s="19">
        <v>0.0</v>
      </c>
      <c r="G117" s="19">
        <v>10.0</v>
      </c>
      <c r="H117" s="18" t="s">
        <v>45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9">
        <v>-40.0</v>
      </c>
      <c r="S117" s="11"/>
      <c r="T117" s="11"/>
      <c r="U117" s="11"/>
    </row>
    <row r="118">
      <c r="A118" s="19">
        <v>117.0</v>
      </c>
      <c r="B118" s="11"/>
      <c r="C118" s="11"/>
      <c r="D118" s="11"/>
      <c r="E118" s="11"/>
      <c r="F118" s="19">
        <v>1.0</v>
      </c>
      <c r="G118" s="19">
        <v>10.0</v>
      </c>
      <c r="H118" s="18" t="s">
        <v>65</v>
      </c>
      <c r="J118" s="11"/>
      <c r="K118" s="11"/>
      <c r="L118" s="11"/>
      <c r="M118" s="11"/>
      <c r="N118" s="11"/>
      <c r="O118" s="11"/>
      <c r="P118" s="11"/>
      <c r="Q118" s="11"/>
      <c r="R118" s="19">
        <v>31.0</v>
      </c>
      <c r="S118" s="11"/>
      <c r="T118" s="11"/>
      <c r="U118" s="11"/>
    </row>
    <row r="119">
      <c r="A119" s="19">
        <v>118.0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9">
        <v>119.0</v>
      </c>
      <c r="B120" s="11"/>
      <c r="C120" s="11"/>
      <c r="D120" s="11"/>
      <c r="E120" s="11"/>
      <c r="F120" s="19">
        <v>2.0</v>
      </c>
      <c r="G120" s="19">
        <v>10.0</v>
      </c>
      <c r="H120" s="18" t="s">
        <v>45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9">
        <v>31.0</v>
      </c>
      <c r="S120" s="11"/>
      <c r="T120" s="11"/>
      <c r="U120" s="11"/>
    </row>
    <row r="121">
      <c r="A121" s="19">
        <v>120.0</v>
      </c>
      <c r="B121" s="11"/>
      <c r="C121" s="11"/>
      <c r="D121" s="11"/>
      <c r="E121" s="11"/>
      <c r="F121" s="19">
        <v>3.0</v>
      </c>
      <c r="G121" s="19">
        <v>10.0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9">
        <v>31.0</v>
      </c>
      <c r="S121" s="11"/>
      <c r="T121" s="11"/>
      <c r="U121" s="11"/>
    </row>
    <row r="122">
      <c r="A122" s="19">
        <v>121.0</v>
      </c>
      <c r="B122" s="11"/>
      <c r="C122" s="11"/>
      <c r="D122" s="11"/>
      <c r="E122" s="11"/>
      <c r="F122" s="19">
        <v>3.0</v>
      </c>
      <c r="G122" s="19">
        <v>10.0</v>
      </c>
      <c r="H122" s="18" t="s">
        <v>89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9">
        <v>31.0</v>
      </c>
      <c r="S122" s="11"/>
      <c r="T122" s="11"/>
      <c r="U122" s="11"/>
    </row>
    <row r="123">
      <c r="A123" s="19">
        <v>122.0</v>
      </c>
      <c r="B123" s="11"/>
      <c r="C123" s="11"/>
      <c r="D123" s="11"/>
      <c r="E123" s="11"/>
      <c r="F123" s="19">
        <v>4.0</v>
      </c>
      <c r="G123" s="19">
        <v>7.0</v>
      </c>
      <c r="H123" s="18" t="s">
        <v>65</v>
      </c>
      <c r="J123" s="11"/>
      <c r="K123" s="11"/>
      <c r="L123" s="11"/>
      <c r="M123" s="11"/>
      <c r="N123" s="11"/>
      <c r="O123" s="11"/>
      <c r="P123" s="11"/>
      <c r="Q123" s="11"/>
      <c r="R123" s="19">
        <v>28.0</v>
      </c>
      <c r="S123" s="11"/>
      <c r="T123" s="11"/>
      <c r="U123" s="11"/>
    </row>
    <row r="124">
      <c r="A124" s="19">
        <v>123.0</v>
      </c>
      <c r="B124" s="11"/>
      <c r="C124" s="11"/>
      <c r="D124" s="11"/>
      <c r="E124" s="11"/>
      <c r="F124" s="19">
        <v>1.0</v>
      </c>
      <c r="G124" s="19">
        <v>10.0</v>
      </c>
      <c r="H124" s="18" t="s">
        <v>89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9">
        <v>10.0</v>
      </c>
      <c r="S124" s="11"/>
      <c r="T124" s="11"/>
      <c r="U124" s="11"/>
    </row>
    <row r="125">
      <c r="A125" s="19">
        <v>124.0</v>
      </c>
      <c r="B125" s="11"/>
      <c r="C125" s="11"/>
      <c r="D125" s="11"/>
      <c r="E125" s="11"/>
      <c r="F125" s="19">
        <v>2.0</v>
      </c>
      <c r="G125" s="19">
        <v>3.0</v>
      </c>
      <c r="H125" s="18" t="s">
        <v>132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9">
        <v>3.0</v>
      </c>
      <c r="S125" s="11"/>
      <c r="T125" s="11"/>
      <c r="U125" s="11"/>
    </row>
    <row r="126">
      <c r="A126" s="19">
        <v>125.0</v>
      </c>
      <c r="B126" s="11"/>
      <c r="C126" s="11"/>
      <c r="D126" s="11"/>
      <c r="E126" s="11"/>
      <c r="F126" s="19">
        <v>3.0</v>
      </c>
      <c r="G126" s="19">
        <v>1.0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9">
        <v>1.0</v>
      </c>
      <c r="S126" s="11"/>
      <c r="T126" s="11"/>
      <c r="U126" s="11"/>
    </row>
    <row r="127">
      <c r="A127" s="19">
        <v>126.0</v>
      </c>
      <c r="B127" s="11"/>
      <c r="C127" s="11"/>
      <c r="D127" s="11"/>
      <c r="E127" s="11"/>
      <c r="F127" s="19">
        <v>3.0</v>
      </c>
      <c r="G127" s="19">
        <v>1.0</v>
      </c>
      <c r="H127" s="18" t="s">
        <v>135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9">
        <v>1.0</v>
      </c>
      <c r="S127" s="11"/>
      <c r="T127" s="11"/>
      <c r="U127" s="11"/>
    </row>
    <row r="128">
      <c r="A128" s="19">
        <v>127.0</v>
      </c>
      <c r="B128" s="11"/>
      <c r="C128" s="11"/>
      <c r="D128" s="11"/>
      <c r="E128" s="11"/>
      <c r="F128" s="19">
        <v>1.0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9">
        <v>3.0</v>
      </c>
      <c r="S128" s="11"/>
      <c r="T128" s="11"/>
      <c r="U128" s="11"/>
    </row>
    <row r="129">
      <c r="A129" s="19">
        <v>128.0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9">
        <v>-40.0</v>
      </c>
      <c r="S129" s="11"/>
      <c r="T129" s="11"/>
      <c r="U129" s="11"/>
    </row>
    <row r="130">
      <c r="A130" s="19">
        <v>129.0</v>
      </c>
      <c r="B130" s="11"/>
      <c r="C130" s="11"/>
      <c r="D130" s="11"/>
      <c r="E130" s="11"/>
      <c r="F130" s="19">
        <v>1.0</v>
      </c>
      <c r="G130" s="19">
        <v>10.0</v>
      </c>
      <c r="H130" s="18" t="s">
        <v>45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9">
        <v>-41.0</v>
      </c>
      <c r="S130" s="11"/>
      <c r="T130" s="11"/>
      <c r="U130" s="11"/>
    </row>
    <row r="131">
      <c r="A131" s="19">
        <v>130.0</v>
      </c>
      <c r="B131" s="11"/>
      <c r="C131" s="11"/>
      <c r="D131" s="11"/>
      <c r="E131" s="11"/>
      <c r="F131" s="19">
        <v>2.0</v>
      </c>
      <c r="G131" s="19">
        <v>4.0</v>
      </c>
      <c r="H131" s="18" t="s">
        <v>97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9">
        <v>-47.0</v>
      </c>
      <c r="S131" s="11"/>
      <c r="T131" s="11"/>
      <c r="U131" s="11"/>
    </row>
    <row r="132">
      <c r="A132" s="19">
        <v>131.0</v>
      </c>
      <c r="B132" s="11"/>
      <c r="C132" s="11"/>
      <c r="D132" s="11"/>
      <c r="E132" s="11"/>
      <c r="F132" s="19">
        <v>3.0</v>
      </c>
      <c r="G132" s="19">
        <v>5.0</v>
      </c>
      <c r="H132" s="18" t="s">
        <v>45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9">
        <v>-46.0</v>
      </c>
      <c r="S132" s="11"/>
      <c r="T132" s="11"/>
      <c r="U132" s="11"/>
    </row>
    <row r="133">
      <c r="A133" s="19">
        <v>132.0</v>
      </c>
      <c r="B133" s="11"/>
      <c r="C133" s="11"/>
      <c r="D133" s="11"/>
      <c r="E133" s="11"/>
      <c r="F133" s="19">
        <v>4.0</v>
      </c>
      <c r="G133" s="19">
        <v>5.0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9">
        <v>-46.0</v>
      </c>
      <c r="S133" s="11"/>
      <c r="T133" s="11"/>
      <c r="U133" s="11"/>
    </row>
    <row r="134">
      <c r="A134" s="19">
        <v>133.0</v>
      </c>
      <c r="B134" s="11"/>
      <c r="C134" s="11"/>
      <c r="D134" s="11"/>
      <c r="E134" s="11"/>
      <c r="F134" s="19">
        <v>0.0</v>
      </c>
      <c r="G134" s="19">
        <v>10.0</v>
      </c>
      <c r="H134" s="18" t="s">
        <v>65</v>
      </c>
      <c r="J134" s="11"/>
      <c r="K134" s="11"/>
      <c r="L134" s="11"/>
      <c r="M134" s="11"/>
      <c r="N134" s="11"/>
      <c r="O134" s="11"/>
      <c r="P134" s="11"/>
      <c r="Q134" s="11"/>
      <c r="R134" s="19">
        <v>-32.0</v>
      </c>
      <c r="S134" s="11"/>
      <c r="T134" s="11"/>
      <c r="U134" s="11"/>
    </row>
    <row r="135">
      <c r="A135" s="19">
        <v>134.0</v>
      </c>
      <c r="B135" s="11"/>
      <c r="C135" s="11"/>
      <c r="D135" s="11"/>
      <c r="E135" s="11"/>
      <c r="F135" s="19">
        <v>1.0</v>
      </c>
      <c r="G135" s="19">
        <v>10.0</v>
      </c>
      <c r="H135" s="18" t="s">
        <v>65</v>
      </c>
      <c r="J135" s="11"/>
      <c r="K135" s="11"/>
      <c r="L135" s="11"/>
      <c r="M135" s="11"/>
      <c r="N135" s="11"/>
      <c r="O135" s="11"/>
      <c r="P135" s="11"/>
      <c r="Q135" s="11"/>
      <c r="R135" s="19">
        <v>-47.0</v>
      </c>
      <c r="S135" s="11"/>
      <c r="T135" s="11"/>
      <c r="U135" s="11"/>
    </row>
    <row r="136">
      <c r="A136" s="19">
        <v>135.0</v>
      </c>
      <c r="B136" s="11"/>
      <c r="C136" s="11"/>
      <c r="D136" s="11"/>
      <c r="E136" s="11"/>
      <c r="F136" s="19">
        <v>1.0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9">
        <v>3.0</v>
      </c>
      <c r="S136" s="11"/>
      <c r="T136" s="11"/>
      <c r="U136" s="11"/>
    </row>
    <row r="137">
      <c r="A137" s="19">
        <v>136.0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9">
        <v>-40.0</v>
      </c>
      <c r="S137" s="11"/>
      <c r="T137" s="11"/>
      <c r="U137" s="11"/>
    </row>
    <row r="138">
      <c r="A138" s="19">
        <v>137.0</v>
      </c>
      <c r="B138" s="11"/>
      <c r="C138" s="11"/>
      <c r="D138" s="11"/>
      <c r="E138" s="11"/>
      <c r="F138" s="19">
        <v>1.0</v>
      </c>
      <c r="G138" s="19">
        <v>10.0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9">
        <v>-36.0</v>
      </c>
      <c r="S138" s="11"/>
      <c r="T138" s="11"/>
      <c r="U138" s="11"/>
    </row>
    <row r="139">
      <c r="A139" s="19">
        <v>138.0</v>
      </c>
      <c r="B139" s="11"/>
      <c r="C139" s="11"/>
      <c r="D139" s="11"/>
      <c r="E139" s="11"/>
      <c r="F139" s="19">
        <v>2.0</v>
      </c>
      <c r="G139" s="19">
        <v>9.0</v>
      </c>
      <c r="H139" s="18" t="s">
        <v>45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9">
        <v>-37.0</v>
      </c>
      <c r="S139" s="11"/>
      <c r="T139" s="11"/>
      <c r="U139" s="11"/>
    </row>
    <row r="140">
      <c r="A140" s="19">
        <v>139.0</v>
      </c>
      <c r="B140" s="11"/>
      <c r="C140" s="11"/>
      <c r="D140" s="11"/>
      <c r="E140" s="11"/>
      <c r="F140" s="19">
        <v>1.0</v>
      </c>
      <c r="G140" s="19">
        <v>10.0</v>
      </c>
      <c r="H140" s="18" t="s">
        <v>110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9">
        <v>-46.0</v>
      </c>
      <c r="S140" s="11"/>
      <c r="T140" s="11"/>
      <c r="U140" s="11"/>
    </row>
    <row r="141">
      <c r="A141" s="19">
        <v>140.0</v>
      </c>
      <c r="B141" s="11"/>
      <c r="C141" s="11"/>
      <c r="D141" s="11"/>
      <c r="E141" s="11"/>
      <c r="F141" s="19">
        <v>2.0</v>
      </c>
      <c r="G141" s="19">
        <v>7.0</v>
      </c>
      <c r="H141" s="18" t="s">
        <v>45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9">
        <v>-49.0</v>
      </c>
      <c r="S141" s="11"/>
      <c r="T141" s="11"/>
      <c r="U141" s="11"/>
    </row>
    <row r="142">
      <c r="A142" s="19">
        <v>141.0</v>
      </c>
      <c r="B142" s="11"/>
      <c r="C142" s="11"/>
      <c r="D142" s="11"/>
      <c r="E142" s="11"/>
      <c r="F142" s="19">
        <v>1.0</v>
      </c>
      <c r="G142" s="19">
        <v>10.0</v>
      </c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9">
        <v>41.0</v>
      </c>
      <c r="S142" s="11"/>
      <c r="T142" s="11"/>
      <c r="U142" s="11"/>
    </row>
    <row r="143">
      <c r="A143" s="19">
        <v>142.0</v>
      </c>
      <c r="B143" s="11"/>
      <c r="C143" s="11"/>
      <c r="D143" s="11"/>
      <c r="E143" s="11"/>
      <c r="F143" s="19">
        <v>2.0</v>
      </c>
      <c r="G143" s="19">
        <v>10.0</v>
      </c>
      <c r="H143" s="18" t="s">
        <v>45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9">
        <v>41.0</v>
      </c>
      <c r="S143" s="11"/>
      <c r="T143" s="11"/>
      <c r="U143" s="11"/>
    </row>
    <row r="144">
      <c r="A144" s="19">
        <v>143.0</v>
      </c>
      <c r="B144" s="11"/>
      <c r="C144" s="11"/>
      <c r="D144" s="11"/>
      <c r="E144" s="11"/>
      <c r="F144" s="19">
        <v>1.0</v>
      </c>
      <c r="G144" s="19">
        <v>10.0</v>
      </c>
      <c r="H144" s="18" t="s">
        <v>45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9">
        <v>26.0</v>
      </c>
      <c r="S144" s="11"/>
      <c r="T144" s="11"/>
      <c r="U144" s="11"/>
    </row>
    <row r="145">
      <c r="A145" s="19">
        <v>144.0</v>
      </c>
      <c r="B145" s="11"/>
      <c r="C145" s="11"/>
      <c r="D145" s="11"/>
      <c r="E145" s="11"/>
      <c r="F145" s="19">
        <v>1.0</v>
      </c>
      <c r="G145" s="19">
        <v>10.0</v>
      </c>
      <c r="H145" s="18" t="s">
        <v>97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9">
        <v>12.0</v>
      </c>
      <c r="S145" s="11"/>
      <c r="T145" s="11"/>
      <c r="U145" s="11"/>
    </row>
    <row r="146">
      <c r="A146" s="19">
        <v>145.0</v>
      </c>
      <c r="B146" s="11"/>
      <c r="C146" s="11"/>
      <c r="D146" s="11"/>
      <c r="E146" s="11"/>
      <c r="F146" s="19">
        <v>2.0</v>
      </c>
      <c r="G146" s="19">
        <v>1.0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9">
        <v>3.0</v>
      </c>
      <c r="S146" s="11"/>
      <c r="T146" s="11"/>
      <c r="U146" s="11"/>
    </row>
    <row r="147">
      <c r="A147" s="19">
        <v>146.0</v>
      </c>
      <c r="B147" s="11"/>
      <c r="C147" s="11"/>
      <c r="D147" s="11"/>
      <c r="E147" s="11"/>
      <c r="F147" s="19">
        <v>1.0</v>
      </c>
      <c r="G147" s="19">
        <v>2.0</v>
      </c>
      <c r="H147" s="18" t="s">
        <v>97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9">
        <v>2.0</v>
      </c>
      <c r="S147" s="11"/>
      <c r="T147" s="11"/>
      <c r="U147" s="11"/>
    </row>
    <row r="148">
      <c r="A148" s="19">
        <v>147.0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9">
        <v>3.0</v>
      </c>
      <c r="S148" s="11"/>
      <c r="T148" s="11"/>
      <c r="U148" s="11"/>
    </row>
    <row r="149">
      <c r="A149" s="19">
        <v>148.0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9">
        <v>149.0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9">
        <v>-35.0</v>
      </c>
      <c r="S150" s="11"/>
      <c r="T150" s="11"/>
      <c r="U150" s="11"/>
    </row>
    <row r="151">
      <c r="A151" s="19">
        <v>150.0</v>
      </c>
      <c r="B151" s="11"/>
      <c r="C151" s="11"/>
      <c r="D151" s="11"/>
      <c r="E151" s="11"/>
      <c r="F151" s="19">
        <v>0.0</v>
      </c>
      <c r="G151" s="19">
        <v>10.0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9">
        <v>43.0</v>
      </c>
      <c r="S151" s="11"/>
      <c r="T151" s="11"/>
      <c r="U151" s="11"/>
    </row>
    <row r="152">
      <c r="A152" s="19">
        <v>151.0</v>
      </c>
      <c r="B152" s="11"/>
      <c r="C152" s="11"/>
      <c r="D152" s="11"/>
      <c r="E152" s="11"/>
      <c r="F152" s="19">
        <v>2.0</v>
      </c>
      <c r="G152" s="19">
        <v>13.0</v>
      </c>
      <c r="H152" s="18" t="s">
        <v>89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9">
        <v>46.0</v>
      </c>
      <c r="S152" s="11"/>
      <c r="T152" s="11"/>
      <c r="U152" s="11"/>
    </row>
    <row r="153">
      <c r="A153" s="19">
        <v>152.0</v>
      </c>
      <c r="B153" s="11"/>
      <c r="C153" s="11"/>
      <c r="D153" s="11"/>
      <c r="E153" s="11"/>
      <c r="F153" s="19">
        <v>3.0</v>
      </c>
      <c r="G153" s="19">
        <v>7.0</v>
      </c>
      <c r="H153" s="18" t="s">
        <v>65</v>
      </c>
      <c r="J153" s="11"/>
      <c r="K153" s="11"/>
      <c r="L153" s="11"/>
      <c r="M153" s="11"/>
      <c r="N153" s="11"/>
      <c r="O153" s="11"/>
      <c r="P153" s="11"/>
      <c r="Q153" s="11"/>
      <c r="R153" s="19">
        <v>40.0</v>
      </c>
      <c r="S153" s="11"/>
      <c r="T153" s="11"/>
      <c r="U153" s="11"/>
    </row>
    <row r="154">
      <c r="A154" s="19">
        <v>153.0</v>
      </c>
      <c r="B154" s="11"/>
      <c r="C154" s="11"/>
      <c r="D154" s="11"/>
      <c r="E154" s="11"/>
      <c r="F154" s="19">
        <v>4.0</v>
      </c>
      <c r="G154" s="19">
        <v>7.0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9">
        <v>40.0</v>
      </c>
      <c r="S154" s="11"/>
      <c r="T154" s="11"/>
      <c r="U154" s="11"/>
    </row>
    <row r="155">
      <c r="A155" s="19">
        <v>154.0</v>
      </c>
      <c r="B155" s="11"/>
      <c r="C155" s="11"/>
      <c r="D155" s="11"/>
      <c r="E155" s="11"/>
      <c r="F155" s="19">
        <v>1.0</v>
      </c>
      <c r="G155" s="19">
        <v>10.0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9">
        <v>-18.0</v>
      </c>
      <c r="S155" s="11"/>
      <c r="T155" s="11"/>
      <c r="U155" s="11"/>
    </row>
    <row r="156">
      <c r="A156" s="19">
        <v>155.0</v>
      </c>
      <c r="B156" s="11"/>
      <c r="C156" s="11"/>
      <c r="D156" s="11"/>
      <c r="E156" s="11"/>
      <c r="F156" s="19">
        <v>1.0</v>
      </c>
      <c r="G156" s="19">
        <v>10.0</v>
      </c>
      <c r="H156" s="18" t="s">
        <v>110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9">
        <v>-35.0</v>
      </c>
      <c r="S156" s="11"/>
      <c r="T156" s="11"/>
      <c r="U156" s="11"/>
    </row>
    <row r="157">
      <c r="A157" s="19">
        <v>156.0</v>
      </c>
      <c r="B157" s="11"/>
      <c r="C157" s="11"/>
      <c r="D157" s="11"/>
      <c r="E157" s="11"/>
      <c r="F157" s="19">
        <v>2.0</v>
      </c>
      <c r="G157" s="19">
        <v>1.0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9">
        <v>-44.0</v>
      </c>
      <c r="S157" s="11"/>
      <c r="T157" s="11"/>
      <c r="U157" s="11"/>
    </row>
    <row r="158">
      <c r="A158" s="19">
        <v>157.0</v>
      </c>
      <c r="B158" s="11"/>
      <c r="C158" s="11"/>
      <c r="D158" s="11"/>
      <c r="E158" s="11"/>
      <c r="F158" s="19">
        <v>1.0</v>
      </c>
      <c r="G158" s="19">
        <v>10.0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9">
        <v>49.0</v>
      </c>
      <c r="S158" s="11"/>
      <c r="T158" s="11"/>
      <c r="U158" s="11"/>
    </row>
    <row r="159">
      <c r="A159" s="19">
        <v>158.0</v>
      </c>
      <c r="B159" s="11"/>
      <c r="C159" s="11"/>
      <c r="D159" s="11"/>
      <c r="E159" s="11"/>
      <c r="F159" s="19">
        <v>2.0</v>
      </c>
      <c r="G159" s="19">
        <v>1.0</v>
      </c>
      <c r="H159" s="18" t="s">
        <v>110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9">
        <v>40.0</v>
      </c>
      <c r="S159" s="11"/>
      <c r="T159" s="11"/>
      <c r="U159" s="11"/>
    </row>
    <row r="160">
      <c r="A160" s="19">
        <v>159.0</v>
      </c>
      <c r="B160" s="11"/>
      <c r="C160" s="11"/>
      <c r="D160" s="11"/>
      <c r="E160" s="11"/>
      <c r="F160" s="19">
        <v>1.0</v>
      </c>
      <c r="G160" s="19">
        <v>10.0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9">
        <v>38.0</v>
      </c>
      <c r="S160" s="11"/>
      <c r="T160" s="11"/>
      <c r="U160" s="11"/>
    </row>
    <row r="161">
      <c r="A161" s="19">
        <v>160.0</v>
      </c>
      <c r="B161" s="11"/>
      <c r="C161" s="11"/>
      <c r="D161" s="11"/>
      <c r="E161" s="11"/>
      <c r="F161" s="19">
        <v>2.0</v>
      </c>
      <c r="G161" s="19">
        <v>10.0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9">
        <v>38.0</v>
      </c>
      <c r="S161" s="11"/>
      <c r="T161" s="11"/>
      <c r="U161" s="11"/>
    </row>
    <row r="162">
      <c r="A162" s="19">
        <v>161.0</v>
      </c>
      <c r="B162" s="11"/>
      <c r="C162" s="11"/>
      <c r="D162" s="11"/>
      <c r="E162" s="11"/>
      <c r="F162" s="19">
        <v>1.0</v>
      </c>
      <c r="G162" s="19">
        <v>10.0</v>
      </c>
      <c r="H162" s="18" t="s">
        <v>110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9">
        <v>24.0</v>
      </c>
      <c r="S162" s="11"/>
      <c r="T162" s="11"/>
      <c r="U162" s="11"/>
    </row>
    <row r="163">
      <c r="A163" s="19">
        <v>162.0</v>
      </c>
      <c r="B163" s="11"/>
      <c r="C163" s="11"/>
      <c r="D163" s="11"/>
      <c r="E163" s="11"/>
      <c r="F163" s="19">
        <v>0.0</v>
      </c>
      <c r="G163" s="19">
        <v>10.0</v>
      </c>
      <c r="H163" s="18" t="s">
        <v>45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9">
        <v>-21.0</v>
      </c>
      <c r="S163" s="11"/>
      <c r="T163" s="11"/>
      <c r="U163" s="11"/>
    </row>
    <row r="164">
      <c r="A164" s="19">
        <v>163.0</v>
      </c>
      <c r="B164" s="11"/>
      <c r="C164" s="11"/>
      <c r="D164" s="11"/>
      <c r="E164" s="11"/>
      <c r="F164" s="19">
        <v>2.0</v>
      </c>
      <c r="G164" s="19">
        <v>8.0</v>
      </c>
      <c r="H164" s="18" t="s">
        <v>45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9">
        <v>-23.0</v>
      </c>
      <c r="S164" s="11"/>
      <c r="T164" s="11"/>
      <c r="U164" s="11"/>
    </row>
    <row r="165">
      <c r="A165" s="19">
        <v>164.0</v>
      </c>
      <c r="B165" s="11"/>
      <c r="C165" s="11"/>
      <c r="D165" s="11"/>
      <c r="E165" s="11"/>
      <c r="F165" s="19">
        <v>2.0</v>
      </c>
      <c r="G165" s="19">
        <v>16.0</v>
      </c>
      <c r="H165" s="18" t="s">
        <v>45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9">
        <v>-15.0</v>
      </c>
      <c r="S165" s="11"/>
      <c r="T165" s="11"/>
      <c r="U165" s="11"/>
    </row>
    <row r="166">
      <c r="A166" s="19">
        <v>165.0</v>
      </c>
      <c r="B166" s="11"/>
      <c r="C166" s="11"/>
      <c r="D166" s="11"/>
      <c r="E166" s="11"/>
      <c r="F166" s="19">
        <v>3.0</v>
      </c>
      <c r="G166" s="19">
        <v>10.0</v>
      </c>
      <c r="H166" s="18" t="s">
        <v>45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9">
        <v>-21.0</v>
      </c>
      <c r="S166" s="11"/>
      <c r="T166" s="11"/>
      <c r="U166" s="11"/>
    </row>
    <row r="167">
      <c r="A167" s="19">
        <v>166.0</v>
      </c>
      <c r="B167" s="11"/>
      <c r="C167" s="11"/>
      <c r="D167" s="11"/>
      <c r="E167" s="11"/>
      <c r="F167" s="19">
        <v>4.0</v>
      </c>
      <c r="G167" s="19">
        <v>12.0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9">
        <v>-19.0</v>
      </c>
      <c r="S167" s="11"/>
      <c r="T167" s="11"/>
      <c r="U167" s="11"/>
    </row>
    <row r="168">
      <c r="A168" s="19">
        <v>167.0</v>
      </c>
      <c r="B168" s="11"/>
      <c r="C168" s="11"/>
      <c r="D168" s="11"/>
      <c r="E168" s="11"/>
      <c r="F168" s="19">
        <v>1.0</v>
      </c>
      <c r="G168" s="19">
        <v>10.0</v>
      </c>
      <c r="H168" s="18" t="s">
        <v>110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9">
        <v>-39.0</v>
      </c>
      <c r="S168" s="11"/>
      <c r="T168" s="11"/>
      <c r="U168" s="11"/>
    </row>
    <row r="169">
      <c r="A169" s="19">
        <v>168.0</v>
      </c>
      <c r="B169" s="11"/>
      <c r="C169" s="11"/>
      <c r="D169" s="11"/>
      <c r="E169" s="11"/>
      <c r="F169" s="19">
        <v>2.0</v>
      </c>
      <c r="G169" s="19">
        <v>10.0</v>
      </c>
      <c r="H169" s="18" t="s">
        <v>110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9">
        <v>-47.0</v>
      </c>
      <c r="S169" s="11"/>
      <c r="T169" s="11"/>
      <c r="U169" s="11"/>
    </row>
  </sheetData>
  <mergeCells count="66">
    <mergeCell ref="H62:I62"/>
    <mergeCell ref="H63:I63"/>
    <mergeCell ref="H85:I85"/>
    <mergeCell ref="H88:I88"/>
    <mergeCell ref="H89:I89"/>
    <mergeCell ref="H91:I91"/>
    <mergeCell ref="H92:I92"/>
    <mergeCell ref="H135:I135"/>
    <mergeCell ref="H153:I153"/>
    <mergeCell ref="H94:I94"/>
    <mergeCell ref="H95:I95"/>
    <mergeCell ref="H110:I110"/>
    <mergeCell ref="H111:I111"/>
    <mergeCell ref="H118:I118"/>
    <mergeCell ref="H123:I123"/>
    <mergeCell ref="H134:I134"/>
    <mergeCell ref="S1:T1"/>
    <mergeCell ref="N3:O3"/>
    <mergeCell ref="D4:E4"/>
    <mergeCell ref="D5:E5"/>
    <mergeCell ref="O5:P5"/>
    <mergeCell ref="H6:I6"/>
    <mergeCell ref="D7:E7"/>
    <mergeCell ref="D8:E8"/>
    <mergeCell ref="H8:I8"/>
    <mergeCell ref="O8:P8"/>
    <mergeCell ref="D9:E9"/>
    <mergeCell ref="D10:E10"/>
    <mergeCell ref="H11:I11"/>
    <mergeCell ref="D12:E12"/>
    <mergeCell ref="H12:I12"/>
    <mergeCell ref="O12:P12"/>
    <mergeCell ref="H14:I14"/>
    <mergeCell ref="D21:E21"/>
    <mergeCell ref="D22:E22"/>
    <mergeCell ref="O22:P22"/>
    <mergeCell ref="N23:O23"/>
    <mergeCell ref="O41:P41"/>
    <mergeCell ref="O44:P44"/>
    <mergeCell ref="O58:P58"/>
    <mergeCell ref="O59:P59"/>
    <mergeCell ref="N60:O60"/>
    <mergeCell ref="N63:O63"/>
    <mergeCell ref="O87:P87"/>
    <mergeCell ref="O90:P90"/>
    <mergeCell ref="H23:I23"/>
    <mergeCell ref="H40:I40"/>
    <mergeCell ref="D41:E41"/>
    <mergeCell ref="H42:I42"/>
    <mergeCell ref="N42:O42"/>
    <mergeCell ref="D44:E44"/>
    <mergeCell ref="H44:I44"/>
    <mergeCell ref="D60:E60"/>
    <mergeCell ref="D61:E61"/>
    <mergeCell ref="D62:E62"/>
    <mergeCell ref="D63:E63"/>
    <mergeCell ref="D86:E86"/>
    <mergeCell ref="D89:E89"/>
    <mergeCell ref="D90:E90"/>
    <mergeCell ref="D45:E45"/>
    <mergeCell ref="D47:E47"/>
    <mergeCell ref="H47:I47"/>
    <mergeCell ref="D58:E58"/>
    <mergeCell ref="H58:I58"/>
    <mergeCell ref="D59:E59"/>
    <mergeCell ref="H60:I60"/>
  </mergeCells>
  <drawing r:id="rId1"/>
</worksheet>
</file>