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EB7F231-F457-4B0A-962C-6D758566094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 points constant" sheetId="2" r:id="rId1"/>
    <sheet name="4 control points LSq constant" sheetId="6" r:id="rId2"/>
    <sheet name="coastline point coordina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6" i="6" l="1" a="1"/>
  <c r="F106" i="6" s="1"/>
  <c r="E109" i="6" l="1"/>
  <c r="E108" i="6"/>
  <c r="E107" i="6"/>
  <c r="E106" i="6"/>
  <c r="D109" i="6"/>
  <c r="D108" i="6"/>
  <c r="D107" i="6"/>
  <c r="D106" i="6"/>
  <c r="C109" i="6"/>
  <c r="C108" i="6"/>
  <c r="C107" i="6"/>
  <c r="C106" i="6"/>
  <c r="C113" i="6" s="1" a="1"/>
  <c r="E113" i="6" s="1"/>
  <c r="F109" i="6"/>
  <c r="F108" i="6"/>
  <c r="F107" i="6"/>
  <c r="C57" i="6" a="1"/>
  <c r="F57" i="6" s="1"/>
  <c r="E18" i="6"/>
  <c r="C18" i="6"/>
  <c r="E17" i="6"/>
  <c r="C17" i="6"/>
  <c r="E16" i="6"/>
  <c r="C16" i="6"/>
  <c r="E15" i="6"/>
  <c r="C15" i="6"/>
  <c r="D115" i="6" l="1"/>
  <c r="F116" i="6"/>
  <c r="E114" i="6"/>
  <c r="C116" i="6"/>
  <c r="E115" i="6"/>
  <c r="F113" i="6"/>
  <c r="C115" i="6"/>
  <c r="C114" i="6"/>
  <c r="C113" i="6"/>
  <c r="D114" i="6"/>
  <c r="F115" i="6"/>
  <c r="E116" i="6"/>
  <c r="D116" i="6"/>
  <c r="F114" i="6"/>
  <c r="D113" i="6"/>
  <c r="C60" i="6"/>
  <c r="C59" i="6"/>
  <c r="C58" i="6"/>
  <c r="G60" i="6"/>
  <c r="G59" i="6"/>
  <c r="G58" i="6"/>
  <c r="G57" i="6"/>
  <c r="F60" i="6"/>
  <c r="F59" i="6"/>
  <c r="F58" i="6"/>
  <c r="C57" i="6"/>
  <c r="J60" i="6"/>
  <c r="J59" i="6"/>
  <c r="J58" i="6"/>
  <c r="J57" i="6"/>
  <c r="I60" i="6"/>
  <c r="E60" i="6"/>
  <c r="I59" i="6"/>
  <c r="E59" i="6"/>
  <c r="I58" i="6"/>
  <c r="E58" i="6"/>
  <c r="I57" i="6"/>
  <c r="E57" i="6"/>
  <c r="H60" i="6"/>
  <c r="D60" i="6"/>
  <c r="H59" i="6"/>
  <c r="D59" i="6"/>
  <c r="H58" i="6"/>
  <c r="D58" i="6"/>
  <c r="H57" i="6"/>
  <c r="D57" i="6"/>
  <c r="C50" i="2" a="1"/>
  <c r="F50" i="2" s="1"/>
  <c r="C64" i="6" l="1" a="1"/>
  <c r="E53" i="2"/>
  <c r="E52" i="2"/>
  <c r="E51" i="2"/>
  <c r="E50" i="2"/>
  <c r="D53" i="2"/>
  <c r="D52" i="2"/>
  <c r="D51" i="2"/>
  <c r="D50" i="2"/>
  <c r="C53" i="2"/>
  <c r="C52" i="2"/>
  <c r="C51" i="2"/>
  <c r="C50" i="2"/>
  <c r="F53" i="2"/>
  <c r="F52" i="2"/>
  <c r="F51" i="2"/>
  <c r="E16" i="2"/>
  <c r="E17" i="2"/>
  <c r="E18" i="2"/>
  <c r="E15" i="2"/>
  <c r="C16" i="2"/>
  <c r="C17" i="2"/>
  <c r="C18" i="2"/>
  <c r="C15" i="2"/>
  <c r="C120" i="6" l="1" a="1"/>
  <c r="D64" i="6"/>
  <c r="F65" i="6"/>
  <c r="F67" i="6"/>
  <c r="F64" i="6"/>
  <c r="F66" i="6"/>
  <c r="C65" i="6"/>
  <c r="C67" i="6"/>
  <c r="C64" i="6"/>
  <c r="C66" i="6"/>
  <c r="E66" i="6"/>
  <c r="D66" i="6"/>
  <c r="E65" i="6"/>
  <c r="D65" i="6"/>
  <c r="E64" i="6"/>
  <c r="E67" i="6"/>
  <c r="D67" i="6"/>
  <c r="H50" i="2" a="1"/>
  <c r="C71" i="6" l="1" a="1"/>
  <c r="C123" i="6"/>
  <c r="C122" i="6"/>
  <c r="C121" i="6"/>
  <c r="C120" i="6"/>
  <c r="D123" i="6"/>
  <c r="D121" i="6"/>
  <c r="F123" i="6"/>
  <c r="F122" i="6"/>
  <c r="F121" i="6"/>
  <c r="F120" i="6"/>
  <c r="E123" i="6"/>
  <c r="E122" i="6"/>
  <c r="E121" i="6"/>
  <c r="E120" i="6"/>
  <c r="D122" i="6"/>
  <c r="D120" i="6"/>
  <c r="H51" i="2"/>
  <c r="H53" i="2"/>
  <c r="H50" i="2"/>
  <c r="H52" i="2"/>
  <c r="C127" i="6" l="1" a="1"/>
  <c r="D71" i="6"/>
  <c r="C72" i="6"/>
  <c r="C74" i="6"/>
  <c r="F72" i="6"/>
  <c r="F74" i="6"/>
  <c r="C71" i="6"/>
  <c r="C73" i="6"/>
  <c r="F71" i="6"/>
  <c r="F73" i="6"/>
  <c r="E72" i="6"/>
  <c r="D72" i="6"/>
  <c r="E71" i="6"/>
  <c r="E74" i="6"/>
  <c r="D74" i="6"/>
  <c r="E73" i="6"/>
  <c r="D73" i="6"/>
  <c r="D127" i="6" l="1"/>
  <c r="C130" i="6"/>
  <c r="F130" i="6"/>
  <c r="C127" i="6"/>
  <c r="F127" i="6"/>
  <c r="C128" i="6"/>
  <c r="F128" i="6"/>
  <c r="C129" i="6"/>
  <c r="F129" i="6"/>
  <c r="D130" i="6"/>
  <c r="D128" i="6"/>
  <c r="E128" i="6"/>
  <c r="D129" i="6"/>
  <c r="E130" i="6"/>
  <c r="E127" i="6"/>
  <c r="E129" i="6"/>
  <c r="C78" i="6" a="1"/>
  <c r="C134" i="6" l="1" a="1"/>
  <c r="C78" i="6"/>
  <c r="E81" i="6"/>
  <c r="E79" i="6"/>
  <c r="D81" i="6"/>
  <c r="D79" i="6"/>
  <c r="F81" i="6"/>
  <c r="F79" i="6"/>
  <c r="C81" i="6"/>
  <c r="C79" i="6"/>
  <c r="I80" i="6"/>
  <c r="I78" i="6"/>
  <c r="H80" i="6"/>
  <c r="H78" i="6"/>
  <c r="J80" i="6"/>
  <c r="J78" i="6"/>
  <c r="G80" i="6"/>
  <c r="G78" i="6"/>
  <c r="E80" i="6"/>
  <c r="E78" i="6"/>
  <c r="D80" i="6"/>
  <c r="D78" i="6"/>
  <c r="F80" i="6"/>
  <c r="F78" i="6"/>
  <c r="C80" i="6"/>
  <c r="I81" i="6"/>
  <c r="I79" i="6"/>
  <c r="H81" i="6"/>
  <c r="H79" i="6"/>
  <c r="J81" i="6"/>
  <c r="J79" i="6"/>
  <c r="G81" i="6"/>
  <c r="G79" i="6"/>
  <c r="C135" i="6" l="1"/>
  <c r="C137" i="6"/>
  <c r="C134" i="6"/>
  <c r="C136" i="6"/>
  <c r="C85" i="6" a="1"/>
  <c r="C88" i="6" l="1"/>
  <c r="C87" i="6"/>
  <c r="C86" i="6"/>
  <c r="C85" i="6"/>
</calcChain>
</file>

<file path=xl/sharedStrings.xml><?xml version="1.0" encoding="utf-8"?>
<sst xmlns="http://schemas.openxmlformats.org/spreadsheetml/2006/main" count="149" uniqueCount="57">
  <si>
    <t>0S</t>
  </si>
  <si>
    <t>30S</t>
  </si>
  <si>
    <t>30E</t>
  </si>
  <si>
    <t>60E</t>
  </si>
  <si>
    <t>Name</t>
  </si>
  <si>
    <t>Latitude</t>
  </si>
  <si>
    <t>Longitude</t>
  </si>
  <si>
    <t>Calculation:</t>
  </si>
  <si>
    <t>Geographic coordinates convert degrees to radians</t>
  </si>
  <si>
    <t>radians</t>
  </si>
  <si>
    <t>Distance calculation method 1: Mercator projection grid coordinates</t>
  </si>
  <si>
    <t>Mercator projection grid coordinates</t>
  </si>
  <si>
    <t>X</t>
  </si>
  <si>
    <t>Y</t>
  </si>
  <si>
    <t>point1</t>
  </si>
  <si>
    <t>Geographic coordinates of 4 locations (datum: unspecified spherical geocentric)</t>
  </si>
  <si>
    <t>point2</t>
  </si>
  <si>
    <t>point4</t>
  </si>
  <si>
    <t>point3</t>
  </si>
  <si>
    <t>degrees S</t>
  </si>
  <si>
    <t>degrees E</t>
  </si>
  <si>
    <t>matrix algebra</t>
  </si>
  <si>
    <t>point</t>
  </si>
  <si>
    <r>
      <t>Scanner co-ordinates (X</t>
    </r>
    <r>
      <rPr>
        <vertAlign val="subscript"/>
        <sz val="11"/>
        <color theme="1"/>
        <rFont val="等线"/>
        <family val="2"/>
        <scheme val="minor"/>
      </rPr>
      <t>di</t>
    </r>
    <r>
      <rPr>
        <sz val="11"/>
        <color theme="1"/>
        <rFont val="等线"/>
        <family val="2"/>
        <scheme val="minor"/>
      </rPr>
      <t>,Y</t>
    </r>
    <r>
      <rPr>
        <vertAlign val="subscript"/>
        <sz val="11"/>
        <color theme="1"/>
        <rFont val="等线"/>
        <family val="2"/>
        <scheme val="minor"/>
      </rPr>
      <t>di</t>
    </r>
    <r>
      <rPr>
        <sz val="11"/>
        <color theme="1"/>
        <rFont val="等线"/>
        <family val="2"/>
        <scheme val="minor"/>
      </rPr>
      <t>)</t>
    </r>
  </si>
  <si>
    <r>
      <t>Ground co-ordinates (X</t>
    </r>
    <r>
      <rPr>
        <vertAlign val="subscript"/>
        <sz val="11"/>
        <color theme="1"/>
        <rFont val="等线"/>
        <family val="2"/>
        <scheme val="minor"/>
      </rPr>
      <t>gi</t>
    </r>
    <r>
      <rPr>
        <sz val="11"/>
        <color theme="1"/>
        <rFont val="等线"/>
        <family val="2"/>
        <scheme val="minor"/>
      </rPr>
      <t>,Y</t>
    </r>
    <r>
      <rPr>
        <vertAlign val="subscript"/>
        <sz val="11"/>
        <color theme="1"/>
        <rFont val="等线"/>
        <family val="2"/>
        <scheme val="minor"/>
      </rPr>
      <t>gi</t>
    </r>
    <r>
      <rPr>
        <sz val="11"/>
        <color theme="1"/>
        <rFont val="等线"/>
        <family val="2"/>
        <scheme val="minor"/>
      </rPr>
      <t>)</t>
    </r>
  </si>
  <si>
    <t>a</t>
  </si>
  <si>
    <t>L</t>
  </si>
  <si>
    <t>A</t>
  </si>
  <si>
    <t>b</t>
  </si>
  <si>
    <t>Tx</t>
  </si>
  <si>
    <t>Ty</t>
  </si>
  <si>
    <t>R (average radius of the Earth) (unit:m):</t>
  </si>
  <si>
    <t>→</t>
    <phoneticPr fontId="6" type="noConversion"/>
  </si>
  <si>
    <t>coastline digitiser</t>
    <phoneticPr fontId="6" type="noConversion"/>
  </si>
  <si>
    <r>
      <t>R</t>
    </r>
    <r>
      <rPr>
        <sz val="12"/>
        <color theme="1"/>
        <rFont val="Times New Roman"/>
        <family val="1"/>
      </rPr>
      <t xml:space="preserve"> = 6378000m</t>
    </r>
  </si>
  <si>
    <t xml:space="preserve"> Mercator projection</t>
  </si>
  <si>
    <t>Geographic coordinates</t>
  </si>
  <si>
    <t>LambertCC</t>
  </si>
  <si>
    <t>AT</t>
  </si>
  <si>
    <t>AT * A</t>
  </si>
  <si>
    <t>(AT * A)-1</t>
  </si>
  <si>
    <t>((AT * A)-1)  * AT</t>
  </si>
  <si>
    <t>two control points 1,3 LSq constants - matrix algebra</t>
  </si>
  <si>
    <t>tips result: this answer is same as using 1,3 point in L=AX</t>
  </si>
  <si>
    <t>four control points LSq</t>
  </si>
  <si>
    <t>two control points</t>
  </si>
  <si>
    <r>
      <t>R</t>
    </r>
    <r>
      <rPr>
        <sz val="12"/>
        <color theme="1"/>
        <rFont val="Times New Roman"/>
        <family val="1"/>
      </rPr>
      <t xml:space="preserve"> = 6378000m</t>
    </r>
    <phoneticPr fontId="6" type="noConversion"/>
  </si>
  <si>
    <t>Table 1: origin control points data</t>
    <phoneticPr fontId="6" type="noConversion"/>
  </si>
  <si>
    <t>(the coordinates value calculated by python)</t>
    <phoneticPr fontId="6" type="noConversion"/>
  </si>
  <si>
    <t>↓</t>
    <phoneticPr fontId="6" type="noConversion"/>
  </si>
  <si>
    <t>A-1 (inverse)</t>
    <phoneticPr fontId="6" type="noConversion"/>
  </si>
  <si>
    <t>L = A * X</t>
    <phoneticPr fontId="6" type="noConversion"/>
  </si>
  <si>
    <t>four control points LSq constants - matrix algebra</t>
    <phoneticPr fontId="6" type="noConversion"/>
  </si>
  <si>
    <t>X = ((AT * A)-1)  * AT * L</t>
    <phoneticPr fontId="6" type="noConversion"/>
  </si>
  <si>
    <t>constants</t>
    <phoneticPr fontId="6" type="noConversion"/>
  </si>
  <si>
    <t>X = ((AT * A)-1)  * AT * L  constants</t>
    <phoneticPr fontId="6" type="noConversion"/>
  </si>
  <si>
    <t>Geographic coordinates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</si>
</sst>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9" x14ac:knownFonts="1">
    <font>
      <sz val="11"/>
      <color theme="1"/>
      <name val="等线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76" fontId="1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wrapText="1"/>
    </xf>
    <xf numFmtId="176" fontId="3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4" fillId="0" borderId="0" xfId="0" applyNumberFormat="1" applyFont="1" applyAlignment="1">
      <alignment wrapText="1"/>
    </xf>
    <xf numFmtId="176" fontId="3" fillId="0" borderId="0" xfId="0" applyNumberFormat="1" applyFont="1" applyAlignment="1">
      <alignment horizontal="left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0" fillId="0" borderId="0" xfId="0" applyBorder="1"/>
    <xf numFmtId="0" fontId="0" fillId="0" borderId="3" xfId="0" applyBorder="1"/>
    <xf numFmtId="176" fontId="2" fillId="0" borderId="2" xfId="0" applyNumberFormat="1" applyFont="1" applyBorder="1" applyAlignment="1">
      <alignment vertical="center" wrapText="1"/>
    </xf>
    <xf numFmtId="176" fontId="3" fillId="0" borderId="0" xfId="0" applyNumberFormat="1" applyFont="1" applyBorder="1" applyAlignment="1">
      <alignment vertical="center" wrapText="1"/>
    </xf>
    <xf numFmtId="176" fontId="2" fillId="0" borderId="0" xfId="0" applyNumberFormat="1" applyFont="1" applyBorder="1" applyAlignment="1">
      <alignment vertical="center" wrapText="1"/>
    </xf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  <xf numFmtId="0" fontId="0" fillId="0" borderId="3" xfId="0" applyFill="1" applyBorder="1"/>
    <xf numFmtId="0" fontId="0" fillId="0" borderId="13" xfId="0" applyFill="1" applyBorder="1"/>
    <xf numFmtId="176" fontId="2" fillId="0" borderId="0" xfId="0" applyNumberFormat="1" applyFont="1" applyAlignment="1">
      <alignment horizontal="center" wrapText="1"/>
    </xf>
    <xf numFmtId="11" fontId="0" fillId="0" borderId="4" xfId="0" applyNumberFormat="1" applyBorder="1"/>
    <xf numFmtId="176" fontId="1" fillId="0" borderId="0" xfId="0" applyNumberFormat="1" applyFont="1" applyAlignment="1">
      <alignment horizontal="left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wrapText="1"/>
    </xf>
    <xf numFmtId="176" fontId="2" fillId="0" borderId="0" xfId="0" applyNumberFormat="1" applyFont="1" applyBorder="1" applyAlignment="1">
      <alignment wrapText="1"/>
    </xf>
    <xf numFmtId="0" fontId="0" fillId="0" borderId="10" xfId="0" applyFill="1" applyBorder="1"/>
    <xf numFmtId="11" fontId="0" fillId="0" borderId="5" xfId="0" applyNumberForma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177" fontId="0" fillId="0" borderId="0" xfId="0" applyNumberFormat="1"/>
    <xf numFmtId="176" fontId="3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176" fontId="1" fillId="0" borderId="0" xfId="0" applyNumberFormat="1" applyFont="1" applyAlignment="1">
      <alignment horizontal="left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8" fillId="0" borderId="0" xfId="0" applyFont="1"/>
    <xf numFmtId="0" fontId="8" fillId="0" borderId="0" xfId="0" applyFont="1" applyFill="1" applyBorder="1"/>
    <xf numFmtId="0" fontId="7" fillId="0" borderId="6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77" fontId="0" fillId="0" borderId="8" xfId="0" applyNumberFormat="1" applyBorder="1"/>
    <xf numFmtId="177" fontId="0" fillId="0" borderId="9" xfId="0" applyNumberFormat="1" applyBorder="1"/>
    <xf numFmtId="177" fontId="0" fillId="0" borderId="10" xfId="0" applyNumberFormat="1" applyBorder="1"/>
    <xf numFmtId="177" fontId="0" fillId="0" borderId="11" xfId="0" applyNumberFormat="1" applyBorder="1"/>
    <xf numFmtId="177" fontId="0" fillId="0" borderId="12" xfId="0" applyNumberFormat="1" applyBorder="1"/>
    <xf numFmtId="177" fontId="0" fillId="0" borderId="1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100" b="0" i="0" baseline="0">
                <a:effectLst/>
              </a:rPr>
              <a:t>Coastline points in Mercator Projection grid coordinates_LSq </a:t>
            </a:r>
            <a:endParaRPr lang="en-GB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'coastline point coordinates'!$E$36:$E$47</c:f>
              <c:numCache>
                <c:formatCode>0.00000</c:formatCode>
                <c:ptCount val="12"/>
                <c:pt idx="0">
                  <c:v>5456782.1945000002</c:v>
                </c:pt>
                <c:pt idx="1">
                  <c:v>5596008.3706799997</c:v>
                </c:pt>
                <c:pt idx="2">
                  <c:v>5516450.5557199996</c:v>
                </c:pt>
                <c:pt idx="3">
                  <c:v>5516450.5557199996</c:v>
                </c:pt>
                <c:pt idx="4">
                  <c:v>5297666.56458</c:v>
                </c:pt>
                <c:pt idx="5">
                  <c:v>5218108.7496199999</c:v>
                </c:pt>
                <c:pt idx="6">
                  <c:v>4840209.1285600001</c:v>
                </c:pt>
                <c:pt idx="7">
                  <c:v>4899877.4897800004</c:v>
                </c:pt>
                <c:pt idx="8">
                  <c:v>4939656.39726</c:v>
                </c:pt>
                <c:pt idx="9">
                  <c:v>5158440.3883999996</c:v>
                </c:pt>
                <c:pt idx="10">
                  <c:v>5297666.56458</c:v>
                </c:pt>
                <c:pt idx="11">
                  <c:v>5456782.1945000002</c:v>
                </c:pt>
              </c:numCache>
            </c:numRef>
          </c:xVal>
          <c:yVal>
            <c:numRef>
              <c:f>'coastline point coordinates'!$F$36:$F$47</c:f>
              <c:numCache>
                <c:formatCode>0.00000</c:formatCode>
                <c:ptCount val="12"/>
                <c:pt idx="0">
                  <c:v>-1383782.3994199999</c:v>
                </c:pt>
                <c:pt idx="1">
                  <c:v>-1761682.0204799999</c:v>
                </c:pt>
                <c:pt idx="2">
                  <c:v>-1781571.47422</c:v>
                </c:pt>
                <c:pt idx="3">
                  <c:v>-1900908.1966599999</c:v>
                </c:pt>
                <c:pt idx="4">
                  <c:v>-2597039.0775600001</c:v>
                </c:pt>
                <c:pt idx="5">
                  <c:v>-2895380.8836599998</c:v>
                </c:pt>
                <c:pt idx="6">
                  <c:v>-2736265.2537400001</c:v>
                </c:pt>
                <c:pt idx="7">
                  <c:v>-2159471.09528</c:v>
                </c:pt>
                <c:pt idx="8">
                  <c:v>-1841239.8354400001</c:v>
                </c:pt>
                <c:pt idx="9">
                  <c:v>-1801460.92796</c:v>
                </c:pt>
                <c:pt idx="10">
                  <c:v>-1562787.4830799999</c:v>
                </c:pt>
                <c:pt idx="11">
                  <c:v>-1383782.3994199999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8-4EA6-B90C-1ADC982CC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250088"/>
        <c:axId val="105611808"/>
      </c:scatterChart>
      <c:valAx>
        <c:axId val="568250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611808"/>
        <c:crosses val="autoZero"/>
        <c:crossBetween val="midCat"/>
      </c:valAx>
      <c:valAx>
        <c:axId val="10561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250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Coastline points in LCC Projection Grid coordinates _LSq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'coastline point coordinates'!$M$36:$M$47</c:f>
              <c:numCache>
                <c:formatCode>0.00000</c:formatCode>
                <c:ptCount val="12"/>
                <c:pt idx="0">
                  <c:v>5248301.9824999999</c:v>
                </c:pt>
                <c:pt idx="1">
                  <c:v>5283848.1322900001</c:v>
                </c:pt>
                <c:pt idx="2">
                  <c:v>5205554.5871400004</c:v>
                </c:pt>
                <c:pt idx="3">
                  <c:v>5176264.4815600002</c:v>
                </c:pt>
                <c:pt idx="4">
                  <c:v>4814276.6344100004</c:v>
                </c:pt>
                <c:pt idx="5">
                  <c:v>4677018.9123299997</c:v>
                </c:pt>
                <c:pt idx="6">
                  <c:v>4377286.3098099995</c:v>
                </c:pt>
                <c:pt idx="7">
                  <c:v>4552772.7685700003</c:v>
                </c:pt>
                <c:pt idx="8">
                  <c:v>4658635.3294299999</c:v>
                </c:pt>
                <c:pt idx="9">
                  <c:v>4870105.3565800004</c:v>
                </c:pt>
                <c:pt idx="10">
                  <c:v>5055558.1614199998</c:v>
                </c:pt>
                <c:pt idx="11">
                  <c:v>5248301.9824999999</c:v>
                </c:pt>
              </c:numCache>
            </c:numRef>
          </c:xVal>
          <c:yVal>
            <c:numRef>
              <c:f>'coastline point coordinates'!$N$36:$N$47</c:f>
              <c:numCache>
                <c:formatCode>0.00000</c:formatCode>
                <c:ptCount val="12"/>
                <c:pt idx="0">
                  <c:v>-2071645.1201299999</c:v>
                </c:pt>
                <c:pt idx="1">
                  <c:v>-2458210.4033499998</c:v>
                </c:pt>
                <c:pt idx="2">
                  <c:v>-2456821.6021699999</c:v>
                </c:pt>
                <c:pt idx="3">
                  <c:v>-2566557.3916199999</c:v>
                </c:pt>
                <c:pt idx="4">
                  <c:v>-3143679.2792000002</c:v>
                </c:pt>
                <c:pt idx="5">
                  <c:v>-3389515.9766099998</c:v>
                </c:pt>
                <c:pt idx="6">
                  <c:v>-3168068.8033199999</c:v>
                </c:pt>
                <c:pt idx="7">
                  <c:v>-2661294.3530899999</c:v>
                </c:pt>
                <c:pt idx="8">
                  <c:v>-2377447.8643200002</c:v>
                </c:pt>
                <c:pt idx="9">
                  <c:v>-2389914.0532800001</c:v>
                </c:pt>
                <c:pt idx="10">
                  <c:v>-2200669.2706900002</c:v>
                </c:pt>
                <c:pt idx="11">
                  <c:v>-2071645.1201299999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14-407B-83A8-2202D9694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15264"/>
        <c:axId val="452708704"/>
      </c:scatterChart>
      <c:valAx>
        <c:axId val="45271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708704"/>
        <c:crosses val="autoZero"/>
        <c:crossBetween val="midCat"/>
      </c:valAx>
      <c:valAx>
        <c:axId val="45270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71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u="none" strike="noStrike" baseline="0"/>
              <a:t>Coastline points in Mercator Projection grid coordinates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'coastline point coordinates'!$E$4:$E$15</c:f>
              <c:numCache>
                <c:formatCode>0.00000</c:formatCode>
                <c:ptCount val="12"/>
                <c:pt idx="0">
                  <c:v>5454903.5341400001</c:v>
                </c:pt>
                <c:pt idx="1">
                  <c:v>5596059.1459400002</c:v>
                </c:pt>
                <c:pt idx="2">
                  <c:v>5516602.8802199997</c:v>
                </c:pt>
                <c:pt idx="3">
                  <c:v>5517212.1756800003</c:v>
                </c:pt>
                <c:pt idx="4">
                  <c:v>5301982.4080499997</c:v>
                </c:pt>
                <c:pt idx="5">
                  <c:v>5223947.8317400003</c:v>
                </c:pt>
                <c:pt idx="6">
                  <c:v>4845235.8167300001</c:v>
                </c:pt>
                <c:pt idx="7">
                  <c:v>4901959.2499000002</c:v>
                </c:pt>
                <c:pt idx="8">
                  <c:v>4940113.3694900004</c:v>
                </c:pt>
                <c:pt idx="9">
                  <c:v>5158694.2621499998</c:v>
                </c:pt>
                <c:pt idx="10">
                  <c:v>5296701.8474099999</c:v>
                </c:pt>
                <c:pt idx="11">
                  <c:v>5454903.5341400001</c:v>
                </c:pt>
              </c:numCache>
            </c:numRef>
          </c:xVal>
          <c:yVal>
            <c:numRef>
              <c:f>'coastline point coordinates'!$F$4:$F$15</c:f>
              <c:numCache>
                <c:formatCode>0.00000</c:formatCode>
                <c:ptCount val="12"/>
                <c:pt idx="0">
                  <c:v>-1381497.5417899999</c:v>
                </c:pt>
                <c:pt idx="1">
                  <c:v>-1758686.3181499999</c:v>
                </c:pt>
                <c:pt idx="2">
                  <c:v>-1778981.9688599999</c:v>
                </c:pt>
                <c:pt idx="3">
                  <c:v>-1898318.6913000001</c:v>
                </c:pt>
                <c:pt idx="4">
                  <c:v>-2595566.6138800001</c:v>
                </c:pt>
                <c:pt idx="5">
                  <c:v>-2894314.6169500002</c:v>
                </c:pt>
                <c:pt idx="6">
                  <c:v>-2737128.4226500001</c:v>
                </c:pt>
                <c:pt idx="7">
                  <c:v>-2160029.6164600002</c:v>
                </c:pt>
                <c:pt idx="8">
                  <c:v>-1841595.25813</c:v>
                </c:pt>
                <c:pt idx="9">
                  <c:v>-1800699.30898</c:v>
                </c:pt>
                <c:pt idx="10">
                  <c:v>-1561315.0194000001</c:v>
                </c:pt>
                <c:pt idx="11">
                  <c:v>-1381497.5417899999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A-4BE0-A4A1-6644AD50C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018848"/>
        <c:axId val="566020488"/>
      </c:scatterChart>
      <c:valAx>
        <c:axId val="56601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020488"/>
        <c:crosses val="autoZero"/>
        <c:crossBetween val="midCat"/>
      </c:valAx>
      <c:valAx>
        <c:axId val="56602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01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Coastline points in LCC Projection Grid coordinates</a:t>
            </a:r>
            <a:endParaRPr lang="en-GB" sz="1200">
              <a:effectLst/>
            </a:endParaRPr>
          </a:p>
        </c:rich>
      </c:tx>
      <c:layout>
        <c:manualLayout>
          <c:xMode val="edge"/>
          <c:yMode val="edge"/>
          <c:x val="0.1942084426946631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'coastline point coordinates'!$M$4:$M$15</c:f>
              <c:numCache>
                <c:formatCode>0.00000</c:formatCode>
                <c:ptCount val="12"/>
                <c:pt idx="0">
                  <c:v>5247102.1901900005</c:v>
                </c:pt>
                <c:pt idx="1">
                  <c:v>5284643.4446900003</c:v>
                </c:pt>
                <c:pt idx="2">
                  <c:v>5206332.4735899996</c:v>
                </c:pt>
                <c:pt idx="3">
                  <c:v>5177596.7531899996</c:v>
                </c:pt>
                <c:pt idx="4">
                  <c:v>4818451.6610099999</c:v>
                </c:pt>
                <c:pt idx="5">
                  <c:v>4682381.7657000003</c:v>
                </c:pt>
                <c:pt idx="6">
                  <c:v>4381573.6415499998</c:v>
                </c:pt>
                <c:pt idx="7">
                  <c:v>4554552.0225200001</c:v>
                </c:pt>
                <c:pt idx="8">
                  <c:v>4658980.1408700002</c:v>
                </c:pt>
                <c:pt idx="9">
                  <c:v>4870515.6594599998</c:v>
                </c:pt>
                <c:pt idx="10">
                  <c:v>5055008.79311</c:v>
                </c:pt>
                <c:pt idx="11">
                  <c:v>5247102.1901900005</c:v>
                </c:pt>
              </c:numCache>
            </c:numRef>
          </c:xVal>
          <c:yVal>
            <c:numRef>
              <c:f>'coastline point coordinates'!$N$4:$N$15</c:f>
              <c:numCache>
                <c:formatCode>0.00000</c:formatCode>
                <c:ptCount val="12"/>
                <c:pt idx="0">
                  <c:v>-2069030.2519700001</c:v>
                </c:pt>
                <c:pt idx="1">
                  <c:v>-2455460.6219500001</c:v>
                </c:pt>
                <c:pt idx="2">
                  <c:v>-2454471.05571</c:v>
                </c:pt>
                <c:pt idx="3">
                  <c:v>-2564369.2258000001</c:v>
                </c:pt>
                <c:pt idx="4">
                  <c:v>-3143352.11968</c:v>
                </c:pt>
                <c:pt idx="5">
                  <c:v>-3389871.7705399999</c:v>
                </c:pt>
                <c:pt idx="6">
                  <c:v>-3169876.5926100002</c:v>
                </c:pt>
                <c:pt idx="7">
                  <c:v>-2662252.2026900002</c:v>
                </c:pt>
                <c:pt idx="8">
                  <c:v>-2377877.6084400001</c:v>
                </c:pt>
                <c:pt idx="9">
                  <c:v>-2389267.7723099999</c:v>
                </c:pt>
                <c:pt idx="10">
                  <c:v>-2199062.9617599999</c:v>
                </c:pt>
                <c:pt idx="11">
                  <c:v>-2069030.2519700001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4-4764-96E6-8659FC06A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861864"/>
        <c:axId val="564866128"/>
      </c:scatterChart>
      <c:valAx>
        <c:axId val="56486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4866128"/>
        <c:crosses val="autoZero"/>
        <c:crossBetween val="midCat"/>
      </c:valAx>
      <c:valAx>
        <c:axId val="5648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4861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1019175</xdr:colOff>
      <xdr:row>21</xdr:row>
      <xdr:rowOff>19050</xdr:rowOff>
    </xdr:from>
    <xdr:to>
      <xdr:col>2</xdr:col>
      <xdr:colOff>628650</xdr:colOff>
      <xdr:row>23</xdr:row>
      <xdr:rowOff>64244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4619625"/>
          <a:ext cx="2800350" cy="445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104441</xdr:colOff>
      <xdr:row>21</xdr:row>
      <xdr:rowOff>93579</xdr:rowOff>
    </xdr:from>
    <xdr:to>
      <xdr:col>4</xdr:col>
      <xdr:colOff>662049</xdr:colOff>
      <xdr:row>23</xdr:row>
      <xdr:rowOff>85725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9716" y="4694154"/>
          <a:ext cx="1472008" cy="392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1019175</xdr:colOff>
      <xdr:row>21</xdr:row>
      <xdr:rowOff>19050</xdr:rowOff>
    </xdr:from>
    <xdr:to>
      <xdr:col>2</xdr:col>
      <xdr:colOff>628650</xdr:colOff>
      <xdr:row>23</xdr:row>
      <xdr:rowOff>64244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E465B-B1B7-4A6B-85F6-814247CAF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4410075"/>
          <a:ext cx="3581400" cy="445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104441</xdr:colOff>
      <xdr:row>21</xdr:row>
      <xdr:rowOff>93579</xdr:rowOff>
    </xdr:from>
    <xdr:to>
      <xdr:col>4</xdr:col>
      <xdr:colOff>662049</xdr:colOff>
      <xdr:row>23</xdr:row>
      <xdr:rowOff>85725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5C0606C-80F0-4D8E-9BC7-3689D25D8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591" y="4484604"/>
          <a:ext cx="2643583" cy="392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280987</xdr:colOff>
      <xdr:row>48</xdr:row>
      <xdr:rowOff>23812</xdr:rowOff>
    </xdr:from>
    <xdr:to>
      <xdr:col>8</xdr:col>
      <xdr:colOff>661987</xdr:colOff>
      <xdr:row>62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F7C1F9-20B0-4C07-878B-B0AC829F2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1166812</xdr:colOff>
      <xdr:row>48</xdr:row>
      <xdr:rowOff>4762</xdr:rowOff>
    </xdr:from>
    <xdr:to>
      <xdr:col>15</xdr:col>
      <xdr:colOff>366712</xdr:colOff>
      <xdr:row>62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B7A78D-7655-402B-9225-B184ABB03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100012</xdr:colOff>
      <xdr:row>15</xdr:row>
      <xdr:rowOff>176212</xdr:rowOff>
    </xdr:from>
    <xdr:to>
      <xdr:col>7</xdr:col>
      <xdr:colOff>481012</xdr:colOff>
      <xdr:row>30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0E7209-74AA-4AF6-A06F-2FAC87E4A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471487</xdr:colOff>
      <xdr:row>16</xdr:row>
      <xdr:rowOff>23812</xdr:rowOff>
    </xdr:from>
    <xdr:to>
      <xdr:col>16</xdr:col>
      <xdr:colOff>242887</xdr:colOff>
      <xdr:row>30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B037008-BF8A-49DB-B1C6-F249B0037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topLeftCell="A22" zoomScale="96" zoomScaleNormal="96" workbookViewId="0">
      <selection activeCell="B29" sqref="B29:C32"/>
    </sheetView>
  </sheetViews>
  <sheetFormatPr defaultRowHeight="14" x14ac:dyDescent="0.3"/>
  <cols>
    <col min="1" max="1" width="34.1640625" customWidth="1"/>
    <col min="2" max="2" width="25.4140625" customWidth="1"/>
    <col min="3" max="3" width="32.75" customWidth="1"/>
    <col min="4" max="4" width="31.25" customWidth="1"/>
    <col min="5" max="5" width="26.83203125" customWidth="1"/>
    <col min="6" max="7" width="13.75" customWidth="1"/>
    <col min="8" max="8" width="12.75" bestFit="1" customWidth="1"/>
  </cols>
  <sheetData>
    <row r="1" spans="1:8" ht="15.5" x14ac:dyDescent="0.35">
      <c r="A1" s="1" t="s">
        <v>47</v>
      </c>
      <c r="B1" s="2"/>
      <c r="C1" s="2"/>
      <c r="D1" s="3"/>
      <c r="E1" s="3"/>
      <c r="F1" s="3"/>
      <c r="G1" s="3"/>
    </row>
    <row r="2" spans="1:8" ht="30.75" customHeight="1" x14ac:dyDescent="0.35">
      <c r="A2" s="46" t="s">
        <v>15</v>
      </c>
      <c r="B2" s="46"/>
      <c r="C2" s="46"/>
      <c r="D2" s="3"/>
      <c r="E2" s="3"/>
    </row>
    <row r="3" spans="1:8" ht="15.5" x14ac:dyDescent="0.35">
      <c r="A3" s="4" t="s">
        <v>4</v>
      </c>
      <c r="B3" s="5" t="s">
        <v>5</v>
      </c>
      <c r="C3" s="5" t="s">
        <v>6</v>
      </c>
      <c r="D3" s="3"/>
      <c r="E3" s="3"/>
    </row>
    <row r="4" spans="1:8" ht="15.5" x14ac:dyDescent="0.35">
      <c r="A4" s="6" t="s">
        <v>14</v>
      </c>
      <c r="B4" s="14" t="s">
        <v>0</v>
      </c>
      <c r="C4" s="14" t="s">
        <v>2</v>
      </c>
      <c r="D4" s="3"/>
      <c r="E4" s="3"/>
    </row>
    <row r="5" spans="1:8" ht="15.5" x14ac:dyDescent="0.35">
      <c r="A5" s="6" t="s">
        <v>16</v>
      </c>
      <c r="B5" s="14" t="s">
        <v>0</v>
      </c>
      <c r="C5" s="14" t="s">
        <v>3</v>
      </c>
      <c r="D5" s="3"/>
      <c r="E5" s="3"/>
    </row>
    <row r="6" spans="1:8" ht="15.5" x14ac:dyDescent="0.35">
      <c r="A6" s="6" t="s">
        <v>18</v>
      </c>
      <c r="B6" s="14" t="s">
        <v>1</v>
      </c>
      <c r="C6" s="14" t="s">
        <v>3</v>
      </c>
      <c r="D6" s="3"/>
      <c r="E6" s="3"/>
    </row>
    <row r="7" spans="1:8" ht="15.5" x14ac:dyDescent="0.35">
      <c r="A7" s="7" t="s">
        <v>17</v>
      </c>
      <c r="B7" s="15" t="s">
        <v>1</v>
      </c>
      <c r="C7" s="15" t="s">
        <v>2</v>
      </c>
      <c r="D7" s="3"/>
      <c r="E7" s="3"/>
    </row>
    <row r="8" spans="1:8" ht="15.5" x14ac:dyDescent="0.35">
      <c r="A8" s="8" t="s">
        <v>46</v>
      </c>
      <c r="B8" s="2"/>
      <c r="C8" s="2"/>
      <c r="D8" s="3"/>
      <c r="E8" s="3"/>
    </row>
    <row r="9" spans="1:8" ht="15.5" x14ac:dyDescent="0.35">
      <c r="A9" s="8"/>
      <c r="B9" s="2"/>
      <c r="C9" s="2"/>
      <c r="D9" s="3"/>
      <c r="E9" s="3"/>
      <c r="F9" s="3"/>
      <c r="G9" s="3"/>
    </row>
    <row r="10" spans="1:8" ht="15.5" x14ac:dyDescent="0.35">
      <c r="A10" s="2"/>
      <c r="B10" s="2"/>
      <c r="C10" s="2"/>
      <c r="D10" s="3"/>
      <c r="E10" s="3"/>
      <c r="F10" s="3"/>
      <c r="G10" s="3"/>
    </row>
    <row r="11" spans="1:8" ht="15.5" x14ac:dyDescent="0.35">
      <c r="A11" s="9" t="s">
        <v>7</v>
      </c>
      <c r="B11" s="2"/>
      <c r="C11" s="2"/>
      <c r="D11" s="3"/>
      <c r="E11" s="3"/>
      <c r="F11" s="3"/>
      <c r="G11" s="3"/>
    </row>
    <row r="12" spans="1:8" ht="15.75" customHeight="1" x14ac:dyDescent="0.3">
      <c r="A12" s="50" t="s">
        <v>8</v>
      </c>
      <c r="B12" s="50"/>
      <c r="C12" s="50"/>
      <c r="D12" s="50"/>
      <c r="E12" s="50"/>
      <c r="F12" s="17"/>
      <c r="G12" s="17"/>
      <c r="H12" s="14"/>
    </row>
    <row r="13" spans="1:8" ht="15.5" x14ac:dyDescent="0.3">
      <c r="A13" s="4" t="s">
        <v>4</v>
      </c>
      <c r="B13" s="49" t="s">
        <v>5</v>
      </c>
      <c r="C13" s="49"/>
      <c r="D13" s="49" t="s">
        <v>6</v>
      </c>
      <c r="E13" s="49"/>
      <c r="F13" s="18"/>
      <c r="G13" s="18"/>
      <c r="H13" s="14"/>
    </row>
    <row r="14" spans="1:8" ht="15.5" x14ac:dyDescent="0.3">
      <c r="A14" s="10"/>
      <c r="B14" s="16" t="s">
        <v>19</v>
      </c>
      <c r="C14" s="5" t="s">
        <v>9</v>
      </c>
      <c r="D14" s="16" t="s">
        <v>20</v>
      </c>
      <c r="E14" s="5" t="s">
        <v>9</v>
      </c>
    </row>
    <row r="15" spans="1:8" ht="15.5" x14ac:dyDescent="0.3">
      <c r="A15" s="6" t="s">
        <v>14</v>
      </c>
      <c r="B15" s="14">
        <v>0</v>
      </c>
      <c r="C15" s="6">
        <f>RADIANS(B15)</f>
        <v>0</v>
      </c>
      <c r="D15" s="14">
        <v>30</v>
      </c>
      <c r="E15" s="2">
        <f>RADIANS(D15)</f>
        <v>0.52359877559829882</v>
      </c>
    </row>
    <row r="16" spans="1:8" ht="15.5" x14ac:dyDescent="0.3">
      <c r="A16" s="6" t="s">
        <v>16</v>
      </c>
      <c r="B16" s="14">
        <v>0</v>
      </c>
      <c r="C16" s="6">
        <f t="shared" ref="C16:C18" si="0">RADIANS(B16)</f>
        <v>0</v>
      </c>
      <c r="D16" s="14">
        <v>60</v>
      </c>
      <c r="E16" s="6">
        <f t="shared" ref="E16:E18" si="1">RADIANS(D16)</f>
        <v>1.0471975511965976</v>
      </c>
    </row>
    <row r="17" spans="1:7" ht="15.5" x14ac:dyDescent="0.3">
      <c r="A17" s="6" t="s">
        <v>18</v>
      </c>
      <c r="B17" s="14">
        <v>30</v>
      </c>
      <c r="C17" s="6">
        <f t="shared" si="0"/>
        <v>0.52359877559829882</v>
      </c>
      <c r="D17" s="14">
        <v>60</v>
      </c>
      <c r="E17" s="6">
        <f t="shared" si="1"/>
        <v>1.0471975511965976</v>
      </c>
    </row>
    <row r="18" spans="1:7" ht="15.5" x14ac:dyDescent="0.3">
      <c r="A18" s="7" t="s">
        <v>17</v>
      </c>
      <c r="B18" s="15">
        <v>30</v>
      </c>
      <c r="C18" s="7">
        <f t="shared" si="0"/>
        <v>0.52359877559829882</v>
      </c>
      <c r="D18" s="15">
        <v>30</v>
      </c>
      <c r="E18" s="7">
        <f t="shared" si="1"/>
        <v>0.52359877559829882</v>
      </c>
    </row>
    <row r="19" spans="1:7" ht="15.5" x14ac:dyDescent="0.3">
      <c r="A19" s="6"/>
      <c r="B19" s="6"/>
      <c r="C19" s="6"/>
      <c r="D19" s="6"/>
      <c r="E19" s="6"/>
      <c r="F19" s="6"/>
      <c r="G19" s="6"/>
    </row>
    <row r="20" spans="1:7" ht="15.5" x14ac:dyDescent="0.35">
      <c r="A20" s="2"/>
      <c r="B20" s="2"/>
      <c r="C20" s="2"/>
      <c r="D20" s="3"/>
      <c r="E20" s="3"/>
      <c r="F20" s="3"/>
      <c r="G20" s="3"/>
    </row>
    <row r="21" spans="1:7" ht="15.5" x14ac:dyDescent="0.35">
      <c r="A21" s="48" t="s">
        <v>10</v>
      </c>
      <c r="B21" s="48"/>
      <c r="C21" s="48"/>
      <c r="D21" s="3"/>
      <c r="E21" s="3"/>
      <c r="F21" s="3"/>
      <c r="G21" s="3"/>
    </row>
    <row r="22" spans="1:7" ht="15.5" x14ac:dyDescent="0.35">
      <c r="A22" s="3"/>
      <c r="B22" s="3"/>
      <c r="C22" s="2"/>
      <c r="E22" s="3"/>
      <c r="F22" s="3"/>
      <c r="G22" s="3"/>
    </row>
    <row r="23" spans="1:7" ht="15.5" x14ac:dyDescent="0.35">
      <c r="A23" s="2"/>
      <c r="B23" s="2"/>
      <c r="C23" s="2"/>
      <c r="D23" s="3"/>
      <c r="E23" s="3"/>
      <c r="F23" s="3"/>
      <c r="G23" s="3"/>
    </row>
    <row r="24" spans="1:7" ht="15.5" x14ac:dyDescent="0.35">
      <c r="A24" s="2"/>
      <c r="B24" s="2"/>
      <c r="C24" s="2"/>
      <c r="D24" s="3"/>
      <c r="E24" s="3"/>
      <c r="F24" s="3"/>
      <c r="G24" s="3"/>
    </row>
    <row r="25" spans="1:7" ht="15.5" x14ac:dyDescent="0.35">
      <c r="A25" s="2" t="s">
        <v>31</v>
      </c>
      <c r="B25" s="11">
        <v>6378000</v>
      </c>
      <c r="C25" s="2"/>
      <c r="D25" s="3"/>
      <c r="E25" s="3"/>
      <c r="F25" s="3"/>
      <c r="G25" s="3"/>
    </row>
    <row r="26" spans="1:7" ht="15.5" x14ac:dyDescent="0.35">
      <c r="A26" s="2"/>
      <c r="B26" s="11"/>
      <c r="C26" s="2"/>
      <c r="D26" s="3"/>
      <c r="E26" s="3"/>
      <c r="F26" s="3"/>
      <c r="G26" s="3"/>
    </row>
    <row r="27" spans="1:7" ht="15.5" x14ac:dyDescent="0.35">
      <c r="A27" s="46" t="s">
        <v>11</v>
      </c>
      <c r="B27" s="46"/>
      <c r="C27" s="46"/>
      <c r="D27" s="33" t="s">
        <v>32</v>
      </c>
      <c r="E27" s="21" t="s">
        <v>26</v>
      </c>
      <c r="F27" s="3"/>
      <c r="G27" s="3"/>
    </row>
    <row r="28" spans="1:7" ht="15.5" x14ac:dyDescent="0.35">
      <c r="A28" s="12"/>
      <c r="B28" s="5" t="s">
        <v>12</v>
      </c>
      <c r="C28" s="5" t="s">
        <v>13</v>
      </c>
      <c r="D28" s="3"/>
      <c r="E28" s="19">
        <v>3339512.9907659497</v>
      </c>
      <c r="F28" s="3"/>
      <c r="G28" s="3"/>
    </row>
    <row r="29" spans="1:7" ht="15.5" x14ac:dyDescent="0.35">
      <c r="A29" s="6" t="s">
        <v>14</v>
      </c>
      <c r="B29" s="6">
        <v>3339512.99077</v>
      </c>
      <c r="C29" s="7">
        <v>-7.0810024510600001E-10</v>
      </c>
      <c r="D29" s="3"/>
      <c r="E29" s="19">
        <v>0</v>
      </c>
      <c r="F29" s="3"/>
      <c r="G29" s="3"/>
    </row>
    <row r="30" spans="1:7" ht="15.5" x14ac:dyDescent="0.35">
      <c r="A30" s="6" t="s">
        <v>16</v>
      </c>
      <c r="B30" s="6">
        <v>6679025.9815300005</v>
      </c>
      <c r="C30" s="7">
        <v>-7.0810024510600001E-10</v>
      </c>
      <c r="D30" s="3"/>
      <c r="E30" s="19">
        <v>6679025.9815318994</v>
      </c>
      <c r="F30" s="3"/>
      <c r="G30" s="3"/>
    </row>
    <row r="31" spans="1:7" ht="15.5" x14ac:dyDescent="0.35">
      <c r="A31" s="6" t="s">
        <v>18</v>
      </c>
      <c r="B31" s="6">
        <v>6679025.9815300005</v>
      </c>
      <c r="C31" s="7">
        <v>-3503474.5885600001</v>
      </c>
      <c r="D31" s="3"/>
      <c r="E31" s="19">
        <v>-3503474.5885625998</v>
      </c>
      <c r="F31" s="3"/>
      <c r="G31" s="3"/>
    </row>
    <row r="32" spans="1:7" ht="15.5" x14ac:dyDescent="0.35">
      <c r="A32" s="7" t="s">
        <v>17</v>
      </c>
      <c r="B32" s="7">
        <v>3339512.99077</v>
      </c>
      <c r="C32" s="7">
        <v>-3503474.5885600001</v>
      </c>
      <c r="D32" s="3"/>
      <c r="E32" s="3"/>
      <c r="F32" s="3"/>
      <c r="G32" s="3"/>
    </row>
    <row r="33" spans="1:8" ht="15.5" x14ac:dyDescent="0.35">
      <c r="A33" s="2"/>
      <c r="B33" s="48" t="s">
        <v>48</v>
      </c>
      <c r="C33" s="48"/>
      <c r="D33" s="48"/>
      <c r="E33" s="3"/>
      <c r="F33" s="3"/>
      <c r="G33" s="3"/>
    </row>
    <row r="37" spans="1:8" ht="15" x14ac:dyDescent="0.3">
      <c r="A37" s="48" t="s">
        <v>21</v>
      </c>
      <c r="B37" s="48"/>
      <c r="C37" s="48"/>
    </row>
    <row r="38" spans="1:8" ht="24.75" customHeight="1" x14ac:dyDescent="0.4">
      <c r="A38" s="19" t="s">
        <v>22</v>
      </c>
      <c r="B38" s="47" t="s">
        <v>23</v>
      </c>
      <c r="C38" s="47"/>
      <c r="D38" s="47" t="s">
        <v>24</v>
      </c>
      <c r="E38" s="47"/>
    </row>
    <row r="39" spans="1:8" x14ac:dyDescent="0.3">
      <c r="A39" s="19">
        <v>1</v>
      </c>
      <c r="B39" s="19">
        <v>419</v>
      </c>
      <c r="C39" s="19">
        <v>163</v>
      </c>
      <c r="D39" s="19">
        <v>3339512.9907659497</v>
      </c>
      <c r="E39" s="19">
        <v>7.0810024510592484E-10</v>
      </c>
    </row>
    <row r="40" spans="1:8" x14ac:dyDescent="0.3">
      <c r="A40" s="19">
        <v>3</v>
      </c>
      <c r="B40" s="19">
        <v>586</v>
      </c>
      <c r="C40" s="19">
        <v>340</v>
      </c>
      <c r="D40" s="19">
        <v>6679025.9815318994</v>
      </c>
      <c r="E40" s="19">
        <v>-3503474.5885625998</v>
      </c>
    </row>
    <row r="41" spans="1:8" x14ac:dyDescent="0.3">
      <c r="A41" s="14"/>
      <c r="B41" s="14"/>
      <c r="C41" s="14"/>
      <c r="D41" s="14"/>
      <c r="E41" s="14"/>
    </row>
    <row r="42" spans="1:8" ht="15" x14ac:dyDescent="0.3">
      <c r="A42" s="48" t="s">
        <v>51</v>
      </c>
      <c r="B42" s="48"/>
      <c r="C42" s="48"/>
    </row>
    <row r="43" spans="1:8" x14ac:dyDescent="0.3">
      <c r="A43" s="21" t="s">
        <v>26</v>
      </c>
      <c r="C43" s="24" t="s">
        <v>27</v>
      </c>
      <c r="D43" s="25"/>
      <c r="E43" s="25"/>
      <c r="F43" s="26"/>
      <c r="H43" s="21" t="s">
        <v>12</v>
      </c>
    </row>
    <row r="44" spans="1:8" x14ac:dyDescent="0.3">
      <c r="A44" s="19">
        <v>3339512.99077</v>
      </c>
      <c r="B44" s="14"/>
      <c r="C44" s="27">
        <v>419</v>
      </c>
      <c r="D44" s="14">
        <v>163</v>
      </c>
      <c r="E44" s="14">
        <v>1</v>
      </c>
      <c r="F44" s="28">
        <v>0</v>
      </c>
      <c r="H44" s="22" t="s">
        <v>25</v>
      </c>
    </row>
    <row r="45" spans="1:8" x14ac:dyDescent="0.3">
      <c r="A45" s="34">
        <v>-7.0810024510600001E-10</v>
      </c>
      <c r="B45" s="14"/>
      <c r="C45" s="27">
        <v>-163</v>
      </c>
      <c r="D45" s="14">
        <v>419</v>
      </c>
      <c r="E45" s="20">
        <v>0</v>
      </c>
      <c r="F45" s="29">
        <v>1</v>
      </c>
      <c r="H45" s="22" t="s">
        <v>28</v>
      </c>
    </row>
    <row r="46" spans="1:8" x14ac:dyDescent="0.3">
      <c r="A46" s="19">
        <v>6679025.9815300005</v>
      </c>
      <c r="B46" s="14"/>
      <c r="C46" s="27">
        <v>586</v>
      </c>
      <c r="D46" s="14">
        <v>340</v>
      </c>
      <c r="E46" s="20">
        <v>1</v>
      </c>
      <c r="F46" s="29">
        <v>0</v>
      </c>
      <c r="H46" s="22" t="s">
        <v>29</v>
      </c>
    </row>
    <row r="47" spans="1:8" x14ac:dyDescent="0.3">
      <c r="A47" s="19">
        <v>-3503474.5885600001</v>
      </c>
      <c r="B47" s="14"/>
      <c r="C47" s="30">
        <v>-340</v>
      </c>
      <c r="D47" s="15">
        <v>586</v>
      </c>
      <c r="E47" s="31">
        <v>0</v>
      </c>
      <c r="F47" s="32">
        <v>1</v>
      </c>
      <c r="H47" s="22" t="s">
        <v>30</v>
      </c>
    </row>
    <row r="48" spans="1:8" x14ac:dyDescent="0.3">
      <c r="H48" s="54" t="s">
        <v>49</v>
      </c>
    </row>
    <row r="49" spans="3:8" x14ac:dyDescent="0.3">
      <c r="C49" s="24" t="s">
        <v>50</v>
      </c>
      <c r="D49" s="25"/>
      <c r="E49" s="25"/>
      <c r="F49" s="26"/>
      <c r="H49" s="56" t="s">
        <v>54</v>
      </c>
    </row>
    <row r="50" spans="3:8" x14ac:dyDescent="0.3">
      <c r="C50" s="27">
        <f t="array" ref="C50:F53">MINVERSE(C44:F47)</f>
        <v>-2.8200884866088011E-3</v>
      </c>
      <c r="D50" s="14">
        <v>2.9889560606572332E-3</v>
      </c>
      <c r="E50" s="14">
        <v>2.8200884866088011E-3</v>
      </c>
      <c r="F50" s="28">
        <v>-2.9889560606572328E-3</v>
      </c>
      <c r="H50">
        <f t="array" ref="H50:H53">MMULT(C50:F53,A44:A47)</f>
        <v>19889.453740957819</v>
      </c>
    </row>
    <row r="51" spans="3:8" x14ac:dyDescent="0.3">
      <c r="C51" s="27">
        <v>-2.9889560606572332E-3</v>
      </c>
      <c r="D51" s="14">
        <v>-2.820088486608802E-3</v>
      </c>
      <c r="E51" s="14">
        <v>2.9889560606572328E-3</v>
      </c>
      <c r="F51" s="28">
        <v>2.8200884866088015E-3</v>
      </c>
      <c r="H51">
        <v>101.54924305110217</v>
      </c>
    </row>
    <row r="52" spans="3:8" x14ac:dyDescent="0.3">
      <c r="C52" s="27">
        <v>2.6688169137762165</v>
      </c>
      <c r="D52" s="14">
        <v>-0.79269816609814603</v>
      </c>
      <c r="E52" s="14">
        <v>-1.6688169137762165</v>
      </c>
      <c r="F52" s="28">
        <v>0.79269816609814603</v>
      </c>
      <c r="H52">
        <v>-5010720.6533086542</v>
      </c>
    </row>
    <row r="53" spans="3:8" x14ac:dyDescent="0.3">
      <c r="C53" s="44">
        <v>0.79269816609814614</v>
      </c>
      <c r="D53" s="15">
        <v>2.668816913776217</v>
      </c>
      <c r="E53" s="15">
        <v>-0.79269816609814614</v>
      </c>
      <c r="F53" s="42">
        <v>-1.6688169137762168</v>
      </c>
      <c r="H53">
        <v>3199431.8269377109</v>
      </c>
    </row>
    <row r="59" spans="3:8" ht="15.65" customHeight="1" x14ac:dyDescent="0.3"/>
  </sheetData>
  <mergeCells count="11">
    <mergeCell ref="A42:C42"/>
    <mergeCell ref="A2:C2"/>
    <mergeCell ref="B38:C38"/>
    <mergeCell ref="D38:E38"/>
    <mergeCell ref="A21:C21"/>
    <mergeCell ref="A27:C27"/>
    <mergeCell ref="D13:E13"/>
    <mergeCell ref="B13:C13"/>
    <mergeCell ref="A12:E12"/>
    <mergeCell ref="A37:C37"/>
    <mergeCell ref="B33:D33"/>
  </mergeCells>
  <phoneticPr fontId="6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FC5D-30F0-4BC6-AE45-6D68673FFDCF}">
  <dimension ref="A1:J137"/>
  <sheetViews>
    <sheetView tabSelected="1" topLeftCell="A19" workbookViewId="0">
      <selection activeCell="D31" sqref="D31"/>
    </sheetView>
  </sheetViews>
  <sheetFormatPr defaultRowHeight="14" x14ac:dyDescent="0.3"/>
  <cols>
    <col min="1" max="1" width="34.1640625" customWidth="1"/>
    <col min="2" max="2" width="25.4140625" customWidth="1"/>
    <col min="3" max="3" width="32.75" customWidth="1"/>
    <col min="4" max="4" width="31.25" customWidth="1"/>
    <col min="5" max="5" width="26.83203125" customWidth="1"/>
    <col min="6" max="7" width="13.75" customWidth="1"/>
    <col min="8" max="8" width="12.75" bestFit="1" customWidth="1"/>
  </cols>
  <sheetData>
    <row r="1" spans="1:8" ht="15.5" x14ac:dyDescent="0.35">
      <c r="A1" s="35" t="s">
        <v>47</v>
      </c>
      <c r="B1" s="2"/>
      <c r="C1" s="2"/>
      <c r="D1" s="3"/>
      <c r="E1" s="3"/>
      <c r="F1" s="3"/>
      <c r="G1" s="3"/>
    </row>
    <row r="2" spans="1:8" ht="30.75" customHeight="1" x14ac:dyDescent="0.35">
      <c r="A2" s="46" t="s">
        <v>15</v>
      </c>
      <c r="B2" s="46"/>
      <c r="C2" s="46"/>
      <c r="D2" s="3"/>
      <c r="E2" s="3"/>
    </row>
    <row r="3" spans="1:8" ht="15.5" x14ac:dyDescent="0.35">
      <c r="A3" s="37" t="s">
        <v>4</v>
      </c>
      <c r="B3" s="36" t="s">
        <v>5</v>
      </c>
      <c r="C3" s="36" t="s">
        <v>6</v>
      </c>
      <c r="D3" s="3"/>
      <c r="E3" s="3"/>
    </row>
    <row r="4" spans="1:8" ht="15.5" x14ac:dyDescent="0.35">
      <c r="A4" s="6" t="s">
        <v>14</v>
      </c>
      <c r="B4" s="14" t="s">
        <v>0</v>
      </c>
      <c r="C4" s="14" t="s">
        <v>2</v>
      </c>
      <c r="D4" s="3"/>
      <c r="E4" s="3"/>
    </row>
    <row r="5" spans="1:8" ht="15.5" x14ac:dyDescent="0.35">
      <c r="A5" s="6" t="s">
        <v>16</v>
      </c>
      <c r="B5" s="14" t="s">
        <v>0</v>
      </c>
      <c r="C5" s="14" t="s">
        <v>3</v>
      </c>
      <c r="D5" s="3"/>
      <c r="E5" s="3"/>
    </row>
    <row r="6" spans="1:8" ht="15.5" x14ac:dyDescent="0.35">
      <c r="A6" s="6" t="s">
        <v>18</v>
      </c>
      <c r="B6" s="14" t="s">
        <v>1</v>
      </c>
      <c r="C6" s="14" t="s">
        <v>3</v>
      </c>
      <c r="D6" s="3"/>
      <c r="E6" s="3"/>
    </row>
    <row r="7" spans="1:8" ht="15.5" x14ac:dyDescent="0.35">
      <c r="A7" s="7" t="s">
        <v>17</v>
      </c>
      <c r="B7" s="15" t="s">
        <v>1</v>
      </c>
      <c r="C7" s="15" t="s">
        <v>2</v>
      </c>
      <c r="D7" s="3"/>
      <c r="E7" s="3"/>
    </row>
    <row r="8" spans="1:8" ht="15.5" x14ac:dyDescent="0.35">
      <c r="A8" s="8" t="s">
        <v>34</v>
      </c>
      <c r="B8" s="2"/>
      <c r="C8" s="2"/>
      <c r="D8" s="3"/>
      <c r="E8" s="3"/>
    </row>
    <row r="9" spans="1:8" ht="15.5" x14ac:dyDescent="0.35">
      <c r="A9" s="8"/>
      <c r="B9" s="2"/>
      <c r="C9" s="2"/>
      <c r="D9" s="3"/>
      <c r="E9" s="3"/>
      <c r="F9" s="3"/>
      <c r="G9" s="3"/>
    </row>
    <row r="10" spans="1:8" ht="15.5" x14ac:dyDescent="0.35">
      <c r="A10" s="2"/>
      <c r="B10" s="2"/>
      <c r="C10" s="2"/>
      <c r="D10" s="3"/>
      <c r="E10" s="3"/>
      <c r="F10" s="3"/>
      <c r="G10" s="3"/>
    </row>
    <row r="11" spans="1:8" ht="15.5" x14ac:dyDescent="0.35">
      <c r="A11" s="9" t="s">
        <v>7</v>
      </c>
      <c r="B11" s="2"/>
      <c r="C11" s="2"/>
      <c r="D11" s="3"/>
      <c r="E11" s="3"/>
      <c r="F11" s="3"/>
      <c r="G11" s="3"/>
    </row>
    <row r="12" spans="1:8" ht="15.75" customHeight="1" x14ac:dyDescent="0.3">
      <c r="A12" s="50" t="s">
        <v>8</v>
      </c>
      <c r="B12" s="50"/>
      <c r="C12" s="50"/>
      <c r="D12" s="50"/>
      <c r="E12" s="50"/>
      <c r="F12" s="17"/>
      <c r="G12" s="17"/>
      <c r="H12" s="14"/>
    </row>
    <row r="13" spans="1:8" ht="15.5" x14ac:dyDescent="0.3">
      <c r="A13" s="37" t="s">
        <v>4</v>
      </c>
      <c r="B13" s="49" t="s">
        <v>5</v>
      </c>
      <c r="C13" s="49"/>
      <c r="D13" s="49" t="s">
        <v>6</v>
      </c>
      <c r="E13" s="49"/>
      <c r="F13" s="18"/>
      <c r="G13" s="18"/>
      <c r="H13" s="14"/>
    </row>
    <row r="14" spans="1:8" ht="15.5" x14ac:dyDescent="0.3">
      <c r="A14" s="10"/>
      <c r="B14" s="16" t="s">
        <v>19</v>
      </c>
      <c r="C14" s="36" t="s">
        <v>9</v>
      </c>
      <c r="D14" s="16" t="s">
        <v>20</v>
      </c>
      <c r="E14" s="36" t="s">
        <v>9</v>
      </c>
    </row>
    <row r="15" spans="1:8" ht="15.5" x14ac:dyDescent="0.3">
      <c r="A15" s="6" t="s">
        <v>14</v>
      </c>
      <c r="B15" s="14">
        <v>0</v>
      </c>
      <c r="C15" s="6">
        <f>RADIANS(B15)</f>
        <v>0</v>
      </c>
      <c r="D15" s="14">
        <v>30</v>
      </c>
      <c r="E15" s="2">
        <f>RADIANS(D15)</f>
        <v>0.52359877559829882</v>
      </c>
    </row>
    <row r="16" spans="1:8" ht="15.5" x14ac:dyDescent="0.3">
      <c r="A16" s="6" t="s">
        <v>16</v>
      </c>
      <c r="B16" s="14">
        <v>0</v>
      </c>
      <c r="C16" s="6">
        <f t="shared" ref="C16:C18" si="0">RADIANS(B16)</f>
        <v>0</v>
      </c>
      <c r="D16" s="14">
        <v>60</v>
      </c>
      <c r="E16" s="6">
        <f t="shared" ref="E16:E18" si="1">RADIANS(D16)</f>
        <v>1.0471975511965976</v>
      </c>
    </row>
    <row r="17" spans="1:7" ht="15.5" x14ac:dyDescent="0.3">
      <c r="A17" s="6" t="s">
        <v>18</v>
      </c>
      <c r="B17" s="14">
        <v>30</v>
      </c>
      <c r="C17" s="6">
        <f t="shared" si="0"/>
        <v>0.52359877559829882</v>
      </c>
      <c r="D17" s="14">
        <v>60</v>
      </c>
      <c r="E17" s="6">
        <f t="shared" si="1"/>
        <v>1.0471975511965976</v>
      </c>
    </row>
    <row r="18" spans="1:7" ht="15.5" x14ac:dyDescent="0.3">
      <c r="A18" s="7" t="s">
        <v>17</v>
      </c>
      <c r="B18" s="15">
        <v>30</v>
      </c>
      <c r="C18" s="7">
        <f t="shared" si="0"/>
        <v>0.52359877559829882</v>
      </c>
      <c r="D18" s="15">
        <v>30</v>
      </c>
      <c r="E18" s="7">
        <f t="shared" si="1"/>
        <v>0.52359877559829882</v>
      </c>
    </row>
    <row r="19" spans="1:7" ht="15.5" x14ac:dyDescent="0.3">
      <c r="A19" s="6"/>
      <c r="B19" s="6"/>
      <c r="C19" s="6"/>
      <c r="D19" s="6"/>
      <c r="E19" s="6"/>
      <c r="F19" s="6"/>
      <c r="G19" s="6"/>
    </row>
    <row r="20" spans="1:7" ht="15.5" x14ac:dyDescent="0.35">
      <c r="A20" s="2"/>
      <c r="B20" s="2"/>
      <c r="C20" s="2"/>
      <c r="D20" s="3"/>
      <c r="E20" s="3"/>
      <c r="F20" s="3"/>
      <c r="G20" s="3"/>
    </row>
    <row r="21" spans="1:7" ht="15.5" x14ac:dyDescent="0.35">
      <c r="A21" s="48" t="s">
        <v>10</v>
      </c>
      <c r="B21" s="48"/>
      <c r="C21" s="48"/>
      <c r="D21" s="3"/>
      <c r="E21" s="3"/>
      <c r="F21" s="3"/>
      <c r="G21" s="3"/>
    </row>
    <row r="22" spans="1:7" ht="15.5" x14ac:dyDescent="0.35">
      <c r="A22" s="3"/>
      <c r="B22" s="3"/>
      <c r="C22" s="2"/>
      <c r="E22" s="3"/>
      <c r="F22" s="3"/>
      <c r="G22" s="3"/>
    </row>
    <row r="23" spans="1:7" ht="15.5" x14ac:dyDescent="0.35">
      <c r="A23" s="2"/>
      <c r="B23" s="2"/>
      <c r="C23" s="2"/>
      <c r="D23" s="3"/>
      <c r="E23" s="3"/>
      <c r="F23" s="3"/>
      <c r="G23" s="3"/>
    </row>
    <row r="24" spans="1:7" ht="15.5" x14ac:dyDescent="0.35">
      <c r="A24" s="2"/>
      <c r="B24" s="2"/>
      <c r="C24" s="2"/>
      <c r="D24" s="3"/>
      <c r="E24" s="3"/>
      <c r="F24" s="3"/>
      <c r="G24" s="3"/>
    </row>
    <row r="25" spans="1:7" ht="15.5" x14ac:dyDescent="0.35">
      <c r="A25" s="2" t="s">
        <v>31</v>
      </c>
      <c r="B25" s="11">
        <v>6378000</v>
      </c>
      <c r="C25" s="2"/>
      <c r="D25" s="3"/>
      <c r="E25" s="3"/>
      <c r="F25" s="3"/>
      <c r="G25" s="3"/>
    </row>
    <row r="26" spans="1:7" ht="15.5" x14ac:dyDescent="0.35">
      <c r="A26" s="2"/>
      <c r="B26" s="11"/>
      <c r="C26" s="2"/>
      <c r="D26" s="3"/>
      <c r="E26" s="3"/>
      <c r="F26" s="3"/>
      <c r="G26" s="3"/>
    </row>
    <row r="27" spans="1:7" ht="15.5" x14ac:dyDescent="0.35">
      <c r="A27" s="46" t="s">
        <v>11</v>
      </c>
      <c r="B27" s="46"/>
      <c r="C27" s="46"/>
      <c r="D27" s="38"/>
      <c r="E27" s="14"/>
      <c r="F27" s="39"/>
      <c r="G27" s="3"/>
    </row>
    <row r="28" spans="1:7" ht="15.5" x14ac:dyDescent="0.35">
      <c r="A28" s="12"/>
      <c r="B28" s="36" t="s">
        <v>12</v>
      </c>
      <c r="C28" s="36" t="s">
        <v>13</v>
      </c>
      <c r="D28" s="39"/>
      <c r="E28" s="14"/>
      <c r="F28" s="39"/>
      <c r="G28" s="3"/>
    </row>
    <row r="29" spans="1:7" ht="15.5" x14ac:dyDescent="0.35">
      <c r="A29" s="6" t="s">
        <v>14</v>
      </c>
      <c r="B29" s="6">
        <v>3339512.99077</v>
      </c>
      <c r="C29" s="7">
        <v>-7.0810024510600001E-10</v>
      </c>
      <c r="D29" s="39"/>
      <c r="E29" s="14"/>
      <c r="F29" s="39"/>
      <c r="G29" s="3"/>
    </row>
    <row r="30" spans="1:7" ht="15.5" x14ac:dyDescent="0.35">
      <c r="A30" s="6" t="s">
        <v>16</v>
      </c>
      <c r="B30" s="6">
        <v>6679025.9815300005</v>
      </c>
      <c r="C30" s="7">
        <v>-7.0810024510600001E-10</v>
      </c>
      <c r="D30" s="39"/>
      <c r="E30" s="14"/>
      <c r="F30" s="39"/>
      <c r="G30" s="3"/>
    </row>
    <row r="31" spans="1:7" ht="15.5" x14ac:dyDescent="0.35">
      <c r="A31" s="6" t="s">
        <v>18</v>
      </c>
      <c r="B31" s="6">
        <v>6679025.9815300005</v>
      </c>
      <c r="C31" s="7">
        <v>-3503474.5885600001</v>
      </c>
      <c r="D31" s="39"/>
      <c r="E31" s="14"/>
      <c r="F31" s="39"/>
      <c r="G31" s="3"/>
    </row>
    <row r="32" spans="1:7" ht="15.5" x14ac:dyDescent="0.35">
      <c r="A32" s="7" t="s">
        <v>17</v>
      </c>
      <c r="B32" s="7">
        <v>3339512.99077</v>
      </c>
      <c r="C32" s="7">
        <v>-3503474.5885600001</v>
      </c>
      <c r="D32" s="39"/>
      <c r="E32" s="39"/>
      <c r="F32" s="39"/>
      <c r="G32" s="3"/>
    </row>
    <row r="33" spans="1:7" ht="15.5" x14ac:dyDescent="0.35">
      <c r="A33" s="2"/>
      <c r="B33" s="48" t="s">
        <v>48</v>
      </c>
      <c r="C33" s="48"/>
      <c r="D33" s="48"/>
      <c r="E33" s="39"/>
      <c r="F33" s="39"/>
      <c r="G33" s="3"/>
    </row>
    <row r="34" spans="1:7" ht="15.5" x14ac:dyDescent="0.35">
      <c r="A34" s="13"/>
      <c r="B34" s="13"/>
      <c r="C34" s="2"/>
      <c r="D34" s="39"/>
      <c r="E34" s="39"/>
      <c r="F34" s="6"/>
      <c r="G34" s="3"/>
    </row>
    <row r="37" spans="1:7" ht="15" x14ac:dyDescent="0.3">
      <c r="A37" s="48" t="s">
        <v>52</v>
      </c>
      <c r="B37" s="48"/>
      <c r="C37" s="48"/>
    </row>
    <row r="38" spans="1:7" ht="24.75" customHeight="1" x14ac:dyDescent="0.4">
      <c r="A38" s="43" t="s">
        <v>22</v>
      </c>
      <c r="B38" s="51" t="s">
        <v>23</v>
      </c>
      <c r="C38" s="52"/>
      <c r="D38" s="53" t="s">
        <v>24</v>
      </c>
      <c r="E38" s="52"/>
    </row>
    <row r="39" spans="1:7" x14ac:dyDescent="0.3">
      <c r="A39" s="27">
        <v>1</v>
      </c>
      <c r="B39" s="27">
        <v>419</v>
      </c>
      <c r="C39" s="28">
        <v>163</v>
      </c>
      <c r="D39" s="14">
        <v>3339512.9907659497</v>
      </c>
      <c r="E39" s="28">
        <v>7.0810024510592484E-10</v>
      </c>
    </row>
    <row r="40" spans="1:7" x14ac:dyDescent="0.3">
      <c r="A40" s="27">
        <v>2</v>
      </c>
      <c r="B40" s="27">
        <v>586</v>
      </c>
      <c r="C40" s="28">
        <v>163</v>
      </c>
      <c r="D40" s="14">
        <v>6679025.9815318994</v>
      </c>
      <c r="E40" s="28">
        <v>7.0810024510592484E-10</v>
      </c>
    </row>
    <row r="41" spans="1:7" x14ac:dyDescent="0.3">
      <c r="A41" s="27">
        <v>3</v>
      </c>
      <c r="B41" s="27">
        <v>586</v>
      </c>
      <c r="C41" s="28">
        <v>340</v>
      </c>
      <c r="D41" s="14">
        <v>6679025.9815318994</v>
      </c>
      <c r="E41" s="28">
        <v>-3503474.5885625998</v>
      </c>
    </row>
    <row r="42" spans="1:7" x14ac:dyDescent="0.3">
      <c r="A42" s="30">
        <v>4</v>
      </c>
      <c r="B42" s="44">
        <v>419</v>
      </c>
      <c r="C42" s="42">
        <v>340</v>
      </c>
      <c r="D42" s="15">
        <v>3339512.9907659497</v>
      </c>
      <c r="E42" s="42">
        <v>-3503474.5885625998</v>
      </c>
    </row>
    <row r="43" spans="1:7" x14ac:dyDescent="0.3">
      <c r="A43" s="20"/>
      <c r="B43" s="14"/>
      <c r="C43" s="14"/>
      <c r="D43" s="14"/>
      <c r="E43" s="14"/>
    </row>
    <row r="44" spans="1:7" x14ac:dyDescent="0.3">
      <c r="A44" s="55" t="s">
        <v>53</v>
      </c>
    </row>
    <row r="45" spans="1:7" x14ac:dyDescent="0.3">
      <c r="A45" s="21" t="s">
        <v>26</v>
      </c>
      <c r="C45" s="24" t="s">
        <v>27</v>
      </c>
      <c r="D45" s="25"/>
      <c r="E45" s="25"/>
      <c r="F45" s="26"/>
    </row>
    <row r="46" spans="1:7" x14ac:dyDescent="0.3">
      <c r="A46" s="22">
        <v>3339512.99077</v>
      </c>
      <c r="B46" s="14"/>
      <c r="C46" s="27">
        <v>419</v>
      </c>
      <c r="D46" s="14">
        <v>163</v>
      </c>
      <c r="E46" s="14">
        <v>1</v>
      </c>
      <c r="F46" s="28">
        <v>0</v>
      </c>
    </row>
    <row r="47" spans="1:7" x14ac:dyDescent="0.3">
      <c r="A47" s="41">
        <v>-7.0810024510600001E-10</v>
      </c>
      <c r="B47" s="14"/>
      <c r="C47" s="27">
        <v>-163</v>
      </c>
      <c r="D47" s="14">
        <v>419</v>
      </c>
      <c r="E47" s="20">
        <v>0</v>
      </c>
      <c r="F47" s="29">
        <v>1</v>
      </c>
    </row>
    <row r="48" spans="1:7" x14ac:dyDescent="0.3">
      <c r="A48" s="22">
        <v>6679025.9815318994</v>
      </c>
      <c r="B48" s="14"/>
      <c r="C48" s="27">
        <v>586</v>
      </c>
      <c r="D48" s="14">
        <v>163</v>
      </c>
      <c r="E48" s="14">
        <v>1</v>
      </c>
      <c r="F48" s="28">
        <v>0</v>
      </c>
    </row>
    <row r="49" spans="1:10" x14ac:dyDescent="0.3">
      <c r="A49" s="22">
        <v>7.0810024510592484E-10</v>
      </c>
      <c r="B49" s="14"/>
      <c r="C49" s="27">
        <v>-163</v>
      </c>
      <c r="D49" s="14">
        <v>586</v>
      </c>
      <c r="E49" s="20">
        <v>0</v>
      </c>
      <c r="F49" s="29">
        <v>1</v>
      </c>
    </row>
    <row r="50" spans="1:10" x14ac:dyDescent="0.3">
      <c r="A50" s="22">
        <v>6679025.9815300005</v>
      </c>
      <c r="B50" s="14"/>
      <c r="C50" s="27">
        <v>586</v>
      </c>
      <c r="D50" s="14">
        <v>340</v>
      </c>
      <c r="E50" s="20">
        <v>1</v>
      </c>
      <c r="F50" s="29">
        <v>0</v>
      </c>
    </row>
    <row r="51" spans="1:10" x14ac:dyDescent="0.3">
      <c r="A51" s="22">
        <v>-3503474.5885600001</v>
      </c>
      <c r="B51" s="14"/>
      <c r="C51" s="40">
        <v>-340</v>
      </c>
      <c r="D51" s="14">
        <v>586</v>
      </c>
      <c r="E51" s="20">
        <v>0</v>
      </c>
      <c r="F51" s="29">
        <v>1</v>
      </c>
    </row>
    <row r="52" spans="1:10" x14ac:dyDescent="0.3">
      <c r="A52" s="22">
        <v>3339512.9907659497</v>
      </c>
      <c r="B52" s="14"/>
      <c r="C52" s="40">
        <v>419</v>
      </c>
      <c r="D52" s="20">
        <v>340</v>
      </c>
      <c r="E52" s="14">
        <v>1</v>
      </c>
      <c r="F52" s="28">
        <v>0</v>
      </c>
    </row>
    <row r="53" spans="1:10" x14ac:dyDescent="0.3">
      <c r="A53" s="23">
        <v>-3503474.5885625998</v>
      </c>
      <c r="B53" s="14"/>
      <c r="C53" s="30">
        <v>-340</v>
      </c>
      <c r="D53" s="15">
        <v>419</v>
      </c>
      <c r="E53" s="31">
        <v>0</v>
      </c>
      <c r="F53" s="32">
        <v>1</v>
      </c>
    </row>
    <row r="54" spans="1:10" x14ac:dyDescent="0.3">
      <c r="A54" s="14"/>
      <c r="B54" s="14"/>
      <c r="C54" s="20"/>
      <c r="D54" s="14"/>
      <c r="E54" s="20"/>
      <c r="F54" s="20"/>
    </row>
    <row r="56" spans="1:10" x14ac:dyDescent="0.3">
      <c r="C56" s="24" t="s">
        <v>38</v>
      </c>
      <c r="D56" s="25"/>
      <c r="E56" s="25"/>
      <c r="F56" s="25"/>
      <c r="G56" s="25"/>
      <c r="H56" s="25"/>
      <c r="I56" s="25"/>
      <c r="J56" s="26"/>
    </row>
    <row r="57" spans="1:10" x14ac:dyDescent="0.3">
      <c r="C57" s="27">
        <f t="array" ref="C57:J60">TRANSPOSE(C46:F53)</f>
        <v>419</v>
      </c>
      <c r="D57" s="14">
        <v>-163</v>
      </c>
      <c r="E57" s="14">
        <v>586</v>
      </c>
      <c r="F57" s="14">
        <v>-163</v>
      </c>
      <c r="G57" s="14">
        <v>586</v>
      </c>
      <c r="H57" s="14">
        <v>-340</v>
      </c>
      <c r="I57" s="14">
        <v>419</v>
      </c>
      <c r="J57" s="28">
        <v>-340</v>
      </c>
    </row>
    <row r="58" spans="1:10" x14ac:dyDescent="0.3">
      <c r="C58" s="27">
        <v>163</v>
      </c>
      <c r="D58" s="14">
        <v>419</v>
      </c>
      <c r="E58" s="14">
        <v>163</v>
      </c>
      <c r="F58" s="14">
        <v>586</v>
      </c>
      <c r="G58" s="14">
        <v>340</v>
      </c>
      <c r="H58" s="14">
        <v>586</v>
      </c>
      <c r="I58" s="14">
        <v>340</v>
      </c>
      <c r="J58" s="28">
        <v>419</v>
      </c>
    </row>
    <row r="59" spans="1:10" x14ac:dyDescent="0.3">
      <c r="C59" s="27">
        <v>1</v>
      </c>
      <c r="D59" s="14">
        <v>0</v>
      </c>
      <c r="E59" s="14">
        <v>1</v>
      </c>
      <c r="F59" s="14">
        <v>0</v>
      </c>
      <c r="G59" s="14">
        <v>1</v>
      </c>
      <c r="H59" s="14">
        <v>0</v>
      </c>
      <c r="I59" s="14">
        <v>1</v>
      </c>
      <c r="J59" s="28">
        <v>0</v>
      </c>
    </row>
    <row r="60" spans="1:10" x14ac:dyDescent="0.3">
      <c r="C60" s="44">
        <v>0</v>
      </c>
      <c r="D60" s="15">
        <v>1</v>
      </c>
      <c r="E60" s="15">
        <v>0</v>
      </c>
      <c r="F60" s="15">
        <v>1</v>
      </c>
      <c r="G60" s="15">
        <v>0</v>
      </c>
      <c r="H60" s="15">
        <v>1</v>
      </c>
      <c r="I60" s="15">
        <v>0</v>
      </c>
      <c r="J60" s="42">
        <v>1</v>
      </c>
    </row>
    <row r="61" spans="1:10" x14ac:dyDescent="0.3">
      <c r="C61" s="14"/>
      <c r="D61" s="14"/>
      <c r="E61" s="14"/>
      <c r="F61" s="14"/>
      <c r="G61" s="14"/>
    </row>
    <row r="62" spans="1:10" x14ac:dyDescent="0.3">
      <c r="C62" s="14"/>
      <c r="D62" s="14"/>
      <c r="E62" s="14"/>
      <c r="F62" s="14"/>
      <c r="G62" s="14"/>
    </row>
    <row r="63" spans="1:10" x14ac:dyDescent="0.3">
      <c r="C63" s="24" t="s">
        <v>39</v>
      </c>
      <c r="D63" s="25"/>
      <c r="E63" s="25"/>
      <c r="F63" s="26"/>
      <c r="G63" s="14"/>
    </row>
    <row r="64" spans="1:10" x14ac:dyDescent="0.3">
      <c r="C64" s="27">
        <f t="array" ref="C64:F67">MMULT(C57:J60,C46:F53)</f>
        <v>1322252</v>
      </c>
      <c r="D64" s="14">
        <v>0</v>
      </c>
      <c r="E64" s="14">
        <v>2010</v>
      </c>
      <c r="F64" s="28">
        <v>-1006</v>
      </c>
      <c r="G64" s="14"/>
    </row>
    <row r="65" spans="3:10" x14ac:dyDescent="0.3">
      <c r="C65" s="27">
        <v>0</v>
      </c>
      <c r="D65" s="14">
        <v>1322252</v>
      </c>
      <c r="E65" s="14">
        <v>1006</v>
      </c>
      <c r="F65" s="28">
        <v>2010</v>
      </c>
      <c r="G65" s="14"/>
    </row>
    <row r="66" spans="3:10" ht="15.65" customHeight="1" x14ac:dyDescent="0.3">
      <c r="C66" s="27">
        <v>2010</v>
      </c>
      <c r="D66" s="14">
        <v>1006</v>
      </c>
      <c r="E66" s="14">
        <v>4</v>
      </c>
      <c r="F66" s="28">
        <v>0</v>
      </c>
      <c r="G66" s="14"/>
    </row>
    <row r="67" spans="3:10" x14ac:dyDescent="0.3">
      <c r="C67" s="44">
        <v>-1006</v>
      </c>
      <c r="D67" s="15">
        <v>2010</v>
      </c>
      <c r="E67" s="15">
        <v>0</v>
      </c>
      <c r="F67" s="42">
        <v>4</v>
      </c>
    </row>
    <row r="70" spans="3:10" x14ac:dyDescent="0.3">
      <c r="C70" s="24" t="s">
        <v>40</v>
      </c>
      <c r="D70" s="25"/>
      <c r="E70" s="25"/>
      <c r="F70" s="26"/>
    </row>
    <row r="71" spans="3:10" x14ac:dyDescent="0.3">
      <c r="C71" s="27">
        <f t="array" ref="C71:F74">MINVERSE(C64:F67)</f>
        <v>1.6886757404843139E-5</v>
      </c>
      <c r="D71" s="14">
        <v>-1.34343290038529E-20</v>
      </c>
      <c r="E71" s="14">
        <v>-8.4855955959336725E-3</v>
      </c>
      <c r="F71" s="28">
        <v>4.247019487318056E-3</v>
      </c>
    </row>
    <row r="72" spans="3:10" x14ac:dyDescent="0.3">
      <c r="C72" s="27">
        <v>2.8212090908091091E-20</v>
      </c>
      <c r="D72" s="14">
        <v>1.6886757404843125E-5</v>
      </c>
      <c r="E72" s="14">
        <v>-4.2470194873180604E-3</v>
      </c>
      <c r="F72" s="28">
        <v>-8.4855955959336638E-3</v>
      </c>
    </row>
    <row r="73" spans="3:10" x14ac:dyDescent="0.3">
      <c r="C73" s="27">
        <v>-8.4855955959336846E-3</v>
      </c>
      <c r="D73" s="14">
        <v>-4.2470194873180395E-3</v>
      </c>
      <c r="E73" s="14">
        <v>5.5821371880171631</v>
      </c>
      <c r="F73" s="28">
        <v>-6.9189666409217598E-15</v>
      </c>
    </row>
    <row r="74" spans="3:10" x14ac:dyDescent="0.3">
      <c r="C74" s="44">
        <v>4.2470194873180343E-3</v>
      </c>
      <c r="D74" s="15">
        <v>-8.4855955959336742E-3</v>
      </c>
      <c r="E74" s="15">
        <v>6.9189666409217582E-15</v>
      </c>
      <c r="F74" s="42">
        <v>5.5821371880171569</v>
      </c>
    </row>
    <row r="77" spans="3:10" x14ac:dyDescent="0.3">
      <c r="C77" s="24" t="s">
        <v>41</v>
      </c>
      <c r="D77" s="25"/>
      <c r="E77" s="25"/>
      <c r="F77" s="25"/>
      <c r="G77" s="25"/>
      <c r="H77" s="25"/>
      <c r="I77" s="25"/>
      <c r="J77" s="26"/>
    </row>
    <row r="78" spans="3:10" x14ac:dyDescent="0.3">
      <c r="C78" s="27">
        <f t="array" ref="C78:J81">MMULT(C71:F74,C57:J60)</f>
        <v>-1.4100442433044001E-3</v>
      </c>
      <c r="D78" s="14">
        <v>1.4944780303286186E-3</v>
      </c>
      <c r="E78" s="14">
        <v>1.4100442433044053E-3</v>
      </c>
      <c r="F78" s="14">
        <v>1.4944780303286164E-3</v>
      </c>
      <c r="G78" s="14">
        <v>1.4100442433044019E-3</v>
      </c>
      <c r="H78" s="14">
        <v>-1.4944780303286194E-3</v>
      </c>
      <c r="I78" s="14">
        <v>-1.4100442433044019E-3</v>
      </c>
      <c r="J78" s="28">
        <v>-1.4944780303286168E-3</v>
      </c>
    </row>
    <row r="79" spans="3:10" x14ac:dyDescent="0.3">
      <c r="C79" s="27">
        <v>-1.494478030328619E-3</v>
      </c>
      <c r="D79" s="14">
        <v>-1.4100442433043984E-3</v>
      </c>
      <c r="E79" s="14">
        <v>-1.4944780303286142E-3</v>
      </c>
      <c r="F79" s="14">
        <v>1.4100442433044019E-3</v>
      </c>
      <c r="G79" s="14">
        <v>1.4944780303286186E-3</v>
      </c>
      <c r="H79" s="14">
        <v>1.4100442433043966E-3</v>
      </c>
      <c r="I79" s="14">
        <v>1.4944780303286142E-3</v>
      </c>
      <c r="J79" s="28">
        <v>-1.4100442433044036E-3</v>
      </c>
    </row>
    <row r="80" spans="3:10" x14ac:dyDescent="0.3">
      <c r="C80" s="27">
        <v>1.3344084568881085</v>
      </c>
      <c r="D80" s="14">
        <v>-0.39634908304907507</v>
      </c>
      <c r="E80" s="14">
        <v>-8.268600763281686E-2</v>
      </c>
      <c r="F80" s="14">
        <v>-1.1056013374311875</v>
      </c>
      <c r="G80" s="14">
        <v>-0.83440845688811027</v>
      </c>
      <c r="H80" s="14">
        <v>0.39634908304907474</v>
      </c>
      <c r="I80" s="14">
        <v>0.58268600763281508</v>
      </c>
      <c r="J80" s="28">
        <v>1.1056013374311873</v>
      </c>
    </row>
    <row r="81" spans="1:10" x14ac:dyDescent="0.3">
      <c r="C81" s="44">
        <v>0.3963490830490744</v>
      </c>
      <c r="D81" s="15">
        <v>1.3344084568881076</v>
      </c>
      <c r="E81" s="15">
        <v>1.1056013374311859</v>
      </c>
      <c r="F81" s="15">
        <v>-8.2686007632815972E-2</v>
      </c>
      <c r="G81" s="15">
        <v>-0.39634908304907429</v>
      </c>
      <c r="H81" s="15">
        <v>-0.83440845688810761</v>
      </c>
      <c r="I81" s="15">
        <v>-1.1056013374311859</v>
      </c>
      <c r="J81" s="42">
        <v>0.58268600763281597</v>
      </c>
    </row>
    <row r="84" spans="1:10" x14ac:dyDescent="0.3">
      <c r="C84" s="57" t="s">
        <v>55</v>
      </c>
    </row>
    <row r="85" spans="1:10" x14ac:dyDescent="0.3">
      <c r="C85" s="22">
        <f t="array" ref="C85:C88">MMULT(C78:J81,A46:A53)</f>
        <v>19889.453740970141</v>
      </c>
    </row>
    <row r="86" spans="1:10" x14ac:dyDescent="0.3">
      <c r="C86" s="22">
        <v>-5.1850292948074639E-9</v>
      </c>
    </row>
    <row r="87" spans="1:10" x14ac:dyDescent="0.3">
      <c r="C87" s="22">
        <v>-4985181.0186867323</v>
      </c>
    </row>
    <row r="88" spans="1:10" x14ac:dyDescent="0.3">
      <c r="C88" s="23">
        <v>3250460.3215759378</v>
      </c>
    </row>
    <row r="93" spans="1:10" ht="15" x14ac:dyDescent="0.3">
      <c r="A93" s="48" t="s">
        <v>42</v>
      </c>
      <c r="B93" s="48"/>
      <c r="C93" s="48"/>
      <c r="D93" s="48" t="s">
        <v>43</v>
      </c>
      <c r="E93" s="48"/>
      <c r="F93" s="48"/>
    </row>
    <row r="94" spans="1:10" ht="15" x14ac:dyDescent="0.4">
      <c r="A94" s="43" t="s">
        <v>22</v>
      </c>
      <c r="B94" s="51" t="s">
        <v>23</v>
      </c>
      <c r="C94" s="52"/>
      <c r="D94" s="53" t="s">
        <v>24</v>
      </c>
      <c r="E94" s="52"/>
    </row>
    <row r="95" spans="1:10" x14ac:dyDescent="0.3">
      <c r="A95" s="27">
        <v>1</v>
      </c>
      <c r="B95" s="27">
        <v>419</v>
      </c>
      <c r="C95" s="28">
        <v>163</v>
      </c>
      <c r="D95" s="14">
        <v>3339512.9907659497</v>
      </c>
      <c r="E95" s="28">
        <v>7.0810024510592484E-10</v>
      </c>
    </row>
    <row r="96" spans="1:10" x14ac:dyDescent="0.3">
      <c r="A96" s="44">
        <v>3</v>
      </c>
      <c r="B96" s="44">
        <v>586</v>
      </c>
      <c r="C96" s="42">
        <v>340</v>
      </c>
      <c r="D96" s="15">
        <v>6679025.9815318994</v>
      </c>
      <c r="E96" s="42">
        <v>-3503474.5885625998</v>
      </c>
    </row>
    <row r="98" spans="1:10" x14ac:dyDescent="0.3">
      <c r="A98" s="21" t="s">
        <v>26</v>
      </c>
      <c r="C98" s="24" t="s">
        <v>27</v>
      </c>
      <c r="D98" s="25"/>
      <c r="E98" s="25"/>
      <c r="F98" s="26"/>
    </row>
    <row r="99" spans="1:10" x14ac:dyDescent="0.3">
      <c r="A99" s="22">
        <v>3339512.99077</v>
      </c>
      <c r="B99" s="14"/>
      <c r="C99" s="27">
        <v>419</v>
      </c>
      <c r="D99" s="14">
        <v>163</v>
      </c>
      <c r="E99" s="14">
        <v>1</v>
      </c>
      <c r="F99" s="28">
        <v>0</v>
      </c>
    </row>
    <row r="100" spans="1:10" x14ac:dyDescent="0.3">
      <c r="A100" s="41">
        <v>-7.0810024510600001E-10</v>
      </c>
      <c r="B100" s="14"/>
      <c r="C100" s="27">
        <v>-163</v>
      </c>
      <c r="D100" s="14">
        <v>419</v>
      </c>
      <c r="E100" s="20">
        <v>0</v>
      </c>
      <c r="F100" s="29">
        <v>1</v>
      </c>
    </row>
    <row r="101" spans="1:10" x14ac:dyDescent="0.3">
      <c r="A101" s="22">
        <v>6679025.9815300005</v>
      </c>
      <c r="B101" s="14"/>
      <c r="C101" s="27">
        <v>586</v>
      </c>
      <c r="D101" s="14">
        <v>340</v>
      </c>
      <c r="E101" s="20">
        <v>1</v>
      </c>
      <c r="F101" s="29">
        <v>0</v>
      </c>
    </row>
    <row r="102" spans="1:10" x14ac:dyDescent="0.3">
      <c r="A102" s="23">
        <v>-3503474.5885600001</v>
      </c>
      <c r="B102" s="14"/>
      <c r="C102" s="30">
        <v>-340</v>
      </c>
      <c r="D102" s="15">
        <v>586</v>
      </c>
      <c r="E102" s="31">
        <v>0</v>
      </c>
      <c r="F102" s="32">
        <v>1</v>
      </c>
    </row>
    <row r="103" spans="1:10" x14ac:dyDescent="0.3">
      <c r="A103" s="14"/>
      <c r="B103" s="14"/>
      <c r="C103" s="20"/>
      <c r="D103" s="14"/>
      <c r="E103" s="20"/>
      <c r="F103" s="20"/>
    </row>
    <row r="105" spans="1:10" x14ac:dyDescent="0.3">
      <c r="C105" s="24" t="s">
        <v>38</v>
      </c>
      <c r="D105" s="25"/>
      <c r="E105" s="25"/>
      <c r="F105" s="26"/>
      <c r="G105" s="14"/>
      <c r="H105" s="14"/>
      <c r="I105" s="14"/>
      <c r="J105" s="14"/>
    </row>
    <row r="106" spans="1:10" x14ac:dyDescent="0.3">
      <c r="C106" s="27">
        <f t="array" ref="C106:F109">TRANSPOSE(C99:F102)</f>
        <v>419</v>
      </c>
      <c r="D106" s="14">
        <v>-163</v>
      </c>
      <c r="E106" s="14">
        <v>586</v>
      </c>
      <c r="F106" s="28">
        <v>-340</v>
      </c>
      <c r="G106" s="14"/>
      <c r="H106" s="14"/>
      <c r="I106" s="14"/>
      <c r="J106" s="14"/>
    </row>
    <row r="107" spans="1:10" x14ac:dyDescent="0.3">
      <c r="C107" s="27">
        <v>163</v>
      </c>
      <c r="D107" s="14">
        <v>419</v>
      </c>
      <c r="E107" s="14">
        <v>340</v>
      </c>
      <c r="F107" s="28">
        <v>586</v>
      </c>
      <c r="G107" s="14"/>
      <c r="H107" s="14"/>
      <c r="I107" s="14"/>
      <c r="J107" s="14"/>
    </row>
    <row r="108" spans="1:10" x14ac:dyDescent="0.3">
      <c r="C108" s="27">
        <v>1</v>
      </c>
      <c r="D108" s="14">
        <v>0</v>
      </c>
      <c r="E108" s="14">
        <v>1</v>
      </c>
      <c r="F108" s="28">
        <v>0</v>
      </c>
      <c r="G108" s="14"/>
      <c r="H108" s="14"/>
      <c r="I108" s="14"/>
      <c r="J108" s="14"/>
    </row>
    <row r="109" spans="1:10" x14ac:dyDescent="0.3">
      <c r="C109" s="44">
        <v>0</v>
      </c>
      <c r="D109" s="15">
        <v>1</v>
      </c>
      <c r="E109" s="15">
        <v>0</v>
      </c>
      <c r="F109" s="42">
        <v>1</v>
      </c>
      <c r="G109" s="14"/>
      <c r="H109" s="14"/>
      <c r="I109" s="14"/>
      <c r="J109" s="14"/>
    </row>
    <row r="110" spans="1:10" x14ac:dyDescent="0.3">
      <c r="C110" s="14"/>
      <c r="D110" s="14"/>
      <c r="E110" s="14"/>
      <c r="F110" s="14"/>
      <c r="G110" s="14"/>
    </row>
    <row r="111" spans="1:10" x14ac:dyDescent="0.3">
      <c r="C111" s="14"/>
      <c r="D111" s="14"/>
      <c r="E111" s="14"/>
      <c r="F111" s="14"/>
      <c r="G111" s="14"/>
    </row>
    <row r="112" spans="1:10" x14ac:dyDescent="0.3">
      <c r="C112" s="24" t="s">
        <v>39</v>
      </c>
      <c r="D112" s="25"/>
      <c r="E112" s="25"/>
      <c r="F112" s="26"/>
      <c r="G112" s="14"/>
    </row>
    <row r="113" spans="3:10" x14ac:dyDescent="0.3">
      <c r="C113" s="27">
        <f t="array" ref="C113:F116">MMULT(C106:F109,C99:F102)</f>
        <v>661126</v>
      </c>
      <c r="D113" s="14">
        <v>0</v>
      </c>
      <c r="E113" s="14">
        <v>1005</v>
      </c>
      <c r="F113" s="28">
        <v>-503</v>
      </c>
      <c r="G113" s="14"/>
    </row>
    <row r="114" spans="3:10" x14ac:dyDescent="0.3">
      <c r="C114" s="27">
        <v>0</v>
      </c>
      <c r="D114" s="14">
        <v>661126</v>
      </c>
      <c r="E114" s="14">
        <v>503</v>
      </c>
      <c r="F114" s="28">
        <v>1005</v>
      </c>
      <c r="G114" s="14"/>
    </row>
    <row r="115" spans="3:10" x14ac:dyDescent="0.3">
      <c r="C115" s="27">
        <v>1005</v>
      </c>
      <c r="D115" s="14">
        <v>503</v>
      </c>
      <c r="E115" s="14">
        <v>2</v>
      </c>
      <c r="F115" s="28">
        <v>0</v>
      </c>
      <c r="G115" s="14"/>
    </row>
    <row r="116" spans="3:10" x14ac:dyDescent="0.3">
      <c r="C116" s="44">
        <v>-503</v>
      </c>
      <c r="D116" s="15">
        <v>1005</v>
      </c>
      <c r="E116" s="15">
        <v>0</v>
      </c>
      <c r="F116" s="42">
        <v>2</v>
      </c>
    </row>
    <row r="119" spans="3:10" x14ac:dyDescent="0.3">
      <c r="C119" s="24" t="s">
        <v>40</v>
      </c>
      <c r="D119" s="25"/>
      <c r="E119" s="25"/>
      <c r="F119" s="26"/>
    </row>
    <row r="120" spans="3:10" x14ac:dyDescent="0.3">
      <c r="C120" s="27">
        <f t="array" ref="C120:F123">MINVERSE(C113:F116)</f>
        <v>3.3773514809686278E-5</v>
      </c>
      <c r="D120" s="14">
        <v>-2.6868658007705801E-20</v>
      </c>
      <c r="E120" s="14">
        <v>-1.6971191191867345E-2</v>
      </c>
      <c r="F120" s="28">
        <v>8.494038974636112E-3</v>
      </c>
    </row>
    <row r="121" spans="3:10" x14ac:dyDescent="0.3">
      <c r="C121" s="27">
        <v>5.6424181816182182E-20</v>
      </c>
      <c r="D121" s="14">
        <v>3.3773514809686251E-5</v>
      </c>
      <c r="E121" s="14">
        <v>-8.4940389746361207E-3</v>
      </c>
      <c r="F121" s="28">
        <v>-1.6971191191867328E-2</v>
      </c>
    </row>
    <row r="122" spans="3:10" x14ac:dyDescent="0.3">
      <c r="C122" s="27">
        <v>-1.6971191191867369E-2</v>
      </c>
      <c r="D122" s="14">
        <v>-8.4940389746360791E-3</v>
      </c>
      <c r="E122" s="14">
        <v>11.164274376034326</v>
      </c>
      <c r="F122" s="28">
        <v>-1.383793328184352E-14</v>
      </c>
    </row>
    <row r="123" spans="3:10" x14ac:dyDescent="0.3">
      <c r="C123" s="44">
        <v>8.4940389746360687E-3</v>
      </c>
      <c r="D123" s="15">
        <v>-1.6971191191867348E-2</v>
      </c>
      <c r="E123" s="15">
        <v>1.3837933281843516E-14</v>
      </c>
      <c r="F123" s="42">
        <v>11.164274376034314</v>
      </c>
    </row>
    <row r="126" spans="3:10" x14ac:dyDescent="0.3">
      <c r="C126" s="24" t="s">
        <v>41</v>
      </c>
      <c r="D126" s="25"/>
      <c r="E126" s="25"/>
      <c r="F126" s="26"/>
      <c r="G126" s="14"/>
      <c r="H126" s="14"/>
      <c r="I126" s="14"/>
      <c r="J126" s="14"/>
    </row>
    <row r="127" spans="3:10" x14ac:dyDescent="0.3">
      <c r="C127" s="27">
        <f t="array" ref="C127:F130">MMULT(C120:F123,C106:F109)</f>
        <v>-2.8200884866088002E-3</v>
      </c>
      <c r="D127" s="14">
        <v>2.9889560606572371E-3</v>
      </c>
      <c r="E127" s="14">
        <v>2.8200884866088037E-3</v>
      </c>
      <c r="F127" s="28">
        <v>-2.9889560606572389E-3</v>
      </c>
      <c r="G127" s="14"/>
      <c r="H127" s="14"/>
      <c r="I127" s="14"/>
      <c r="J127" s="14"/>
    </row>
    <row r="128" spans="3:10" x14ac:dyDescent="0.3">
      <c r="C128" s="27">
        <v>-2.988956060657238E-3</v>
      </c>
      <c r="D128" s="14">
        <v>-2.8200884866087968E-3</v>
      </c>
      <c r="E128" s="14">
        <v>2.9889560606572371E-3</v>
      </c>
      <c r="F128" s="28">
        <v>2.8200884866087933E-3</v>
      </c>
      <c r="G128" s="14"/>
      <c r="H128" s="14"/>
      <c r="I128" s="14"/>
      <c r="J128" s="14"/>
    </row>
    <row r="129" spans="3:10" x14ac:dyDescent="0.3">
      <c r="C129" s="27">
        <v>2.668816913776217</v>
      </c>
      <c r="D129" s="14">
        <v>-0.79269816609815014</v>
      </c>
      <c r="E129" s="14">
        <v>-1.6688169137762205</v>
      </c>
      <c r="F129" s="28">
        <v>0.79269816609814947</v>
      </c>
      <c r="G129" s="14"/>
      <c r="H129" s="14"/>
      <c r="I129" s="14"/>
      <c r="J129" s="14"/>
    </row>
    <row r="130" spans="3:10" x14ac:dyDescent="0.3">
      <c r="C130" s="44">
        <v>0.7926981660981488</v>
      </c>
      <c r="D130" s="15">
        <v>2.6688169137762152</v>
      </c>
      <c r="E130" s="15">
        <v>-0.79269816609814858</v>
      </c>
      <c r="F130" s="42">
        <v>-1.6688169137762152</v>
      </c>
      <c r="G130" s="14"/>
      <c r="H130" s="14"/>
      <c r="I130" s="14"/>
      <c r="J130" s="14"/>
    </row>
    <row r="133" spans="3:10" x14ac:dyDescent="0.3">
      <c r="C133" s="21" t="s">
        <v>55</v>
      </c>
    </row>
    <row r="134" spans="3:10" x14ac:dyDescent="0.3">
      <c r="C134" s="22">
        <f t="array" ref="C134:C137">MMULT(C127:F130,A99:A102)</f>
        <v>19889.453740957859</v>
      </c>
    </row>
    <row r="135" spans="3:10" x14ac:dyDescent="0.3">
      <c r="C135" s="22">
        <v>101.549243051144</v>
      </c>
    </row>
    <row r="136" spans="3:10" x14ac:dyDescent="0.3">
      <c r="C136" s="22">
        <v>-5010720.6533086943</v>
      </c>
    </row>
    <row r="137" spans="3:10" x14ac:dyDescent="0.3">
      <c r="C137" s="23">
        <v>3199431.8269376983</v>
      </c>
    </row>
  </sheetData>
  <mergeCells count="14">
    <mergeCell ref="A93:C93"/>
    <mergeCell ref="B94:C94"/>
    <mergeCell ref="D94:E94"/>
    <mergeCell ref="D93:F93"/>
    <mergeCell ref="B38:C38"/>
    <mergeCell ref="D38:E38"/>
    <mergeCell ref="A37:C37"/>
    <mergeCell ref="A2:C2"/>
    <mergeCell ref="A12:E12"/>
    <mergeCell ref="B13:C13"/>
    <mergeCell ref="D13:E13"/>
    <mergeCell ref="A21:C21"/>
    <mergeCell ref="A27:C27"/>
    <mergeCell ref="B33:D33"/>
  </mergeCells>
  <phoneticPr fontId="6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77CA-6D1A-4D6F-A696-945225EF65E7}">
  <dimension ref="A1:N47"/>
  <sheetViews>
    <sheetView workbookViewId="0">
      <selection activeCell="D36" sqref="D36"/>
    </sheetView>
  </sheetViews>
  <sheetFormatPr defaultRowHeight="14" x14ac:dyDescent="0.3"/>
  <cols>
    <col min="5" max="6" width="17.75" style="45" customWidth="1"/>
    <col min="7" max="8" width="9.1640625" style="45"/>
    <col min="9" max="10" width="17.75" style="45" customWidth="1"/>
    <col min="11" max="12" width="9.1640625" style="45"/>
    <col min="13" max="14" width="17.75" style="45" customWidth="1"/>
  </cols>
  <sheetData>
    <row r="1" spans="1:14" ht="15" x14ac:dyDescent="0.3">
      <c r="A1" s="48" t="s">
        <v>45</v>
      </c>
      <c r="B1" s="48"/>
      <c r="C1" s="48"/>
    </row>
    <row r="2" spans="1:14" x14ac:dyDescent="0.3">
      <c r="A2" s="58" t="s">
        <v>33</v>
      </c>
      <c r="B2" s="59"/>
      <c r="E2" s="62" t="s">
        <v>35</v>
      </c>
      <c r="F2" s="63"/>
      <c r="I2" s="62" t="s">
        <v>56</v>
      </c>
      <c r="J2" s="63"/>
      <c r="M2" s="62" t="s">
        <v>37</v>
      </c>
      <c r="N2" s="63"/>
    </row>
    <row r="3" spans="1:14" x14ac:dyDescent="0.3">
      <c r="A3" s="60" t="s">
        <v>12</v>
      </c>
      <c r="B3" s="61" t="s">
        <v>13</v>
      </c>
      <c r="E3" s="60" t="s">
        <v>12</v>
      </c>
      <c r="F3" s="61" t="s">
        <v>13</v>
      </c>
      <c r="I3" s="60" t="s">
        <v>12</v>
      </c>
      <c r="J3" s="61" t="s">
        <v>13</v>
      </c>
      <c r="M3" s="60" t="s">
        <v>12</v>
      </c>
      <c r="N3" s="61" t="s">
        <v>13</v>
      </c>
    </row>
    <row r="4" spans="1:14" x14ac:dyDescent="0.3">
      <c r="A4" s="27">
        <v>525</v>
      </c>
      <c r="B4" s="28">
        <v>-233</v>
      </c>
      <c r="E4" s="64">
        <v>5454903.5341400001</v>
      </c>
      <c r="F4" s="65">
        <v>-1381497.5417899999</v>
      </c>
      <c r="I4" s="64">
        <v>49.003284753400003</v>
      </c>
      <c r="J4" s="65">
        <v>-12.3145492202</v>
      </c>
      <c r="M4" s="64">
        <v>5247102.1901900005</v>
      </c>
      <c r="N4" s="65">
        <v>-2069030.2519700001</v>
      </c>
    </row>
    <row r="5" spans="1:14" x14ac:dyDescent="0.3">
      <c r="A5" s="27">
        <v>532</v>
      </c>
      <c r="B5" s="28">
        <v>-252</v>
      </c>
      <c r="E5" s="64">
        <v>5596059.1459400002</v>
      </c>
      <c r="F5" s="65">
        <v>-1758686.3181499999</v>
      </c>
      <c r="I5" s="64">
        <v>50.271334425799999</v>
      </c>
      <c r="J5" s="65">
        <v>-15.602402208599999</v>
      </c>
      <c r="M5" s="64">
        <v>5284643.4446900003</v>
      </c>
      <c r="N5" s="65">
        <v>-2455460.6219500001</v>
      </c>
    </row>
    <row r="6" spans="1:14" x14ac:dyDescent="0.3">
      <c r="A6" s="27">
        <v>528</v>
      </c>
      <c r="B6" s="28">
        <v>-253</v>
      </c>
      <c r="E6" s="64">
        <v>5516602.8802199997</v>
      </c>
      <c r="F6" s="65">
        <v>-1778981.9688599999</v>
      </c>
      <c r="I6" s="64">
        <v>49.557551314900003</v>
      </c>
      <c r="J6" s="65">
        <v>-15.7779312954</v>
      </c>
      <c r="M6" s="64">
        <v>5206332.4735899996</v>
      </c>
      <c r="N6" s="65">
        <v>-2454471.05571</v>
      </c>
    </row>
    <row r="7" spans="1:14" x14ac:dyDescent="0.3">
      <c r="A7" s="27">
        <v>528</v>
      </c>
      <c r="B7" s="28">
        <v>-259</v>
      </c>
      <c r="E7" s="64">
        <v>5517212.1756800003</v>
      </c>
      <c r="F7" s="65">
        <v>-1898318.6913000001</v>
      </c>
      <c r="I7" s="64">
        <v>49.563024826700001</v>
      </c>
      <c r="J7" s="65">
        <v>-16.806907491899999</v>
      </c>
      <c r="M7" s="64">
        <v>5177596.7531899996</v>
      </c>
      <c r="N7" s="65">
        <v>-2564369.2258000001</v>
      </c>
    </row>
    <row r="8" spans="1:14" x14ac:dyDescent="0.3">
      <c r="A8" s="27">
        <v>517</v>
      </c>
      <c r="B8" s="28">
        <v>-294</v>
      </c>
      <c r="E8" s="64">
        <v>5301982.4080499997</v>
      </c>
      <c r="F8" s="65">
        <v>-2595566.6138800001</v>
      </c>
      <c r="I8" s="64">
        <v>47.629541397600001</v>
      </c>
      <c r="J8" s="65">
        <v>-22.698703549899999</v>
      </c>
      <c r="M8" s="64">
        <v>4818451.6610099999</v>
      </c>
      <c r="N8" s="65">
        <v>-3143352.11968</v>
      </c>
    </row>
    <row r="9" spans="1:14" x14ac:dyDescent="0.3">
      <c r="A9" s="27">
        <v>513</v>
      </c>
      <c r="B9" s="28">
        <v>-309</v>
      </c>
      <c r="E9" s="64">
        <v>5223947.8317400003</v>
      </c>
      <c r="F9" s="65">
        <v>-2894314.6169500002</v>
      </c>
      <c r="I9" s="64">
        <v>46.928529814199997</v>
      </c>
      <c r="J9" s="65">
        <v>-25.1516000013</v>
      </c>
      <c r="M9" s="64">
        <v>4682381.7657000003</v>
      </c>
      <c r="N9" s="65">
        <v>-3389871.7705399999</v>
      </c>
    </row>
    <row r="10" spans="1:14" x14ac:dyDescent="0.3">
      <c r="A10" s="27">
        <v>494</v>
      </c>
      <c r="B10" s="28">
        <v>-301</v>
      </c>
      <c r="E10" s="64">
        <v>4845235.8167300001</v>
      </c>
      <c r="F10" s="65">
        <v>-2737128.4226500001</v>
      </c>
      <c r="I10" s="64">
        <v>43.526428824699998</v>
      </c>
      <c r="J10" s="65">
        <v>-23.866814189399999</v>
      </c>
      <c r="M10" s="64">
        <v>4381573.6415499998</v>
      </c>
      <c r="N10" s="65">
        <v>-3169876.5926100002</v>
      </c>
    </row>
    <row r="11" spans="1:14" x14ac:dyDescent="0.3">
      <c r="A11" s="27">
        <v>497</v>
      </c>
      <c r="B11" s="28">
        <v>-272</v>
      </c>
      <c r="E11" s="64">
        <v>4901959.2499000002</v>
      </c>
      <c r="F11" s="65">
        <v>-2160029.6164600002</v>
      </c>
      <c r="I11" s="64">
        <v>44.035995039900001</v>
      </c>
      <c r="J11" s="65">
        <v>-19.0436529224</v>
      </c>
      <c r="M11" s="64">
        <v>4554552.0225200001</v>
      </c>
      <c r="N11" s="65">
        <v>-2662252.2026900002</v>
      </c>
    </row>
    <row r="12" spans="1:14" x14ac:dyDescent="0.3">
      <c r="A12" s="27">
        <v>499</v>
      </c>
      <c r="B12" s="28">
        <v>-256</v>
      </c>
      <c r="E12" s="64">
        <v>4940113.3694900004</v>
      </c>
      <c r="F12" s="65">
        <v>-1841595.25813</v>
      </c>
      <c r="I12" s="64">
        <v>44.378746689899998</v>
      </c>
      <c r="J12" s="65">
        <v>-16.318485748200001</v>
      </c>
      <c r="M12" s="64">
        <v>4658980.1408700002</v>
      </c>
      <c r="N12" s="65">
        <v>-2377877.6084400001</v>
      </c>
    </row>
    <row r="13" spans="1:14" x14ac:dyDescent="0.3">
      <c r="A13" s="27">
        <v>510</v>
      </c>
      <c r="B13" s="28">
        <v>-254</v>
      </c>
      <c r="E13" s="64">
        <v>5158694.2621499998</v>
      </c>
      <c r="F13" s="65">
        <v>-1800699.30898</v>
      </c>
      <c r="I13" s="64">
        <v>46.3423344339</v>
      </c>
      <c r="J13" s="65">
        <v>-15.9655878398</v>
      </c>
      <c r="M13" s="64">
        <v>4870515.6594599998</v>
      </c>
      <c r="N13" s="65">
        <v>-2389267.7723099999</v>
      </c>
    </row>
    <row r="14" spans="1:14" x14ac:dyDescent="0.3">
      <c r="A14" s="27">
        <v>517</v>
      </c>
      <c r="B14" s="28">
        <v>-242</v>
      </c>
      <c r="E14" s="64">
        <v>5296701.8474099999</v>
      </c>
      <c r="F14" s="65">
        <v>-1561315.0194000001</v>
      </c>
      <c r="I14" s="64">
        <v>47.582104295299999</v>
      </c>
      <c r="J14" s="65">
        <v>-13.8878112297</v>
      </c>
      <c r="M14" s="64">
        <v>5055008.79311</v>
      </c>
      <c r="N14" s="65">
        <v>-2199062.9617599999</v>
      </c>
    </row>
    <row r="15" spans="1:14" x14ac:dyDescent="0.3">
      <c r="A15" s="44">
        <v>525</v>
      </c>
      <c r="B15" s="42">
        <v>-233</v>
      </c>
      <c r="E15" s="66">
        <v>5454903.5341400001</v>
      </c>
      <c r="F15" s="67">
        <v>-1381497.5417899999</v>
      </c>
      <c r="I15" s="66">
        <v>49.003284753400003</v>
      </c>
      <c r="J15" s="67">
        <v>-12.3145492202</v>
      </c>
      <c r="M15" s="66">
        <v>5247102.1901900005</v>
      </c>
      <c r="N15" s="67">
        <v>-2069030.2519700001</v>
      </c>
    </row>
    <row r="33" spans="1:14" ht="15" x14ac:dyDescent="0.3">
      <c r="A33" s="48" t="s">
        <v>44</v>
      </c>
      <c r="B33" s="48"/>
      <c r="C33" s="48"/>
    </row>
    <row r="34" spans="1:14" x14ac:dyDescent="0.3">
      <c r="A34" s="58" t="s">
        <v>33</v>
      </c>
      <c r="B34" s="59"/>
      <c r="E34" s="62" t="s">
        <v>35</v>
      </c>
      <c r="F34" s="63"/>
      <c r="I34" s="62" t="s">
        <v>36</v>
      </c>
      <c r="J34" s="63"/>
      <c r="M34" s="62" t="s">
        <v>37</v>
      </c>
      <c r="N34" s="63"/>
    </row>
    <row r="35" spans="1:14" x14ac:dyDescent="0.3">
      <c r="A35" s="60" t="s">
        <v>12</v>
      </c>
      <c r="B35" s="61" t="s">
        <v>13</v>
      </c>
      <c r="E35" s="60" t="s">
        <v>12</v>
      </c>
      <c r="F35" s="61" t="s">
        <v>13</v>
      </c>
      <c r="I35" s="60" t="s">
        <v>12</v>
      </c>
      <c r="J35" s="61" t="s">
        <v>13</v>
      </c>
      <c r="M35" s="60" t="s">
        <v>12</v>
      </c>
      <c r="N35" s="61" t="s">
        <v>13</v>
      </c>
    </row>
    <row r="36" spans="1:14" x14ac:dyDescent="0.3">
      <c r="A36" s="27">
        <v>525</v>
      </c>
      <c r="B36" s="28">
        <v>-233</v>
      </c>
      <c r="E36" s="64">
        <v>5456782.1945000002</v>
      </c>
      <c r="F36" s="65">
        <v>-1383782.3994199999</v>
      </c>
      <c r="I36" s="64">
        <v>49.020161409099998</v>
      </c>
      <c r="J36" s="65">
        <v>-12.334601854100001</v>
      </c>
      <c r="M36" s="64">
        <v>5248301.9824999999</v>
      </c>
      <c r="N36" s="65">
        <v>-2071645.1201299999</v>
      </c>
    </row>
    <row r="37" spans="1:14" x14ac:dyDescent="0.3">
      <c r="A37" s="27">
        <v>532</v>
      </c>
      <c r="B37" s="28">
        <v>-252</v>
      </c>
      <c r="E37" s="64">
        <v>5596008.3706799997</v>
      </c>
      <c r="F37" s="65">
        <v>-1761682.0204799999</v>
      </c>
      <c r="I37" s="64">
        <v>50.270878294100001</v>
      </c>
      <c r="J37" s="65">
        <v>-15.628320349099999</v>
      </c>
      <c r="M37" s="64">
        <v>5283848.1322900001</v>
      </c>
      <c r="N37" s="65">
        <v>-2458210.4033499998</v>
      </c>
    </row>
    <row r="38" spans="1:14" x14ac:dyDescent="0.3">
      <c r="A38" s="27">
        <v>528</v>
      </c>
      <c r="B38" s="28">
        <v>-253</v>
      </c>
      <c r="E38" s="64">
        <v>5516450.5557199996</v>
      </c>
      <c r="F38" s="65">
        <v>-1781571.47422</v>
      </c>
      <c r="I38" s="64">
        <v>49.556182931199999</v>
      </c>
      <c r="J38" s="65">
        <v>-15.8003160183</v>
      </c>
      <c r="M38" s="64">
        <v>5205554.5871400004</v>
      </c>
      <c r="N38" s="65">
        <v>-2456821.6021699999</v>
      </c>
    </row>
    <row r="39" spans="1:14" x14ac:dyDescent="0.3">
      <c r="A39" s="27">
        <v>528</v>
      </c>
      <c r="B39" s="28">
        <v>-259</v>
      </c>
      <c r="E39" s="64">
        <v>5516450.5557199996</v>
      </c>
      <c r="F39" s="65">
        <v>-1900908.1966599999</v>
      </c>
      <c r="I39" s="64">
        <v>49.556182931199999</v>
      </c>
      <c r="J39" s="65">
        <v>-16.8291749437</v>
      </c>
      <c r="M39" s="64">
        <v>5176264.4815600002</v>
      </c>
      <c r="N39" s="65">
        <v>-2566557.3916199999</v>
      </c>
    </row>
    <row r="40" spans="1:14" x14ac:dyDescent="0.3">
      <c r="A40" s="27">
        <v>517</v>
      </c>
      <c r="B40" s="28">
        <v>-294</v>
      </c>
      <c r="E40" s="64">
        <v>5297666.56458</v>
      </c>
      <c r="F40" s="65">
        <v>-2597039.0775600001</v>
      </c>
      <c r="I40" s="64">
        <v>47.590770683300001</v>
      </c>
      <c r="J40" s="65">
        <v>-22.7109061331</v>
      </c>
      <c r="M40" s="64">
        <v>4814276.6344100004</v>
      </c>
      <c r="N40" s="65">
        <v>-3143679.2792000002</v>
      </c>
    </row>
    <row r="41" spans="1:14" x14ac:dyDescent="0.3">
      <c r="A41" s="27">
        <v>513</v>
      </c>
      <c r="B41" s="28">
        <v>-309</v>
      </c>
      <c r="E41" s="64">
        <v>5218108.7496199999</v>
      </c>
      <c r="F41" s="65">
        <v>-2895380.8836599998</v>
      </c>
      <c r="I41" s="64">
        <v>46.876075320399998</v>
      </c>
      <c r="J41" s="65">
        <v>-25.160270150199999</v>
      </c>
      <c r="M41" s="64">
        <v>4677018.9123299997</v>
      </c>
      <c r="N41" s="65">
        <v>-3389515.9766099998</v>
      </c>
    </row>
    <row r="42" spans="1:14" x14ac:dyDescent="0.3">
      <c r="A42" s="27">
        <v>494</v>
      </c>
      <c r="B42" s="28">
        <v>-301</v>
      </c>
      <c r="E42" s="64">
        <v>4840209.1285600001</v>
      </c>
      <c r="F42" s="65">
        <v>-2736265.2537400001</v>
      </c>
      <c r="I42" s="64">
        <v>43.481272346700003</v>
      </c>
      <c r="J42" s="65">
        <v>-23.859722919300001</v>
      </c>
      <c r="M42" s="64">
        <v>4377286.3098099995</v>
      </c>
      <c r="N42" s="65">
        <v>-3168068.8033199999</v>
      </c>
    </row>
    <row r="43" spans="1:14" x14ac:dyDescent="0.3">
      <c r="A43" s="27">
        <v>497</v>
      </c>
      <c r="B43" s="28">
        <v>-272</v>
      </c>
      <c r="E43" s="64">
        <v>4899877.4897800004</v>
      </c>
      <c r="F43" s="65">
        <v>-2159471.09528</v>
      </c>
      <c r="I43" s="64">
        <v>44.017293868899998</v>
      </c>
      <c r="J43" s="65">
        <v>-19.0389100662</v>
      </c>
      <c r="M43" s="64">
        <v>4552772.7685700003</v>
      </c>
      <c r="N43" s="65">
        <v>-2661294.3530899999</v>
      </c>
    </row>
    <row r="44" spans="1:14" x14ac:dyDescent="0.3">
      <c r="A44" s="27">
        <v>499</v>
      </c>
      <c r="B44" s="28">
        <v>-256</v>
      </c>
      <c r="E44" s="64">
        <v>4939656.39726</v>
      </c>
      <c r="F44" s="65">
        <v>-1841239.8354400001</v>
      </c>
      <c r="I44" s="64">
        <v>44.374641550299998</v>
      </c>
      <c r="J44" s="65">
        <v>-16.315421465699998</v>
      </c>
      <c r="M44" s="64">
        <v>4658635.3294299999</v>
      </c>
      <c r="N44" s="65">
        <v>-2377447.8643200002</v>
      </c>
    </row>
    <row r="45" spans="1:14" x14ac:dyDescent="0.3">
      <c r="A45" s="27">
        <v>510</v>
      </c>
      <c r="B45" s="28">
        <v>-254</v>
      </c>
      <c r="E45" s="64">
        <v>5158440.3883999996</v>
      </c>
      <c r="F45" s="65">
        <v>-1801460.92796</v>
      </c>
      <c r="I45" s="64">
        <v>46.340053798200003</v>
      </c>
      <c r="J45" s="65">
        <v>-15.9721657068</v>
      </c>
      <c r="M45" s="64">
        <v>4870105.3565800004</v>
      </c>
      <c r="N45" s="65">
        <v>-2389914.0532800001</v>
      </c>
    </row>
    <row r="46" spans="1:14" x14ac:dyDescent="0.3">
      <c r="A46" s="27">
        <v>517</v>
      </c>
      <c r="B46" s="28">
        <v>-242</v>
      </c>
      <c r="E46" s="64">
        <v>5297666.56458</v>
      </c>
      <c r="F46" s="65">
        <v>-1562787.4830799999</v>
      </c>
      <c r="I46" s="64">
        <v>47.590770683300001</v>
      </c>
      <c r="J46" s="65">
        <v>-13.900651847800001</v>
      </c>
      <c r="M46" s="64">
        <v>5055558.1614199998</v>
      </c>
      <c r="N46" s="65">
        <v>-2200669.2706900002</v>
      </c>
    </row>
    <row r="47" spans="1:14" x14ac:dyDescent="0.3">
      <c r="A47" s="44">
        <v>525</v>
      </c>
      <c r="B47" s="42">
        <v>-233</v>
      </c>
      <c r="E47" s="66">
        <v>5456782.1945000002</v>
      </c>
      <c r="F47" s="67">
        <v>-1383782.3994199999</v>
      </c>
      <c r="I47" s="66">
        <v>49.020161409099998</v>
      </c>
      <c r="J47" s="67">
        <v>-12.334601854100001</v>
      </c>
      <c r="M47" s="66">
        <v>5248301.9824999999</v>
      </c>
      <c r="N47" s="67">
        <v>-2071645.1201299999</v>
      </c>
    </row>
  </sheetData>
  <mergeCells count="4">
    <mergeCell ref="A2:B2"/>
    <mergeCell ref="A34:B34"/>
    <mergeCell ref="A33:C33"/>
    <mergeCell ref="A1:C1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 points constant</vt:lpstr>
      <vt:lpstr>4 control points LSq constant</vt:lpstr>
      <vt:lpstr>coastline point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2019-12-09T08:53:08Z</dcterms:modified>
</cp:coreProperties>
</file>