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98" yWindow="-98" windowWidth="22695" windowHeight="14476" tabRatio="600" firstSheet="0" activeTab="1" autoFilterDateGrouping="1"/>
  </bookViews>
  <sheets>
    <sheet xmlns:r="http://schemas.openxmlformats.org/officeDocument/2006/relationships" name="Cover Page" sheetId="1" state="visible" r:id="rId1"/>
    <sheet xmlns:r="http://schemas.openxmlformats.org/officeDocument/2006/relationships" name="1.Mandt Single Berting PSAC+CCA" sheetId="2" state="visible" r:id="rId2"/>
    <sheet xmlns:r="http://schemas.openxmlformats.org/officeDocument/2006/relationships" name="7.Generic API NA" sheetId="3" state="hidden" r:id="rId3"/>
    <sheet xmlns:r="http://schemas.openxmlformats.org/officeDocument/2006/relationships" name="v2.10 Test Cases" sheetId="4" state="hidden" r:id="rId4"/>
  </sheets>
  <externalReferences>
    <externalReference xmlns:r="http://schemas.openxmlformats.org/officeDocument/2006/relationships" r:id="rId5"/>
  </externalReferences>
  <definedNames>
    <definedName name="Test_Cases_Complex">'[1]1Test Case(PltgTwg SmarLogic）'!$O$14:$O$17</definedName>
    <definedName name="_xlnm.Print_Area" localSheetId="0">'Cover Page'!$A$1:$F$36</definedName>
    <definedName name="_xlnm._FilterDatabase" localSheetId="1" hidden="1">'1.Mandt Single Berting PSAC+CCA'!$A$27:$R$164</definedName>
    <definedName name="_xlnm._FilterDatabase" localSheetId="3" hidden="1">'v2.10 Test Cases'!$A$27:$R$28</definedName>
  </definedNames>
  <calcPr calcId="191028" fullCalcOnLoad="1"/>
</workbook>
</file>

<file path=xl/styles.xml><?xml version="1.0" encoding="utf-8"?>
<styleSheet xmlns="http://schemas.openxmlformats.org/spreadsheetml/2006/main">
  <numFmts count="0"/>
  <fonts count="71">
    <font>
      <name val="Arial"/>
      <family val="2"/>
      <sz val="10"/>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indexed="48"/>
      <sz val="12"/>
    </font>
    <font>
      <name val="Arial"/>
      <family val="2"/>
      <sz val="9"/>
    </font>
    <font>
      <name val="Arial"/>
      <family val="2"/>
      <b val="1"/>
      <sz val="9"/>
    </font>
    <font>
      <name val="Arial"/>
      <family val="2"/>
      <color indexed="12"/>
      <sz val="9"/>
    </font>
    <font>
      <name val="Calibri"/>
      <family val="2"/>
      <color rgb="FF0000FF"/>
      <sz val="11"/>
      <scheme val="minor"/>
    </font>
    <font>
      <name val="Arial"/>
      <family val="2"/>
      <b val="1"/>
      <sz val="12"/>
    </font>
    <font>
      <name val="Arial"/>
      <family val="2"/>
      <sz val="8"/>
    </font>
    <font>
      <name val="Calibri"/>
      <family val="2"/>
      <b val="1"/>
      <color rgb="FF003399"/>
      <sz val="11"/>
      <scheme val="minor"/>
    </font>
    <font>
      <name val="Calibri"/>
      <family val="2"/>
      <color rgb="FF0033CC"/>
      <sz val="9"/>
      <scheme val="minor"/>
    </font>
    <font>
      <name val="Calibri"/>
      <family val="2"/>
      <color rgb="FF0033CC"/>
      <sz val="11"/>
      <scheme val="minor"/>
    </font>
    <font>
      <name val="Calibri"/>
      <family val="2"/>
      <b val="1"/>
      <color rgb="FF0033CC"/>
      <sz val="11"/>
      <scheme val="minor"/>
    </font>
    <font>
      <name val="Calibri"/>
      <family val="2"/>
      <color rgb="FFFF0000"/>
      <sz val="11"/>
      <scheme val="minor"/>
    </font>
    <font>
      <name val="Calibri"/>
      <family val="2"/>
      <b val="1"/>
      <color rgb="FFFF0000"/>
      <sz val="11"/>
      <scheme val="minor"/>
    </font>
    <font>
      <name val="Arial"/>
      <family val="2"/>
      <b val="1"/>
      <sz val="10"/>
    </font>
    <font>
      <name val="Calibri"/>
      <family val="2"/>
      <color rgb="FF000000"/>
      <sz val="11"/>
    </font>
    <font>
      <name val="Arial"/>
      <family val="2"/>
      <b val="1"/>
      <color indexed="12"/>
      <sz val="12"/>
    </font>
    <font>
      <name val="Arial"/>
      <family val="2"/>
      <color indexed="12"/>
      <sz val="10"/>
    </font>
    <font>
      <name val="Arial"/>
      <family val="2"/>
      <b val="1"/>
      <color indexed="48"/>
      <sz val="9"/>
    </font>
    <font>
      <name val="Calibri"/>
      <family val="2"/>
      <b val="1"/>
      <color theme="1"/>
      <sz val="11"/>
      <scheme val="minor"/>
    </font>
    <font>
      <name val="Calibri"/>
      <family val="2"/>
      <color rgb="FF00B0F0"/>
      <sz val="10"/>
      <scheme val="minor"/>
    </font>
    <font>
      <name val="Calibri"/>
      <family val="2"/>
      <b val="1"/>
      <color rgb="FF00B0F0"/>
      <sz val="10"/>
      <scheme val="minor"/>
    </font>
    <font>
      <name val="Calibri"/>
      <family val="2"/>
      <b val="1"/>
      <color rgb="FF00B050"/>
      <sz val="10"/>
      <scheme val="minor"/>
    </font>
    <font>
      <name val="Calibri"/>
      <family val="2"/>
      <b val="1"/>
      <color rgb="FFFF0000"/>
      <sz val="10"/>
      <scheme val="minor"/>
    </font>
    <font>
      <name val="Calibri"/>
      <family val="2"/>
      <color theme="5" tint="-0.249977111117893"/>
      <sz val="11"/>
      <scheme val="minor"/>
    </font>
    <font>
      <name val="Calibri"/>
      <family val="2"/>
      <color rgb="FF00B050"/>
      <sz val="10"/>
      <scheme val="minor"/>
    </font>
    <font>
      <name val="Calibri"/>
      <family val="2"/>
      <color rgb="FFFF0000"/>
      <sz val="10"/>
      <scheme val="minor"/>
    </font>
    <font>
      <name val="Calibri"/>
      <family val="2"/>
      <color rgb="FF003399"/>
      <sz val="11"/>
      <scheme val="minor"/>
    </font>
    <font>
      <name val="Calibri"/>
      <family val="2"/>
      <color rgb="FF0033CC"/>
      <sz val="10"/>
      <scheme val="minor"/>
    </font>
    <font>
      <name val="Calibri"/>
      <family val="2"/>
      <b val="1"/>
      <color rgb="FF00B050"/>
      <sz val="11"/>
      <scheme val="minor"/>
    </font>
    <font>
      <name val="Calibri"/>
      <family val="2"/>
      <color rgb="FF00B050"/>
      <sz val="11"/>
      <scheme val="minor"/>
    </font>
    <font>
      <name val="Calibri"/>
      <family val="2"/>
      <color rgb="FF00B0F0"/>
      <sz val="11"/>
      <scheme val="minor"/>
    </font>
    <font>
      <name val="Calibri"/>
      <family val="2"/>
      <b val="1"/>
      <color rgb="FF2118CC"/>
      <sz val="11"/>
      <scheme val="minor"/>
    </font>
    <font>
      <name val="Arial"/>
      <family val="2"/>
      <b val="1"/>
      <color rgb="FF0000FF"/>
      <sz val="9"/>
    </font>
    <font>
      <name val="Calibri"/>
      <family val="2"/>
      <sz val="10"/>
      <scheme val="minor"/>
    </font>
    <font>
      <name val="Calibri"/>
      <family val="2"/>
      <i val="1"/>
      <color rgb="FF0033CC"/>
      <sz val="11"/>
      <scheme val="minor"/>
    </font>
    <font>
      <name val="Calibri"/>
      <family val="2"/>
      <b val="1"/>
      <color rgb="FF00B0F0"/>
      <sz val="11"/>
      <scheme val="minor"/>
    </font>
    <font>
      <name val="Calibri"/>
      <family val="2"/>
      <b val="1"/>
      <color rgb="FF00B050"/>
      <sz val="12"/>
      <scheme val="minor"/>
    </font>
    <font>
      <name val="Calibri"/>
      <family val="2"/>
      <color rgb="FF7030A0"/>
      <sz val="11"/>
      <scheme val="minor"/>
    </font>
    <font>
      <name val="Calibri"/>
      <family val="2"/>
      <b val="1"/>
      <color rgb="FF7030A0"/>
      <sz val="11"/>
      <scheme val="minor"/>
    </font>
    <font>
      <name val="Calibri"/>
      <family val="2"/>
      <b val="1"/>
      <color rgb="FF7030A0"/>
      <sz val="10"/>
      <scheme val="minor"/>
    </font>
    <font>
      <name val="Calibri"/>
      <family val="2"/>
      <b val="1"/>
      <color theme="1"/>
      <sz val="14"/>
      <scheme val="minor"/>
    </font>
    <font>
      <name val="Calibri"/>
      <family val="2"/>
      <b val="1"/>
      <sz val="10"/>
      <scheme val="minor"/>
    </font>
    <font>
      <name val="Calibri"/>
      <family val="2"/>
      <b val="1"/>
      <color rgb="FF0033CC"/>
      <sz val="10"/>
      <scheme val="minor"/>
    </font>
    <font>
      <name val="Calibri"/>
      <family val="2"/>
      <color rgb="FF0033CC"/>
      <sz val="14"/>
      <scheme val="minor"/>
    </font>
    <font>
      <name val="Calibri"/>
      <family val="2"/>
      <color theme="1"/>
      <sz val="14"/>
      <scheme val="minor"/>
    </font>
    <font>
      <name val="Calibri"/>
      <family val="2"/>
      <color rgb="FF0000FF"/>
      <sz val="14"/>
      <scheme val="minor"/>
    </font>
    <font>
      <name val="Calibri"/>
      <family val="2"/>
      <color rgb="FF00B050"/>
      <sz val="12"/>
      <scheme val="minor"/>
    </font>
    <font>
      <name val="Calibri"/>
      <family val="2"/>
      <b val="1"/>
      <color rgb="FF7030A0"/>
      <sz val="14"/>
      <scheme val="minor"/>
    </font>
    <font>
      <name val="Calibri"/>
      <family val="2"/>
      <b val="1"/>
      <color rgb="FF0CB6E4"/>
      <sz val="11"/>
      <scheme val="minor"/>
    </font>
    <font>
      <name val="Calibri"/>
      <family val="2"/>
      <b val="1"/>
      <color rgb="FF0033CC"/>
      <sz val="11"/>
    </font>
    <font>
      <name val="Calibri"/>
      <family val="2"/>
      <color rgb="FF00B050"/>
      <sz val="10"/>
    </font>
    <font>
      <name val="Calibri"/>
      <family val="2"/>
      <color rgb="FF00B0F0"/>
      <sz val="10"/>
    </font>
    <font>
      <name val="Calibri"/>
      <family val="2"/>
      <color rgb="FFFF0000"/>
      <sz val="11"/>
    </font>
    <font>
      <name val="Calibri"/>
      <family val="2"/>
      <color rgb="FF0CB6E4"/>
      <sz val="10"/>
      <scheme val="minor"/>
    </font>
    <font>
      <name val="Calibri"/>
      <family val="2"/>
      <color rgb="FF0CB6E4"/>
      <sz val="11"/>
      <scheme val="minor"/>
    </font>
    <font>
      <name val="Calibri"/>
      <family val="2"/>
      <b val="1"/>
      <color rgb="FF0CB6E4"/>
      <sz val="10"/>
      <scheme val="minor"/>
    </font>
    <font>
      <name val="Calibri"/>
      <family val="2"/>
      <color rgb="FF0033CC"/>
      <sz val="11"/>
    </font>
    <font>
      <name val="Calibri"/>
      <family val="2"/>
      <b val="1"/>
      <color rgb="FF00B050"/>
      <sz val="11"/>
    </font>
    <font>
      <name val="Calibri"/>
      <family val="2"/>
      <color rgb="FFFF0000"/>
      <sz val="10"/>
    </font>
  </fonts>
  <fills count="20">
    <fill>
      <patternFill/>
    </fill>
    <fill>
      <patternFill patternType="gray125"/>
    </fill>
    <fill>
      <patternFill patternType="solid">
        <fgColor indexed="40"/>
        <bgColor indexed="64"/>
      </patternFill>
    </fill>
    <fill>
      <patternFill patternType="solid">
        <fgColor rgb="FF00CCFF"/>
        <bgColor indexed="64"/>
      </patternFill>
    </fill>
    <fill>
      <patternFill patternType="solid">
        <fgColor theme="8" tint="0.7999816888943144"/>
        <bgColor indexed="64"/>
      </patternFill>
    </fill>
    <fill>
      <patternFill patternType="solid">
        <fgColor theme="5" tint="0.5999938962981048"/>
        <bgColor indexed="64"/>
      </patternFill>
    </fill>
    <fill>
      <patternFill patternType="solid">
        <fgColor theme="7" tint="0.5999938962981048"/>
        <bgColor indexed="64"/>
      </patternFill>
    </fill>
    <fill>
      <patternFill patternType="solid">
        <fgColor theme="7" tint="0.7999816888943144"/>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9" tint="0.7999816888943144"/>
        <bgColor indexed="64"/>
      </patternFill>
    </fill>
    <fill>
      <patternFill patternType="solid">
        <fgColor rgb="FFCCCCFF"/>
        <bgColor indexed="64"/>
      </patternFill>
    </fill>
    <fill>
      <patternFill patternType="solid">
        <fgColor theme="9" tint="0.5999938962981048"/>
        <bgColor indexed="64"/>
      </patternFill>
    </fill>
    <fill>
      <patternFill patternType="solid">
        <fgColor rgb="FF00B0F0"/>
        <bgColor indexed="64"/>
      </patternFill>
    </fill>
    <fill>
      <patternFill patternType="solid">
        <fgColor theme="8" tint="0.5999938962981048"/>
        <bgColor indexed="64"/>
      </patternFill>
    </fill>
    <fill>
      <patternFill patternType="solid">
        <fgColor rgb="FFFFFF99"/>
        <bgColor indexed="64"/>
      </patternFill>
    </fill>
    <fill>
      <patternFill patternType="solid">
        <fgColor rgb="FFB9FBF9"/>
        <bgColor indexed="64"/>
      </patternFill>
    </fill>
  </fills>
  <borders count="27">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61">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cellStyleXfs>
  <cellXfs count="353">
    <xf numFmtId="0" fontId="0" fillId="0" borderId="0" pivotButton="0" quotePrefix="0" xfId="0"/>
    <xf numFmtId="0" fontId="13" fillId="0" borderId="0" applyAlignment="1" pivotButton="0" quotePrefix="0" xfId="0">
      <alignment wrapText="1"/>
    </xf>
    <xf numFmtId="0" fontId="13" fillId="0" borderId="0" applyAlignment="1" pivotButton="0" quotePrefix="0" xfId="0">
      <alignment vertical="top" wrapText="1"/>
    </xf>
    <xf numFmtId="0" fontId="11" fillId="0" borderId="0" applyAlignment="1" pivotButton="0" quotePrefix="0" xfId="1">
      <alignment horizontal="left" vertical="top"/>
    </xf>
    <xf numFmtId="0" fontId="11" fillId="0" borderId="0" applyAlignment="1" pivotButton="0" quotePrefix="0" xfId="1">
      <alignment horizontal="left" vertical="top" wrapText="1"/>
    </xf>
    <xf numFmtId="0" fontId="11" fillId="0" borderId="0" applyAlignment="1" pivotButton="0" quotePrefix="0" xfId="1">
      <alignment horizontal="center" vertical="top"/>
    </xf>
    <xf numFmtId="0" fontId="14" fillId="2" borderId="0" pivotButton="0" quotePrefix="0" xfId="0"/>
    <xf numFmtId="0" fontId="13" fillId="2" borderId="0" applyAlignment="1" pivotButton="0" quotePrefix="0" xfId="0">
      <alignment wrapText="1"/>
    </xf>
    <xf numFmtId="0" fontId="14" fillId="2" borderId="0" applyAlignment="1" pivotButton="0" quotePrefix="0" xfId="0">
      <alignment wrapText="1"/>
    </xf>
    <xf numFmtId="0" fontId="14" fillId="3" borderId="0" applyAlignment="1" pivotButton="0" quotePrefix="0" xfId="0">
      <alignment horizontal="left" wrapText="1"/>
    </xf>
    <xf numFmtId="0" fontId="14" fillId="3" borderId="0" applyAlignment="1" pivotButton="0" quotePrefix="0" xfId="0">
      <alignment wrapText="1"/>
    </xf>
    <xf numFmtId="0" fontId="14" fillId="2" borderId="0" applyAlignment="1" pivotButton="0" quotePrefix="0" xfId="0">
      <alignment vertical="top" wrapText="1"/>
    </xf>
    <xf numFmtId="0" fontId="14" fillId="4" borderId="1" applyAlignment="1" pivotButton="0" quotePrefix="0" xfId="0">
      <alignment wrapText="1"/>
    </xf>
    <xf numFmtId="0" fontId="13" fillId="4" borderId="2" applyAlignment="1" pivotButton="0" quotePrefix="0" xfId="0">
      <alignment horizontal="center" wrapText="1"/>
    </xf>
    <xf numFmtId="0" fontId="14" fillId="0" borderId="0" applyAlignment="1" pivotButton="0" quotePrefix="0" xfId="0">
      <alignment wrapText="1"/>
    </xf>
    <xf numFmtId="0" fontId="14" fillId="0" borderId="0" applyAlignment="1" pivotButton="0" quotePrefix="0" xfId="0">
      <alignment vertical="top" wrapText="1"/>
    </xf>
    <xf numFmtId="0" fontId="11" fillId="5" borderId="1" applyAlignment="1" pivotButton="0" quotePrefix="0" xfId="1">
      <alignment horizontal="left" vertical="top"/>
    </xf>
    <xf numFmtId="0" fontId="11" fillId="5" borderId="1" applyAlignment="1" pivotButton="0" quotePrefix="0" xfId="1">
      <alignment horizontal="center" vertical="top" wrapText="1"/>
    </xf>
    <xf numFmtId="9" fontId="11" fillId="5" borderId="2" applyAlignment="1" pivotButton="0" quotePrefix="0" xfId="1">
      <alignment horizontal="center" vertical="top"/>
    </xf>
    <xf numFmtId="0" fontId="11" fillId="6" borderId="2" applyAlignment="1" pivotButton="0" quotePrefix="0" xfId="1">
      <alignment horizontal="center" vertical="top"/>
    </xf>
    <xf numFmtId="0" fontId="11" fillId="5" borderId="2" applyAlignment="1" pivotButton="0" quotePrefix="0" xfId="1">
      <alignment horizontal="center" vertical="center" wrapText="1"/>
    </xf>
    <xf numFmtId="0" fontId="11" fillId="5" borderId="3" applyAlignment="1" pivotButton="0" quotePrefix="0" xfId="1">
      <alignment horizontal="center" vertical="center"/>
    </xf>
    <xf numFmtId="0" fontId="11" fillId="0" borderId="0" applyAlignment="1" pivotButton="0" quotePrefix="0" xfId="1">
      <alignment horizontal="center" vertical="center"/>
    </xf>
    <xf numFmtId="0" fontId="11" fillId="7" borderId="4" applyAlignment="1" pivotButton="0" quotePrefix="0" xfId="1">
      <alignment horizontal="left" vertical="top"/>
    </xf>
    <xf numFmtId="0" fontId="11" fillId="7" borderId="4" applyAlignment="1" pivotButton="0" quotePrefix="0" xfId="1">
      <alignment horizontal="center" vertical="top" wrapText="1"/>
    </xf>
    <xf numFmtId="9" fontId="11" fillId="7" borderId="5" applyAlignment="1" pivotButton="0" quotePrefix="0" xfId="1">
      <alignment horizontal="center" vertical="top"/>
    </xf>
    <xf numFmtId="0" fontId="11" fillId="6" borderId="5" applyAlignment="1" pivotButton="0" quotePrefix="0" xfId="1">
      <alignment horizontal="center" vertical="top"/>
    </xf>
    <xf numFmtId="0" fontId="11" fillId="5" borderId="5" applyAlignment="1" pivotButton="0" quotePrefix="0" xfId="1">
      <alignment horizontal="center" vertical="center"/>
    </xf>
    <xf numFmtId="0" fontId="11" fillId="5" borderId="6" applyAlignment="1" pivotButton="0" quotePrefix="0" xfId="1">
      <alignment horizontal="center" vertical="center"/>
    </xf>
    <xf numFmtId="0" fontId="11" fillId="8" borderId="7" applyAlignment="1" pivotButton="0" quotePrefix="0" xfId="1">
      <alignment horizontal="left" vertical="top"/>
    </xf>
    <xf numFmtId="0" fontId="11" fillId="8" borderId="7" applyAlignment="1" pivotButton="0" quotePrefix="0" xfId="1">
      <alignment horizontal="center" vertical="top" wrapText="1"/>
    </xf>
    <xf numFmtId="9" fontId="11" fillId="8" borderId="8" applyAlignment="1" pivotButton="0" quotePrefix="0" xfId="1">
      <alignment horizontal="center" vertical="top"/>
    </xf>
    <xf numFmtId="0" fontId="11" fillId="6" borderId="8" applyAlignment="1" pivotButton="0" quotePrefix="0" xfId="1">
      <alignment horizontal="center" vertical="top"/>
    </xf>
    <xf numFmtId="0" fontId="11" fillId="5" borderId="8" applyAlignment="1" pivotButton="0" quotePrefix="0" xfId="1">
      <alignment horizontal="center" vertical="center"/>
    </xf>
    <xf numFmtId="0" fontId="11" fillId="9" borderId="7" applyAlignment="1" pivotButton="0" quotePrefix="0" xfId="1">
      <alignment horizontal="left" vertical="top"/>
    </xf>
    <xf numFmtId="0" fontId="11" fillId="9" borderId="7" applyAlignment="1" pivotButton="0" quotePrefix="0" xfId="1">
      <alignment horizontal="center" vertical="top" wrapText="1"/>
    </xf>
    <xf numFmtId="9" fontId="11" fillId="9" borderId="8" applyAlignment="1" pivotButton="0" quotePrefix="0" xfId="1">
      <alignment horizontal="center" vertical="top"/>
    </xf>
    <xf numFmtId="0" fontId="11" fillId="6" borderId="9" applyAlignment="1" pivotButton="0" quotePrefix="0" xfId="1">
      <alignment horizontal="center" vertical="top"/>
    </xf>
    <xf numFmtId="0" fontId="11" fillId="6" borderId="10" applyAlignment="1" pivotButton="0" quotePrefix="0" xfId="1">
      <alignment horizontal="center" vertical="top"/>
    </xf>
    <xf numFmtId="0" fontId="11" fillId="10" borderId="7" applyAlignment="1" pivotButton="0" quotePrefix="0" xfId="1">
      <alignment horizontal="left" vertical="top"/>
    </xf>
    <xf numFmtId="0" fontId="11" fillId="10" borderId="7" applyAlignment="1" pivotButton="0" quotePrefix="0" xfId="1">
      <alignment horizontal="center" vertical="top" wrapText="1"/>
    </xf>
    <xf numFmtId="9" fontId="11" fillId="10" borderId="8" applyAlignment="1" pivotButton="0" quotePrefix="0" xfId="1">
      <alignment horizontal="center" vertical="top"/>
    </xf>
    <xf numFmtId="0" fontId="11" fillId="10" borderId="11" applyAlignment="1" pivotButton="0" quotePrefix="0" xfId="1">
      <alignment horizontal="left" vertical="top"/>
    </xf>
    <xf numFmtId="0" fontId="11" fillId="5" borderId="9" applyAlignment="1" pivotButton="0" quotePrefix="0" xfId="1">
      <alignment horizontal="center" vertical="center"/>
    </xf>
    <xf numFmtId="0" fontId="11" fillId="11" borderId="12" applyAlignment="1" pivotButton="0" quotePrefix="0" xfId="1">
      <alignment horizontal="center" vertical="top" wrapText="1"/>
    </xf>
    <xf numFmtId="9" fontId="11" fillId="11" borderId="9" applyAlignment="1" pivotButton="0" quotePrefix="0" xfId="1">
      <alignment horizontal="center" vertical="top"/>
    </xf>
    <xf numFmtId="0" fontId="11" fillId="0" borderId="0" applyAlignment="1" pivotButton="0" quotePrefix="0" xfId="1">
      <alignment horizontal="center" vertical="top" wrapText="1"/>
    </xf>
    <xf numFmtId="0" fontId="11" fillId="0" borderId="2" applyAlignment="1" pivotButton="0" quotePrefix="0" xfId="1">
      <alignment horizontal="center" vertical="top"/>
    </xf>
    <xf numFmtId="9" fontId="11" fillId="8" borderId="3" applyAlignment="1" pivotButton="0" quotePrefix="0" xfId="1">
      <alignment horizontal="center" vertical="top"/>
    </xf>
    <xf numFmtId="0" fontId="11" fillId="0" borderId="10" applyAlignment="1" pivotButton="0" quotePrefix="0" xfId="1">
      <alignment horizontal="center" vertical="top"/>
    </xf>
    <xf numFmtId="9" fontId="11" fillId="7" borderId="13" applyAlignment="1" pivotButton="0" quotePrefix="0" xfId="1">
      <alignment horizontal="center" vertical="top"/>
    </xf>
    <xf numFmtId="9" fontId="11" fillId="0" borderId="0" applyAlignment="1" pivotButton="0" quotePrefix="0" xfId="1">
      <alignment horizontal="center" vertical="top"/>
    </xf>
    <xf numFmtId="0" fontId="11" fillId="3" borderId="14" applyAlignment="1" pivotButton="0" quotePrefix="0" xfId="1">
      <alignment horizontal="left" vertical="top" wrapText="1"/>
    </xf>
    <xf numFmtId="0" fontId="11" fillId="3" borderId="14" applyAlignment="1" pivotButton="0" quotePrefix="0" xfId="1">
      <alignment horizontal="center" vertical="top" wrapText="1"/>
    </xf>
    <xf numFmtId="0" fontId="16" fillId="0" borderId="14" applyAlignment="1" pivotButton="0" quotePrefix="0" xfId="3">
      <alignment horizontal="left" vertical="top" wrapText="1"/>
    </xf>
    <xf numFmtId="0" fontId="16" fillId="0" borderId="14" applyAlignment="1" pivotButton="0" quotePrefix="0" xfId="3">
      <alignment horizontal="center" vertical="top" wrapText="1"/>
    </xf>
    <xf numFmtId="0" fontId="10" fillId="0" borderId="0" applyAlignment="1" pivotButton="0" quotePrefix="0" xfId="3">
      <alignment horizontal="left" vertical="top"/>
    </xf>
    <xf numFmtId="0" fontId="16" fillId="12" borderId="14" applyAlignment="1" pivotButton="0" quotePrefix="0" xfId="3">
      <alignment horizontal="left" vertical="top" wrapText="1"/>
    </xf>
    <xf numFmtId="0" fontId="21" fillId="0" borderId="14" applyAlignment="1" pivotButton="0" quotePrefix="0" xfId="3">
      <alignment horizontal="left" vertical="top" wrapText="1"/>
    </xf>
    <xf numFmtId="0" fontId="21" fillId="12" borderId="14" applyAlignment="1" pivotButton="0" quotePrefix="0" xfId="1">
      <alignment horizontal="left" vertical="top" wrapText="1"/>
    </xf>
    <xf numFmtId="0" fontId="21" fillId="12" borderId="14" applyAlignment="1" pivotButton="0" quotePrefix="0" xfId="3">
      <alignment horizontal="left" vertical="top" wrapText="1"/>
    </xf>
    <xf numFmtId="0" fontId="21" fillId="0" borderId="14" applyAlignment="1" pivotButton="0" quotePrefix="0" xfId="0">
      <alignment horizontal="left" vertical="top" wrapText="1"/>
    </xf>
    <xf numFmtId="0" fontId="21" fillId="12" borderId="14" applyAlignment="1" pivotButton="0" quotePrefix="0" xfId="0">
      <alignment horizontal="left" vertical="top" wrapText="1"/>
    </xf>
    <xf numFmtId="0" fontId="15" fillId="0" borderId="0" applyAlignment="1" pivotButton="0" quotePrefix="0" xfId="0">
      <alignment horizontal="left"/>
    </xf>
    <xf numFmtId="0" fontId="21" fillId="12" borderId="14" applyAlignment="1" pivotButton="0" quotePrefix="0" xfId="6">
      <alignment horizontal="left" vertical="top" wrapText="1"/>
    </xf>
    <xf numFmtId="0" fontId="11" fillId="13" borderId="3" applyAlignment="1" pivotButton="0" quotePrefix="0" xfId="1">
      <alignment horizontal="center" vertical="center"/>
    </xf>
    <xf numFmtId="0" fontId="11" fillId="13" borderId="6" applyAlignment="1" pivotButton="0" quotePrefix="0" xfId="1">
      <alignment horizontal="center" vertical="center"/>
    </xf>
    <xf numFmtId="2" fontId="11" fillId="13" borderId="6" applyAlignment="1" pivotButton="0" quotePrefix="0" xfId="1">
      <alignment horizontal="center" vertical="center"/>
    </xf>
    <xf numFmtId="2" fontId="11" fillId="0" borderId="0" applyAlignment="1" pivotButton="0" quotePrefix="0" xfId="1">
      <alignment horizontal="left" vertical="top"/>
    </xf>
    <xf numFmtId="0" fontId="11" fillId="14" borderId="3" applyAlignment="1" pivotButton="0" quotePrefix="0" xfId="1">
      <alignment horizontal="center" vertical="center"/>
    </xf>
    <xf numFmtId="0" fontId="11" fillId="14" borderId="6" applyAlignment="1" pivotButton="0" quotePrefix="0" xfId="1">
      <alignment horizontal="center" vertical="center"/>
    </xf>
    <xf numFmtId="2" fontId="11" fillId="14" borderId="6" applyAlignment="1" pivotButton="0" quotePrefix="0" xfId="1">
      <alignment horizontal="center" vertical="center"/>
    </xf>
    <xf numFmtId="0" fontId="20" fillId="0" borderId="14" applyAlignment="1" pivotButton="0" quotePrefix="0" xfId="4">
      <alignment horizontal="left" vertical="top" wrapText="1"/>
    </xf>
    <xf numFmtId="0" fontId="0" fillId="0" borderId="0" applyAlignment="1" pivotButton="0" quotePrefix="0" xfId="0">
      <alignment vertical="center" wrapText="1"/>
    </xf>
    <xf numFmtId="0" fontId="14" fillId="2" borderId="14" applyAlignment="1" pivotButton="0" quotePrefix="0" xfId="0">
      <alignment vertical="center" wrapText="1"/>
    </xf>
    <xf numFmtId="0" fontId="29" fillId="0" borderId="15" applyAlignment="1" pivotButton="0" quotePrefix="0" xfId="0">
      <alignment horizontal="left" vertical="center" wrapText="1"/>
    </xf>
    <xf numFmtId="0" fontId="14" fillId="2" borderId="19" applyAlignment="1" pivotButton="0" quotePrefix="0" xfId="0">
      <alignment horizontal="left" vertical="center" wrapText="1"/>
    </xf>
    <xf numFmtId="0" fontId="29" fillId="0" borderId="14" applyAlignment="1" pivotButton="0" quotePrefix="1" xfId="0">
      <alignment horizontal="left" vertical="center" wrapText="1"/>
    </xf>
    <xf numFmtId="15" fontId="29" fillId="0" borderId="14" applyAlignment="1" pivotButton="0" quotePrefix="0" xfId="0">
      <alignment horizontal="left" vertical="center" wrapText="1"/>
    </xf>
    <xf numFmtId="0" fontId="14" fillId="2" borderId="14" applyAlignment="1" pivotButton="0" quotePrefix="0" xfId="0">
      <alignment horizontal="left" vertical="center" wrapText="1"/>
    </xf>
    <xf numFmtId="0" fontId="14" fillId="2" borderId="15" applyAlignment="1" pivotButton="0" quotePrefix="0" xfId="0">
      <alignment horizontal="left" vertical="center" wrapText="1"/>
    </xf>
    <xf numFmtId="0" fontId="29" fillId="0" borderId="14" applyAlignment="1" pivotButton="0" quotePrefix="0" xfId="0">
      <alignment horizontal="left" vertical="center" wrapText="1"/>
    </xf>
    <xf numFmtId="0" fontId="14" fillId="0" borderId="14" applyAlignment="1" pivotButton="0" quotePrefix="0" xfId="0">
      <alignment horizontal="left" vertical="center" wrapText="1"/>
    </xf>
    <xf numFmtId="0" fontId="29" fillId="0" borderId="14" applyAlignment="1" pivotButton="0" quotePrefix="0" xfId="0">
      <alignment vertical="center" wrapText="1"/>
    </xf>
    <xf numFmtId="0" fontId="15" fillId="0" borderId="0" applyAlignment="1" pivotButton="0" quotePrefix="0" xfId="0">
      <alignment horizontal="left" wrapText="1"/>
    </xf>
    <xf numFmtId="0" fontId="14" fillId="0" borderId="0" applyAlignment="1" pivotButton="0" quotePrefix="0" xfId="0">
      <alignment horizontal="left" wrapText="1"/>
    </xf>
    <xf numFmtId="20" fontId="21" fillId="12" borderId="14" applyAlignment="1" pivotButton="0" quotePrefix="0" xfId="1">
      <alignment horizontal="left" vertical="top" wrapText="1"/>
    </xf>
    <xf numFmtId="0" fontId="0" fillId="0" borderId="14" pivotButton="0" quotePrefix="0" xfId="0"/>
    <xf numFmtId="0" fontId="11" fillId="0" borderId="14" applyAlignment="1" pivotButton="0" quotePrefix="0" xfId="1">
      <alignment horizontal="left" vertical="top"/>
    </xf>
    <xf numFmtId="0" fontId="19" fillId="12" borderId="14" applyAlignment="1" pivotButton="0" quotePrefix="0" xfId="6">
      <alignment horizontal="left" vertical="top" wrapText="1"/>
    </xf>
    <xf numFmtId="0" fontId="38" fillId="12" borderId="14" applyAlignment="1" pivotButton="0" quotePrefix="0" xfId="3">
      <alignment horizontal="left" vertical="top" wrapText="1"/>
    </xf>
    <xf numFmtId="0" fontId="21" fillId="15" borderId="14" applyAlignment="1" pivotButton="0" quotePrefix="0" xfId="3">
      <alignment horizontal="left" vertical="top" wrapText="1"/>
    </xf>
    <xf numFmtId="0" fontId="21" fillId="15" borderId="14" applyAlignment="1" pivotButton="0" quotePrefix="0" xfId="0">
      <alignment horizontal="left" vertical="top" wrapText="1"/>
    </xf>
    <xf numFmtId="0" fontId="21" fillId="15" borderId="14" applyAlignment="1" pivotButton="0" quotePrefix="0" xfId="1">
      <alignment horizontal="left" vertical="top" wrapText="1"/>
    </xf>
    <xf numFmtId="0" fontId="22" fillId="15" borderId="14" applyAlignment="1" pivotButton="0" quotePrefix="0" xfId="3">
      <alignment horizontal="left" vertical="top" wrapText="1"/>
    </xf>
    <xf numFmtId="0" fontId="16" fillId="15" borderId="14" applyAlignment="1" pivotButton="0" quotePrefix="0" xfId="3">
      <alignment horizontal="left" vertical="top" wrapText="1"/>
    </xf>
    <xf numFmtId="0" fontId="16" fillId="15" borderId="14" applyAlignment="1" pivotButton="0" quotePrefix="0" xfId="3">
      <alignment horizontal="center" vertical="top" wrapText="1"/>
    </xf>
    <xf numFmtId="20" fontId="21" fillId="12" borderId="14" applyAlignment="1" pivotButton="0" quotePrefix="0" xfId="5">
      <alignment horizontal="left" vertical="top" wrapText="1"/>
    </xf>
    <xf numFmtId="20" fontId="21" fillId="12" borderId="14" applyAlignment="1" pivotButton="0" quotePrefix="0" xfId="6">
      <alignment horizontal="left" vertical="top" wrapText="1"/>
    </xf>
    <xf numFmtId="20" fontId="19" fillId="12" borderId="14" applyAlignment="1" pivotButton="0" quotePrefix="0" xfId="6">
      <alignment horizontal="left" vertical="top" wrapText="1"/>
    </xf>
    <xf numFmtId="0" fontId="0" fillId="0" borderId="14" applyAlignment="1" pivotButton="0" quotePrefix="0" xfId="0">
      <alignment horizontal="left" vertical="top"/>
    </xf>
    <xf numFmtId="0" fontId="0" fillId="0" borderId="14" applyAlignment="1" pivotButton="0" quotePrefix="0" xfId="0">
      <alignment wrapText="1"/>
    </xf>
    <xf numFmtId="0" fontId="21" fillId="17" borderId="14" applyAlignment="1" pivotButton="0" quotePrefix="0" xfId="3">
      <alignment horizontal="left" vertical="top" wrapText="1"/>
    </xf>
    <xf numFmtId="0" fontId="21" fillId="17" borderId="14" applyAlignment="1" pivotButton="0" quotePrefix="0" xfId="0">
      <alignment horizontal="left" vertical="top" wrapText="1"/>
    </xf>
    <xf numFmtId="0" fontId="21" fillId="17" borderId="14" applyAlignment="1" pivotButton="0" quotePrefix="0" xfId="6">
      <alignment horizontal="left" vertical="top" wrapText="1"/>
    </xf>
    <xf numFmtId="0" fontId="21" fillId="17" borderId="14" applyAlignment="1" pivotButton="0" quotePrefix="0" xfId="5">
      <alignment horizontal="left" vertical="top" wrapText="1"/>
    </xf>
    <xf numFmtId="0" fontId="21" fillId="17" borderId="14" applyAlignment="1" pivotButton="0" quotePrefix="0" xfId="1">
      <alignment horizontal="left" vertical="top" wrapText="1"/>
    </xf>
    <xf numFmtId="0" fontId="21" fillId="17" borderId="14" applyAlignment="1" pivotButton="0" quotePrefix="1" xfId="6">
      <alignment horizontal="left" vertical="top" wrapText="1"/>
    </xf>
    <xf numFmtId="0" fontId="22" fillId="17" borderId="14" applyAlignment="1" pivotButton="0" quotePrefix="0" xfId="1">
      <alignment horizontal="left" vertical="top" wrapText="1"/>
    </xf>
    <xf numFmtId="0" fontId="48" fillId="0" borderId="0" applyAlignment="1" pivotButton="0" quotePrefix="0" xfId="1">
      <alignment horizontal="left" vertical="top"/>
    </xf>
    <xf numFmtId="0" fontId="0" fillId="0" borderId="0" applyAlignment="1" pivotButton="0" quotePrefix="0" xfId="0">
      <alignment horizontal="left" vertical="top"/>
    </xf>
    <xf numFmtId="2" fontId="21" fillId="12" borderId="14" applyAlignment="1" pivotButton="0" quotePrefix="0" xfId="5">
      <alignment horizontal="left" vertical="top" wrapText="1"/>
    </xf>
    <xf numFmtId="0" fontId="23" fillId="3" borderId="14" applyAlignment="1" pivotButton="0" quotePrefix="0" xfId="1">
      <alignment horizontal="left" vertical="top" wrapText="1"/>
    </xf>
    <xf numFmtId="0" fontId="55" fillId="16" borderId="14" applyAlignment="1" pivotButton="0" quotePrefix="0" xfId="6">
      <alignment horizontal="left" vertical="top"/>
    </xf>
    <xf numFmtId="0" fontId="52" fillId="16" borderId="14" applyAlignment="1" pivotButton="0" quotePrefix="0" xfId="6">
      <alignment horizontal="left" vertical="top"/>
    </xf>
    <xf numFmtId="0" fontId="56" fillId="16" borderId="14" applyAlignment="1" pivotButton="0" quotePrefix="0" xfId="6">
      <alignment horizontal="left" vertical="top"/>
    </xf>
    <xf numFmtId="0" fontId="57" fillId="16" borderId="14" applyAlignment="1" pivotButton="0" quotePrefix="0" xfId="3">
      <alignment horizontal="left" vertical="top"/>
    </xf>
    <xf numFmtId="0" fontId="55" fillId="16" borderId="14" applyAlignment="1" pivotButton="0" quotePrefix="0" xfId="4">
      <alignment horizontal="left" vertical="top"/>
    </xf>
    <xf numFmtId="0" fontId="56" fillId="16" borderId="14" applyAlignment="1" pivotButton="0" quotePrefix="0" xfId="6">
      <alignment horizontal="center" vertical="top"/>
    </xf>
    <xf numFmtId="0" fontId="56" fillId="16" borderId="0" applyAlignment="1" pivotButton="0" quotePrefix="0" xfId="3">
      <alignment horizontal="left" vertical="top"/>
    </xf>
    <xf numFmtId="0" fontId="21" fillId="16" borderId="14" applyAlignment="1" pivotButton="0" quotePrefix="0" xfId="3">
      <alignment horizontal="left" vertical="top" wrapText="1"/>
    </xf>
    <xf numFmtId="0" fontId="21" fillId="6" borderId="14" applyAlignment="1" pivotButton="0" quotePrefix="0" xfId="0">
      <alignment horizontal="left" vertical="top" wrapText="1"/>
    </xf>
    <xf numFmtId="0" fontId="16" fillId="0" borderId="14" applyAlignment="1" pivotButton="0" quotePrefix="0" xfId="10">
      <alignment horizontal="left" vertical="top" wrapText="1"/>
    </xf>
    <xf numFmtId="0" fontId="16" fillId="0" borderId="14" applyAlignment="1" pivotButton="0" quotePrefix="0" xfId="10">
      <alignment horizontal="center" vertical="top" wrapText="1"/>
    </xf>
    <xf numFmtId="0" fontId="16" fillId="12" borderId="14" applyAlignment="1" pivotButton="0" quotePrefix="0" xfId="10">
      <alignment horizontal="left" vertical="top" wrapText="1"/>
    </xf>
    <xf numFmtId="0" fontId="21" fillId="0" borderId="14" applyAlignment="1" pivotButton="0" quotePrefix="0" xfId="10">
      <alignment horizontal="left" vertical="top" wrapText="1"/>
    </xf>
    <xf numFmtId="0" fontId="20" fillId="0" borderId="14" applyAlignment="1" pivotButton="0" quotePrefix="0" xfId="11">
      <alignment horizontal="left" vertical="top" wrapText="1"/>
    </xf>
    <xf numFmtId="20" fontId="21" fillId="12" borderId="14" applyAlignment="1" pivotButton="0" quotePrefix="0" xfId="8">
      <alignment horizontal="left" vertical="top" wrapText="1"/>
    </xf>
    <xf numFmtId="0" fontId="7" fillId="0" borderId="14" applyAlignment="1" pivotButton="0" quotePrefix="0" xfId="8">
      <alignment horizontal="left" vertical="top"/>
    </xf>
    <xf numFmtId="20" fontId="21" fillId="12" borderId="14" applyAlignment="1" pivotButton="0" quotePrefix="0" xfId="12">
      <alignment horizontal="left" vertical="top" wrapText="1"/>
    </xf>
    <xf numFmtId="20" fontId="21" fillId="12" borderId="14" applyAlignment="1" pivotButton="0" quotePrefix="0" xfId="13">
      <alignment horizontal="left" vertical="top" wrapText="1"/>
    </xf>
    <xf numFmtId="0" fontId="21" fillId="17" borderId="14" applyAlignment="1" pivotButton="0" quotePrefix="0" xfId="10">
      <alignment horizontal="left" vertical="top" wrapText="1"/>
    </xf>
    <xf numFmtId="0" fontId="21" fillId="17" borderId="14" applyAlignment="1" pivotButton="0" quotePrefix="0" xfId="13">
      <alignment horizontal="left" vertical="top" wrapText="1"/>
    </xf>
    <xf numFmtId="0" fontId="21" fillId="17" borderId="14" applyAlignment="1" pivotButton="0" quotePrefix="0" xfId="12">
      <alignment horizontal="left" vertical="top" wrapText="1"/>
    </xf>
    <xf numFmtId="0" fontId="21" fillId="17" borderId="14" applyAlignment="1" pivotButton="0" quotePrefix="0" xfId="8">
      <alignment horizontal="left" vertical="top" wrapText="1"/>
    </xf>
    <xf numFmtId="0" fontId="21" fillId="17" borderId="14" applyAlignment="1" pivotButton="0" quotePrefix="1" xfId="13">
      <alignment horizontal="left" vertical="top" wrapText="1"/>
    </xf>
    <xf numFmtId="0" fontId="22" fillId="17" borderId="14" applyAlignment="1" pivotButton="0" quotePrefix="0" xfId="8">
      <alignment horizontal="left" vertical="top" wrapText="1"/>
    </xf>
    <xf numFmtId="0" fontId="55" fillId="16" borderId="14" applyAlignment="1" pivotButton="0" quotePrefix="0" xfId="13">
      <alignment horizontal="left" vertical="top"/>
    </xf>
    <xf numFmtId="0" fontId="52" fillId="16" borderId="14" applyAlignment="1" pivotButton="0" quotePrefix="0" xfId="13">
      <alignment horizontal="left" vertical="top"/>
    </xf>
    <xf numFmtId="0" fontId="56" fillId="16" borderId="14" applyAlignment="1" pivotButton="0" quotePrefix="0" xfId="13">
      <alignment horizontal="left" vertical="top"/>
    </xf>
    <xf numFmtId="0" fontId="57" fillId="16" borderId="14" applyAlignment="1" pivotButton="0" quotePrefix="0" xfId="10">
      <alignment horizontal="left" vertical="top"/>
    </xf>
    <xf numFmtId="0" fontId="55" fillId="16" borderId="14" applyAlignment="1" pivotButton="0" quotePrefix="0" xfId="11">
      <alignment horizontal="left" vertical="top"/>
    </xf>
    <xf numFmtId="0" fontId="56" fillId="16" borderId="14" applyAlignment="1" pivotButton="0" quotePrefix="0" xfId="13">
      <alignment horizontal="center" vertical="top"/>
    </xf>
    <xf numFmtId="0" fontId="22" fillId="0" borderId="14" applyAlignment="1" pivotButton="0" quotePrefix="0" xfId="10">
      <alignment horizontal="left" vertical="top" wrapText="1"/>
    </xf>
    <xf numFmtId="14" fontId="21" fillId="12" borderId="14" applyAlignment="1" pivotButton="0" quotePrefix="0" xfId="12">
      <alignment horizontal="left" vertical="top" wrapText="1"/>
    </xf>
    <xf numFmtId="20" fontId="21" fillId="12" borderId="14" applyAlignment="1" pivotButton="0" quotePrefix="1" xfId="12">
      <alignment horizontal="left" vertical="top" wrapText="1"/>
    </xf>
    <xf numFmtId="14" fontId="29" fillId="0" borderId="14" applyAlignment="1" pivotButton="0" quotePrefix="0" xfId="0">
      <alignment vertical="center" wrapText="1"/>
    </xf>
    <xf numFmtId="0" fontId="55" fillId="10" borderId="14" applyAlignment="1" pivotButton="0" quotePrefix="0" xfId="6">
      <alignment horizontal="left" vertical="top"/>
    </xf>
    <xf numFmtId="0" fontId="52" fillId="10" borderId="14" applyAlignment="1" pivotButton="0" quotePrefix="0" xfId="6">
      <alignment horizontal="left" vertical="top"/>
    </xf>
    <xf numFmtId="0" fontId="56" fillId="10" borderId="14" applyAlignment="1" pivotButton="0" quotePrefix="0" xfId="6">
      <alignment horizontal="left" vertical="top"/>
    </xf>
    <xf numFmtId="0" fontId="57" fillId="10" borderId="14" applyAlignment="1" pivotButton="0" quotePrefix="0" xfId="3">
      <alignment horizontal="left" vertical="top"/>
    </xf>
    <xf numFmtId="0" fontId="55" fillId="10" borderId="14" applyAlignment="1" pivotButton="0" quotePrefix="0" xfId="4">
      <alignment horizontal="left" vertical="top"/>
    </xf>
    <xf numFmtId="0" fontId="56" fillId="10" borderId="14" applyAlignment="1" pivotButton="0" quotePrefix="0" xfId="6">
      <alignment horizontal="center" vertical="top"/>
    </xf>
    <xf numFmtId="0" fontId="56" fillId="10" borderId="0" applyAlignment="1" pivotButton="0" quotePrefix="0" xfId="3">
      <alignment horizontal="left" vertical="top"/>
    </xf>
    <xf numFmtId="0" fontId="3" fillId="0" borderId="0" applyAlignment="1" pivotButton="0" quotePrefix="0" xfId="50">
      <alignment horizontal="left" vertical="top"/>
    </xf>
    <xf numFmtId="0" fontId="3" fillId="0" borderId="0" applyAlignment="1" pivotButton="0" quotePrefix="0" xfId="50">
      <alignment horizontal="left" vertical="top" wrapText="1"/>
    </xf>
    <xf numFmtId="0" fontId="3" fillId="0" borderId="0" applyAlignment="1" pivotButton="0" quotePrefix="0" xfId="50">
      <alignment horizontal="center" vertical="top"/>
    </xf>
    <xf numFmtId="0" fontId="3" fillId="5" borderId="1" applyAlignment="1" pivotButton="0" quotePrefix="0" xfId="50">
      <alignment horizontal="left" vertical="top"/>
    </xf>
    <xf numFmtId="0" fontId="48" fillId="0" borderId="0" applyAlignment="1" pivotButton="0" quotePrefix="0" xfId="50">
      <alignment horizontal="left" vertical="top"/>
    </xf>
    <xf numFmtId="0" fontId="3" fillId="5" borderId="2" applyAlignment="1" pivotButton="0" quotePrefix="0" xfId="50">
      <alignment horizontal="center" vertical="center" wrapText="1"/>
    </xf>
    <xf numFmtId="0" fontId="3" fillId="5" borderId="3" applyAlignment="1" pivotButton="0" quotePrefix="0" xfId="50">
      <alignment horizontal="center" vertical="center"/>
    </xf>
    <xf numFmtId="0" fontId="3" fillId="0" borderId="0" applyAlignment="1" pivotButton="0" quotePrefix="0" xfId="50">
      <alignment horizontal="center" vertical="center"/>
    </xf>
    <xf numFmtId="0" fontId="3" fillId="13" borderId="2" applyAlignment="1" pivotButton="0" quotePrefix="0" xfId="50">
      <alignment horizontal="center" vertical="center" wrapText="1"/>
    </xf>
    <xf numFmtId="0" fontId="3" fillId="13" borderId="3" applyAlignment="1" pivotButton="0" quotePrefix="0" xfId="50">
      <alignment horizontal="center" vertical="center"/>
    </xf>
    <xf numFmtId="0" fontId="3" fillId="7" borderId="4" applyAlignment="1" pivotButton="0" quotePrefix="0" xfId="50">
      <alignment horizontal="left" vertical="top"/>
    </xf>
    <xf numFmtId="0" fontId="3" fillId="5" borderId="6" applyAlignment="1" pivotButton="0" quotePrefix="0" xfId="50">
      <alignment horizontal="center" vertical="center"/>
    </xf>
    <xf numFmtId="0" fontId="3" fillId="13" borderId="5" applyAlignment="1" pivotButton="0" quotePrefix="0" xfId="50">
      <alignment horizontal="center" vertical="center" wrapText="1"/>
    </xf>
    <xf numFmtId="0" fontId="3" fillId="13" borderId="6" applyAlignment="1" pivotButton="0" quotePrefix="0" xfId="50">
      <alignment horizontal="center" vertical="center"/>
    </xf>
    <xf numFmtId="2" fontId="3" fillId="13" borderId="6" applyAlignment="1" pivotButton="0" quotePrefix="0" xfId="50">
      <alignment horizontal="center" vertical="center"/>
    </xf>
    <xf numFmtId="0" fontId="3" fillId="8" borderId="7" applyAlignment="1" pivotButton="0" quotePrefix="0" xfId="50">
      <alignment horizontal="left" vertical="top"/>
    </xf>
    <xf numFmtId="0" fontId="3" fillId="5" borderId="8" applyAlignment="1" pivotButton="0" quotePrefix="0" xfId="50">
      <alignment horizontal="center" vertical="center"/>
    </xf>
    <xf numFmtId="0" fontId="3" fillId="13" borderId="8" applyAlignment="1" pivotButton="0" quotePrefix="0" xfId="50">
      <alignment horizontal="center" vertical="center" wrapText="1"/>
    </xf>
    <xf numFmtId="0" fontId="3" fillId="9" borderId="7" applyAlignment="1" pivotButton="0" quotePrefix="0" xfId="50">
      <alignment horizontal="left" vertical="top"/>
    </xf>
    <xf numFmtId="2" fontId="3" fillId="0" borderId="0" applyAlignment="1" pivotButton="0" quotePrefix="0" xfId="50">
      <alignment horizontal="left" vertical="top"/>
    </xf>
    <xf numFmtId="0" fontId="3" fillId="14" borderId="2" applyAlignment="1" pivotButton="0" quotePrefix="0" xfId="50">
      <alignment horizontal="center" vertical="center" wrapText="1"/>
    </xf>
    <xf numFmtId="0" fontId="3" fillId="14" borderId="3" applyAlignment="1" pivotButton="0" quotePrefix="0" xfId="50">
      <alignment horizontal="center" vertical="center"/>
    </xf>
    <xf numFmtId="0" fontId="3" fillId="10" borderId="7" applyAlignment="1" pivotButton="0" quotePrefix="0" xfId="50">
      <alignment horizontal="left" vertical="top"/>
    </xf>
    <xf numFmtId="0" fontId="3" fillId="14" borderId="8" applyAlignment="1" pivotButton="0" quotePrefix="0" xfId="50">
      <alignment horizontal="center" vertical="center" wrapText="1"/>
    </xf>
    <xf numFmtId="0" fontId="3" fillId="14" borderId="6" applyAlignment="1" pivotButton="0" quotePrefix="0" xfId="50">
      <alignment horizontal="center" vertical="center"/>
    </xf>
    <xf numFmtId="2" fontId="3" fillId="14" borderId="6" applyAlignment="1" pivotButton="0" quotePrefix="0" xfId="50">
      <alignment horizontal="center" vertical="center"/>
    </xf>
    <xf numFmtId="0" fontId="3" fillId="10" borderId="11" applyAlignment="1" pivotButton="0" quotePrefix="0" xfId="50">
      <alignment horizontal="left" vertical="top"/>
    </xf>
    <xf numFmtId="0" fontId="3" fillId="5" borderId="9" applyAlignment="1" pivotButton="0" quotePrefix="0" xfId="50">
      <alignment horizontal="center" vertical="center"/>
    </xf>
    <xf numFmtId="0" fontId="3" fillId="11" borderId="12" applyAlignment="1" pivotButton="0" quotePrefix="0" xfId="50">
      <alignment horizontal="left" vertical="top"/>
    </xf>
    <xf numFmtId="0" fontId="3" fillId="0" borderId="2" applyAlignment="1" pivotButton="0" quotePrefix="0" xfId="50">
      <alignment horizontal="center" vertical="top"/>
    </xf>
    <xf numFmtId="0" fontId="3" fillId="0" borderId="10" applyAlignment="1" pivotButton="0" quotePrefix="0" xfId="50">
      <alignment horizontal="center" vertical="top"/>
    </xf>
    <xf numFmtId="0" fontId="3" fillId="3" borderId="14" applyAlignment="1" pivotButton="0" quotePrefix="0" xfId="50">
      <alignment horizontal="left" vertical="top" wrapText="1"/>
    </xf>
    <xf numFmtId="0" fontId="23" fillId="3" borderId="14" applyAlignment="1" pivotButton="0" quotePrefix="0" xfId="50">
      <alignment horizontal="left" vertical="top" wrapText="1"/>
    </xf>
    <xf numFmtId="0" fontId="3" fillId="3" borderId="14" applyAlignment="1" pivotButton="0" quotePrefix="0" xfId="50">
      <alignment horizontal="center" vertical="top" wrapText="1"/>
    </xf>
    <xf numFmtId="0" fontId="21" fillId="18" borderId="14" applyAlignment="1" pivotButton="0" quotePrefix="0" xfId="50">
      <alignment horizontal="left" vertical="top" wrapText="1"/>
    </xf>
    <xf numFmtId="0" fontId="59" fillId="18" borderId="14" applyAlignment="1" pivotButton="0" quotePrefix="0" xfId="50">
      <alignment horizontal="left" vertical="top"/>
    </xf>
    <xf numFmtId="0" fontId="41" fillId="18" borderId="14" applyAlignment="1" pivotButton="0" quotePrefix="0" xfId="50">
      <alignment horizontal="left" vertical="top" wrapText="1"/>
    </xf>
    <xf numFmtId="0" fontId="26" fillId="18" borderId="14" applyAlignment="1" pivotButton="0" quotePrefix="0" xfId="50">
      <alignment horizontal="left" vertical="top" wrapText="1"/>
    </xf>
    <xf numFmtId="0" fontId="3" fillId="18" borderId="14" applyAlignment="1" pivotButton="0" quotePrefix="0" xfId="50">
      <alignment horizontal="left" vertical="top" wrapText="1"/>
    </xf>
    <xf numFmtId="0" fontId="16" fillId="18" borderId="14" applyAlignment="1" pivotButton="0" quotePrefix="0" xfId="50">
      <alignment horizontal="left" vertical="top" wrapText="1"/>
    </xf>
    <xf numFmtId="0" fontId="20" fillId="18" borderId="14" applyAlignment="1" pivotButton="0" quotePrefix="0" xfId="51">
      <alignment horizontal="left" vertical="top" wrapText="1"/>
    </xf>
    <xf numFmtId="0" fontId="3" fillId="18" borderId="16" applyAlignment="1" pivotButton="0" quotePrefix="0" xfId="50">
      <alignment horizontal="center" vertical="top" wrapText="1"/>
    </xf>
    <xf numFmtId="0" fontId="3" fillId="18" borderId="14" applyAlignment="1" pivotButton="0" quotePrefix="0" xfId="50">
      <alignment horizontal="center" vertical="top" wrapText="1"/>
    </xf>
    <xf numFmtId="0" fontId="3" fillId="18" borderId="0" applyAlignment="1" pivotButton="0" quotePrefix="0" xfId="50">
      <alignment horizontal="left" vertical="top" wrapText="1"/>
    </xf>
    <xf numFmtId="0" fontId="50" fillId="18" borderId="14" applyAlignment="1" pivotButton="0" quotePrefix="0" xfId="50">
      <alignment horizontal="left" vertical="top"/>
    </xf>
    <xf numFmtId="0" fontId="58" fillId="18" borderId="14" applyAlignment="1" pivotButton="0" quotePrefix="0" xfId="50">
      <alignment horizontal="left" vertical="top"/>
    </xf>
    <xf numFmtId="0" fontId="30" fillId="18" borderId="14" applyAlignment="1" pivotButton="0" quotePrefix="0" xfId="50">
      <alignment horizontal="left" vertical="top"/>
    </xf>
    <xf numFmtId="0" fontId="55" fillId="16" borderId="14" applyAlignment="1" pivotButton="0" quotePrefix="0" xfId="50">
      <alignment horizontal="left" vertical="top"/>
    </xf>
    <xf numFmtId="0" fontId="52" fillId="16" borderId="14" applyAlignment="1" pivotButton="0" quotePrefix="0" xfId="50">
      <alignment horizontal="left" vertical="top"/>
    </xf>
    <xf numFmtId="0" fontId="56" fillId="16" borderId="14" applyAlignment="1" pivotButton="0" quotePrefix="0" xfId="50">
      <alignment horizontal="left" vertical="top"/>
    </xf>
    <xf numFmtId="0" fontId="57" fillId="16" borderId="14" applyAlignment="1" pivotButton="0" quotePrefix="0" xfId="50">
      <alignment horizontal="left" vertical="top"/>
    </xf>
    <xf numFmtId="0" fontId="55" fillId="16" borderId="14" applyAlignment="1" pivotButton="0" quotePrefix="0" xfId="51">
      <alignment horizontal="left" vertical="top"/>
    </xf>
    <xf numFmtId="0" fontId="56" fillId="16" borderId="14" applyAlignment="1" pivotButton="0" quotePrefix="0" xfId="50">
      <alignment horizontal="center" vertical="top"/>
    </xf>
    <xf numFmtId="0" fontId="56" fillId="16" borderId="0" applyAlignment="1" pivotButton="0" quotePrefix="0" xfId="50">
      <alignment horizontal="left" vertical="top"/>
    </xf>
    <xf numFmtId="0" fontId="21" fillId="0" borderId="14" applyAlignment="1" pivotButton="0" quotePrefix="0" xfId="52">
      <alignment horizontal="left" vertical="top" wrapText="1"/>
    </xf>
    <xf numFmtId="0" fontId="21" fillId="12" borderId="14" applyAlignment="1" pivotButton="0" quotePrefix="0" xfId="52">
      <alignment horizontal="left" vertical="top" wrapText="1"/>
    </xf>
    <xf numFmtId="0" fontId="21" fillId="12" borderId="14" applyAlignment="1" pivotButton="0" quotePrefix="0" xfId="50">
      <alignment horizontal="left" vertical="top" wrapText="1"/>
    </xf>
    <xf numFmtId="0" fontId="21" fillId="12" borderId="14" applyAlignment="1" pivotButton="0" quotePrefix="0" xfId="53">
      <alignment horizontal="left" vertical="top" wrapText="1"/>
    </xf>
    <xf numFmtId="0" fontId="68" fillId="12" borderId="14" applyAlignment="1" pivotButton="0" quotePrefix="0" xfId="53">
      <alignment horizontal="left" vertical="top" wrapText="1"/>
    </xf>
    <xf numFmtId="20" fontId="21" fillId="12" borderId="14" applyAlignment="1" pivotButton="0" quotePrefix="0" xfId="53">
      <alignment horizontal="left" vertical="top" wrapText="1"/>
    </xf>
    <xf numFmtId="0" fontId="16" fillId="12" borderId="14" applyAlignment="1" pivotButton="0" quotePrefix="0" xfId="50">
      <alignment horizontal="left" vertical="top" wrapText="1"/>
    </xf>
    <xf numFmtId="0" fontId="20" fillId="0" borderId="14" applyAlignment="1" pivotButton="0" quotePrefix="0" xfId="51">
      <alignment horizontal="left" vertical="top" wrapText="1"/>
    </xf>
    <xf numFmtId="0" fontId="16" fillId="0" borderId="14" applyAlignment="1" pivotButton="0" quotePrefix="0" xfId="50">
      <alignment horizontal="left" vertical="top" wrapText="1"/>
    </xf>
    <xf numFmtId="0" fontId="16" fillId="0" borderId="14" applyAlignment="1" pivotButton="0" quotePrefix="0" xfId="50">
      <alignment horizontal="center" vertical="top" wrapText="1"/>
    </xf>
    <xf numFmtId="0" fontId="21" fillId="12" borderId="14" applyAlignment="1" pivotButton="0" quotePrefix="0" xfId="54">
      <alignment horizontal="left" vertical="top" wrapText="1"/>
    </xf>
    <xf numFmtId="0" fontId="61" fillId="12" borderId="14" applyAlignment="1" pivotButton="0" quotePrefix="0" xfId="54">
      <alignment horizontal="left" vertical="top" wrapText="1"/>
    </xf>
    <xf numFmtId="20" fontId="21" fillId="12" borderId="14" applyAlignment="1" pivotButton="0" quotePrefix="0" xfId="50">
      <alignment horizontal="left" vertical="top" wrapText="1"/>
    </xf>
    <xf numFmtId="0" fontId="21" fillId="12" borderId="14" applyAlignment="1" pivotButton="0" quotePrefix="1" xfId="50">
      <alignment horizontal="left" vertical="top" wrapText="1"/>
    </xf>
    <xf numFmtId="0" fontId="3" fillId="0" borderId="14" applyAlignment="1" pivotButton="0" quotePrefix="0" xfId="50">
      <alignment horizontal="left" vertical="top"/>
    </xf>
    <xf numFmtId="0" fontId="41" fillId="12" borderId="14" applyAlignment="1" pivotButton="0" quotePrefix="0" xfId="50">
      <alignment horizontal="left" vertical="top" wrapText="1"/>
    </xf>
    <xf numFmtId="0" fontId="21" fillId="0" borderId="14" applyAlignment="1" pivotButton="0" quotePrefix="0" xfId="50">
      <alignment horizontal="left" vertical="top" wrapText="1"/>
    </xf>
    <xf numFmtId="0" fontId="19" fillId="12" borderId="14" applyAlignment="1" pivotButton="0" quotePrefix="0" xfId="52">
      <alignment horizontal="left" vertical="top" wrapText="1"/>
    </xf>
    <xf numFmtId="20" fontId="38" fillId="12" borderId="14" applyAlignment="1" pivotButton="0" quotePrefix="0" xfId="50">
      <alignment horizontal="left" vertical="top" wrapText="1"/>
    </xf>
    <xf numFmtId="20" fontId="19" fillId="12" borderId="14" applyAlignment="1" pivotButton="0" quotePrefix="0" xfId="50">
      <alignment horizontal="left" vertical="top" wrapText="1"/>
    </xf>
    <xf numFmtId="0" fontId="3" fillId="12" borderId="0" applyAlignment="1" pivotButton="0" quotePrefix="0" xfId="50">
      <alignment horizontal="left" vertical="top"/>
    </xf>
    <xf numFmtId="0" fontId="21" fillId="12" borderId="14" applyAlignment="1" pivotButton="0" quotePrefix="1" xfId="54">
      <alignment horizontal="left" vertical="top" wrapText="1"/>
    </xf>
    <xf numFmtId="0" fontId="20" fillId="12" borderId="14" applyAlignment="1" pivotButton="0" quotePrefix="0" xfId="51">
      <alignment horizontal="left" vertical="top" wrapText="1"/>
    </xf>
    <xf numFmtId="0" fontId="16" fillId="12" borderId="14" applyAlignment="1" pivotButton="0" quotePrefix="0" xfId="50">
      <alignment horizontal="center" vertical="top" wrapText="1"/>
    </xf>
    <xf numFmtId="0" fontId="38" fillId="12" borderId="14" applyAlignment="1" pivotButton="0" quotePrefix="0" xfId="52">
      <alignment horizontal="left" vertical="top" wrapText="1"/>
    </xf>
    <xf numFmtId="0" fontId="19" fillId="12" borderId="14" applyAlignment="1" pivotButton="0" quotePrefix="0" xfId="50">
      <alignment horizontal="left" vertical="top" wrapText="1"/>
    </xf>
    <xf numFmtId="0" fontId="38" fillId="0" borderId="14" applyAlignment="1" pivotButton="0" quotePrefix="0" xfId="52">
      <alignment horizontal="left" vertical="top" wrapText="1"/>
    </xf>
    <xf numFmtId="0" fontId="19" fillId="12" borderId="14" applyAlignment="1" pivotButton="0" quotePrefix="0" xfId="54">
      <alignment horizontal="left" vertical="top" wrapText="1"/>
    </xf>
    <xf numFmtId="0" fontId="38" fillId="12" borderId="14" applyAlignment="1" pivotButton="0" quotePrefix="0" xfId="50">
      <alignment horizontal="left" vertical="top" wrapText="1"/>
    </xf>
    <xf numFmtId="14" fontId="16" fillId="12" borderId="14" applyAlignment="1" pivotButton="0" quotePrefix="0" xfId="50">
      <alignment horizontal="left" vertical="top" wrapText="1"/>
    </xf>
    <xf numFmtId="1" fontId="16" fillId="12" borderId="14" applyAlignment="1" pivotButton="0" quotePrefix="0" xfId="50">
      <alignment horizontal="left" vertical="top" wrapText="1"/>
    </xf>
    <xf numFmtId="0" fontId="21" fillId="0" borderId="14" applyAlignment="1" pivotButton="0" quotePrefix="1" xfId="54">
      <alignment horizontal="left" vertical="top" wrapText="1"/>
    </xf>
    <xf numFmtId="0" fontId="21" fillId="0" borderId="14" applyAlignment="1" pivotButton="0" quotePrefix="0" xfId="54">
      <alignment horizontal="left" vertical="top" wrapText="1"/>
    </xf>
    <xf numFmtId="0" fontId="21" fillId="6" borderId="14" applyAlignment="1" pivotButton="0" quotePrefix="0" xfId="52">
      <alignment horizontal="left" vertical="top" wrapText="1"/>
    </xf>
    <xf numFmtId="0" fontId="21" fillId="6" borderId="14" applyAlignment="1" pivotButton="0" quotePrefix="0" xfId="54">
      <alignment horizontal="left" vertical="top" wrapText="1"/>
    </xf>
    <xf numFmtId="0" fontId="21" fillId="6" borderId="14" applyAlignment="1" pivotButton="0" quotePrefix="0" xfId="53">
      <alignment horizontal="left" vertical="top" wrapText="1"/>
    </xf>
    <xf numFmtId="20" fontId="21" fillId="6" borderId="14" applyAlignment="1" pivotButton="0" quotePrefix="0" xfId="53">
      <alignment horizontal="left" vertical="top" wrapText="1"/>
    </xf>
    <xf numFmtId="0" fontId="16" fillId="6" borderId="14" applyAlignment="1" pivotButton="0" quotePrefix="0" xfId="50">
      <alignment horizontal="left" vertical="top" wrapText="1"/>
    </xf>
    <xf numFmtId="0" fontId="20" fillId="6" borderId="14" applyAlignment="1" pivotButton="0" quotePrefix="0" xfId="51">
      <alignment horizontal="left" vertical="top" wrapText="1"/>
    </xf>
    <xf numFmtId="0" fontId="16" fillId="6" borderId="14" applyAlignment="1" pivotButton="0" quotePrefix="0" xfId="50">
      <alignment horizontal="center" vertical="top" wrapText="1"/>
    </xf>
    <xf numFmtId="0" fontId="22" fillId="12" borderId="14" applyAlignment="1" pivotButton="0" quotePrefix="0" xfId="52">
      <alignment horizontal="left" vertical="top" wrapText="1"/>
    </xf>
    <xf numFmtId="0" fontId="22" fillId="0" borderId="14" applyAlignment="1" pivotButton="0" quotePrefix="0" xfId="52">
      <alignment horizontal="left" vertical="top" wrapText="1"/>
    </xf>
    <xf numFmtId="0" fontId="19" fillId="0" borderId="14" applyAlignment="1" pivotButton="0" quotePrefix="0" xfId="50">
      <alignment horizontal="left" vertical="top" wrapText="1"/>
    </xf>
    <xf numFmtId="0" fontId="22" fillId="12" borderId="14" applyAlignment="1" pivotButton="0" quotePrefix="0" xfId="50">
      <alignment horizontal="left" vertical="top" wrapText="1"/>
    </xf>
    <xf numFmtId="0" fontId="3" fillId="6" borderId="0" applyAlignment="1" pivotButton="0" quotePrefix="0" xfId="50">
      <alignment horizontal="left" vertical="top"/>
    </xf>
    <xf numFmtId="0" fontId="21" fillId="18" borderId="14" applyAlignment="1" pivotButton="0" quotePrefix="0" xfId="52">
      <alignment horizontal="left" vertical="top" wrapText="1"/>
    </xf>
    <xf numFmtId="0" fontId="21" fillId="18" borderId="14" applyAlignment="1" pivotButton="0" quotePrefix="0" xfId="0">
      <alignment horizontal="left" vertical="top" wrapText="1"/>
    </xf>
    <xf numFmtId="0" fontId="21" fillId="18" borderId="14" applyAlignment="1" pivotButton="0" quotePrefix="1" xfId="54">
      <alignment horizontal="left" vertical="top" wrapText="1"/>
    </xf>
    <xf numFmtId="0" fontId="21" fillId="18" borderId="14" applyAlignment="1" pivotButton="0" quotePrefix="0" xfId="54">
      <alignment horizontal="left" vertical="top" wrapText="1"/>
    </xf>
    <xf numFmtId="0" fontId="16" fillId="18" borderId="14" applyAlignment="1" pivotButton="0" quotePrefix="0" xfId="50">
      <alignment horizontal="center" vertical="top" wrapText="1"/>
    </xf>
    <xf numFmtId="20" fontId="19" fillId="0" borderId="14" applyAlignment="1" pivotButton="0" quotePrefix="0" xfId="50">
      <alignment horizontal="left" vertical="top" wrapText="1"/>
    </xf>
    <xf numFmtId="0" fontId="21" fillId="19" borderId="14" applyAlignment="1" pivotButton="0" quotePrefix="0" xfId="52">
      <alignment horizontal="left" vertical="top" wrapText="1"/>
    </xf>
    <xf numFmtId="0" fontId="21" fillId="19" borderId="14" applyAlignment="1" pivotButton="0" quotePrefix="0" xfId="0">
      <alignment horizontal="left" vertical="top" wrapText="1"/>
    </xf>
    <xf numFmtId="0" fontId="21" fillId="19" borderId="14" applyAlignment="1" pivotButton="0" quotePrefix="0" xfId="50">
      <alignment horizontal="left" vertical="top" wrapText="1"/>
    </xf>
    <xf numFmtId="0" fontId="38" fillId="19" borderId="14" applyAlignment="1" pivotButton="0" quotePrefix="0" xfId="52">
      <alignment horizontal="left" vertical="top" wrapText="1"/>
    </xf>
    <xf numFmtId="0" fontId="21" fillId="19" borderId="14" applyAlignment="1" pivotButton="0" quotePrefix="0" xfId="54">
      <alignment horizontal="left" vertical="top" wrapText="1"/>
    </xf>
    <xf numFmtId="20" fontId="19" fillId="19" borderId="14" applyAlignment="1" pivotButton="0" quotePrefix="0" xfId="50">
      <alignment horizontal="left" vertical="top" wrapText="1"/>
    </xf>
    <xf numFmtId="0" fontId="16" fillId="19" borderId="14" applyAlignment="1" pivotButton="0" quotePrefix="0" xfId="50">
      <alignment horizontal="left" vertical="top" wrapText="1"/>
    </xf>
    <xf numFmtId="0" fontId="20" fillId="19" borderId="14" applyAlignment="1" pivotButton="0" quotePrefix="0" xfId="51">
      <alignment horizontal="left" vertical="top" wrapText="1"/>
    </xf>
    <xf numFmtId="0" fontId="16" fillId="19" borderId="14" applyAlignment="1" pivotButton="0" quotePrefix="0" xfId="50">
      <alignment horizontal="center" vertical="top" wrapText="1"/>
    </xf>
    <xf numFmtId="0" fontId="3" fillId="19" borderId="0" applyAlignment="1" pivotButton="0" quotePrefix="0" xfId="50">
      <alignment horizontal="left" vertical="top"/>
    </xf>
    <xf numFmtId="0" fontId="22" fillId="19" borderId="14" applyAlignment="1" pivotButton="0" quotePrefix="0" xfId="50">
      <alignment horizontal="left" vertical="top" wrapText="1"/>
    </xf>
    <xf numFmtId="0" fontId="21" fillId="12" borderId="14" applyAlignment="1" pivotButton="0" quotePrefix="0" xfId="55">
      <alignment horizontal="left" vertical="top" wrapText="1"/>
    </xf>
    <xf numFmtId="0" fontId="16" fillId="12" borderId="14" applyAlignment="1" pivotButton="0" quotePrefix="0" xfId="55">
      <alignment horizontal="left" vertical="top" wrapText="1"/>
    </xf>
    <xf numFmtId="0" fontId="19" fillId="12" borderId="14" applyAlignment="1" pivotButton="0" quotePrefix="0" xfId="55">
      <alignment horizontal="left" vertical="top" wrapText="1"/>
    </xf>
    <xf numFmtId="0" fontId="2" fillId="12" borderId="0" applyAlignment="1" pivotButton="0" quotePrefix="0" xfId="55">
      <alignment horizontal="left" vertical="top"/>
    </xf>
    <xf numFmtId="0" fontId="38" fillId="12" borderId="14" applyAlignment="1" pivotButton="0" quotePrefix="0" xfId="55">
      <alignment horizontal="left" vertical="top" wrapText="1"/>
    </xf>
    <xf numFmtId="14" fontId="29" fillId="0" borderId="15" applyAlignment="1" pivotButton="0" quotePrefix="0" xfId="0">
      <alignment horizontal="left" vertical="center" wrapText="1"/>
    </xf>
    <xf numFmtId="0" fontId="2" fillId="12" borderId="14" applyAlignment="1" pivotButton="0" quotePrefix="0" xfId="55">
      <alignment horizontal="left" vertical="top"/>
    </xf>
    <xf numFmtId="0" fontId="31" fillId="12" borderId="14" applyAlignment="1" pivotButton="0" quotePrefix="0" xfId="55">
      <alignment horizontal="left" vertical="top" wrapText="1"/>
    </xf>
    <xf numFmtId="0" fontId="4" fillId="12" borderId="14" pivotButton="0" quotePrefix="0" xfId="37"/>
    <xf numFmtId="0" fontId="1" fillId="0" borderId="0" applyAlignment="1" pivotButton="0" quotePrefix="0" xfId="50">
      <alignment horizontal="left" vertical="top" wrapText="1"/>
    </xf>
    <xf numFmtId="0" fontId="1" fillId="0" borderId="0" applyAlignment="1" pivotButton="0" quotePrefix="0" xfId="50">
      <alignment horizontal="center" vertical="top"/>
    </xf>
    <xf numFmtId="0" fontId="1" fillId="0" borderId="0" applyAlignment="1" pivotButton="0" quotePrefix="0" xfId="50">
      <alignment horizontal="left" vertical="top"/>
    </xf>
    <xf numFmtId="0" fontId="1" fillId="5" borderId="1" applyAlignment="1" pivotButton="0" quotePrefix="0" xfId="50">
      <alignment horizontal="center" vertical="top" wrapText="1"/>
    </xf>
    <xf numFmtId="9" fontId="1" fillId="5" borderId="2" applyAlignment="1" pivotButton="0" quotePrefix="0" xfId="50">
      <alignment horizontal="center" vertical="top"/>
    </xf>
    <xf numFmtId="0" fontId="1" fillId="6" borderId="2" applyAlignment="1" pivotButton="0" quotePrefix="0" xfId="50">
      <alignment horizontal="center" vertical="top"/>
    </xf>
    <xf numFmtId="0" fontId="1" fillId="7" borderId="4" applyAlignment="1" pivotButton="0" quotePrefix="0" xfId="50">
      <alignment horizontal="center" vertical="top" wrapText="1"/>
    </xf>
    <xf numFmtId="9" fontId="1" fillId="7" borderId="5" applyAlignment="1" pivotButton="0" quotePrefix="0" xfId="50">
      <alignment horizontal="center" vertical="top"/>
    </xf>
    <xf numFmtId="0" fontId="1" fillId="6" borderId="5" applyAlignment="1" pivotButton="0" quotePrefix="0" xfId="50">
      <alignment horizontal="center" vertical="top"/>
    </xf>
    <xf numFmtId="0" fontId="1" fillId="5" borderId="5" applyAlignment="1" pivotButton="0" quotePrefix="0" xfId="50">
      <alignment horizontal="center" vertical="center"/>
    </xf>
    <xf numFmtId="0" fontId="1" fillId="8" borderId="7" applyAlignment="1" pivotButton="0" quotePrefix="0" xfId="50">
      <alignment horizontal="center" vertical="top" wrapText="1"/>
    </xf>
    <xf numFmtId="9" fontId="1" fillId="8" borderId="8" applyAlignment="1" pivotButton="0" quotePrefix="0" xfId="50">
      <alignment horizontal="center" vertical="top"/>
    </xf>
    <xf numFmtId="0" fontId="1" fillId="6" borderId="8" applyAlignment="1" pivotButton="0" quotePrefix="0" xfId="50">
      <alignment horizontal="center" vertical="top"/>
    </xf>
    <xf numFmtId="0" fontId="1" fillId="9" borderId="7" applyAlignment="1" pivotButton="0" quotePrefix="0" xfId="50">
      <alignment horizontal="center" vertical="top" wrapText="1"/>
    </xf>
    <xf numFmtId="9" fontId="1" fillId="9" borderId="8" applyAlignment="1" pivotButton="0" quotePrefix="0" xfId="50">
      <alignment horizontal="center" vertical="top"/>
    </xf>
    <xf numFmtId="0" fontId="1" fillId="6" borderId="9" applyAlignment="1" pivotButton="0" quotePrefix="0" xfId="50">
      <alignment horizontal="center" vertical="top"/>
    </xf>
    <xf numFmtId="0" fontId="1" fillId="6" borderId="10" applyAlignment="1" pivotButton="0" quotePrefix="0" xfId="50">
      <alignment horizontal="center" vertical="top"/>
    </xf>
    <xf numFmtId="0" fontId="1" fillId="5" borderId="8" applyAlignment="1" pivotButton="0" quotePrefix="0" xfId="50">
      <alignment horizontal="center" vertical="center"/>
    </xf>
    <xf numFmtId="0" fontId="1" fillId="14" borderId="2" applyAlignment="1" pivotButton="0" quotePrefix="0" xfId="50">
      <alignment horizontal="center" vertical="center" wrapText="1"/>
    </xf>
    <xf numFmtId="0" fontId="1" fillId="10" borderId="7" applyAlignment="1" pivotButton="0" quotePrefix="0" xfId="50">
      <alignment horizontal="center" vertical="top" wrapText="1"/>
    </xf>
    <xf numFmtId="9" fontId="1" fillId="10" borderId="8" applyAlignment="1" pivotButton="0" quotePrefix="0" xfId="50">
      <alignment horizontal="center" vertical="top"/>
    </xf>
    <xf numFmtId="0" fontId="1" fillId="11" borderId="12" applyAlignment="1" pivotButton="0" quotePrefix="0" xfId="50">
      <alignment horizontal="center" vertical="top" wrapText="1"/>
    </xf>
    <xf numFmtId="9" fontId="1" fillId="11" borderId="9" applyAlignment="1" pivotButton="0" quotePrefix="0" xfId="50">
      <alignment horizontal="center" vertical="top"/>
    </xf>
    <xf numFmtId="0" fontId="1" fillId="0" borderId="0" applyAlignment="1" pivotButton="0" quotePrefix="0" xfId="50">
      <alignment horizontal="center" vertical="top" wrapText="1"/>
    </xf>
    <xf numFmtId="9" fontId="1" fillId="8" borderId="3" applyAlignment="1" pivotButton="0" quotePrefix="0" xfId="50">
      <alignment horizontal="center" vertical="top"/>
    </xf>
    <xf numFmtId="9" fontId="1" fillId="7" borderId="13" applyAlignment="1" pivotButton="0" quotePrefix="0" xfId="50">
      <alignment horizontal="center" vertical="top"/>
    </xf>
    <xf numFmtId="9" fontId="1" fillId="0" borderId="0" applyAlignment="1" pivotButton="0" quotePrefix="0" xfId="50">
      <alignment horizontal="center" vertical="top"/>
    </xf>
    <xf numFmtId="0" fontId="1" fillId="3" borderId="14" applyAlignment="1" pivotButton="0" quotePrefix="0" xfId="50">
      <alignment horizontal="left" vertical="top" wrapText="1"/>
    </xf>
    <xf numFmtId="0" fontId="1" fillId="18" borderId="14" applyAlignment="1" pivotButton="0" quotePrefix="0" xfId="50">
      <alignment horizontal="left" vertical="top" wrapText="1"/>
    </xf>
    <xf numFmtId="0" fontId="1" fillId="0" borderId="0" applyAlignment="1" pivotButton="0" quotePrefix="0" xfId="52">
      <alignment horizontal="left" vertical="top"/>
    </xf>
    <xf numFmtId="0" fontId="1" fillId="13" borderId="2" applyAlignment="1" pivotButton="0" quotePrefix="0" xfId="1">
      <alignment horizontal="center" vertical="center" wrapText="1"/>
    </xf>
    <xf numFmtId="0" fontId="1" fillId="13" borderId="3" applyAlignment="1" pivotButton="0" quotePrefix="0" xfId="1">
      <alignment horizontal="center" vertical="center"/>
    </xf>
    <xf numFmtId="0" fontId="1" fillId="13" borderId="5" applyAlignment="1" pivotButton="0" quotePrefix="0" xfId="1">
      <alignment horizontal="center" vertical="center" wrapText="1"/>
    </xf>
    <xf numFmtId="0" fontId="1" fillId="13" borderId="8" applyAlignment="1" pivotButton="0" quotePrefix="0" xfId="1">
      <alignment horizontal="center" vertical="center" wrapText="1"/>
    </xf>
    <xf numFmtId="0" fontId="1" fillId="8" borderId="7" applyAlignment="1" pivotButton="0" quotePrefix="0" xfId="1">
      <alignment horizontal="left" vertical="top"/>
    </xf>
    <xf numFmtId="0" fontId="1" fillId="14" borderId="2" applyAlignment="1" pivotButton="0" quotePrefix="0" xfId="1">
      <alignment horizontal="center" vertical="center" wrapText="1"/>
    </xf>
    <xf numFmtId="0" fontId="1" fillId="14" borderId="8" applyAlignment="1" pivotButton="0" quotePrefix="0" xfId="1">
      <alignment horizontal="center" vertical="center" wrapText="1"/>
    </xf>
    <xf numFmtId="0" fontId="1" fillId="11" borderId="12" applyAlignment="1" pivotButton="0" quotePrefix="0" xfId="1">
      <alignment horizontal="left" vertical="top"/>
    </xf>
    <xf numFmtId="0" fontId="14" fillId="0" borderId="14" applyAlignment="1" pivotButton="0" quotePrefix="0" xfId="0">
      <alignment horizontal="left" vertical="center" wrapText="1"/>
    </xf>
    <xf numFmtId="0" fontId="29" fillId="0" borderId="14" applyAlignment="1" pivotButton="0" quotePrefix="0" xfId="0">
      <alignment vertical="center" wrapText="1"/>
    </xf>
    <xf numFmtId="0" fontId="14" fillId="2" borderId="18" applyAlignment="1" pivotButton="0" quotePrefix="0" xfId="0">
      <alignment vertical="center" wrapText="1"/>
    </xf>
    <xf numFmtId="0" fontId="14" fillId="2" borderId="19" applyAlignment="1" pivotButton="0" quotePrefix="0" xfId="0">
      <alignment vertical="center" wrapText="1"/>
    </xf>
    <xf numFmtId="0" fontId="14" fillId="2" borderId="15" applyAlignment="1" pivotButton="0" quotePrefix="0" xfId="0">
      <alignment vertical="center" wrapText="1"/>
    </xf>
    <xf numFmtId="0" fontId="14" fillId="0" borderId="18" applyAlignment="1" pivotButton="0" quotePrefix="0" xfId="0">
      <alignment horizontal="left" vertical="center" wrapText="1"/>
    </xf>
    <xf numFmtId="0" fontId="14" fillId="0" borderId="15" applyAlignment="1" pivotButton="0" quotePrefix="0" xfId="0">
      <alignment horizontal="left" vertical="center" wrapText="1"/>
    </xf>
    <xf numFmtId="0" fontId="29" fillId="0" borderId="14" applyAlignment="1" pivotButton="0" quotePrefix="0" xfId="0">
      <alignment vertical="center" wrapText="1" shrinkToFit="1"/>
    </xf>
    <xf numFmtId="0" fontId="13" fillId="0" borderId="0" applyAlignment="1" pivotButton="0" quotePrefix="0" xfId="0">
      <alignment vertical="center" wrapText="1"/>
    </xf>
    <xf numFmtId="0" fontId="14" fillId="2" borderId="18" applyAlignment="1" pivotButton="0" quotePrefix="0" xfId="0">
      <alignment horizontal="left" vertical="center" wrapText="1"/>
    </xf>
    <xf numFmtId="0" fontId="14" fillId="2" borderId="19" applyAlignment="1" pivotButton="0" quotePrefix="0" xfId="0">
      <alignment horizontal="left" vertical="center" wrapText="1"/>
    </xf>
    <xf numFmtId="0" fontId="14" fillId="2" borderId="15" applyAlignment="1" pivotButton="0" quotePrefix="0" xfId="0">
      <alignment horizontal="left" vertical="center" wrapText="1"/>
    </xf>
    <xf numFmtId="0" fontId="29" fillId="0" borderId="18" applyAlignment="1" pivotButton="0" quotePrefix="0" xfId="0">
      <alignment horizontal="left" vertical="center" wrapText="1"/>
    </xf>
    <xf numFmtId="0" fontId="29" fillId="0" borderId="19" applyAlignment="1" pivotButton="0" quotePrefix="0" xfId="0">
      <alignment horizontal="left" vertical="center" wrapText="1"/>
    </xf>
    <xf numFmtId="0" fontId="29" fillId="0" borderId="15" applyAlignment="1" pivotButton="0" quotePrefix="0" xfId="0">
      <alignment horizontal="left" vertical="center" wrapText="1"/>
    </xf>
    <xf numFmtId="0" fontId="27" fillId="0" borderId="20" applyAlignment="1" pivotButton="0" quotePrefix="0" xfId="0">
      <alignment vertical="center" wrapText="1"/>
    </xf>
    <xf numFmtId="0" fontId="28" fillId="0" borderId="21" applyAlignment="1" pivotButton="0" quotePrefix="0" xfId="0">
      <alignment vertical="center" wrapText="1"/>
    </xf>
    <xf numFmtId="0" fontId="28" fillId="0" borderId="22" applyAlignment="1" pivotButton="0" quotePrefix="0" xfId="0">
      <alignment vertical="center" wrapText="1"/>
    </xf>
    <xf numFmtId="0" fontId="17" fillId="0" borderId="23" applyAlignment="1" pivotButton="0" quotePrefix="0" xfId="0">
      <alignment vertical="center" wrapText="1"/>
    </xf>
    <xf numFmtId="0" fontId="0" fillId="0" borderId="24" applyAlignment="1" pivotButton="0" quotePrefix="0" xfId="0">
      <alignment vertical="center" wrapText="1"/>
    </xf>
    <xf numFmtId="0" fontId="0" fillId="0" borderId="17" applyAlignment="1" pivotButton="0" quotePrefix="0" xfId="0">
      <alignment vertical="center" wrapText="1"/>
    </xf>
    <xf numFmtId="0" fontId="25" fillId="0" borderId="21" applyAlignment="1" pivotButton="0" quotePrefix="0" xfId="0">
      <alignment vertical="center" wrapText="1"/>
    </xf>
    <xf numFmtId="0" fontId="0" fillId="0" borderId="21" applyAlignment="1" pivotButton="0" quotePrefix="0" xfId="0">
      <alignment vertical="center" wrapText="1"/>
    </xf>
    <xf numFmtId="0" fontId="15" fillId="0" borderId="0" applyAlignment="1" pivotButton="0" quotePrefix="0" xfId="0">
      <alignment horizontal="left" wrapText="1"/>
    </xf>
    <xf numFmtId="0" fontId="12" fillId="0" borderId="0" applyAlignment="1" pivotButton="0" quotePrefix="0" xfId="0">
      <alignment horizontal="left" wrapText="1"/>
    </xf>
    <xf numFmtId="0" fontId="14" fillId="0" borderId="0" applyAlignment="1" pivotButton="0" quotePrefix="0" xfId="0">
      <alignment horizontal="left" wrapText="1"/>
    </xf>
    <xf numFmtId="0" fontId="13" fillId="0" borderId="0" applyAlignment="1" pivotButton="0" quotePrefix="0" xfId="0">
      <alignment horizontal="left" wrapText="1"/>
    </xf>
    <xf numFmtId="0" fontId="14" fillId="2" borderId="0" applyAlignment="1" pivotButton="0" quotePrefix="0" xfId="0">
      <alignment horizontal="left" vertical="top" wrapText="1"/>
    </xf>
    <xf numFmtId="0" fontId="27" fillId="0" borderId="25" applyAlignment="1" pivotButton="0" quotePrefix="0" xfId="0">
      <alignment vertical="center" wrapText="1"/>
    </xf>
    <xf numFmtId="0" fontId="0" fillId="0" borderId="21" pivotButton="0" quotePrefix="0" xfId="0"/>
    <xf numFmtId="0" fontId="0" fillId="0" borderId="22" pivotButton="0" quotePrefix="0" xfId="0"/>
    <xf numFmtId="0" fontId="17" fillId="0" borderId="16" applyAlignment="1" pivotButton="0" quotePrefix="0" xfId="0">
      <alignment vertical="center" wrapText="1"/>
    </xf>
    <xf numFmtId="0" fontId="0" fillId="0" borderId="24" pivotButton="0" quotePrefix="0" xfId="0"/>
    <xf numFmtId="0" fontId="0" fillId="0" borderId="17" pivotButton="0" quotePrefix="0" xfId="0"/>
    <xf numFmtId="0" fontId="0" fillId="0" borderId="19" pivotButton="0" quotePrefix="0" xfId="0"/>
    <xf numFmtId="0" fontId="0" fillId="0" borderId="15" pivotButton="0" quotePrefix="0" xfId="0"/>
  </cellXfs>
  <cellStyles count="61">
    <cellStyle name="Normal" xfId="0" builtinId="0"/>
    <cellStyle name="Normal 2" xfId="1"/>
    <cellStyle name="Normal 2 2" xfId="2"/>
    <cellStyle name="Normal 2 2 2" xfId="3"/>
    <cellStyle name="Normal 2 4" xfId="4"/>
    <cellStyle name="Normal 2 3" xfId="5"/>
    <cellStyle name="Normal 2 2 2 2" xfId="6"/>
    <cellStyle name="Normal 2 4 2" xfId="7"/>
    <cellStyle name="Normal 2 5" xfId="8"/>
    <cellStyle name="Normal 2 2 3" xfId="9"/>
    <cellStyle name="Normal 2 2 2 3" xfId="10"/>
    <cellStyle name="Normal 2 4 3" xfId="11"/>
    <cellStyle name="Normal 2 3 2" xfId="12"/>
    <cellStyle name="Normal 2 2 2 2 2" xfId="13"/>
    <cellStyle name="Normal 2 4 2 2" xfId="14"/>
    <cellStyle name="Normal 2 2 2 2 3" xfId="15"/>
    <cellStyle name="Normal 2 2 2 4" xfId="16"/>
    <cellStyle name="Normal 2 3 3" xfId="17"/>
    <cellStyle name="Normal 2 6" xfId="18"/>
    <cellStyle name="Normal 2 7" xfId="19"/>
    <cellStyle name="Normal 2 2 4" xfId="20"/>
    <cellStyle name="Normal 2 2 2 5" xfId="21"/>
    <cellStyle name="Normal 2 4 4" xfId="22"/>
    <cellStyle name="Normal 2 3 4" xfId="23"/>
    <cellStyle name="Normal 2 2 2 2 4" xfId="24"/>
    <cellStyle name="Normal 2 4 2 3" xfId="25"/>
    <cellStyle name="Normal 2 5 2" xfId="26"/>
    <cellStyle name="Normal 2 2 3 2" xfId="27"/>
    <cellStyle name="Normal 2 2 2 3 2" xfId="28"/>
    <cellStyle name="Normal 2 4 3 2" xfId="29"/>
    <cellStyle name="Normal 2 3 2 2" xfId="30"/>
    <cellStyle name="Normal 2 2 2 2 2 2" xfId="31"/>
    <cellStyle name="Normal 2 4 2 2 2" xfId="32"/>
    <cellStyle name="Normal 2 2 2 2 3 2" xfId="33"/>
    <cellStyle name="Normal 2 2 2 4 2" xfId="34"/>
    <cellStyle name="Normal 2 3 3 2" xfId="35"/>
    <cellStyle name="Normal 2 6 2" xfId="36"/>
    <cellStyle name="Normal 3" xfId="37"/>
    <cellStyle name="Normal 2 4 5" xfId="38"/>
    <cellStyle name="Normal 2 2 2 2 2 2 2" xfId="39"/>
    <cellStyle name="Normal 2 4 3 3" xfId="40"/>
    <cellStyle name="Normal 2 3 2 2 2" xfId="41"/>
    <cellStyle name="Normal 2 2 2 2 3 3" xfId="42"/>
    <cellStyle name="Normal 2 9" xfId="43"/>
    <cellStyle name="Normal 2 2 2 2 5" xfId="44"/>
    <cellStyle name="Normal 2 4 6" xfId="45"/>
    <cellStyle name="Normal 2 2 2 4 3" xfId="46"/>
    <cellStyle name="Normal 2 3 3 3" xfId="47"/>
    <cellStyle name="Normal 2 6 3" xfId="48"/>
    <cellStyle name="Normal 2 4 2 2 2 2" xfId="49"/>
    <cellStyle name="Normal 2 2 2 2 3 3 2" xfId="50"/>
    <cellStyle name="Normal 2 4 5 2" xfId="51"/>
    <cellStyle name="Normal 2 2 2 4 3 2" xfId="52"/>
    <cellStyle name="Normal 2 3 3 3 2" xfId="53"/>
    <cellStyle name="Normal 2 6 3 2" xfId="54"/>
    <cellStyle name="Normal 2 2 2 2 2 2 3" xfId="55"/>
    <cellStyle name="Normal 2 4 2 2 2 3" xfId="56"/>
    <cellStyle name="Normal 2 2 2 2 3 3 3" xfId="57"/>
    <cellStyle name="Normal 2 3 2 2 3" xfId="58"/>
    <cellStyle name="Normal 2 2 2 4 3 3" xfId="59"/>
    <cellStyle name="Normal 2 6 3 3" xfId="60"/>
  </cellStyles>
  <dxfs count="274">
    <dxf>
      <font>
        <color theme="0"/>
      </font>
      <fill>
        <patternFill>
          <bgColor rgb="FFFF0000"/>
        </patternFill>
      </fill>
    </dxf>
    <dxf>
      <font>
        <color theme="0"/>
      </font>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theme="0" tint="-0.1499679555650502"/>
        </patternFill>
      </fill>
    </dxf>
    <dxf>
      <fill>
        <patternFill>
          <bgColor rgb="FFFFFF00"/>
        </patternFill>
      </fill>
    </dxf>
    <dxf>
      <fill>
        <patternFill>
          <bgColor rgb="FF92D050"/>
        </patternFill>
      </fill>
    </dxf>
    <dxf>
      <font>
        <color theme="0"/>
      </font>
      <fill>
        <patternFill>
          <bgColor rgb="FFFF0000"/>
        </patternFill>
      </fill>
    </dxf>
    <dxf>
      <font>
        <color theme="0"/>
      </font>
      <fill>
        <patternFill>
          <bgColor rgb="FFFF0000"/>
        </patternFill>
      </fill>
    </dxf>
    <dxf>
      <fill>
        <patternFill>
          <bgColor theme="0" tint="-0.1499679555650502"/>
        </patternFill>
      </fill>
    </dxf>
    <dxf>
      <fill>
        <patternFill>
          <bgColor rgb="FFFFFF00"/>
        </patternFill>
      </fill>
    </dxf>
    <dxf>
      <fill>
        <patternFill>
          <bgColor rgb="FF92D05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0" tint="-0.1499679555650502"/>
        </patternFill>
      </fill>
    </dxf>
    <dxf>
      <fill>
        <patternFill>
          <bgColor rgb="FFFFFF00"/>
        </patternFill>
      </fill>
    </dxf>
    <dxf>
      <fill>
        <patternFill>
          <bgColor rgb="FFFFFF00"/>
        </patternFill>
      </fill>
    </dxf>
    <dxf>
      <font>
        <color theme="0"/>
      </font>
      <fill>
        <patternFill>
          <bgColor rgb="FFFF0000"/>
        </patternFill>
      </fill>
    </dxf>
    <dxf>
      <fill>
        <patternFill>
          <bgColor rgb="FF92D050"/>
        </patternFill>
      </fill>
    </dxf>
    <dxf>
      <font>
        <color theme="0"/>
      </font>
      <fill>
        <patternFill>
          <bgColor rgb="FFFF0000"/>
        </patternFill>
      </fill>
    </dxf>
    <dxf>
      <fill>
        <patternFill>
          <bgColor rgb="FF92D050"/>
        </patternFill>
      </fill>
    </dxf>
    <dxf>
      <fill>
        <patternFill>
          <bgColor rgb="FFFFFF00"/>
        </patternFill>
      </fill>
    </dxf>
    <dxf>
      <fill>
        <patternFill>
          <bgColor theme="0" tint="-0.149967955565050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theme="0" tint="-0.1499679555650502"/>
        </patternFill>
      </fill>
    </dxf>
    <dxf>
      <fill>
        <patternFill>
          <bgColor rgb="FFFFFF00"/>
        </patternFill>
      </fill>
    </dxf>
    <dxf>
      <fill>
        <patternFill>
          <bgColor rgb="FF92D050"/>
        </patternFill>
      </fill>
    </dxf>
    <dxf>
      <fill>
        <patternFill>
          <bgColor theme="0" tint="-0.1499679555650502"/>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92D050"/>
        </patternFill>
      </fill>
    </dxf>
    <dxf>
      <fill>
        <patternFill>
          <bgColor rgb="FFFFFF00"/>
        </patternFill>
      </fill>
    </dxf>
    <dxf>
      <fill>
        <patternFill>
          <bgColor theme="0" tint="-0.1499679555650502"/>
        </patternFill>
      </fill>
    </dxf>
    <dxf>
      <fill>
        <patternFill>
          <bgColor rgb="FF92D050"/>
        </patternFill>
      </fill>
    </dxf>
    <dxf>
      <fill>
        <patternFill>
          <bgColor rgb="FFFFFF00"/>
        </patternFill>
      </fill>
    </dxf>
    <dxf>
      <fill>
        <patternFill>
          <bgColor theme="0" tint="-0.1499679555650502"/>
        </patternFill>
      </fill>
    </dxf>
    <dxf>
      <fill>
        <patternFill>
          <bgColor rgb="FFFFFF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theme="0" tint="-0.1499679555650502"/>
        </patternFill>
      </fill>
    </dxf>
    <dxf>
      <fill>
        <patternFill>
          <bgColor rgb="FFFFFF00"/>
        </patternFill>
      </fill>
    </dxf>
    <dxf>
      <fill>
        <patternFill>
          <bgColor rgb="FF92D05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theme="0" tint="-0.149967955565050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0" tint="-0.1499679555650502"/>
        </patternFill>
      </fill>
    </dxf>
    <dxf>
      <fill>
        <patternFill>
          <bgColor rgb="FFFFFF00"/>
        </patternFill>
      </fill>
    </dxf>
    <dxf>
      <fill>
        <patternFill>
          <bgColor rgb="FF92D050"/>
        </patternFill>
      </fill>
    </dxf>
    <dxf>
      <fill>
        <patternFill>
          <bgColor rgb="FF92D05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0" tint="-0.1499679555650502"/>
        </patternFill>
      </fill>
    </dxf>
    <dxf>
      <fill>
        <patternFill>
          <bgColor rgb="FFFFFF00"/>
        </patternFill>
      </fill>
    </dxf>
    <dxf>
      <fill>
        <patternFill>
          <bgColor rgb="FF92D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ill>
        <patternFill>
          <bgColor rgb="FF92D050"/>
        </patternFill>
      </fill>
    </dxf>
    <dxf>
      <fill>
        <patternFill>
          <bgColor rgb="FF92D050"/>
        </patternFill>
      </fill>
    </dxf>
    <dxf>
      <fill>
        <patternFill>
          <bgColor theme="0" tint="-0.1499679555650502"/>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theme="0" tint="-0.1499679555650502"/>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theme="0" tint="-0.1499679555650502"/>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theme="0" tint="-0.1499679555650502"/>
        </patternFill>
      </fill>
    </dxf>
    <dxf>
      <fill>
        <patternFill>
          <bgColor rgb="FFFFFF00"/>
        </patternFill>
      </fill>
    </dxf>
    <dxf>
      <fill>
        <patternFill>
          <bgColor theme="0" tint="-0.1499679555650502"/>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theme="0" tint="-0.1499679555650502"/>
        </patternFill>
      </fill>
    </dxf>
    <dxf>
      <fill>
        <patternFill>
          <bgColor rgb="FFFFFF00"/>
        </patternFill>
      </fill>
    </dxf>
    <dxf>
      <fill>
        <patternFill>
          <bgColor rgb="FF92D050"/>
        </patternFill>
      </fill>
    </dxf>
    <dxf>
      <fill>
        <patternFill>
          <bgColor theme="0" tint="-0.1499679555650502"/>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theme="0" tint="-0.1499679555650502"/>
        </patternFill>
      </fill>
    </dxf>
    <dxf>
      <fill>
        <patternFill>
          <bgColor rgb="FFFFFF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92D050"/>
        </patternFill>
      </fill>
    </dxf>
    <dxf>
      <fill>
        <patternFill>
          <bgColor rgb="FFFFFF00"/>
        </patternFill>
      </fill>
    </dxf>
    <dxf>
      <fill>
        <patternFill>
          <bgColor theme="0" tint="-0.1499679555650502"/>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FF00"/>
        </patternFill>
      </fill>
    </dxf>
    <dxf>
      <fill>
        <patternFill>
          <bgColor theme="0" tint="-0.1499679555650502"/>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theme="0" tint="-0.1499679555650502"/>
        </patternFill>
      </fill>
    </dxf>
    <dxf>
      <fill>
        <patternFill>
          <bgColor rgb="FFFFFF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theme="0" tint="-0.1499679555650502"/>
        </patternFill>
      </fill>
    </dxf>
    <dxf>
      <fill>
        <patternFill>
          <bgColor rgb="FF92D05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theme="0" tint="-0.1499679555650502"/>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theme="0" tint="-0.1499679555650502"/>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theme="0" tint="-0.1499679555650502"/>
        </patternFill>
      </fill>
    </dxf>
    <dxf>
      <fill>
        <patternFill>
          <bgColor rgb="FFFFFF00"/>
        </patternFill>
      </fill>
    </dxf>
    <dxf>
      <fill>
        <patternFill>
          <bgColor rgb="FF92D050"/>
        </patternFill>
      </fill>
    </dxf>
    <dxf>
      <fill>
        <patternFill>
          <bgColor rgb="FF92D050"/>
        </patternFill>
      </fill>
    </dxf>
    <dxf>
      <fill>
        <patternFill>
          <bgColor rgb="FF92D050"/>
        </patternFill>
      </fill>
    </dxf>
    <dxf>
      <fill>
        <patternFill>
          <bgColor rgb="FFFFFF00"/>
        </patternFill>
      </fill>
    </dxf>
    <dxf>
      <fill>
        <patternFill>
          <bgColor theme="0" tint="-0.1499679555650502"/>
        </patternFill>
      </fill>
    </dxf>
    <dxf>
      <fill>
        <patternFill>
          <bgColor rgb="FFFFFF00"/>
        </patternFill>
      </fill>
    </dxf>
    <dxf>
      <fill>
        <patternFill>
          <bgColor rgb="FFFFFF00"/>
        </patternFill>
      </fill>
    </dxf>
    <dxf>
      <fill>
        <patternFill>
          <bgColor theme="0" tint="-0.1499679555650502"/>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theme="0" tint="-0.1499679555650502"/>
        </patternFill>
      </fill>
    </dxf>
    <dxf>
      <fill>
        <patternFill>
          <bgColor rgb="FFFF0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ill>
        <patternFill>
          <bgColor theme="0" tint="-0.1499679555650502"/>
        </patternFill>
      </fill>
    </dxf>
    <dxf>
      <fill>
        <patternFill>
          <bgColor rgb="FFFFFF00"/>
        </patternFill>
      </fill>
    </dxf>
    <dxf>
      <fill>
        <patternFill>
          <bgColor rgb="FF92D050"/>
        </patternFill>
      </fill>
    </dxf>
    <dxf>
      <fill>
        <patternFill>
          <bgColor rgb="FF92D05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92D050"/>
        </patternFill>
      </fill>
    </dxf>
    <dxf>
      <fill>
        <patternFill>
          <bgColor rgb="FFFFFF00"/>
        </patternFill>
      </fill>
    </dxf>
    <dxf>
      <fill>
        <patternFill>
          <bgColor theme="0" tint="-0.1499679555650502"/>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theme="0" tint="-0.1499679555650502"/>
        </patternFill>
      </fill>
    </dxf>
    <dxf>
      <fill>
        <patternFill>
          <bgColor rgb="FFFFFF00"/>
        </patternFill>
      </fill>
    </dxf>
    <dxf>
      <fill>
        <patternFill>
          <bgColor rgb="FF92D050"/>
        </patternFill>
      </fill>
    </dxf>
    <dxf>
      <fill>
        <patternFill>
          <bgColor theme="0" tint="-0.1499679555650502"/>
        </patternFill>
      </fill>
    </dxf>
    <dxf>
      <fill>
        <patternFill>
          <bgColor rgb="FFFFFF00"/>
        </patternFill>
      </fill>
    </dxf>
    <dxf>
      <fill>
        <patternFill>
          <bgColor rgb="FFFFFF00"/>
        </patternFill>
      </fill>
    </dxf>
    <dxf>
      <fill>
        <patternFill>
          <bgColor rgb="FF92D050"/>
        </patternFill>
      </fill>
    </dxf>
    <dxf>
      <fill>
        <patternFill>
          <bgColor rgb="FFFFFF00"/>
        </patternFill>
      </fill>
    </dxf>
    <dxf>
      <fill>
        <patternFill>
          <bgColor theme="0" tint="-0.1499679555650502"/>
        </patternFill>
      </fill>
    </dxf>
    <dxf>
      <fill>
        <patternFill>
          <bgColor rgb="FFFFFF00"/>
        </patternFill>
      </fill>
    </dxf>
    <dxf>
      <fill>
        <patternFill>
          <bgColor rgb="FF92D050"/>
        </patternFill>
      </fill>
    </dxf>
    <dxf>
      <fill>
        <patternFill>
          <bgColor rgb="FF92D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ill>
        <patternFill>
          <bgColor theme="0" tint="-0.1499679555650502"/>
        </patternFill>
      </fill>
    </dxf>
    <dxf>
      <fill>
        <patternFill>
          <bgColor rgb="FFFFFF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theme="0" tint="-0.1499679555650502"/>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theme="0" tint="-0.1499679555650502"/>
        </patternFill>
      </fill>
    </dxf>
    <dxf>
      <fill>
        <patternFill>
          <bgColor rgb="FFFFFF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styles" Target="styles.xml" Id="rId6"/><Relationship Type="http://schemas.openxmlformats.org/officeDocument/2006/relationships/theme" Target="theme/theme1.xml" Id="rId7"/></Relationships>
</file>

<file path=xl/drawings/_rels/drawing1.xml.rels><Relationships xmlns="http://schemas.openxmlformats.org/package/2006/relationships"><Relationship Type="http://schemas.openxmlformats.org/officeDocument/2006/relationships/image" Target="/xl/media/image1.jpeg" Id="rId1"/></Relationships>
</file>

<file path=xl/drawings/drawing1.xml><?xml version="1.0" encoding="utf-8"?>
<wsDr xmlns="http://schemas.openxmlformats.org/drawingml/2006/spreadsheetDrawing">
  <twoCellAnchor>
    <from>
      <col>1</col>
      <colOff>502920</colOff>
      <row>0</row>
      <rowOff>0</rowOff>
    </from>
    <to>
      <col>4</col>
      <colOff>76200</colOff>
      <row>0</row>
      <rowOff>0</rowOff>
    </to>
    <pic>
      <nvPicPr>
        <cNvPr id="2" name="Picture 2" descr="BHR-Frontline_small_LOGO"/>
        <cNvPicPr>
          <a:picLocks xmlns:a="http://schemas.openxmlformats.org/drawingml/2006/main" noChangeAspect="1"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1496695" y="0"/>
          <a:ext cx="3103880" cy="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https://globalpsa.sharepoint.com/sites/UATTestingteam/Shared%20Documents/CL%20DL%20testing/DPP2/2022.11.16%20DPP2%20Smart%20Logic%20for%20JP%20(by%20Isaac)/01.%20Towage%20Smart%20Logic/lh2-DPP2%20Rel2%20JP%20Towage%20Smart%20Logic%20Nov%202022.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1 Mandat TestCase(v2.0 as base)"/>
      <sheetName val="1Test Case(Ref from Rel2a)"/>
      <sheetName val="1Test Case(PltgTwg SmarLogic）"/>
      <sheetName val="Timing Scenarios"/>
      <sheetName val="Ref"/>
      <sheetName val="2 Defect Management"/>
    </sheetNames>
    <sheetDataSet>
      <sheetData sheetId="0" refreshError="1"/>
      <sheetData sheetId="1" refreshError="1"/>
      <sheetData sheetId="2">
        <row r="14">
          <cell r="O14" t="str">
            <v>S</v>
          </cell>
        </row>
        <row r="15">
          <cell r="O15" t="str">
            <v>M</v>
          </cell>
        </row>
        <row r="16">
          <cell r="O16" t="str">
            <v>C</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F27"/>
  <sheetViews>
    <sheetView zoomScaleNormal="100" workbookViewId="0">
      <selection activeCell="D30" sqref="D30"/>
    </sheetView>
  </sheetViews>
  <sheetFormatPr baseColWidth="8" defaultColWidth="9.1328125" defaultRowHeight="12.75"/>
  <cols>
    <col width="14.1328125" customWidth="1" style="73" min="1" max="1"/>
    <col width="19.59765625" bestFit="1" customWidth="1" style="73" min="2" max="2"/>
    <col width="17.59765625" customWidth="1" style="73" min="3" max="3"/>
    <col width="13.3984375" customWidth="1" style="73" min="4" max="4"/>
    <col width="14.3984375" customWidth="1" style="73" min="5" max="5"/>
    <col width="20.73046875" bestFit="1" customWidth="1" style="73" min="6" max="6"/>
    <col width="9.1328125" customWidth="1" style="73" min="7" max="16384"/>
  </cols>
  <sheetData>
    <row r="1">
      <c r="A1" s="345" t="inlineStr">
        <is>
          <t>DPP2  v2.16 (Revamp Testing) Including Single Berting &amp; Double Berthing (API) for JPC and PSAC</t>
        </is>
      </c>
      <c r="B1" s="346" t="n"/>
      <c r="C1" s="346" t="n"/>
      <c r="D1" s="346" t="n"/>
      <c r="E1" s="346" t="n"/>
      <c r="F1" s="347" t="n"/>
    </row>
    <row r="2" ht="24.75" customHeight="1">
      <c r="A2" s="348" t="inlineStr">
        <is>
          <t>Test Specification &amp; Test Coverage Matrix</t>
        </is>
      </c>
      <c r="B2" s="349" t="n"/>
      <c r="C2" s="349" t="n"/>
      <c r="D2" s="349" t="n"/>
      <c r="E2" s="349" t="n"/>
      <c r="F2" s="350" t="n"/>
    </row>
    <row r="3" ht="13.15" customHeight="1">
      <c r="A3" s="338" t="n"/>
      <c r="B3" s="346" t="n"/>
      <c r="C3" s="346" t="n"/>
      <c r="D3" s="346" t="n"/>
      <c r="E3" s="346" t="n"/>
      <c r="F3" s="346" t="n"/>
    </row>
    <row r="4">
      <c r="A4" s="336" t="n"/>
      <c r="B4" s="349" t="n"/>
      <c r="C4" s="349" t="n"/>
      <c r="D4" s="349" t="n"/>
      <c r="E4" s="349" t="n"/>
      <c r="F4" s="349" t="n"/>
    </row>
    <row r="5">
      <c r="A5" s="74" t="inlineStr">
        <is>
          <t>Project:</t>
        </is>
      </c>
      <c r="B5" s="331" t="inlineStr">
        <is>
          <t>DPP2</t>
        </is>
      </c>
      <c r="C5" s="327" t="inlineStr">
        <is>
          <t>Version No:</t>
        </is>
      </c>
      <c r="D5" s="77" t="n">
        <v>2.16</v>
      </c>
      <c r="E5" s="327" t="inlineStr">
        <is>
          <t>Version Date:</t>
        </is>
      </c>
      <c r="F5" s="78" t="n">
        <v>45286</v>
      </c>
    </row>
    <row r="6">
      <c r="A6" s="74" t="inlineStr">
        <is>
          <t>Title:</t>
        </is>
      </c>
      <c r="B6" s="331" t="inlineStr">
        <is>
          <t>DPP2  v2.16 (Revamp Testing) Including Single Berting &amp; Double Berthing (API) for JPC and PSAC</t>
        </is>
      </c>
      <c r="C6" s="351" t="n"/>
      <c r="D6" s="351" t="n"/>
      <c r="E6" s="351" t="n"/>
      <c r="F6" s="352" t="n"/>
    </row>
    <row r="7" ht="23.25" customHeight="1">
      <c r="A7" s="74" t="inlineStr">
        <is>
          <t>Filename:</t>
        </is>
      </c>
      <c r="B7" s="331" t="inlineStr">
        <is>
          <t>DPP2  v2.16 (Revamp Testing) PAT Test Spec</t>
        </is>
      </c>
      <c r="C7" s="351" t="n"/>
      <c r="D7" s="352" t="n"/>
      <c r="E7" s="79" t="inlineStr">
        <is>
          <t>Template:</t>
        </is>
      </c>
      <c r="F7" s="331" t="inlineStr">
        <is>
          <t>Test Specification &amp; Test Coverage Matrix Template</t>
        </is>
      </c>
    </row>
    <row r="8">
      <c r="A8" s="74" t="inlineStr">
        <is>
          <t>Version</t>
        </is>
      </c>
      <c r="B8" s="328" t="inlineStr">
        <is>
          <t>Date</t>
        </is>
      </c>
      <c r="C8" s="79" t="inlineStr">
        <is>
          <t>By</t>
        </is>
      </c>
      <c r="D8" s="79" t="inlineStr">
        <is>
          <t>Summary</t>
        </is>
      </c>
      <c r="E8" s="351" t="n"/>
      <c r="F8" s="352" t="n"/>
    </row>
    <row r="9">
      <c r="A9" s="77" t="n">
        <v>2.16</v>
      </c>
      <c r="B9" s="78" t="n"/>
      <c r="C9" s="81" t="inlineStr">
        <is>
          <t>Nina &amp; Ming Ping</t>
        </is>
      </c>
      <c r="D9" s="81" t="inlineStr">
        <is>
          <t>Summaized Version</t>
        </is>
      </c>
      <c r="E9" s="351" t="n"/>
      <c r="F9" s="352" t="n"/>
    </row>
    <row r="10" ht="20.1" customHeight="1">
      <c r="A10" s="77" t="n"/>
      <c r="B10" s="78" t="n"/>
      <c r="C10" s="81" t="n"/>
      <c r="D10" s="81" t="n"/>
      <c r="E10" s="351" t="n"/>
      <c r="F10" s="352" t="n"/>
    </row>
    <row r="11" ht="22.5" customHeight="1">
      <c r="A11" s="77" t="n"/>
      <c r="B11" s="78" t="n"/>
      <c r="C11" s="81" t="n"/>
      <c r="D11" s="81" t="n"/>
      <c r="E11" s="351" t="n"/>
      <c r="F11" s="352" t="n"/>
    </row>
    <row r="12">
      <c r="A12" s="81" t="n"/>
      <c r="B12" s="275" t="n"/>
      <c r="C12" s="81" t="n"/>
      <c r="D12" s="81" t="n"/>
      <c r="E12" s="351" t="n"/>
      <c r="F12" s="352" t="n"/>
    </row>
    <row r="13">
      <c r="A13" s="81" t="n"/>
      <c r="B13" s="275" t="n"/>
      <c r="C13" s="81" t="n"/>
      <c r="D13" s="81" t="n"/>
      <c r="E13" s="351" t="n"/>
      <c r="F13" s="352" t="n"/>
    </row>
    <row r="14">
      <c r="A14" s="325" t="n"/>
    </row>
    <row r="15">
      <c r="A15" s="74" t="inlineStr">
        <is>
          <t>TESTED BY:</t>
        </is>
      </c>
      <c r="B15" s="351" t="n"/>
      <c r="C15" s="351" t="n"/>
      <c r="D15" s="351" t="n"/>
      <c r="E15" s="351" t="n"/>
      <c r="F15" s="352" t="n"/>
    </row>
    <row r="16" ht="15.75" customHeight="1">
      <c r="A16" s="317" t="inlineStr">
        <is>
          <t>Title</t>
        </is>
      </c>
      <c r="B16" s="352" t="n"/>
      <c r="C16" s="317" t="inlineStr">
        <is>
          <t>Name</t>
        </is>
      </c>
      <c r="D16" s="352" t="n"/>
      <c r="E16" s="317" t="inlineStr">
        <is>
          <t>Features Tested</t>
        </is>
      </c>
      <c r="F16" s="317" t="inlineStr">
        <is>
          <t xml:space="preserve">Date </t>
        </is>
      </c>
    </row>
    <row r="17">
      <c r="A17" s="317" t="inlineStr">
        <is>
          <t xml:space="preserve">Test Lead </t>
        </is>
      </c>
      <c r="B17" s="352" t="n"/>
      <c r="C17" s="324" t="inlineStr">
        <is>
          <t>Ting Ming Ping</t>
        </is>
      </c>
      <c r="D17" s="352" t="n"/>
      <c r="E17" s="318" t="n"/>
      <c r="F17" s="146" t="n">
        <v>45238</v>
      </c>
    </row>
    <row r="18">
      <c r="A18" s="317" t="inlineStr">
        <is>
          <t xml:space="preserve">Tester </t>
        </is>
      </c>
      <c r="B18" s="352" t="n"/>
      <c r="C18" s="324" t="n"/>
      <c r="D18" s="352" t="n"/>
      <c r="E18" s="318" t="n"/>
      <c r="F18" s="318" t="n"/>
    </row>
    <row r="19" ht="24.75" customHeight="1">
      <c r="A19" s="325" t="n"/>
    </row>
    <row r="20">
      <c r="A20" s="74" t="inlineStr">
        <is>
          <t>REVIEWED BY:</t>
        </is>
      </c>
      <c r="B20" s="351" t="n"/>
      <c r="C20" s="351" t="n"/>
      <c r="D20" s="351" t="n"/>
      <c r="E20" s="351" t="n"/>
      <c r="F20" s="352" t="n"/>
    </row>
    <row r="21">
      <c r="A21" s="317" t="inlineStr">
        <is>
          <t>Title</t>
        </is>
      </c>
      <c r="B21" s="352" t="n"/>
      <c r="C21" s="317" t="inlineStr">
        <is>
          <t>R &amp; A by</t>
        </is>
      </c>
      <c r="D21" s="352" t="n"/>
      <c r="E21" s="317" t="inlineStr">
        <is>
          <t>Signature</t>
        </is>
      </c>
      <c r="F21" s="317" t="inlineStr">
        <is>
          <t>Date</t>
        </is>
      </c>
    </row>
    <row r="22">
      <c r="A22" s="317" t="inlineStr">
        <is>
          <t>Project Leader</t>
        </is>
      </c>
      <c r="B22" s="352" t="n"/>
      <c r="C22" s="324" t="n"/>
      <c r="D22" s="352" t="n"/>
      <c r="E22" s="318" t="n"/>
      <c r="F22" s="318" t="n"/>
    </row>
    <row r="23" ht="34.5" customHeight="1">
      <c r="A23" s="317" t="n"/>
      <c r="B23" s="352" t="n"/>
      <c r="C23" s="318" t="n"/>
      <c r="D23" s="352" t="n"/>
      <c r="E23" s="318" t="n"/>
      <c r="F23" s="318" t="n"/>
    </row>
    <row r="24" ht="27.75" customHeight="1">
      <c r="A24" s="74" t="inlineStr">
        <is>
          <t>APPROVED BY:</t>
        </is>
      </c>
      <c r="B24" s="351" t="n"/>
      <c r="C24" s="351" t="n"/>
      <c r="D24" s="351" t="n"/>
      <c r="E24" s="351" t="n"/>
      <c r="F24" s="352" t="n"/>
    </row>
    <row r="25">
      <c r="A25" s="317" t="inlineStr">
        <is>
          <t>Title</t>
        </is>
      </c>
      <c r="B25" s="352" t="n"/>
      <c r="C25" s="317" t="inlineStr">
        <is>
          <t>Approved by</t>
        </is>
      </c>
      <c r="D25" s="352" t="n"/>
      <c r="E25" s="317" t="inlineStr">
        <is>
          <t>Signature</t>
        </is>
      </c>
      <c r="F25" s="317" t="inlineStr">
        <is>
          <t>Date</t>
        </is>
      </c>
    </row>
    <row r="26">
      <c r="A26" s="317" t="inlineStr">
        <is>
          <t>Project Manager</t>
        </is>
      </c>
      <c r="B26" s="352" t="n"/>
      <c r="C26" s="324" t="n"/>
      <c r="D26" s="352" t="n"/>
      <c r="E26" s="318" t="n"/>
      <c r="F26" s="318" t="n"/>
    </row>
    <row r="27">
      <c r="A27" s="317" t="inlineStr">
        <is>
          <t>Project Director</t>
        </is>
      </c>
      <c r="B27" s="352" t="n"/>
      <c r="C27" s="318" t="n"/>
      <c r="D27" s="352" t="n"/>
      <c r="E27" s="318" t="n"/>
      <c r="F27" s="318" t="n"/>
    </row>
  </sheetData>
  <mergeCells count="35">
    <mergeCell ref="D13:F13"/>
    <mergeCell ref="D11:F11"/>
    <mergeCell ref="A3:F3"/>
    <mergeCell ref="C26:D26"/>
    <mergeCell ref="A2:F2"/>
    <mergeCell ref="A16:B16"/>
    <mergeCell ref="C16:D16"/>
    <mergeCell ref="A25:B25"/>
    <mergeCell ref="A14:F14"/>
    <mergeCell ref="C25:D25"/>
    <mergeCell ref="D12:F12"/>
    <mergeCell ref="D9:F9"/>
    <mergeCell ref="C22:D22"/>
    <mergeCell ref="A4:F4"/>
    <mergeCell ref="A20:F20"/>
    <mergeCell ref="A27:B27"/>
    <mergeCell ref="A18:B18"/>
    <mergeCell ref="D8:F8"/>
    <mergeCell ref="A26:B26"/>
    <mergeCell ref="A21:B21"/>
    <mergeCell ref="C21:D21"/>
    <mergeCell ref="A19:F19"/>
    <mergeCell ref="C27:D27"/>
    <mergeCell ref="A17:B17"/>
    <mergeCell ref="A23:B23"/>
    <mergeCell ref="B7:D7"/>
    <mergeCell ref="C17:D17"/>
    <mergeCell ref="C23:D23"/>
    <mergeCell ref="A15:F15"/>
    <mergeCell ref="A22:B22"/>
    <mergeCell ref="D10:F10"/>
    <mergeCell ref="A24:F24"/>
    <mergeCell ref="B6:F6"/>
    <mergeCell ref="A1:F1"/>
    <mergeCell ref="C18:D18"/>
  </mergeCells>
  <pageMargins left="0.75" right="0.75" top="1" bottom="1" header="0.5" footer="0.5"/>
  <pageSetup orientation="portrait" paperSize="9"/>
  <headerFooter alignWithMargins="0">
    <oddHeader>&amp;L&amp;8 In Confidence&amp;R&amp;8 Quality Management System</oddHeader>
    <oddFooter>&amp;L&amp;8 &amp;F&amp;R&amp;8 &amp;P</oddFooter>
    <evenHeader/>
    <evenFooter/>
    <firstHeader/>
    <firstFooter/>
  </headerFooter>
  <drawing xmlns:r="http://schemas.openxmlformats.org/officeDocument/2006/relationships" r:id="rId1"/>
</worksheet>
</file>

<file path=xl/worksheets/sheet2.xml><?xml version="1.0" encoding="utf-8"?>
<worksheet xmlns="http://schemas.openxmlformats.org/spreadsheetml/2006/main">
  <sheetPr>
    <tabColor rgb="FF0CB6E4"/>
    <outlinePr summaryBelow="0"/>
    <pageSetUpPr/>
  </sheetPr>
  <dimension ref="A1:T164"/>
  <sheetViews>
    <sheetView tabSelected="1" topLeftCell="A15" zoomScale="55" zoomScaleNormal="55" workbookViewId="0">
      <selection activeCell="G27" sqref="A27:G27"/>
    </sheetView>
  </sheetViews>
  <sheetFormatPr baseColWidth="8" defaultRowHeight="12.75" outlineLevelRow="1"/>
  <cols>
    <col width="20" customWidth="1" min="1" max="1"/>
    <col width="67" customWidth="1" min="2" max="2"/>
    <col width="18.1328125" customWidth="1" min="3" max="3"/>
    <col width="13.3984375" customWidth="1" min="4" max="5"/>
    <col width="73.1328125" customWidth="1" min="6" max="6"/>
    <col width="81" customWidth="1" min="7" max="7"/>
    <col width="14.265625" customWidth="1" min="8" max="8"/>
    <col width="9.59765625" customWidth="1" min="9" max="9"/>
    <col width="17.73046875" customWidth="1" min="10" max="10"/>
    <col width="13.3984375" customWidth="1" min="11" max="11"/>
    <col width="11.1328125" customWidth="1" min="12" max="12"/>
    <col width="9.1328125" customWidth="1" min="15" max="15"/>
    <col width="9.1328125" customWidth="1" min="17" max="17"/>
    <col width="17.73046875" customWidth="1" min="18" max="19"/>
  </cols>
  <sheetData>
    <row r="1" ht="15" customFormat="1" customHeight="1" s="1">
      <c r="A1" s="341" t="inlineStr">
        <is>
          <t>DPP2 Mandatory Test Cases for Single Berthing PSAC+CCA</t>
        </is>
      </c>
      <c r="R1" s="2" t="n"/>
      <c r="S1" s="2" t="n"/>
    </row>
    <row r="2" ht="11.65" customFormat="1" customHeight="1" s="1">
      <c r="A2" s="342" t="inlineStr">
        <is>
          <t>Pre-requisite</t>
        </is>
      </c>
      <c r="R2" s="2" t="n"/>
      <c r="S2" s="2" t="n"/>
    </row>
    <row r="3" ht="11.65" customFormat="1" customHeight="1" s="1">
      <c r="A3" s="340" t="inlineStr">
        <is>
          <t>All Users are available</t>
        </is>
      </c>
      <c r="R3" s="2" t="n"/>
      <c r="S3" s="2" t="n"/>
    </row>
    <row r="4" ht="11.65" customFormat="1" customHeight="1" s="1">
      <c r="A4" s="343" t="n"/>
      <c r="R4" s="2" t="n"/>
      <c r="S4" s="2" t="n"/>
    </row>
    <row r="5" ht="11.65" customFormat="1" customHeight="1" s="1">
      <c r="A5" s="344" t="inlineStr">
        <is>
          <t>CRITERIA/PURPOSE</t>
        </is>
      </c>
    </row>
    <row r="6" ht="11.65" customFormat="1" customHeight="1" s="1">
      <c r="A6" s="340" t="inlineStr">
        <is>
          <t>PSAC Terminal creates the terminal data.</t>
        </is>
      </c>
    </row>
    <row r="7" ht="11.65" customFormat="1" customHeight="1" s="1">
      <c r="A7" s="63" t="inlineStr">
        <is>
          <t>Pilotage and Towage for the PSAC vessel can come from (1) DPP2 API (2) OHS API</t>
        </is>
      </c>
      <c r="B7" s="340" t="n"/>
      <c r="C7" s="340" t="n"/>
      <c r="D7" s="340" t="n"/>
      <c r="E7" s="340" t="n"/>
      <c r="F7" s="340" t="n"/>
      <c r="G7" s="340" t="n"/>
      <c r="H7" s="340" t="n"/>
      <c r="I7" s="340" t="n"/>
      <c r="J7" s="340" t="n"/>
      <c r="K7" s="340" t="n"/>
      <c r="L7" s="340" t="n"/>
      <c r="M7" s="340" t="n"/>
      <c r="N7" s="340" t="n"/>
      <c r="O7" s="340" t="n"/>
      <c r="P7" s="340" t="n"/>
      <c r="Q7" s="340" t="n"/>
      <c r="R7" s="340" t="n"/>
      <c r="S7" s="340" t="n"/>
    </row>
    <row r="8" ht="11.65" customFormat="1" customHeight="1" s="1">
      <c r="A8" s="63" t="inlineStr">
        <is>
          <t>Pilotage and Towage VesselID+VesselVoyageNumber can be Matching TermData vesselFullOutVoyN last 6 chars  for CCA only</t>
        </is>
      </c>
      <c r="B8" s="340" t="n"/>
      <c r="C8" s="340" t="n"/>
      <c r="D8" s="340" t="n"/>
      <c r="E8" s="340" t="n"/>
      <c r="F8" s="340" t="n"/>
      <c r="G8" s="340" t="n"/>
      <c r="H8" s="340" t="n"/>
      <c r="I8" s="340" t="n"/>
      <c r="J8" s="340" t="n"/>
      <c r="K8" s="340" t="n"/>
      <c r="L8" s="340" t="n"/>
      <c r="M8" s="340" t="n"/>
      <c r="N8" s="340" t="n"/>
      <c r="O8" s="340" t="n"/>
      <c r="P8" s="340" t="n"/>
      <c r="Q8" s="340" t="n"/>
      <c r="R8" s="340" t="n"/>
      <c r="S8" s="340" t="n"/>
    </row>
    <row r="9" ht="14.25" customFormat="1" customHeight="1" s="154">
      <c r="B9" s="279" t="n"/>
      <c r="C9" s="280" t="n"/>
      <c r="D9" s="281" t="n"/>
      <c r="E9" s="281" t="n"/>
      <c r="F9" s="280" t="n"/>
      <c r="G9" s="279" t="n"/>
      <c r="H9" s="155" t="n"/>
      <c r="I9" s="155" t="n"/>
      <c r="J9" s="155" t="n"/>
    </row>
    <row r="10" ht="14.65" customFormat="1" customHeight="1" s="154" thickBot="1">
      <c r="A10" s="6" t="inlineStr">
        <is>
          <t xml:space="preserve">Test Summary Report </t>
        </is>
      </c>
      <c r="B10" s="7" t="n"/>
      <c r="C10" s="8" t="n"/>
      <c r="D10" s="9" t="n"/>
      <c r="E10" s="9" t="n"/>
      <c r="F10" s="10" t="n"/>
      <c r="G10" s="8" t="n"/>
      <c r="H10" s="8" t="n"/>
      <c r="I10" s="8" t="n"/>
      <c r="J10" s="8" t="n"/>
      <c r="K10" s="8" t="n"/>
      <c r="L10" s="8" t="n"/>
      <c r="M10" s="8" t="n"/>
      <c r="N10" s="8" t="n"/>
      <c r="O10" s="8" t="n"/>
      <c r="P10" s="8" t="n"/>
      <c r="Q10" s="8" t="n"/>
      <c r="R10" s="11" t="n"/>
      <c r="S10" s="11" t="n"/>
    </row>
    <row r="11" ht="14.65" customFormat="1" customHeight="1" s="154" thickBot="1">
      <c r="A11" s="12" t="inlineStr">
        <is>
          <t xml:space="preserve">Test Environment </t>
        </is>
      </c>
      <c r="B11" s="13" t="inlineStr">
        <is>
          <t>PAT</t>
        </is>
      </c>
      <c r="C11" s="14" t="n"/>
      <c r="D11" s="342" t="n"/>
      <c r="E11" s="342" t="n"/>
      <c r="F11" s="14" t="n"/>
      <c r="G11" s="14" t="n"/>
      <c r="H11" s="14" t="n"/>
      <c r="I11" s="14" t="n"/>
      <c r="J11" s="14" t="n"/>
      <c r="K11" s="14" t="n"/>
      <c r="L11" s="14" t="n"/>
      <c r="M11" s="14" t="n"/>
      <c r="N11" s="14" t="n"/>
      <c r="O11" s="14" t="n"/>
      <c r="P11" s="14" t="n"/>
      <c r="Q11" s="14" t="n"/>
      <c r="R11" s="15" t="n"/>
      <c r="S11" s="15" t="n"/>
    </row>
    <row r="12" ht="14.65" customFormat="1" customHeight="1" s="154" thickBot="1">
      <c r="A12" s="14" t="n"/>
      <c r="B12" s="1" t="n"/>
      <c r="C12" s="14" t="n"/>
      <c r="D12" s="342" t="n"/>
      <c r="E12" s="342" t="n"/>
      <c r="F12" s="14" t="n"/>
      <c r="G12" s="14" t="n"/>
      <c r="H12" s="14" t="n"/>
      <c r="I12" s="14" t="n"/>
      <c r="J12" s="14" t="n"/>
      <c r="K12" s="14" t="n"/>
      <c r="L12" s="14" t="n"/>
      <c r="M12" s="14" t="n"/>
      <c r="N12" s="14" t="n"/>
      <c r="O12" s="14" t="n"/>
      <c r="P12" s="14" t="n"/>
      <c r="Q12" s="14" t="n"/>
      <c r="R12" s="15" t="n"/>
      <c r="S12" s="15" t="n"/>
    </row>
    <row r="13" ht="30" customFormat="1" customHeight="1" s="154" thickBot="1">
      <c r="A13" s="157" t="inlineStr">
        <is>
          <t>Total Test Count</t>
        </is>
      </c>
      <c r="B13" s="282">
        <f>COUNTIF(A28:A377,"*")</f>
        <v/>
      </c>
      <c r="C13" s="283">
        <f>SUM(C14:C21)</f>
        <v/>
      </c>
      <c r="D13" s="158">
        <f>B13-B21</f>
        <v/>
      </c>
      <c r="E13" s="281" t="n"/>
      <c r="F13" s="284" t="inlineStr">
        <is>
          <t>Defect Priority /Total</t>
        </is>
      </c>
      <c r="G13" s="284">
        <f>SUM(G14:G17)</f>
        <v/>
      </c>
      <c r="J13" s="159" t="inlineStr">
        <is>
          <t>Defect Status</t>
        </is>
      </c>
      <c r="K13" s="160">
        <f>SUM(K14:K20)</f>
        <v/>
      </c>
      <c r="L13" s="161" t="n"/>
      <c r="M13" s="161" t="n"/>
      <c r="N13" s="162" t="n"/>
      <c r="O13" s="162" t="inlineStr">
        <is>
          <t xml:space="preserve">Test Cases Complex </t>
        </is>
      </c>
      <c r="P13" s="163">
        <f>SUM(P14:P16)</f>
        <v/>
      </c>
      <c r="Q13" s="163" t="inlineStr">
        <is>
          <t>Estimated Effort</t>
        </is>
      </c>
    </row>
    <row r="14" ht="30" customFormat="1" customHeight="1" s="154">
      <c r="A14" s="164" t="inlineStr">
        <is>
          <t>Not Yet Run</t>
        </is>
      </c>
      <c r="B14" s="285">
        <f>COUNTIF(K27:K164,"*Not Yet Run*")</f>
        <v/>
      </c>
      <c r="C14" s="286">
        <f>IFERROR(B14/B13,0)</f>
        <v/>
      </c>
      <c r="D14" s="281" t="n"/>
      <c r="E14" s="281" t="n"/>
      <c r="F14" s="287" t="inlineStr">
        <is>
          <t>CAT A</t>
        </is>
      </c>
      <c r="G14" s="287">
        <f>COUNTIF(N319:N374,"*CAT A*")</f>
        <v/>
      </c>
      <c r="J14" s="288" t="inlineStr">
        <is>
          <t>Assigned</t>
        </is>
      </c>
      <c r="K14" s="165">
        <f>COUNTIF(O319:O378,"*Assigned*")</f>
        <v/>
      </c>
      <c r="L14" s="161" t="n"/>
      <c r="M14" s="161" t="n"/>
      <c r="N14" s="166" t="inlineStr">
        <is>
          <t>S</t>
        </is>
      </c>
      <c r="O14" s="166" t="inlineStr">
        <is>
          <t>Simple:
may be 15 min</t>
        </is>
      </c>
      <c r="P14" s="167">
        <f>COUNTIF(R27:R351,"S")</f>
        <v/>
      </c>
      <c r="Q14" s="168">
        <f>P14*(15/60/8)</f>
        <v/>
      </c>
    </row>
    <row r="15" ht="30" customFormat="1" customHeight="1" s="154">
      <c r="A15" s="169" t="inlineStr">
        <is>
          <t>Passed</t>
        </is>
      </c>
      <c r="B15" s="289">
        <f>COUNTIF(K27:K164,"*Passed*")</f>
        <v/>
      </c>
      <c r="C15" s="290">
        <f>IFERROR(B15/B13,0)</f>
        <v/>
      </c>
      <c r="D15" s="281" t="n"/>
      <c r="E15" s="281" t="n"/>
      <c r="F15" s="291" t="inlineStr">
        <is>
          <t>CAT B</t>
        </is>
      </c>
      <c r="G15" s="287">
        <f>COUNTIF(N319:N375,"*CAT B*")</f>
        <v/>
      </c>
      <c r="J15" s="170" t="inlineStr">
        <is>
          <t>Closed</t>
        </is>
      </c>
      <c r="K15" s="165">
        <f>COUNTIF(O319:O378,"*Closed*")</f>
        <v/>
      </c>
      <c r="L15" s="161" t="n"/>
      <c r="M15" s="161" t="n"/>
      <c r="N15" s="171" t="inlineStr">
        <is>
          <t>M</t>
        </is>
      </c>
      <c r="O15" s="171" t="inlineStr">
        <is>
          <t>Medium:
16 min - 40 min</t>
        </is>
      </c>
      <c r="P15" s="167">
        <f>COUNTIF(R27:R351,"M")</f>
        <v/>
      </c>
      <c r="Q15" s="168">
        <f>P15*(40/60/8)</f>
        <v/>
      </c>
    </row>
    <row r="16" ht="30" customFormat="1" customHeight="1" s="154">
      <c r="A16" s="169" t="inlineStr">
        <is>
          <t>Retest Pass</t>
        </is>
      </c>
      <c r="B16" s="289">
        <f>COUNTIF(K27:K378,"*Retest Pass*")</f>
        <v/>
      </c>
      <c r="C16" s="290">
        <f>IFERROR(B16/B13,0)</f>
        <v/>
      </c>
      <c r="D16" s="281" t="n"/>
      <c r="E16" s="281" t="n"/>
      <c r="F16" s="291" t="inlineStr">
        <is>
          <t>CAT C</t>
        </is>
      </c>
      <c r="G16" s="287">
        <f>COUNTIF(N319:N376,"*CAT C*")</f>
        <v/>
      </c>
      <c r="J16" s="170" t="inlineStr">
        <is>
          <t xml:space="preserve">New </t>
        </is>
      </c>
      <c r="K16" s="165">
        <f>COUNTIF(O319:O378,"*New*")</f>
        <v/>
      </c>
      <c r="L16" s="161" t="n"/>
      <c r="M16" s="161" t="n"/>
      <c r="N16" s="171" t="inlineStr">
        <is>
          <t>C</t>
        </is>
      </c>
      <c r="O16" s="171" t="inlineStr">
        <is>
          <t>Complex:
40 min - 60 min</t>
        </is>
      </c>
      <c r="P16" s="167">
        <f>COUNTIF(R27:R351,"C")</f>
        <v/>
      </c>
      <c r="Q16" s="168">
        <f>P16*(60/60/8)</f>
        <v/>
      </c>
    </row>
    <row r="17" ht="30" customFormat="1" customHeight="1" s="154" thickBot="1">
      <c r="A17" s="172" t="inlineStr">
        <is>
          <t>Failed</t>
        </is>
      </c>
      <c r="B17" s="292">
        <f>COUNTIF(K27:K164,"*Failed*")</f>
        <v/>
      </c>
      <c r="C17" s="293">
        <f>IFERROR(B17/B13,0)</f>
        <v/>
      </c>
      <c r="D17" s="281" t="n"/>
      <c r="E17" s="281" t="n"/>
      <c r="F17" s="294" t="inlineStr">
        <is>
          <t>NO ISSUE</t>
        </is>
      </c>
      <c r="G17" s="295">
        <f>COUNTIF(N319:N377,"*NO ISSUE*")</f>
        <v/>
      </c>
      <c r="J17" s="296" t="inlineStr">
        <is>
          <t>On Hold</t>
        </is>
      </c>
      <c r="K17" s="165">
        <f>COUNTIF(O319:O378,"*OnHold*")</f>
        <v/>
      </c>
      <c r="L17" s="161" t="n"/>
      <c r="M17" s="161" t="n"/>
      <c r="Q17" s="173" t="n"/>
    </row>
    <row r="18" ht="30" customFormat="1" customHeight="1" s="154" thickBot="1">
      <c r="A18" s="172" t="inlineStr">
        <is>
          <t>Retest Fail</t>
        </is>
      </c>
      <c r="B18" s="292">
        <f>COUNTIF(K319:K378,"*Retest FaJl*")</f>
        <v/>
      </c>
      <c r="C18" s="293">
        <f>IFERROR(B18/B13,0)</f>
        <v/>
      </c>
      <c r="D18" s="281" t="n"/>
      <c r="E18" s="281" t="n"/>
      <c r="F18" s="281" t="n"/>
      <c r="G18" s="281" t="n"/>
      <c r="J18" s="170" t="inlineStr">
        <is>
          <t>Rejected</t>
        </is>
      </c>
      <c r="K18" s="165">
        <f>COUNTIF(O319:O378,"*Rejected*")</f>
        <v/>
      </c>
      <c r="L18" s="161" t="n"/>
      <c r="M18" s="161" t="n"/>
      <c r="N18" s="174" t="n"/>
      <c r="O18" s="297" t="inlineStr">
        <is>
          <t xml:space="preserve">Test Data Preparation Complex </t>
        </is>
      </c>
      <c r="P18" s="175">
        <f>SUM(S19:S26)</f>
        <v/>
      </c>
      <c r="Q18" s="175" t="inlineStr">
        <is>
          <t>Estimated Effort</t>
        </is>
      </c>
    </row>
    <row r="19" ht="30" customFormat="1" customHeight="1" s="154">
      <c r="A19" s="176" t="inlineStr">
        <is>
          <t>In Progress</t>
        </is>
      </c>
      <c r="B19" s="298">
        <f>COUNTIF(K27:K164,"*Jn Progress*")</f>
        <v/>
      </c>
      <c r="C19" s="299">
        <f>IFERROR(B19/B13,0)</f>
        <v/>
      </c>
      <c r="D19" s="281" t="n"/>
      <c r="E19" s="281" t="n"/>
      <c r="F19" s="281" t="n"/>
      <c r="G19" s="281" t="n"/>
      <c r="J19" s="170" t="inlineStr">
        <is>
          <t>Reopened</t>
        </is>
      </c>
      <c r="K19" s="165">
        <f>COUNTIF(O319:O378,"*Reopened*")</f>
        <v/>
      </c>
      <c r="L19" s="161" t="n"/>
      <c r="M19" s="161" t="n"/>
      <c r="N19" s="177" t="inlineStr">
        <is>
          <t>Prep-C</t>
        </is>
      </c>
      <c r="O19" s="177" t="inlineStr">
        <is>
          <t xml:space="preserve">Complex:
31 - 1 hr </t>
        </is>
      </c>
      <c r="P19" s="178">
        <f>COUNTIF(R27:R318,"Prep-C")</f>
        <v/>
      </c>
      <c r="Q19" s="179">
        <f>P19*(60/60/8)</f>
        <v/>
      </c>
    </row>
    <row r="20" ht="30" customFormat="1" customHeight="1" s="154" thickBot="1">
      <c r="A20" s="180" t="inlineStr">
        <is>
          <t>Blocked</t>
        </is>
      </c>
      <c r="B20" s="298">
        <f>COUNTIF(K27:K164,"*Blocked*")</f>
        <v/>
      </c>
      <c r="C20" s="299">
        <f>IFERROR(B20/B13,0)</f>
        <v/>
      </c>
      <c r="D20" s="281" t="n"/>
      <c r="E20" s="281" t="n"/>
      <c r="F20" s="281" t="n"/>
      <c r="G20" s="281" t="n"/>
      <c r="J20" s="181" t="inlineStr">
        <is>
          <t>Resolved</t>
        </is>
      </c>
      <c r="K20" s="181">
        <f>COUNTIF(O319:O378,"*Resolved*")</f>
        <v/>
      </c>
      <c r="L20" s="161" t="n"/>
      <c r="M20" s="161" t="n"/>
      <c r="N20" s="177" t="inlineStr">
        <is>
          <t>Prep-2C</t>
        </is>
      </c>
      <c r="O20" s="177" t="inlineStr">
        <is>
          <t>2 Complex:
1hr - 2 hr</t>
        </is>
      </c>
      <c r="P20" s="178">
        <f>COUNTIF(R27:R318,"Prep-2C")</f>
        <v/>
      </c>
      <c r="Q20" s="179">
        <f>P20*(120/60/8)</f>
        <v/>
      </c>
    </row>
    <row r="21" ht="30" customFormat="1" customHeight="1" s="154" thickBot="1">
      <c r="A21" s="182" t="inlineStr">
        <is>
          <t>N/A</t>
        </is>
      </c>
      <c r="B21" s="300">
        <f>COUNTIF(K27:K164,"*N/A*")</f>
        <v/>
      </c>
      <c r="C21" s="301">
        <f>IFERROR(B21/B13,0)</f>
        <v/>
      </c>
      <c r="D21" s="281" t="n"/>
      <c r="E21" s="281" t="n"/>
      <c r="F21" s="281" t="n"/>
      <c r="G21" s="281" t="n"/>
      <c r="M21" s="161" t="n"/>
      <c r="N21" s="177" t="inlineStr">
        <is>
          <t>Prep-3C</t>
        </is>
      </c>
      <c r="O21" s="177" t="inlineStr">
        <is>
          <t>3 Complex:
 2hr - 3 hr</t>
        </is>
      </c>
      <c r="P21" s="178">
        <f>COUNTIF(R27:R318,"Prep-3C")</f>
        <v/>
      </c>
      <c r="Q21" s="179">
        <f>P21*(180/60/8)</f>
        <v/>
      </c>
    </row>
    <row r="22" ht="14.65" customFormat="1" customHeight="1" s="154" thickBot="1">
      <c r="B22" s="302" t="n"/>
      <c r="C22" s="280" t="n"/>
      <c r="D22" s="281" t="n"/>
      <c r="E22" s="281" t="n"/>
      <c r="F22" s="281" t="n"/>
      <c r="G22" s="281" t="n"/>
    </row>
    <row r="23" ht="14.65" customFormat="1" customHeight="1" s="154" thickBot="1">
      <c r="A23" s="183" t="inlineStr">
        <is>
          <t>Total Execution Rate</t>
        </is>
      </c>
      <c r="B23" s="303">
        <f>SUM(C15,C16,C17,C18,C19)</f>
        <v/>
      </c>
      <c r="C23" s="280" t="n"/>
      <c r="D23" s="281" t="n"/>
      <c r="E23" s="281" t="n"/>
      <c r="F23" s="281" t="n"/>
      <c r="G23" s="281" t="n"/>
    </row>
    <row r="24" ht="14.65" customFormat="1" customHeight="1" s="154" thickBot="1">
      <c r="A24" s="184" t="inlineStr">
        <is>
          <t>Total Remaining</t>
        </is>
      </c>
      <c r="B24" s="304">
        <f>C14</f>
        <v/>
      </c>
      <c r="C24" s="280" t="n"/>
      <c r="D24" s="281" t="n"/>
      <c r="E24" s="281" t="n"/>
      <c r="F24" s="281" t="n"/>
      <c r="G24" s="279" t="n"/>
      <c r="H24" s="155" t="n"/>
      <c r="I24" s="155" t="n"/>
      <c r="J24" s="155" t="n"/>
    </row>
    <row r="25" ht="14.25" customFormat="1" customHeight="1" s="154">
      <c r="A25" s="156" t="n"/>
      <c r="B25" s="305" t="n"/>
      <c r="D25" s="281" t="n"/>
      <c r="E25" s="281" t="n"/>
      <c r="F25" s="279" t="n"/>
      <c r="G25" s="279" t="n"/>
      <c r="H25" s="155" t="n"/>
      <c r="I25" s="155" t="n"/>
      <c r="J25" s="155" t="n"/>
    </row>
    <row r="26" ht="14.25" customFormat="1" customHeight="1" s="154">
      <c r="B26" s="279" t="n"/>
      <c r="C26" s="280" t="n"/>
      <c r="D26" s="281" t="n"/>
      <c r="E26" s="281" t="n"/>
      <c r="F26" s="279" t="n"/>
      <c r="G26" s="279" t="n"/>
      <c r="H26" s="155" t="n"/>
      <c r="I26" s="155" t="n"/>
      <c r="J26" s="155" t="n"/>
    </row>
    <row r="27" ht="42.75" customFormat="1" customHeight="1" s="155">
      <c r="A27" s="185" t="inlineStr">
        <is>
          <t>Test Case ID</t>
        </is>
      </c>
      <c r="B27" s="306" t="inlineStr">
        <is>
          <t>Test Case Name</t>
        </is>
      </c>
      <c r="C27" s="306" t="inlineStr">
        <is>
          <t>Pre-Condition</t>
        </is>
      </c>
      <c r="D27" s="306" t="inlineStr">
        <is>
          <t>Actor(s)</t>
        </is>
      </c>
      <c r="E27" s="306" t="inlineStr">
        <is>
          <t>Test Data</t>
        </is>
      </c>
      <c r="F27" s="306" t="inlineStr">
        <is>
          <t>Step Description</t>
        </is>
      </c>
      <c r="G27" s="306" t="inlineStr">
        <is>
          <t>Expected Result</t>
        </is>
      </c>
      <c r="H27" s="186" t="inlineStr">
        <is>
          <t>Execution Date</t>
        </is>
      </c>
      <c r="I27" s="186" t="inlineStr">
        <is>
          <t>Time used in Mins</t>
        </is>
      </c>
      <c r="J27" s="185" t="inlineStr">
        <is>
          <t>Actual Result</t>
        </is>
      </c>
      <c r="K27" s="187" t="inlineStr">
        <is>
          <t>Status</t>
        </is>
      </c>
      <c r="L27" s="187" t="inlineStr">
        <is>
          <t>Defect ID</t>
        </is>
      </c>
      <c r="M27" s="187" t="inlineStr">
        <is>
          <t>Defect Description</t>
        </is>
      </c>
      <c r="N27" s="187" t="inlineStr">
        <is>
          <t>Defect Priority</t>
        </is>
      </c>
      <c r="O27" s="187" t="inlineStr">
        <is>
          <t>Defect Status</t>
        </is>
      </c>
      <c r="P27" s="187" t="inlineStr">
        <is>
          <t>Defect Type</t>
        </is>
      </c>
      <c r="Q27" s="187" t="inlineStr">
        <is>
          <t>Feedback Type</t>
        </is>
      </c>
      <c r="R27" s="187" t="inlineStr">
        <is>
          <t>Remarks</t>
        </is>
      </c>
      <c r="S27" s="187" t="inlineStr">
        <is>
          <t>In Scope</t>
        </is>
      </c>
    </row>
    <row r="28" ht="18" customFormat="1" customHeight="1" s="197">
      <c r="A28" s="188" t="n"/>
      <c r="B28" s="189" t="inlineStr">
        <is>
          <t>Sequence of Creation:  DPP2 Pilotage  --&gt; DPP2 Towage --&gt; PSAC + CCA TermData (PSAC terminal will not use smart logic, also use vsl ID + Voyage to match with OHS/DPP2 Pilotage)</t>
        </is>
      </c>
      <c r="C28" s="190" t="n"/>
      <c r="D28" s="190" t="n"/>
      <c r="E28" s="190" t="n"/>
      <c r="F28" s="191" t="n"/>
      <c r="G28" s="307" t="n"/>
      <c r="H28" s="192" t="n"/>
      <c r="I28" s="193" t="n"/>
      <c r="J28" s="194" t="n"/>
      <c r="K28" s="195" t="n"/>
      <c r="L28" s="195" t="n"/>
      <c r="M28" s="195" t="n"/>
      <c r="N28" s="196" t="n"/>
      <c r="O28" s="195" t="n"/>
      <c r="P28" s="195" t="n"/>
      <c r="Q28" s="196" t="n"/>
      <c r="R28" s="196" t="n"/>
    </row>
    <row r="29" ht="18" customFormat="1" customHeight="1" s="197">
      <c r="A29" s="188" t="n"/>
      <c r="B29" s="189" t="inlineStr">
        <is>
          <t xml:space="preserve">Take Note ETB &amp; RTD  Logic as below :  </t>
        </is>
      </c>
      <c r="C29" s="307" t="n"/>
      <c r="D29" s="307" t="n"/>
      <c r="E29" s="307" t="n"/>
      <c r="F29" s="191" t="n"/>
      <c r="G29" s="307" t="n"/>
      <c r="H29" s="192" t="n"/>
      <c r="I29" s="192" t="n"/>
      <c r="J29" s="193" t="n"/>
      <c r="K29" s="194" t="n"/>
      <c r="L29" s="195" t="n"/>
      <c r="M29" s="195" t="n"/>
      <c r="N29" s="195" t="n"/>
      <c r="O29" s="196" t="n"/>
      <c r="P29" s="195" t="n"/>
      <c r="Q29" s="195" t="n"/>
      <c r="R29" s="192" t="n"/>
      <c r="S29" s="196" t="n"/>
    </row>
    <row r="30" outlineLevel="1" ht="14.25" customFormat="1" customHeight="1" s="197">
      <c r="A30" s="188" t="n"/>
      <c r="B30" s="198" t="inlineStr">
        <is>
          <t>Terminal berthing has been created but vessel itinerary has not been created yet.</t>
        </is>
      </c>
      <c r="C30" s="190" t="n"/>
      <c r="D30" s="190" t="n"/>
      <c r="E30" s="190" t="n"/>
      <c r="F30" s="191" t="n"/>
      <c r="G30" s="307" t="n"/>
      <c r="H30" s="192" t="n"/>
      <c r="I30" s="192" t="n"/>
      <c r="J30" s="193" t="n"/>
      <c r="K30" s="194" t="n"/>
      <c r="L30" s="195" t="n"/>
      <c r="M30" s="195" t="n"/>
      <c r="N30" s="195" t="n"/>
      <c r="O30" s="196" t="n"/>
      <c r="P30" s="195" t="n"/>
      <c r="Q30" s="195" t="n"/>
      <c r="R30" s="192" t="n"/>
      <c r="S30" s="196" t="n"/>
    </row>
    <row r="31" outlineLevel="1" ht="15.75" customFormat="1" customHeight="1" s="197">
      <c r="A31" s="188" t="n"/>
      <c r="B31" s="199" t="inlineStr">
        <is>
          <t>current - 3 days &lt;= ETB &lt;= current + 3 days (configurable)         ----&gt; Online can display this vessel.</t>
        </is>
      </c>
      <c r="C31" s="190" t="n"/>
      <c r="D31" s="190" t="n"/>
      <c r="E31" s="190" t="n"/>
      <c r="F31" s="191" t="n"/>
      <c r="G31" s="307" t="n"/>
      <c r="H31" s="192" t="n"/>
      <c r="I31" s="192" t="n"/>
      <c r="J31" s="193" t="n"/>
      <c r="K31" s="194" t="n"/>
      <c r="L31" s="195" t="n"/>
      <c r="M31" s="195" t="n"/>
      <c r="N31" s="195" t="n"/>
      <c r="O31" s="196" t="n"/>
      <c r="P31" s="195" t="n"/>
      <c r="Q31" s="195" t="n"/>
      <c r="R31" s="192" t="n"/>
      <c r="S31" s="196" t="n"/>
    </row>
    <row r="32" outlineLevel="1" ht="15.75" customFormat="1" customHeight="1" s="197">
      <c r="A32" s="188" t="n"/>
      <c r="B32" s="199" t="inlineStr">
        <is>
          <t>ETU ( UBTR/ ATU) &lt;  current                                                                             ----&gt; Agent user can not create vessel itinerary.</t>
        </is>
      </c>
      <c r="C32" s="190" t="n"/>
      <c r="D32" s="190" t="n"/>
      <c r="E32" s="190" t="n"/>
      <c r="F32" s="191" t="n"/>
      <c r="G32" s="307" t="n"/>
      <c r="H32" s="192" t="n"/>
      <c r="I32" s="192" t="n"/>
      <c r="J32" s="193" t="n"/>
      <c r="K32" s="194" t="n"/>
      <c r="L32" s="195" t="n"/>
      <c r="M32" s="195" t="n"/>
      <c r="N32" s="195" t="n"/>
      <c r="O32" s="196" t="n"/>
      <c r="P32" s="195" t="n"/>
      <c r="Q32" s="195" t="n"/>
      <c r="R32" s="192" t="n"/>
      <c r="S32" s="196" t="n"/>
    </row>
    <row r="33" outlineLevel="1" ht="15.75" customFormat="1" customHeight="1" s="197">
      <c r="A33" s="188" t="n"/>
      <c r="B33" s="199" t="inlineStr">
        <is>
          <t>current  &lt;=  ETU ( UBTR/ ATU)  or ETU (  ATU)  is not exist              ----&gt; Agent user can create vessel itinerary.</t>
        </is>
      </c>
      <c r="C33" s="190" t="n"/>
      <c r="D33" s="190" t="n"/>
      <c r="E33" s="190" t="n"/>
      <c r="F33" s="191" t="n"/>
      <c r="G33" s="307" t="n"/>
      <c r="H33" s="192" t="n"/>
      <c r="I33" s="192" t="n"/>
      <c r="J33" s="193" t="n"/>
      <c r="K33" s="194" t="n"/>
      <c r="L33" s="195" t="n"/>
      <c r="M33" s="195" t="n"/>
      <c r="N33" s="195" t="n"/>
      <c r="O33" s="196" t="n"/>
      <c r="P33" s="195" t="n"/>
      <c r="Q33" s="195" t="n"/>
      <c r="R33" s="192" t="n"/>
      <c r="S33" s="196" t="n"/>
    </row>
    <row r="34" outlineLevel="1" ht="15.75" customFormat="1" customHeight="1" s="197">
      <c r="A34" s="188" t="n"/>
      <c r="B34" s="199" t="inlineStr">
        <is>
          <t>current  &lt;= ETB &lt;= current + 72h (configurable)                                ----&gt; Agent user can receive notification that alert him to create vessel itinerary.</t>
        </is>
      </c>
      <c r="C34" s="190" t="n"/>
      <c r="D34" s="190" t="n"/>
      <c r="E34" s="190" t="n"/>
      <c r="F34" s="191" t="n"/>
      <c r="G34" s="307" t="n"/>
      <c r="H34" s="192" t="n"/>
      <c r="I34" s="192" t="n"/>
      <c r="J34" s="193" t="n"/>
      <c r="K34" s="194" t="n"/>
      <c r="L34" s="195" t="n"/>
      <c r="M34" s="195" t="n"/>
      <c r="N34" s="195" t="n"/>
      <c r="O34" s="196" t="n"/>
      <c r="P34" s="195" t="n"/>
      <c r="Q34" s="195" t="n"/>
      <c r="R34" s="192" t="n"/>
      <c r="S34" s="196" t="n"/>
    </row>
    <row r="35" outlineLevel="1" ht="14.25" customFormat="1" customHeight="1" s="197">
      <c r="A35" s="188" t="n"/>
      <c r="B35" s="200" t="n"/>
      <c r="C35" s="307" t="n"/>
      <c r="D35" s="307" t="n"/>
      <c r="E35" s="307" t="n"/>
      <c r="F35" s="191" t="n"/>
      <c r="G35" s="307" t="n"/>
      <c r="H35" s="192" t="n"/>
      <c r="I35" s="192" t="n"/>
      <c r="J35" s="193" t="n"/>
      <c r="K35" s="194" t="n"/>
      <c r="L35" s="195" t="n"/>
      <c r="M35" s="195" t="n"/>
      <c r="N35" s="195" t="n"/>
      <c r="O35" s="196" t="n"/>
      <c r="P35" s="195" t="n"/>
      <c r="Q35" s="195" t="n"/>
      <c r="R35" s="192" t="n"/>
      <c r="S35" s="196" t="n"/>
    </row>
    <row r="36" outlineLevel="1" ht="18" customFormat="1" customHeight="1" s="197">
      <c r="A36" s="188" t="n"/>
      <c r="B36" s="189" t="inlineStr">
        <is>
          <t>Terminal berthing has been created and vessel itinerary has been created.</t>
        </is>
      </c>
      <c r="C36" s="190" t="n"/>
      <c r="D36" s="190" t="n"/>
      <c r="E36" s="190" t="n"/>
      <c r="F36" s="191" t="n"/>
      <c r="G36" s="307" t="n"/>
      <c r="H36" s="192" t="n"/>
      <c r="I36" s="192" t="n"/>
      <c r="J36" s="193" t="n"/>
      <c r="K36" s="194" t="n"/>
      <c r="L36" s="195" t="n"/>
      <c r="M36" s="195" t="n"/>
      <c r="N36" s="195" t="n"/>
      <c r="O36" s="196" t="n"/>
      <c r="P36" s="195" t="n"/>
      <c r="Q36" s="195" t="n"/>
      <c r="R36" s="192" t="n"/>
      <c r="S36" s="196" t="n"/>
    </row>
    <row r="37" outlineLevel="1" ht="15.75" customFormat="1" customHeight="1" s="197">
      <c r="A37" s="188" t="n"/>
      <c r="B37" s="199" t="inlineStr">
        <is>
          <t>departed_i = N and no RTD                     ----&gt; Vessel can display &amp; editable.</t>
        </is>
      </c>
      <c r="C37" s="190" t="n"/>
      <c r="D37" s="190" t="n"/>
      <c r="E37" s="190" t="n"/>
      <c r="F37" s="191" t="n"/>
      <c r="G37" s="307" t="n"/>
      <c r="H37" s="192" t="n"/>
      <c r="I37" s="192" t="n"/>
      <c r="J37" s="193" t="n"/>
      <c r="K37" s="194" t="n"/>
      <c r="L37" s="195" t="n"/>
      <c r="M37" s="195" t="n"/>
      <c r="N37" s="195" t="n"/>
      <c r="O37" s="196" t="n"/>
      <c r="P37" s="195" t="n"/>
      <c r="Q37" s="195" t="n"/>
      <c r="R37" s="192" t="n"/>
      <c r="S37" s="196" t="n"/>
    </row>
    <row r="38" outlineLevel="1" ht="15.75" customFormat="1" customHeight="1" s="197">
      <c r="A38" s="188" t="n"/>
      <c r="B38" s="199" t="inlineStr">
        <is>
          <t>departed_i = N and has RTD                   ----&gt; Vessel can display &amp; can not editable.</t>
        </is>
      </c>
      <c r="C38" s="190" t="n"/>
      <c r="D38" s="190" t="n"/>
      <c r="E38" s="190" t="n"/>
      <c r="F38" s="191" t="n"/>
      <c r="G38" s="307" t="n"/>
      <c r="H38" s="192" t="n"/>
      <c r="I38" s="192" t="n"/>
      <c r="J38" s="193" t="n"/>
      <c r="K38" s="194" t="n"/>
      <c r="L38" s="195" t="n"/>
      <c r="M38" s="195" t="n"/>
      <c r="N38" s="195" t="n"/>
      <c r="O38" s="196" t="n"/>
      <c r="P38" s="195" t="n"/>
      <c r="Q38" s="195" t="n"/>
      <c r="R38" s="192" t="n"/>
      <c r="S38" s="196" t="n"/>
    </row>
    <row r="39" outlineLevel="1" ht="15.75" customFormat="1" customHeight="1" s="197">
      <c r="A39" s="188" t="n"/>
      <c r="B39" s="199" t="inlineStr">
        <is>
          <t>departed_i = Y and has RTD                   ----&gt; Vessel can not display.</t>
        </is>
      </c>
      <c r="C39" s="190" t="n"/>
      <c r="D39" s="190" t="n"/>
      <c r="E39" s="190" t="n"/>
      <c r="F39" s="191" t="n"/>
      <c r="G39" s="307" t="n"/>
      <c r="H39" s="192" t="n"/>
      <c r="I39" s="192" t="n"/>
      <c r="J39" s="193" t="n"/>
      <c r="K39" s="194" t="n"/>
      <c r="L39" s="195" t="n"/>
      <c r="M39" s="195" t="n"/>
      <c r="N39" s="195" t="n"/>
      <c r="O39" s="196" t="n"/>
      <c r="P39" s="195" t="n"/>
      <c r="Q39" s="195" t="n"/>
      <c r="R39" s="192" t="n"/>
      <c r="S39" s="196" t="n"/>
    </row>
    <row r="40" outlineLevel="1" ht="15.75" customFormat="1" customHeight="1" s="197">
      <c r="A40" s="188" t="n"/>
      <c r="B40" s="199" t="inlineStr">
        <is>
          <t>departed_i = Y and no RTD                     ----&gt; Vessel can not display.</t>
        </is>
      </c>
      <c r="C40" s="190" t="n"/>
      <c r="D40" s="190" t="n"/>
      <c r="E40" s="190" t="n"/>
      <c r="F40" s="191" t="n"/>
      <c r="G40" s="307" t="n"/>
      <c r="H40" s="192" t="n"/>
      <c r="I40" s="192" t="n"/>
      <c r="J40" s="193" t="n"/>
      <c r="K40" s="194" t="n"/>
      <c r="L40" s="195" t="n"/>
      <c r="M40" s="195" t="n"/>
      <c r="N40" s="195" t="n"/>
      <c r="O40" s="196" t="n"/>
      <c r="P40" s="195" t="n"/>
      <c r="Q40" s="195" t="n"/>
      <c r="R40" s="192" t="n"/>
      <c r="S40" s="196" t="n"/>
    </row>
    <row r="41" ht="18" customFormat="1" customHeight="1" s="207">
      <c r="A41" s="201" t="n"/>
      <c r="B41" s="202" t="inlineStr">
        <is>
          <t>REGRESSION TEST for Singe Berthing of PSAC Terminal, CCA Agent</t>
        </is>
      </c>
      <c r="C41" s="203" t="n"/>
      <c r="D41" s="203" t="n"/>
      <c r="E41" s="203" t="n"/>
      <c r="F41" s="203" t="n"/>
      <c r="G41" s="203" t="n"/>
      <c r="H41" s="204" t="n"/>
      <c r="I41" s="204" t="n"/>
      <c r="J41" s="205" t="n"/>
      <c r="K41" s="206" t="n"/>
      <c r="L41" s="206" t="n"/>
      <c r="M41" s="206" t="n"/>
      <c r="N41" s="206" t="n"/>
      <c r="O41" s="206" t="n"/>
      <c r="P41" s="206" t="n"/>
      <c r="Q41" s="206" t="n"/>
      <c r="R41" s="206" t="n"/>
      <c r="S41" s="206" t="n"/>
    </row>
    <row r="42" outlineLevel="1" ht="132.95" customFormat="1" customHeight="1" s="154">
      <c r="A42" s="208" t="inlineStr">
        <is>
          <t>TC_***7f76817b***_S01</t>
        </is>
      </c>
      <c r="B42" s="62" t="inlineStr">
        <is>
          <t>[***c28c9cb7*** ***7feda11d*** Berthing API - Create ***7feda11d*** Data with SEQ1 record ] - Have BTR, UBTR, ETB, no ETU</t>
        </is>
      </c>
      <c r="C42" s="209" t="inlineStr">
        <is>
          <t>- SEQ1 (Location P10)
- with current &lt;= ETB &lt;= current + 72 hours</t>
        </is>
      </c>
      <c r="D42" s="210" t="inlineStr">
        <is>
          <t>***7f76817b*** ***7feda11d***</t>
        </is>
      </c>
      <c r="E42" s="209" t="inlineStr">
        <is>
          <t>Craft Create ***7feda11d*** Data JSON message and run in Postman</t>
        </is>
      </c>
      <c r="F42" s="211" t="inlineStr">
        <is>
          <t>with current &lt;= ETB &lt;= current + 3 days</t>
        </is>
      </c>
      <c r="G42" s="212" t="inlineStr">
        <is>
          <t>1. ***7feda11d*** Data for SEQ1 created successfully.
2. all CREATOR_ORG_C,MODIFIER_ID,MODIFIER_ORG_C same with ***c28c9cb7*** - endpoint.xlsx linked in Sheet Ref for V2.10</t>
        </is>
      </c>
      <c r="H42" s="213" t="n"/>
      <c r="I42" s="213" t="n"/>
      <c r="J42" s="214" t="n"/>
      <c r="K42" s="215" t="n"/>
      <c r="L42" s="216" t="n"/>
      <c r="M42" s="216" t="n"/>
      <c r="N42" s="217" t="n"/>
      <c r="O42" s="217" t="n"/>
      <c r="P42" s="217" t="n"/>
      <c r="Q42" s="217" t="n"/>
      <c r="R42" s="217" t="inlineStr">
        <is>
          <t>M</t>
        </is>
      </c>
      <c r="S42" s="217" t="inlineStr">
        <is>
          <t>V2.15 2023 DEC</t>
        </is>
      </c>
    </row>
    <row r="43" outlineLevel="1" ht="159.75" customFormat="1" customHeight="1" s="154">
      <c r="A43" s="208" t="inlineStr">
        <is>
          <t>TC_***7f76817b***_S02</t>
        </is>
      </c>
      <c r="B43" s="62" t="inlineStr">
        <is>
          <t>[Online - Enquire ***7feda11d*** Data Vessel Itinerary page after creation]</t>
        </is>
      </c>
      <c r="C43" s="209" t="inlineStr"/>
      <c r="D43" s="210" t="inlineStr">
        <is>
          <t>CCA Agent</t>
        </is>
      </c>
      <c r="E43" s="209" t="inlineStr">
        <is>
          <t>Agent check Vessel Itinerary Page</t>
        </is>
      </c>
      <c r="F43" s="218" t="inlineStr">
        <is>
          <t>Agent user can View and Create vessel itinerary for ***7feda11d*** Data.</t>
        </is>
      </c>
      <c r="G43" s="219" t="inlineStr">
        <is>
          <t>Header's Berthing time shows Seq1 ETB, Unberthing time shows Seq1 UBTR
Berthing SRT = BTR, Start Time =  ETB
Unberthing SRT = UBTR, End time =  blank as no ETU</t>
        </is>
      </c>
      <c r="H43" s="220" t="n"/>
      <c r="I43" s="220" t="n"/>
      <c r="J43" s="214" t="n"/>
      <c r="K43" s="215" t="n"/>
      <c r="L43" s="216" t="n"/>
      <c r="M43" s="216" t="n"/>
      <c r="N43" s="217" t="n"/>
      <c r="O43" s="217" t="n"/>
      <c r="P43" s="217" t="n"/>
      <c r="Q43" s="217" t="n"/>
      <c r="R43" s="217" t="inlineStr">
        <is>
          <t>S</t>
        </is>
      </c>
      <c r="S43" s="217" t="inlineStr">
        <is>
          <t>V2.15 2023 DEC</t>
        </is>
      </c>
    </row>
    <row r="44" outlineLevel="1" ht="82.5" customFormat="1" customHeight="1" s="154">
      <c r="A44" s="208" t="inlineStr">
        <is>
          <t>TC_***7f76817b***_S03</t>
        </is>
      </c>
      <c r="B44" s="62" t="inlineStr">
        <is>
          <t>[Email - Agent received email notification on Vessel Itinerary creation]</t>
        </is>
      </c>
      <c r="C44" s="210" t="inlineStr">
        <is>
          <t>- with (current  &lt;= ETB &lt;= current + 3 days )</t>
        </is>
      </c>
      <c r="D44" s="210" t="inlineStr">
        <is>
          <t>CCA Agent</t>
        </is>
      </c>
      <c r="E44" s="210" t="inlineStr">
        <is>
          <t>Agent check mailbox</t>
        </is>
      </c>
      <c r="F44" s="221" t="inlineStr">
        <is>
          <t>Note: If ETB is past timing, notification won't be trigger for outdated.</t>
        </is>
      </c>
      <c r="G44" s="210" t="inlineStr">
        <is>
          <t>Email notification on TermData creation is received based on ETB timing with future timing and within 3 days.
- the information in the email is correct.
- 1 emails received.
Subject [***157ed8b4***] Creation of Vessel Itinerary</t>
        </is>
      </c>
      <c r="H44" s="220" t="n"/>
      <c r="I44" s="220" t="n"/>
      <c r="J44" s="214" t="n"/>
      <c r="K44" s="215" t="n"/>
      <c r="L44" s="101" t="n"/>
      <c r="M44" s="87" t="n"/>
      <c r="N44" s="222" t="n"/>
      <c r="O44" s="222" t="n"/>
      <c r="P44" s="222" t="n"/>
      <c r="Q44" s="222" t="n"/>
      <c r="R44" s="217" t="inlineStr">
        <is>
          <t>S</t>
        </is>
      </c>
      <c r="S44" s="217" t="inlineStr">
        <is>
          <t>V2.15 2023 DEC</t>
        </is>
      </c>
    </row>
    <row r="45" outlineLevel="1" ht="114" customFormat="1" customHeight="1" s="154">
      <c r="A45" s="208" t="inlineStr">
        <is>
          <t>TC_***7f76817b***_S04</t>
        </is>
      </c>
      <c r="B45" s="62" t="inlineStr">
        <is>
          <t>[DB - Enquire ***7feda11d*** Data &amp; Agent Vessel Call record]</t>
        </is>
      </c>
      <c r="C45" s="209" t="inlineStr">
        <is>
          <t>- Check No Vessel Itinerary is auto-generated</t>
        </is>
      </c>
      <c r="D45" s="210" t="inlineStr">
        <is>
          <t>***c28c9cb7*** Admin</t>
        </is>
      </c>
      <c r="E45" s="209" t="inlineStr">
        <is>
          <t>1. Go to the DB and retrieve the vessel created by ***7f76817b***.</t>
        </is>
      </c>
      <c r="F45" s="218" t="inlineStr">
        <is>
          <t>Check the field VIID and other columns details</t>
        </is>
      </c>
      <c r="G45" s="218" t="inlineStr">
        <is>
          <t>1. Create record for ***7feda11d*** Berthing successfully, with No record of vessel VIID autogenerated in AGENT_VESSEL_CALL tables
2. all CREATOR_ORG_C,MODIFIER_ID,MODIFIER_ORG_C same with ***c28c9cb7*** - endpoint.xlsx linked in Sheet Ref for V2.10</t>
        </is>
      </c>
      <c r="H45" s="220" t="n"/>
      <c r="I45" s="220" t="n"/>
      <c r="J45" s="214" t="n"/>
      <c r="K45" s="215" t="n"/>
      <c r="L45" s="216" t="n"/>
      <c r="M45" s="216" t="n"/>
      <c r="N45" s="217" t="n"/>
      <c r="O45" s="217" t="n"/>
      <c r="P45" s="217" t="n"/>
      <c r="Q45" s="217" t="n"/>
      <c r="R45" s="217" t="inlineStr">
        <is>
          <t>S</t>
        </is>
      </c>
      <c r="S45" s="217" t="inlineStr">
        <is>
          <t>V2.15 2023 DEC</t>
        </is>
      </c>
    </row>
    <row r="46" outlineLevel="1" ht="132.6" customFormat="1" customHeight="1" s="154">
      <c r="A46" s="208" t="inlineStr">
        <is>
          <t>TC_***7f76817b***_S05</t>
        </is>
      </c>
      <c r="B46" s="62" t="inlineStr">
        <is>
          <t>[***c28c9cb7*** API - Update ***7feda11d*** Data with SEQ1 record ] - Add ETU timing</t>
        </is>
      </c>
      <c r="C46" s="209" t="inlineStr">
        <is>
          <t>- So now have BTR, UBTR, ETB, ETU
- ETU = Current + 2 days</t>
        </is>
      </c>
      <c r="D46" s="210" t="inlineStr">
        <is>
          <t>***7f76817b*** ***7feda11d***</t>
        </is>
      </c>
      <c r="E46" s="209" t="inlineStr">
        <is>
          <t>Craft Update ***7feda11d*** Data JSON message and run in Postman</t>
        </is>
      </c>
      <c r="F46" s="211" t="inlineStr">
        <is>
          <t>with ETU = Current + 2 days</t>
        </is>
      </c>
      <c r="G46" s="211" t="inlineStr">
        <is>
          <t>***7feda11d*** Data for SEQ1 ETU updated successfully.</t>
        </is>
      </c>
      <c r="H46" s="220" t="n"/>
      <c r="I46" s="220" t="n"/>
      <c r="J46" s="214" t="n"/>
      <c r="K46" s="215" t="n"/>
      <c r="L46" s="100" t="n"/>
      <c r="M46" s="87" t="n"/>
      <c r="N46" s="222" t="n"/>
      <c r="O46" s="222" t="n"/>
      <c r="P46" s="222" t="n"/>
      <c r="Q46" s="222" t="n"/>
      <c r="R46" s="217" t="inlineStr">
        <is>
          <t>M</t>
        </is>
      </c>
      <c r="S46" s="217" t="inlineStr">
        <is>
          <t>V2.15 2023 DEC</t>
        </is>
      </c>
    </row>
    <row r="47" outlineLevel="1" ht="142.5" customFormat="1" customHeight="1" s="154">
      <c r="A47" s="208" t="inlineStr">
        <is>
          <t>TC_***7f76817b***_S06</t>
        </is>
      </c>
      <c r="B47" s="62" t="inlineStr">
        <is>
          <t>[***c28c9cb7*** API - Create Pilotage Order Inbound (location is PEBGA to P10)]</t>
        </is>
      </c>
      <c r="C47" s="223" t="inlineStr">
        <is>
          <t>Use Vessel ID + Voyage to match with ***7feda11d*** data</t>
        </is>
      </c>
      <c r="D47" s="208" t="inlineStr">
        <is>
          <t>PSA Marine</t>
        </is>
      </c>
      <c r="E47" s="210" t="inlineStr">
        <is>
          <t>***c28c9cb7*** API - Create Pilotage Order (Inbound) - e.g. PEBGA to P10</t>
        </is>
      </c>
      <c r="F47" s="210" t="inlineStr">
        <is>
          <t>Note: - VesselAbbrName cannot &gt; 17 chars
- OHS Pilotage INBOUND with same vessel id &amp; voyage number of last 6 chars from ***7feda11d*** for CCA</t>
        </is>
      </c>
      <c r="G47" s="210" t="inlineStr">
        <is>
          <t>1. Pilotage Order for Inbound created successfully via API
2. Records displayed in ***c28c9cb7*** Vessel Itinerary Page
3. all CREATOR_ORG_C,MODIFIER_ID,MODIFIER_ORG_C same with ***c28c9cb7*** - endpoint.xlsx linked in Sheet Ref for V2.10</t>
        </is>
      </c>
      <c r="H47" s="220" t="n"/>
      <c r="I47" s="220" t="n"/>
      <c r="J47" s="214" t="n"/>
      <c r="K47" s="215" t="n"/>
      <c r="L47" s="100" t="n"/>
      <c r="M47" s="87" t="n"/>
      <c r="N47" s="222" t="n"/>
      <c r="O47" s="222" t="n"/>
      <c r="P47" s="222" t="n"/>
      <c r="Q47" s="222" t="n"/>
      <c r="R47" s="217" t="inlineStr">
        <is>
          <t>M</t>
        </is>
      </c>
      <c r="S47" s="217" t="inlineStr">
        <is>
          <t>V2.15 2023 DEC</t>
        </is>
      </c>
    </row>
    <row r="48" outlineLevel="1" ht="128.25" customFormat="1" customHeight="1" s="154">
      <c r="A48" s="208" t="inlineStr">
        <is>
          <t>TC_***7f76817b***_S07</t>
        </is>
      </c>
      <c r="B48" s="62" t="inlineStr">
        <is>
          <t>[OHS API /***c28c9cb7*** API - Create Pilotage Order Outbound (location is P10 to SEAW)]</t>
        </is>
      </c>
      <c r="C48" s="210" t="inlineStr"/>
      <c r="D48" s="208" t="inlineStr">
        <is>
          <t>PSA Marine</t>
        </is>
      </c>
      <c r="E48" s="210" t="inlineStr">
        <is>
          <t>***c28c9cb7*** API - Create  Pilotage Order (Outbound) - e.g. P10 to SEAW via OHS API</t>
        </is>
      </c>
      <c r="F48" s="210" t="inlineStr">
        <is>
          <t>Note: - VesselAbbrName cannot &gt; 17 chars
- OHS Pilotage OUTBOUND with same vessel id &amp; voyage number of last 6 chars from ***7feda11d*** for CCA</t>
        </is>
      </c>
      <c r="G48" s="210" t="inlineStr">
        <is>
          <t>1. Pilotage Order for Outbound created successfully via API
2. Records displayed in ***c28c9cb7*** Vessel Itinerary Page
3. all CREATOR_ORG_C,MODIFIER_ID,MODIFIER_ORG_C same with ***c28c9cb7*** - endpoint.xlsx linked in Sheet Ref for V2.10</t>
        </is>
      </c>
      <c r="H48" s="220" t="n"/>
      <c r="I48" s="220" t="n"/>
      <c r="J48" s="214" t="n"/>
      <c r="K48" s="215" t="n"/>
      <c r="L48" s="87" t="n"/>
      <c r="M48" s="87" t="n"/>
      <c r="N48" s="222" t="n"/>
      <c r="O48" s="222" t="n"/>
      <c r="P48" s="222" t="n"/>
      <c r="Q48" s="222" t="n"/>
      <c r="R48" s="217" t="inlineStr">
        <is>
          <t>M</t>
        </is>
      </c>
      <c r="S48" s="217" t="inlineStr">
        <is>
          <t>V2.15 2023 DEC</t>
        </is>
      </c>
    </row>
    <row r="49" outlineLevel="1" ht="114" customFormat="1" customHeight="1" s="154">
      <c r="A49" s="208" t="inlineStr">
        <is>
          <t>TC_***7f76817b***_S08</t>
        </is>
      </c>
      <c r="B49" s="62" t="inlineStr">
        <is>
          <t>[***c28c9cb7*** API - Create Towage Order Inbound  (location is PEBGA to P10)]</t>
        </is>
      </c>
      <c r="C49" s="224" t="inlineStr"/>
      <c r="D49" s="208" t="inlineStr">
        <is>
          <t>PSA Marine</t>
        </is>
      </c>
      <c r="E49" s="224" t="inlineStr">
        <is>
          <t>***c28c9cb7*** API - Create Towage Order (Inbound) - e.g. PEBGA to P10</t>
        </is>
      </c>
      <c r="F49" s="224" t="inlineStr">
        <is>
          <t>Note: - OHS Towage INBOUND with same vessel id &amp; voyage number of last 6 chars from ***7feda11d***
- for INBOUND Towage CST is better before ETB/ ATB with ***7feda11d*** data</t>
        </is>
      </c>
      <c r="G49" s="210" t="inlineStr">
        <is>
          <t>1. Towage Order for Inbound created successfully via API
2. Records displayed in ***c28c9cb7*** Vessel Itinerary Page
3. all CREATOR_ORG_C,MODIFIER_ID,MODIFIER_ORG_C same with ***c28c9cb7*** - endpoint.xlsx linked in Sheet Ref for V2.10</t>
        </is>
      </c>
      <c r="H49" s="220" t="n"/>
      <c r="I49" s="220" t="n"/>
      <c r="J49" s="214" t="n"/>
      <c r="K49" s="215" t="n"/>
      <c r="L49" s="87" t="n"/>
      <c r="M49" s="87" t="n"/>
      <c r="N49" s="222" t="n"/>
      <c r="O49" s="222" t="n"/>
      <c r="P49" s="222" t="n"/>
      <c r="Q49" s="222" t="n"/>
      <c r="R49" s="217" t="inlineStr">
        <is>
          <t>M</t>
        </is>
      </c>
      <c r="S49" s="217" t="inlineStr">
        <is>
          <t>V2.15 2023 DEC</t>
        </is>
      </c>
    </row>
    <row r="50" outlineLevel="1" ht="135" customFormat="1" customHeight="1" s="154">
      <c r="A50" s="208" t="inlineStr">
        <is>
          <t>TC_***7f76817b***_S09</t>
        </is>
      </c>
      <c r="B50" s="62" t="inlineStr">
        <is>
          <t>[***c28c9cb7*** API - Create Towage Order Outbound (location is  P10 to SEAW)]</t>
        </is>
      </c>
      <c r="C50" s="224" t="inlineStr"/>
      <c r="D50" s="208" t="inlineStr">
        <is>
          <t>PSA Marine</t>
        </is>
      </c>
      <c r="E50" s="224" t="inlineStr">
        <is>
          <t>***c28c9cb7*** API - Create Towage Order (Outbound) - e.g. P10 to SEAW</t>
        </is>
      </c>
      <c r="F50" s="224" t="inlineStr">
        <is>
          <t>Note: - OHS Towage OUTBOUND with same vessel id &amp; voyage number of last 6 chars from ***7feda11d***
- for OUTBOUND Towage SRT is better after ubtr / ETU /ATU with ***7feda11d*** data</t>
        </is>
      </c>
      <c r="G50" s="210" t="inlineStr">
        <is>
          <t>1. Towage Order for Outbound created successfully via API
2. Records displayed in ***c28c9cb7*** Vessel Itinerary Page
3. all CREATOR_ORG_C,MODIFIER_ID,MODIFIER_ORG_C same with ***c28c9cb7*** - endpoint.xlsx linked in Sheet Ref for V2.10</t>
        </is>
      </c>
      <c r="H50" s="220" t="n"/>
      <c r="I50" s="220" t="n"/>
      <c r="J50" s="214" t="n"/>
      <c r="K50" s="215" t="n"/>
      <c r="L50" s="87" t="n"/>
      <c r="M50" s="87" t="n"/>
      <c r="N50" s="222" t="n"/>
      <c r="O50" s="222" t="n"/>
      <c r="P50" s="222" t="n"/>
      <c r="Q50" s="222" t="n"/>
      <c r="R50" s="217" t="inlineStr">
        <is>
          <t>M</t>
        </is>
      </c>
      <c r="S50" s="217" t="inlineStr">
        <is>
          <t>V2.15 2023 DEC</t>
        </is>
      </c>
    </row>
    <row r="51" outlineLevel="1" ht="221.25" customFormat="1" customHeight="1" s="154">
      <c r="A51" s="208" t="inlineStr">
        <is>
          <t>TC_***7f76817b***_S10</t>
        </is>
      </c>
      <c r="B51" s="62" t="inlineStr">
        <is>
          <t>[Online - Check Vessel Itinerary page after Pilotage and Towage come in and ETU added]</t>
        </is>
      </c>
      <c r="C51" s="208" t="inlineStr"/>
      <c r="D51" s="210" t="inlineStr">
        <is>
          <t>CCA Agent</t>
        </is>
      </c>
      <c r="E51" s="208" t="inlineStr">
        <is>
          <t>Check all pages and ensure info correct</t>
        </is>
      </c>
      <c r="F51" s="208" t="inlineStr">
        <is>
          <t>Agent check Vessel Itinerary Page (1 x Berthing, 1 x Unberthing, and all dates, 2 x Pilotage, 2 x Towage, Activity sorting correct)</t>
        </is>
      </c>
      <c r="G51" s="225" t="inlineStr">
        <is>
          <t>Header's Berthing time = ETB, Unberthing time = ETU
Berthing SRT = BTR, Start Time =  ETB
Unberthing SRT = UBTR, End time = ETU</t>
        </is>
      </c>
      <c r="H51" s="226" t="n"/>
      <c r="I51" s="226" t="n"/>
      <c r="J51" s="214" t="n"/>
      <c r="K51" s="215" t="n"/>
      <c r="L51" s="216" t="n"/>
      <c r="M51" s="216" t="n"/>
      <c r="N51" s="217" t="n"/>
      <c r="O51" s="217" t="n"/>
      <c r="P51" s="217" t="n"/>
      <c r="Q51" s="217" t="n"/>
      <c r="R51" s="217" t="inlineStr">
        <is>
          <t>M</t>
        </is>
      </c>
      <c r="S51" s="217" t="inlineStr">
        <is>
          <t>V2.15 2023 DEC</t>
        </is>
      </c>
    </row>
    <row r="52" outlineLevel="1" ht="102" customFormat="1" customHeight="1" s="228">
      <c r="A52" s="208" t="inlineStr">
        <is>
          <t>TC_PSAC_S11</t>
        </is>
      </c>
      <c r="B52" s="62" t="inlineStr">
        <is>
          <t>[Online - Agent Submit Vessel Itinerary] - click on 3dot &gt; +Create, click SAVE without make any changes</t>
        </is>
      </c>
      <c r="C52" s="209" t="n"/>
      <c r="D52" s="210" t="inlineStr">
        <is>
          <t>CCA Agent</t>
        </is>
      </c>
      <c r="E52" s="209" t="n"/>
      <c r="F52" s="218" t="inlineStr">
        <is>
          <t>1. Agent click on 3 dots &gt; Create, do not add activities
2. Click Save button</t>
        </is>
      </c>
      <c r="G52" s="225" t="inlineStr">
        <is>
          <t xml:space="preserve">Agent check Vessel Itinerary Details Page
(if no ETA, once first Submit Vessel Itinerary Estimated Time of Arrival = ETB of Terminal data, which will save ETB value into Agent_Vessel_Call.ETA )
Estimated Time of Unberthing  = ETU
Sorting of the activities are the same as Vessel Itinerary page
After Save the Vessel Itinerary display submit Successfully and back to Vessel Itinerary page with all records refreshed.
</t>
        </is>
      </c>
      <c r="H52" s="227" t="n"/>
      <c r="I52" s="227" t="n"/>
      <c r="J52" s="214" t="n"/>
      <c r="K52" s="215" t="n"/>
      <c r="L52" s="216" t="n"/>
      <c r="M52" s="216" t="n"/>
      <c r="N52" s="217" t="n"/>
      <c r="O52" s="217" t="n"/>
      <c r="P52" s="217" t="n"/>
      <c r="Q52" s="217" t="n"/>
      <c r="R52" s="217" t="inlineStr">
        <is>
          <t>S</t>
        </is>
      </c>
      <c r="S52" s="217" t="inlineStr">
        <is>
          <t>V2.15 2023 DEC</t>
        </is>
      </c>
      <c r="T52" s="154" t="n"/>
    </row>
    <row r="53" outlineLevel="1" ht="320.45" customFormat="1" customHeight="1" s="154">
      <c r="A53" s="208" t="inlineStr">
        <is>
          <t>TC_PSAC_S12</t>
        </is>
      </c>
      <c r="B53" s="62" t="inlineStr">
        <is>
          <t>[Online - Enquire Vessel Itinerary page after agent submitted Vessel Itinerary]</t>
        </is>
      </c>
      <c r="C53" s="209" t="n"/>
      <c r="D53" s="210" t="inlineStr">
        <is>
          <t>CCA Agent</t>
        </is>
      </c>
      <c r="E53" s="209" t="n"/>
      <c r="F53" s="208" t="inlineStr">
        <is>
          <t>1. Agent check Vessel Itinerary page after agent submitted Vessel Itinerary</t>
        </is>
      </c>
      <c r="G53" s="225" t="inlineStr">
        <is>
          <t>Agent check Vessel Itinerary Page after save
"Vessel Itinerary Submitted" Icon is Green after Vessel Itinerary submit
At the right side, there is a 3dot icon, showing "Edit" and "Delete" options
All activity is sorted correctly based on its SRT
Agent check Dashboard - after submit vessel itinerary, vessel displayed and all activities icon and info sequence display correct. 
Vessel listing box: default is expanded but user can collapse the box (change from v2.10)
(Check status, Check listing of activities, can collapse the vessel record)
ETA date = ETB, Status is Arriving  
Activity sequence and timings display correctly
The blue or red colour timings:
- Actual timing will compare with planned timing and planning timing will compare to current timing
- Pilotage &amp; towage Planned start = CST, no planned end timing
- If no timing to compare = on time
Any bunker provider (BAS or INS) check Bunkering Page
No vessel found as the vessel does not have any bunker activity belong to bunker provider (BAS or INS) 
Any towage provider (ANU or AAU) check Towage Page
No vessel found as the vessel does not have any towage activity belong to towage provider (ANU or AAU)
Any supplies provider (USW or YCP) check Supplies Page
no vessel found as the vessel does not have any supplies activity belong to supplies provider (USW or YCP)</t>
        </is>
      </c>
      <c r="H53" s="227" t="n"/>
      <c r="I53" s="227" t="n"/>
      <c r="J53" s="214" t="n"/>
      <c r="K53" s="215" t="n"/>
      <c r="L53" s="216" t="n"/>
      <c r="M53" s="216" t="n"/>
      <c r="N53" s="217" t="n"/>
      <c r="O53" s="217" t="n"/>
      <c r="P53" s="217" t="n"/>
      <c r="Q53" s="217" t="n"/>
      <c r="R53" s="217" t="inlineStr">
        <is>
          <t>S</t>
        </is>
      </c>
      <c r="S53" s="217" t="inlineStr">
        <is>
          <t>V2.15 2023 DEC</t>
        </is>
      </c>
    </row>
    <row r="54" outlineLevel="1" ht="131.1" customFormat="1" customHeight="1" s="154">
      <c r="A54" s="208" t="inlineStr">
        <is>
          <t>TC_PSAC_S13</t>
        </is>
      </c>
      <c r="B54" s="62" t="inlineStr">
        <is>
          <t>[Online - Vessel Itinerary Details] - after add email, click on Envelope</t>
        </is>
      </c>
      <c r="C54" s="209" t="n"/>
      <c r="D54" s="210" t="inlineStr">
        <is>
          <t>Agent &amp; Ship master</t>
        </is>
      </c>
      <c r="E54" s="209" t="n"/>
      <c r="F54" s="229" t="inlineStr">
        <is>
          <t>Agent Enter the ship master email and Click the envelope icon</t>
        </is>
      </c>
      <c r="G54" s="218" t="inlineStr">
        <is>
          <t>Agent &amp; Ship master will receive email notification
- 2 mails' All the information with all activities exist in the email are correct.
- [JIT] Vessel Itinerary - Vessel name</t>
        </is>
      </c>
      <c r="H54" s="220" t="n"/>
      <c r="I54" s="220" t="n"/>
      <c r="J54" s="214" t="n"/>
      <c r="K54" s="230" t="n"/>
      <c r="L54" s="214" t="n"/>
      <c r="M54" s="214" t="n"/>
      <c r="N54" s="231" t="n"/>
      <c r="O54" s="231" t="n"/>
      <c r="P54" s="231" t="n"/>
      <c r="Q54" s="231" t="n"/>
      <c r="R54" s="231" t="inlineStr">
        <is>
          <t>M</t>
        </is>
      </c>
      <c r="S54" s="217" t="inlineStr">
        <is>
          <t>V2.15 2023 DEC</t>
        </is>
      </c>
    </row>
    <row r="55" outlineLevel="1" ht="172.5" customFormat="1" customHeight="1" s="154">
      <c r="A55" s="208" t="inlineStr">
        <is>
          <t>TC_PSAC_S14</t>
        </is>
      </c>
      <c r="B55" s="62" t="inlineStr">
        <is>
          <t>[Online - Vessel Itinerary Details, add Bunkering at Berth Location activity] - to INS</t>
        </is>
      </c>
      <c r="C55" s="209" t="n"/>
      <c r="D55" s="210" t="inlineStr">
        <is>
          <t>CCA Agent</t>
        </is>
      </c>
      <c r="E55" s="232" t="n"/>
      <c r="F55" s="218" t="inlineStr">
        <is>
          <t xml:space="preserve">Agent open Vessel Itinerary Details by click on 3 dots &gt; Edit, 
- add Bunkering to nominate INS company 
Note: Do not click on SAVE button </t>
        </is>
      </c>
      <c r="G55" s="251" t="inlineStr">
        <is>
          <t>Agent Check Vessel Itinerary Details Page
The activity with service provider shown correctly as entered
Activity Window default after select BUNKERING
- Activity: BUNKERING
- Service Provider: Default blank
- Service Request Time: Default blank
- Location: Default blank
- Suggested Activity Duration showing correctly 
 P10 : ETB+1 hrs, ETU-2hrs
"OK" and "Cancel" buttons are enabled</t>
        </is>
      </c>
      <c r="H55" s="227" t="n"/>
      <c r="I55" s="227" t="n"/>
      <c r="J55" s="214" t="n"/>
      <c r="K55" s="215" t="n"/>
      <c r="L55" s="216" t="n"/>
      <c r="M55" s="216" t="n"/>
      <c r="N55" s="217" t="n"/>
      <c r="O55" s="217" t="n"/>
      <c r="P55" s="217" t="n"/>
      <c r="Q55" s="217" t="n"/>
      <c r="R55" s="217" t="inlineStr">
        <is>
          <t>M</t>
        </is>
      </c>
      <c r="S55" s="217" t="inlineStr">
        <is>
          <t>V2.15 2023 DEC</t>
        </is>
      </c>
    </row>
    <row r="56" outlineLevel="1" ht="139.9" customFormat="1" customHeight="1" s="154">
      <c r="A56" s="208" t="inlineStr">
        <is>
          <t>TC_PSAC_S15</t>
        </is>
      </c>
      <c r="B56" s="61" t="inlineStr">
        <is>
          <t xml:space="preserve">[Online - error display  when Bunkering SRT out of Bunkering Suggest Activity Duration]
</t>
        </is>
      </c>
      <c r="C56" s="234" t="n"/>
      <c r="D56" s="210" t="inlineStr">
        <is>
          <t>CCA Agent</t>
        </is>
      </c>
      <c r="E56" s="234" t="n"/>
      <c r="F56" s="218" t="inlineStr">
        <is>
          <t>Agent enter the Bunkering details (SRT OUTSIDE activity window)
note: 
The suggested duration is take from either
Btr/uBtr if both planning &amp; actual does not exist 
Planned timing if actual does not exist or actual timing is before planned timing
actual timing if there is actual timing and it after planned timing.
These rules are apply since one of the CR on multiple berthing handling. 
the 1 hour and 2 hours is configurable</t>
        </is>
      </c>
      <c r="G56" s="235" t="inlineStr">
        <is>
          <t>Check on Add / Update Bunkering Activity page
Suggested Activity Duration:
Ber1( ETB +1 hour to ETU-2 hours),
e.g.:
P10(22 Jun 2022 14:30 - 24 Jun 2022 21:30)
Error prompted within the popup and Agent is unable to add Bunkering activity</t>
        </is>
      </c>
      <c r="H56" s="227" t="n"/>
      <c r="I56" s="227" t="n"/>
      <c r="J56" s="214" t="n"/>
      <c r="K56" s="215" t="n"/>
      <c r="L56" s="216" t="n"/>
      <c r="M56" s="216" t="n"/>
      <c r="N56" s="217" t="n"/>
      <c r="O56" s="217" t="n"/>
      <c r="P56" s="217" t="n"/>
      <c r="Q56" s="217" t="n"/>
      <c r="R56" s="217" t="inlineStr">
        <is>
          <t>S</t>
        </is>
      </c>
      <c r="S56" s="217" t="inlineStr">
        <is>
          <t>V2.15 2023 DEC</t>
        </is>
      </c>
    </row>
    <row r="57" outlineLevel="1" ht="42.75" customFormat="1" customHeight="1" s="154">
      <c r="A57" s="208" t="inlineStr">
        <is>
          <t>TC_PSAC_S16</t>
        </is>
      </c>
      <c r="B57" s="62" t="inlineStr">
        <is>
          <t>[Online - Vessel Itinerary Details, add Towage activity] - to ANU</t>
        </is>
      </c>
      <c r="C57" s="209" t="n"/>
      <c r="D57" s="210" t="inlineStr">
        <is>
          <t>CCA Agent</t>
        </is>
      </c>
      <c r="E57" s="232" t="n"/>
      <c r="F57" s="218" t="inlineStr">
        <is>
          <t xml:space="preserve">Continue on Vessel Itinerary Details page
- add Towage to nominate ANU company 
Note: Do not click on SAVE button </t>
        </is>
      </c>
      <c r="G57" s="233" t="inlineStr">
        <is>
          <t xml:space="preserve">Agent Check Vessel Itinerary Details Page
The  activity with service provider shown correctly as entered
</t>
        </is>
      </c>
      <c r="H57" s="227" t="n"/>
      <c r="I57" s="227" t="n"/>
      <c r="J57" s="214" t="n"/>
      <c r="K57" s="215" t="n"/>
      <c r="L57" s="216" t="n"/>
      <c r="M57" s="216" t="n"/>
      <c r="N57" s="217" t="n"/>
      <c r="O57" s="217" t="n"/>
      <c r="P57" s="217" t="n"/>
      <c r="Q57" s="217" t="n"/>
      <c r="R57" s="217" t="inlineStr">
        <is>
          <t>M</t>
        </is>
      </c>
      <c r="S57" s="217" t="inlineStr">
        <is>
          <t>V2.15 2023 DEC</t>
        </is>
      </c>
    </row>
    <row r="58" outlineLevel="1" ht="161.45" customFormat="1" customHeight="1" s="228">
      <c r="A58" s="208" t="inlineStr">
        <is>
          <t>TC_PSAC_S17</t>
        </is>
      </c>
      <c r="B58" s="62" t="inlineStr">
        <is>
          <t>[Online - Vessel Itinerary Details, add Supplies activity] - to USW</t>
        </is>
      </c>
      <c r="C58" s="209" t="n"/>
      <c r="D58" s="209" t="inlineStr">
        <is>
          <t>CCA Agent</t>
        </is>
      </c>
      <c r="E58" s="209" t="n"/>
      <c r="F58" s="218" t="inlineStr">
        <is>
          <t xml:space="preserve">Continue on Vessel Itinerary Details page
- add Supplies to nominate USW company 
Note: Do not click on SAVE button </t>
        </is>
      </c>
      <c r="G58" s="218" t="inlineStr">
        <is>
          <t>Agent Check Vessel Itinerary Details Page
The  activity with service provider shown correctly as entered
Activity Window default after select SUPPLIES
- Service Provider: Default blank
- Service Request Time: Default blank
- Location: Default blank
- Suggested Activity Duration showing correctly 
 P10 : ETB+1 hrs, ETU-2hrs
"OK" and "Cancel" buttons are enabled</t>
        </is>
      </c>
      <c r="H58" s="210" t="n"/>
      <c r="I58" s="210" t="n"/>
      <c r="J58" s="214" t="n"/>
      <c r="K58" s="214" t="n"/>
      <c r="L58" s="214" t="n"/>
      <c r="M58" s="214" t="n"/>
      <c r="N58" s="231" t="n"/>
      <c r="O58" s="231" t="n"/>
      <c r="P58" s="231" t="n"/>
      <c r="Q58" s="231" t="n"/>
      <c r="R58" s="231" t="inlineStr">
        <is>
          <t>M</t>
        </is>
      </c>
      <c r="S58" s="217" t="inlineStr">
        <is>
          <t>V2.15 2023 DEC</t>
        </is>
      </c>
    </row>
    <row r="59" outlineLevel="1" ht="165.6" customFormat="1" customHeight="1" s="268">
      <c r="A59" s="208" t="inlineStr">
        <is>
          <t>TC_PSAC_S18</t>
        </is>
      </c>
      <c r="B59" s="260" t="inlineStr">
        <is>
          <t>[Online - Vessel Itinerary Details, add Bunkering at Anchorage Location activity] - to INS</t>
        </is>
      </c>
      <c r="C59" s="259" t="n"/>
      <c r="D59" s="261" t="inlineStr">
        <is>
          <t>CCA Agent</t>
        </is>
      </c>
      <c r="E59" s="262" t="n"/>
      <c r="F59" s="263" t="inlineStr">
        <is>
          <t xml:space="preserve">Continue on Vessel Itinerary Details page
- add Bunkering to nominate INS company 
- Input a anchorage location e.g. PEBGA
Note: Do not click on SAVE button </t>
        </is>
      </c>
      <c r="G59" s="269" t="inlineStr">
        <is>
          <t>Agent Check Vessel Itinerary Details Page
The activity with service provider shown correctly as entered
Activity Window default after select BUNKERING
- Activity: BUNKERING
- Service Provider: Default blank
- Service Request Time: Default blank
- Location: Default blank
 No Suggested Activity Duration showing
"OK" and "Cancel" buttons are enabled</t>
        </is>
      </c>
      <c r="H59" s="264" t="n"/>
      <c r="I59" s="264" t="n"/>
      <c r="J59" s="265" t="n"/>
      <c r="K59" s="266" t="n"/>
      <c r="L59" s="265" t="n"/>
      <c r="M59" s="265" t="n"/>
      <c r="N59" s="267" t="n"/>
      <c r="O59" s="267" t="n"/>
      <c r="P59" s="267" t="n"/>
      <c r="Q59" s="267" t="n"/>
      <c r="R59" s="267" t="inlineStr">
        <is>
          <t>M</t>
        </is>
      </c>
      <c r="S59" s="217" t="inlineStr">
        <is>
          <t>V2.15 2023 DEC</t>
        </is>
      </c>
    </row>
    <row r="60" outlineLevel="1" ht="149.45" customFormat="1" customHeight="1" s="268">
      <c r="A60" s="208" t="inlineStr">
        <is>
          <t>TC_PSAC_S19</t>
        </is>
      </c>
      <c r="B60" s="260" t="inlineStr">
        <is>
          <t>[Online - Vessel Itinerary Details, add Supplies at Anchorage Location activity] - to USW</t>
        </is>
      </c>
      <c r="C60" s="259" t="n"/>
      <c r="D60" s="261" t="inlineStr">
        <is>
          <t>CCA Agent</t>
        </is>
      </c>
      <c r="E60" s="262" t="n"/>
      <c r="F60" s="263" t="inlineStr">
        <is>
          <t xml:space="preserve">Continue on Vessel Itinerary Details page
- add Supplies to nominate USW company 
- Input a anchorage location e.g. PEBGA
Note: Do not click on SAVE button </t>
        </is>
      </c>
      <c r="G60" s="269" t="inlineStr">
        <is>
          <t>Agent Check Vessel Itinerary Details Page
The activity with service provider shown correctly as entered
Activity Window default after select SUPPLIES
- Service Provider: Default blank
- Service Request Time: Default blank
- Location: Default blank
 No Suggested Activity Duration showing
"OK" and "Cancel" buttons are enabled</t>
        </is>
      </c>
      <c r="H60" s="264" t="n"/>
      <c r="I60" s="264" t="n"/>
      <c r="J60" s="265" t="n"/>
      <c r="K60" s="266" t="n"/>
      <c r="L60" s="265" t="n"/>
      <c r="M60" s="265" t="n"/>
      <c r="N60" s="267" t="n"/>
      <c r="O60" s="267" t="n"/>
      <c r="P60" s="267" t="n"/>
      <c r="Q60" s="267" t="n"/>
      <c r="R60" s="267" t="inlineStr">
        <is>
          <t>M</t>
        </is>
      </c>
      <c r="S60" s="217" t="inlineStr">
        <is>
          <t>V2.15 2023 DEC</t>
        </is>
      </c>
    </row>
    <row r="61" outlineLevel="1" ht="70.5" customFormat="1" customHeight="1" s="154">
      <c r="A61" s="208" t="inlineStr">
        <is>
          <t>TC_PSAC_S20</t>
        </is>
      </c>
      <c r="B61" s="62" t="inlineStr">
        <is>
          <t>[Online - Save Vessel Itinerary Details, after add  INS, ANU, USW activities]</t>
        </is>
      </c>
      <c r="C61" s="210" t="n"/>
      <c r="D61" s="210" t="inlineStr">
        <is>
          <t>CCA Agent</t>
        </is>
      </c>
      <c r="E61" s="236" t="n"/>
      <c r="F61" s="210" t="inlineStr">
        <is>
          <t>Continue on Vessel Itinerary Details page :
Click on SAVE button after add  INS, ANU, USW activities</t>
        </is>
      </c>
      <c r="G61" s="233" t="inlineStr">
        <is>
          <t>Agent Check Vessel Itinerary Details Page
The activities with service provider shown correctly as entered
After Save the Vessel Itinerary, display save Successfully and back to Vessel Itinerary page with all records refreshed.</t>
        </is>
      </c>
      <c r="H61" s="237" t="n"/>
      <c r="I61" s="238" t="n"/>
      <c r="J61" s="214" t="n"/>
      <c r="K61" s="215" t="n"/>
      <c r="L61" s="216" t="n"/>
      <c r="M61" s="216" t="n"/>
      <c r="N61" s="217" t="n"/>
      <c r="O61" s="217" t="n"/>
      <c r="P61" s="217" t="n"/>
      <c r="Q61" s="217" t="n"/>
      <c r="R61" s="217" t="inlineStr">
        <is>
          <t>M</t>
        </is>
      </c>
      <c r="S61" s="217" t="inlineStr">
        <is>
          <t>V2.15 2023 DEC</t>
        </is>
      </c>
    </row>
    <row r="62" outlineLevel="1" ht="208.15" customFormat="1" customHeight="1" s="154">
      <c r="A62" s="208" t="inlineStr">
        <is>
          <t>TC_PSAC_S21</t>
        </is>
      </c>
      <c r="B62" s="62" t="inlineStr">
        <is>
          <t>[Online - Check all pages]
Check Vessel Itinerary, Vessel Itinerary Details, Dashboard for Agent
Check Dashboard for Service Providers
+ Katalon comparison for all SP pages with Agent Vessel Itinerary (must match exactly)</t>
        </is>
      </c>
      <c r="C62" s="209" t="n"/>
      <c r="D62" s="210" t="inlineStr">
        <is>
          <t>CCA Agent
INS, ANU</t>
        </is>
      </c>
      <c r="E62" s="232" t="n"/>
      <c r="F62" s="218" t="inlineStr">
        <is>
          <t>Check Vessel Itinerary, Vessel Itinerary Details, Dashboard for Agent
Check Dashboard for Service Providers
Run Katalon</t>
        </is>
      </c>
      <c r="G62" s="233" t="inlineStr">
        <is>
          <t xml:space="preserve">Agent Check Vessel Itinerary Page (1 x Berthing, 1 x Unberthing, and all dates, 3dot &gt; Edit AND Delete, 2 x Pilotage, 4 x Towage, 2 x Bunkering, 2 x Supplies, Activity sorting)
All activity with service provider shown correctly
All activities are sorted correctly based on its priority (Actual timing &gt; Planned timing &gt; CST &gt; SRT)
Newly added bunkering, towage and supplies activities displayed correctly.
Agent check Vessel Itinerary Details - same info as Vessel Itinerary
Agent and Service Providers check Dashboard - vessel displayed and all activities icon and info  sequence display correct. 
(Check status, Check listing of activities, can collapse the vessel record)
No Supporting vessels icon displayed
ETA date = ETB, Status is Arriving 
Katalon pages comparison for INS, ANU with Agent Vessel Itinerary - ALL screen information matched, i.e. Katalon result = PASSED
  </t>
        </is>
      </c>
      <c r="H62" s="227" t="n"/>
      <c r="I62" s="227" t="n"/>
      <c r="J62" s="214" t="n"/>
      <c r="K62" s="215" t="n"/>
      <c r="L62" s="216" t="n"/>
      <c r="M62" s="216" t="n"/>
      <c r="N62" s="217" t="n"/>
      <c r="O62" s="217" t="n"/>
      <c r="P62" s="217" t="n"/>
      <c r="Q62" s="217" t="n"/>
      <c r="R62" s="217" t="inlineStr">
        <is>
          <t>M</t>
        </is>
      </c>
      <c r="S62" s="217" t="inlineStr">
        <is>
          <t>V2.15 2023 DEC</t>
        </is>
      </c>
    </row>
    <row r="63" outlineLevel="1" ht="150" customFormat="1" customHeight="1" s="154">
      <c r="A63" s="208" t="inlineStr">
        <is>
          <t>TC_PSAC_S22</t>
        </is>
      </c>
      <c r="B63" s="62" t="inlineStr">
        <is>
          <t>[DB - Enquire Terminal Data &amp; Agent Vessel Call record after Vessel Itinerary Submit]
- Check for VIID generated after submit  Vessel Itinerary
- Check for Active_I=‘Y'</t>
        </is>
      </c>
      <c r="C63" s="209" t="n"/>
      <c r="D63" s="210" t="inlineStr">
        <is>
          <t>DPP2 Admin</t>
        </is>
      </c>
      <c r="E63" s="209" t="n"/>
      <c r="F63" s="218" t="inlineStr">
        <is>
          <t>1. Go to the DB and retrieve the vessel created by PSAC.  Check the field VIID and other columns details</t>
        </is>
      </c>
      <c r="G63" s="218" t="inlineStr">
        <is>
          <t>1. Create record Vessel Itinerary , with VIID created and  Active_I = 'Y'
2. Terminal Berthing  Table no change.
3. all CREATOR_ORG_C,MODIFIER_ID,MODIFIER_ORG_C same with DPP2 - endpoint.xlsx  linked in Sheet Ref for V2.10
Note:
AGENT_VESSEL_CALL.Terminal_C =terminal_berthing.CREATOR_ORG_C	
select *  from terminal_berthing where vsl_id = '2292605' ;
SELECT AGENT_VESSEL_CALL_ID, VSL_M, VOY_N, RTA_DT from AGENT_VESSEL_CALL where VSL_M||'/'||VOY_N = 'LHPSA2BER V0928/OUTV9266';</t>
        </is>
      </c>
      <c r="H63" s="220" t="n"/>
      <c r="I63" s="220" t="n"/>
      <c r="J63" s="214" t="n"/>
      <c r="K63" s="215" t="n"/>
      <c r="L63" s="216" t="n"/>
      <c r="M63" s="216" t="n"/>
      <c r="N63" s="217" t="n"/>
      <c r="O63" s="217" t="n"/>
      <c r="P63" s="217" t="n"/>
      <c r="Q63" s="217" t="n"/>
      <c r="R63" s="217" t="inlineStr">
        <is>
          <t>M</t>
        </is>
      </c>
      <c r="S63" s="217" t="inlineStr">
        <is>
          <t>V2.15 2023 DEC</t>
        </is>
      </c>
    </row>
    <row r="64" outlineLevel="1" ht="145.5" customFormat="1" customHeight="1" s="154">
      <c r="A64" s="208" t="inlineStr">
        <is>
          <t>TC_PSAC_S23</t>
        </is>
      </c>
      <c r="B64" s="61" t="inlineStr">
        <is>
          <t>[Email - INS, USW, ANU received Bunkering &amp; Supplies &amp; Towage emails notification as it is nominated by agent ]</t>
        </is>
      </c>
      <c r="C64" s="208" t="n"/>
      <c r="D64" s="208" t="inlineStr">
        <is>
          <t>INS, USW, ANU User</t>
        </is>
      </c>
      <c r="E64" s="208" t="n"/>
      <c r="F64" s="239" t="inlineStr">
        <is>
          <t>Bunkering &amp; Supplies &amp; Towage Service Provider check mailbox</t>
        </is>
      </c>
      <c r="G64" s="218" t="inlineStr">
        <is>
          <t>5 emails sent to the service providers
- INS receive 1 email for been nominated by agent as provider for Bunkering at Berth Location.  
  Email Title: [JIT] Bunkering Activity was Created
- INS receive 1 email for been nominated by agent as provider for Bunkering at Anchorage Location.  
  Email Title: [JIT] Bunkering Activity was Created
- USW receive 1 email for been nominated by agent as provider for Bunkering at Berth Location.  
  Email Title: [JIT] Bunkering Activity was Created
- USW receive 1 email for been nominated by agent as provider for Bunkering at Anchorage Location.  
  Email Title: [JIT] Bunkering Activity was Created
- ANU receive 1 email for been nominated as provider for Towage.
  Email Title: [JIT] Towage Activity was Created</t>
        </is>
      </c>
      <c r="H64" s="220" t="n"/>
      <c r="I64" s="220" t="n"/>
      <c r="J64" s="214" t="n"/>
      <c r="K64" s="215" t="n"/>
      <c r="L64" s="216" t="n"/>
      <c r="M64" s="216" t="n"/>
      <c r="N64" s="217" t="n"/>
      <c r="O64" s="217" t="n"/>
      <c r="P64" s="217" t="n"/>
      <c r="Q64" s="217" t="n"/>
      <c r="R64" s="217" t="inlineStr">
        <is>
          <t>S</t>
        </is>
      </c>
      <c r="S64" s="217" t="inlineStr">
        <is>
          <t>V2.15 2023 DEC</t>
        </is>
      </c>
    </row>
    <row r="65" outlineLevel="1" ht="57" customFormat="1" customHeight="1" s="154">
      <c r="A65" s="208" t="inlineStr">
        <is>
          <t>TC_PSAC_S24</t>
        </is>
      </c>
      <c r="B65" s="62" t="inlineStr">
        <is>
          <t>[Online - INS Update Bunkering at Berth Location ] - add CST</t>
        </is>
      </c>
      <c r="C65" s="208" t="n"/>
      <c r="D65" s="208" t="inlineStr">
        <is>
          <t>INS user ID</t>
        </is>
      </c>
      <c r="E65" s="208" t="n"/>
      <c r="F65" s="239" t="inlineStr">
        <is>
          <t>INS Update Bunkering to add CST
Bunkering Planned Start = CST
Bunkering Planned End = Suggestion duration End</t>
        </is>
      </c>
      <c r="G65" s="62" t="inlineStr">
        <is>
          <t>Vessel Itinerary alert icon for Bunkering activity is white filled circle 
Bunkering activity showing Confirm Service Time</t>
        </is>
      </c>
      <c r="H65" s="220" t="n"/>
      <c r="I65" s="220" t="n"/>
      <c r="J65" s="214" t="n"/>
      <c r="K65" s="215" t="n"/>
      <c r="L65" s="216" t="n"/>
      <c r="M65" s="216" t="n"/>
      <c r="N65" s="217" t="n"/>
      <c r="O65" s="217" t="n"/>
      <c r="P65" s="217" t="n"/>
      <c r="Q65" s="217" t="n"/>
      <c r="R65" s="217" t="inlineStr">
        <is>
          <t>M</t>
        </is>
      </c>
      <c r="S65" s="217" t="inlineStr">
        <is>
          <t>V2.15 2023 DEC</t>
        </is>
      </c>
    </row>
    <row r="66" outlineLevel="1" ht="65.25" customFormat="1" customHeight="1" s="154">
      <c r="A66" s="208" t="inlineStr">
        <is>
          <t>TC_PSAC_S25</t>
        </is>
      </c>
      <c r="B66" s="62" t="inlineStr">
        <is>
          <t>[Online - ANU Update Towage ] -  add CST</t>
        </is>
      </c>
      <c r="C66" s="208" t="n"/>
      <c r="D66" s="208" t="inlineStr">
        <is>
          <t>ANU user ID</t>
        </is>
      </c>
      <c r="E66" s="208" t="n"/>
      <c r="F66" s="239" t="inlineStr">
        <is>
          <t>ANU Update Towage to add CST
Towage CST = Agent SRT + 10 min
Towage Actual Start, Actual End = blank</t>
        </is>
      </c>
      <c r="G66" s="62" t="inlineStr">
        <is>
          <t>Vessel Itinerary alert icon for Towage activity is white filled circle.
Towage activity showing Confirm Service Time</t>
        </is>
      </c>
      <c r="H66" s="220" t="n"/>
      <c r="I66" s="220" t="n"/>
      <c r="J66" s="214" t="n"/>
      <c r="K66" s="215" t="n"/>
      <c r="L66" s="216" t="n"/>
      <c r="M66" s="216" t="n"/>
      <c r="N66" s="217" t="n"/>
      <c r="O66" s="217" t="n"/>
      <c r="P66" s="217" t="n"/>
      <c r="Q66" s="217" t="n"/>
      <c r="R66" s="217" t="inlineStr">
        <is>
          <t>M</t>
        </is>
      </c>
      <c r="S66" s="217" t="inlineStr">
        <is>
          <t>V2.15 2023 DEC</t>
        </is>
      </c>
    </row>
    <row r="67" outlineLevel="1" ht="35.45" customFormat="1" customHeight="1" s="228">
      <c r="A67" s="208" t="inlineStr">
        <is>
          <t>TC_PSAC_S26</t>
        </is>
      </c>
      <c r="B67" s="62" t="inlineStr">
        <is>
          <t>[Online - USW Update Supplies at Berth Location  ] - add CST</t>
        </is>
      </c>
      <c r="C67" s="209" t="n"/>
      <c r="D67" s="209" t="inlineStr">
        <is>
          <t>USW user ID</t>
        </is>
      </c>
      <c r="E67" s="209" t="n"/>
      <c r="F67" s="218" t="inlineStr">
        <is>
          <t>USW Update Supplies to add CST</t>
        </is>
      </c>
      <c r="G67" s="218" t="inlineStr">
        <is>
          <t>Vessel Itinerary alert icon for Supplies activity is white filled circle.
Supplies activity showing Confirm Service Time</t>
        </is>
      </c>
      <c r="H67" s="210" t="n"/>
      <c r="I67" s="210" t="n"/>
      <c r="J67" s="214" t="n"/>
      <c r="K67" s="214" t="n"/>
      <c r="L67" s="214" t="n"/>
      <c r="M67" s="214" t="n"/>
      <c r="N67" s="231" t="n"/>
      <c r="O67" s="231" t="n"/>
      <c r="P67" s="231" t="n"/>
      <c r="Q67" s="231" t="n"/>
      <c r="R67" s="231" t="inlineStr">
        <is>
          <t>M</t>
        </is>
      </c>
      <c r="S67" s="217" t="inlineStr">
        <is>
          <t>V2.15 2023 DEC</t>
        </is>
      </c>
    </row>
    <row r="68" outlineLevel="1" ht="63" customFormat="1" customHeight="1" s="268">
      <c r="A68" s="208" t="inlineStr">
        <is>
          <t>TC_PSAC_S27</t>
        </is>
      </c>
      <c r="B68" s="260" t="inlineStr">
        <is>
          <t>[Online - INS Update Bunkering at Anchorage Location ] - add CST</t>
        </is>
      </c>
      <c r="C68" s="259" t="n"/>
      <c r="D68" s="261" t="inlineStr">
        <is>
          <t>INS user ID</t>
        </is>
      </c>
      <c r="E68" s="262" t="n"/>
      <c r="F68" s="263" t="inlineStr">
        <is>
          <t>INS Update Bunkering to add CST
Bunkering Planned Start = CST
Bunkering Planned End = Suggestion duration End</t>
        </is>
      </c>
      <c r="G68" s="269" t="inlineStr">
        <is>
          <t>Vessel Itinerary alert icon for Bunkering activity is white filled circle 
Bunkering activity showing Confirm Service Time</t>
        </is>
      </c>
      <c r="H68" s="264" t="n"/>
      <c r="I68" s="264" t="n"/>
      <c r="J68" s="265" t="n"/>
      <c r="K68" s="266" t="n"/>
      <c r="L68" s="265" t="n"/>
      <c r="M68" s="265" t="n"/>
      <c r="N68" s="267" t="n"/>
      <c r="O68" s="267" t="n"/>
      <c r="P68" s="267" t="n"/>
      <c r="Q68" s="267" t="n"/>
      <c r="R68" s="267" t="inlineStr">
        <is>
          <t>M</t>
        </is>
      </c>
      <c r="S68" s="217" t="inlineStr">
        <is>
          <t>V2.15 2023 DEC</t>
        </is>
      </c>
    </row>
    <row r="69" outlineLevel="1" ht="42.6" customFormat="1" customHeight="1" s="268">
      <c r="A69" s="208" t="inlineStr">
        <is>
          <t>TC_PSAC_S28</t>
        </is>
      </c>
      <c r="B69" s="260" t="inlineStr">
        <is>
          <t>[Online - USW Update Supplies at Anchorage Location ] - add CST</t>
        </is>
      </c>
      <c r="C69" s="259" t="n"/>
      <c r="D69" s="261" t="inlineStr">
        <is>
          <t>USW user ID</t>
        </is>
      </c>
      <c r="E69" s="262" t="n"/>
      <c r="F69" s="263" t="inlineStr">
        <is>
          <t>USW Update Supplies to add CST</t>
        </is>
      </c>
      <c r="G69" s="269" t="inlineStr">
        <is>
          <t>Vessel Itinerary alert icon for Supplies activity is white filled circle.
Supplies activity showing Confirm Service Time</t>
        </is>
      </c>
      <c r="H69" s="264" t="n"/>
      <c r="I69" s="264" t="n"/>
      <c r="J69" s="265" t="n"/>
      <c r="K69" s="266" t="n"/>
      <c r="L69" s="265" t="n"/>
      <c r="M69" s="265" t="n"/>
      <c r="N69" s="267" t="n"/>
      <c r="O69" s="267" t="n"/>
      <c r="P69" s="267" t="n"/>
      <c r="Q69" s="267" t="n"/>
      <c r="R69" s="267" t="inlineStr">
        <is>
          <t>M</t>
        </is>
      </c>
      <c r="S69" s="217" t="inlineStr">
        <is>
          <t>V2.15 2023 DEC</t>
        </is>
      </c>
    </row>
    <row r="70" outlineLevel="1" ht="195.6" customFormat="1" customHeight="1" s="154">
      <c r="A70" s="208" t="inlineStr">
        <is>
          <t>TC_PSAC_S29</t>
        </is>
      </c>
      <c r="B70" s="62" t="inlineStr">
        <is>
          <t>[Online - Check all pages]
Check Vessel Itinerary, Vessel Itinerary Details, Dashboard for Agent
Check Dashboard for Service Providers
+ Katalon comparison for all SP pages with Agent Vessel Itinerary (must match exactly)</t>
        </is>
      </c>
      <c r="C70" s="208" t="n"/>
      <c r="D70" s="208" t="inlineStr">
        <is>
          <t>CCA Agent
INS, ANU</t>
        </is>
      </c>
      <c r="E70" s="208" t="n"/>
      <c r="F70" s="218" t="inlineStr">
        <is>
          <t>Check Vessel Itinerary, Vessel Itinerary Details, Dashboard for Agent
Check Dashboard for Service Providers
Run Katalon</t>
        </is>
      </c>
      <c r="G70" s="233" t="inlineStr">
        <is>
          <t xml:space="preserve">Agent Check Vessel Itinerary Page (2 x Berthing, 2 x Unberthing, and all dates, 3dot &gt; Edit AND Delete, 2 x Pilotage, 3 x Towage, 2 x Bunkering, 2 x Supplies, Activity sorting correct)
All activity with service provider shown correctly
All activity is sorted correctly based on its priority (Actual timing &gt; Planned timing &gt; CST &gt; SRT)
Vessel Itinerary Details - same info as Vessel Itinerary
Dashboard - vessel displayed and all activities icon and info sequence display correct. 
(Check status, Check listing of activities, can collapse the vessel record)
No Supporting vessels icon displayed
Status is Arriving , ETA date = ETB
Katalon pages comparison for INS, ANU with Agent Vessel Itinerary - ALL screen information matched, i.e. Katalon result = PASSED
  </t>
        </is>
      </c>
      <c r="H70" s="220" t="n"/>
      <c r="I70" s="220" t="n"/>
      <c r="J70" s="214" t="n"/>
      <c r="K70" s="215" t="n"/>
      <c r="L70" s="216" t="n"/>
      <c r="M70" s="216" t="n"/>
      <c r="N70" s="217" t="n"/>
      <c r="O70" s="217" t="n"/>
      <c r="P70" s="217" t="n"/>
      <c r="Q70" s="217" t="n"/>
      <c r="R70" s="217" t="inlineStr">
        <is>
          <t>M</t>
        </is>
      </c>
      <c r="S70" s="217" t="inlineStr">
        <is>
          <t>V2.15 2023 DEC</t>
        </is>
      </c>
    </row>
    <row r="71" outlineLevel="1" ht="85.90000000000001" customFormat="1" customHeight="1" s="154">
      <c r="A71" s="208" t="inlineStr">
        <is>
          <t>TC_PSAC_S30</t>
        </is>
      </c>
      <c r="B71" s="61" t="inlineStr">
        <is>
          <t>[Email - Agent receive notification of CST change]</t>
        </is>
      </c>
      <c r="C71" s="208" t="n"/>
      <c r="D71" s="208" t="inlineStr">
        <is>
          <t>ANU/ INS user ID</t>
        </is>
      </c>
      <c r="E71" s="208" t="n"/>
      <c r="F71" s="239" t="inlineStr">
        <is>
          <t>Agent check mailbox</t>
        </is>
      </c>
      <c r="G71" s="62" t="inlineStr">
        <is>
          <t>Agent received 5 emails
e.g. Email Title: 
2 x [JIT] Update in Bunkering CST
1 x [JIT] Update in Towage CST
2 x [JIT] Update in Supplies CST</t>
        </is>
      </c>
      <c r="H71" s="220" t="n"/>
      <c r="I71" s="220" t="n"/>
      <c r="J71" s="214" t="n"/>
      <c r="K71" s="215" t="n"/>
      <c r="L71" s="216" t="n"/>
      <c r="M71" s="216" t="n"/>
      <c r="N71" s="217" t="n"/>
      <c r="O71" s="217" t="n"/>
      <c r="P71" s="217" t="n"/>
      <c r="Q71" s="217" t="n"/>
      <c r="R71" s="217" t="inlineStr">
        <is>
          <t>S</t>
        </is>
      </c>
      <c r="S71" s="217" t="inlineStr">
        <is>
          <t>V2.15 2023 DEC</t>
        </is>
      </c>
    </row>
    <row r="72" outlineLevel="1" ht="42" customFormat="1" customHeight="1" s="154">
      <c r="A72" s="208" t="inlineStr">
        <is>
          <t>TC_PSAC_S31</t>
        </is>
      </c>
      <c r="B72" s="61" t="inlineStr">
        <is>
          <t>[Online &amp; DB ] - No History after activities creation and 1st update</t>
        </is>
      </c>
      <c r="C72" s="208" t="n"/>
      <c r="D72" s="224" t="inlineStr">
        <is>
          <t>PMP</t>
        </is>
      </c>
      <c r="E72" s="208" t="n"/>
      <c r="F72" s="239" t="inlineStr">
        <is>
          <t>1. Expand the history records on Vessel Itinerary details page
2. DB check above Activities history via SQL</t>
        </is>
      </c>
      <c r="G72" s="240" t="inlineStr">
        <is>
          <t>1. Check Vessel Itinerary Details Page under New Create activities should display blank history (the creation and 1st update no history display via online)
2. Check DB history table should exist records same with 1st update activities.</t>
        </is>
      </c>
      <c r="H72" s="224" t="n"/>
      <c r="I72" s="224" t="n"/>
      <c r="J72" s="216" t="n"/>
      <c r="K72" s="215" t="n"/>
      <c r="L72" s="216" t="n"/>
      <c r="M72" s="216" t="n"/>
      <c r="N72" s="217" t="n"/>
      <c r="O72" s="217" t="n"/>
      <c r="P72" s="217" t="n"/>
      <c r="Q72" s="217" t="n"/>
      <c r="R72" s="217" t="inlineStr">
        <is>
          <t>S</t>
        </is>
      </c>
      <c r="S72" s="217" t="inlineStr">
        <is>
          <t>V2.15 2023 DEC</t>
        </is>
      </c>
    </row>
    <row r="73" outlineLevel="1" ht="42.75" customFormat="1" customHeight="1" s="154">
      <c r="A73" s="208" t="inlineStr">
        <is>
          <t>TC_PSAC_S32</t>
        </is>
      </c>
      <c r="B73" s="121" t="inlineStr">
        <is>
          <t>[DPP2 Terminal API - SEQ1 ETB change]
- Change the ETB to earlier or later date time, (More than 30 min BEFORE old ETB)</t>
        </is>
      </c>
      <c r="C73" s="241" t="n"/>
      <c r="D73" s="241" t="inlineStr">
        <is>
          <t>PSAC Terminal</t>
        </is>
      </c>
      <c r="E73" s="241" t="n"/>
      <c r="F73" s="218" t="inlineStr">
        <is>
          <t>Update TermData API, and set Seq1:  ETB  &gt; old ETB more than 30 mins</t>
        </is>
      </c>
      <c r="G73" s="211" t="inlineStr">
        <is>
          <t>1. Terminal Data for SEQ1 ETB updated successfully.</t>
        </is>
      </c>
      <c r="H73" s="213" t="n"/>
      <c r="I73" s="213" t="n"/>
      <c r="J73" s="214" t="n"/>
      <c r="K73" s="230" t="n"/>
      <c r="L73" s="214" t="n"/>
      <c r="M73" s="214" t="n"/>
      <c r="N73" s="231" t="n"/>
      <c r="O73" s="231" t="n"/>
      <c r="P73" s="231" t="n"/>
      <c r="Q73" s="231" t="n"/>
      <c r="R73" s="231" t="inlineStr">
        <is>
          <t>S</t>
        </is>
      </c>
      <c r="S73" s="217" t="inlineStr">
        <is>
          <t>V2.15 2023 DEC</t>
        </is>
      </c>
    </row>
    <row r="74" outlineLevel="1" ht="258.4" customFormat="1" customHeight="1" s="154">
      <c r="A74" s="208" t="inlineStr">
        <is>
          <t>TC_PSAC_S33</t>
        </is>
      </c>
      <c r="B74" s="61" t="inlineStr">
        <is>
          <t xml:space="preserve">[Online - Check all pages]
Check Vessel Itinerary, Vessel Itinerary Details, Dashboard for Agent
Check Dashboard for Service Providers
+ Katalon comparison for all SP pages with Agent Vessel Itinerary (must match exactly)
- Expecting to see red alert and blue alert in all pages
</t>
        </is>
      </c>
      <c r="C74" s="208" t="n"/>
      <c r="D74" s="208" t="inlineStr">
        <is>
          <t>Agent &amp; Svc Provider:
INS, ANU</t>
        </is>
      </c>
      <c r="E74" s="208" t="n"/>
      <c r="F74" s="218" t="inlineStr">
        <is>
          <t>Check Vessel Itinerary, Vessel Itinerary Details, Dashboard for Agent
Note:
1) ETA is supposed to be from MDH. However, in GIT UAT environment, there is no such endpoint.
2) During creation, when there is no such endpoint, the system will derive ETA from ETB.
this logic "ETA is currently taking ETB value upon creation" itself is an backup logic as there is no MDH in GIT UAT. The actual logic is always to take from MDH during creation / update and batch job update
Check Dashboard for Service Providers
Run Katalon</t>
        </is>
      </c>
      <c r="G74" s="225" t="inlineStr">
        <is>
          <t xml:space="preserve">Agent Check Vessel Itinerary Page (1 x Berthing, 1 x Unberthing, and all dates, 3dot &gt; Edit AND Delete, 2 x Pilotage, 3 x Towage, 2 x Bunkering, 2 x Supplies, Activity sorting correct)
Header's Berthing Time = ETB
Berthing activity start time = ETB
Vessel has a red alert, and activities created online have blue alert, i.e. blue filled circle
All activity is sorted correctly based on its priority (Actual timing &gt; Planned timing &gt; CST &gt; SRT)
Agent Check Vessel Itinerary Details Page
ETA remains as OLD ETB
Berthing Activity (in the header &amp; details) shows NEW ETB
The History for ETB update exist under the Berthing activity
Agent and Service Providers Check Dashboard - vessel displayed and all activities icon and info sequence display correct. 
(Check status, Check listing of activities, can collapse the vessel record)
No Supporting vessels icon displayed
Status is Arriving , ETA date = ETB
Katalon pages comparison for INS, ANU with Agent Vessel Itinerary - ALL screen information matched, i.e. Katalon result = PASSED
</t>
        </is>
      </c>
      <c r="H74" s="227" t="n"/>
      <c r="I74" s="227" t="n"/>
      <c r="J74" s="214" t="n"/>
      <c r="K74" s="215" t="n"/>
      <c r="L74" s="216" t="n"/>
      <c r="M74" s="216" t="n"/>
      <c r="N74" s="217" t="n"/>
      <c r="O74" s="217" t="n"/>
      <c r="P74" s="217" t="n"/>
      <c r="Q74" s="217" t="n"/>
      <c r="R74" s="217" t="inlineStr">
        <is>
          <t>M</t>
        </is>
      </c>
      <c r="S74" s="217" t="inlineStr">
        <is>
          <t>V2.15 2023 DEC</t>
        </is>
      </c>
    </row>
    <row r="75" outlineLevel="1" ht="71.25" customFormat="1" customHeight="1" s="154">
      <c r="A75" s="208" t="inlineStr">
        <is>
          <t>TC_PSAC_S34</t>
        </is>
      </c>
      <c r="B75" s="61" t="inlineStr">
        <is>
          <t>[Email - Agent &amp; Svc provider receive notification of ETB Change] - as the ETB change will impact them</t>
        </is>
      </c>
      <c r="C75" s="208" t="n"/>
      <c r="D75" s="208" t="inlineStr">
        <is>
          <t>Agent &amp; Svc Provider
INS, ANU</t>
        </is>
      </c>
      <c r="E75" s="208" t="n"/>
      <c r="F75" s="218" t="inlineStr">
        <is>
          <t>Agent and Svc provider check email about ETB changed</t>
        </is>
      </c>
      <c r="G75" s="225" t="inlineStr">
        <is>
          <t xml:space="preserve">Check auto-notification email sent to agent &amp; Svc provider (Service Providers INS, ANU, USW, Agent received email)
Email Title: [JIT] Update in Vessel ETB
- Agent: 1 email
- Svc provider: 1 per distinct activity service provider orgC </t>
        </is>
      </c>
      <c r="H75" s="233" t="n"/>
      <c r="I75" s="233" t="n"/>
      <c r="J75" s="214" t="n"/>
      <c r="K75" s="215" t="n"/>
      <c r="L75" s="216" t="n"/>
      <c r="M75" s="216" t="n"/>
      <c r="N75" s="217" t="n"/>
      <c r="O75" s="217" t="n"/>
      <c r="P75" s="217" t="n"/>
      <c r="Q75" s="217" t="n"/>
      <c r="R75" s="217" t="inlineStr">
        <is>
          <t>S</t>
        </is>
      </c>
      <c r="S75" s="217" t="inlineStr">
        <is>
          <t>V2.15 2023 DEC</t>
        </is>
      </c>
    </row>
    <row r="76" outlineLevel="1" ht="45.95" customFormat="1" customHeight="1" s="154">
      <c r="A76" s="208" t="inlineStr">
        <is>
          <t>TC_PSAC_S35</t>
        </is>
      </c>
      <c r="B76" s="61" t="inlineStr">
        <is>
          <t>[Online - Vessel Itinerary Details, after ETB update] - click on Envelope</t>
        </is>
      </c>
      <c r="C76" s="208" t="n"/>
      <c r="D76" s="210" t="inlineStr">
        <is>
          <t>CCA Agent</t>
        </is>
      </c>
      <c r="E76" s="208" t="n"/>
      <c r="F76" s="218" t="inlineStr">
        <is>
          <t>Agent  click on Envelope</t>
        </is>
      </c>
      <c r="G76" s="248" t="inlineStr">
        <is>
          <t>Message "Email sent successful" appeared</t>
        </is>
      </c>
      <c r="H76" s="233" t="n"/>
      <c r="I76" s="233" t="n"/>
      <c r="J76" s="214" t="n"/>
      <c r="K76" s="215" t="n"/>
      <c r="L76" s="216" t="n"/>
      <c r="M76" s="216" t="n"/>
      <c r="N76" s="217" t="n"/>
      <c r="O76" s="217" t="n"/>
      <c r="P76" s="217" t="n"/>
      <c r="Q76" s="217" t="n"/>
      <c r="R76" s="217" t="inlineStr">
        <is>
          <t>S</t>
        </is>
      </c>
      <c r="S76" s="217" t="inlineStr">
        <is>
          <t>V2.15 2023 DEC</t>
        </is>
      </c>
    </row>
    <row r="77" outlineLevel="1" ht="48.95" customFormat="1" customHeight="1" s="228">
      <c r="A77" s="208" t="inlineStr">
        <is>
          <t>TC_PSAC_S36</t>
        </is>
      </c>
      <c r="B77" s="62" t="inlineStr">
        <is>
          <t xml:space="preserve">[Email - Agent &amp; Ship master received email - after ETB update] </t>
        </is>
      </c>
      <c r="C77" s="209" t="n"/>
      <c r="D77" s="210" t="inlineStr">
        <is>
          <t>Agent &amp; Ship master</t>
        </is>
      </c>
      <c r="E77" s="209" t="n"/>
      <c r="F77" s="229" t="inlineStr">
        <is>
          <t>Agent Enter the ship master email and Click the envelope icon</t>
        </is>
      </c>
      <c r="G77" s="218" t="inlineStr">
        <is>
          <t>Agent &amp; Ship master will receive email notification
- 2 mails' All the information with all activities exist in the email are correct.
- [JIT] Vessel Itinerary - Vessel name</t>
        </is>
      </c>
      <c r="H77" s="220" t="n"/>
      <c r="I77" s="220" t="n"/>
      <c r="J77" s="214" t="n"/>
      <c r="K77" s="230" t="n"/>
      <c r="L77" s="214" t="n"/>
      <c r="M77" s="214" t="n"/>
      <c r="N77" s="231" t="n"/>
      <c r="O77" s="231" t="n"/>
      <c r="P77" s="231" t="n"/>
      <c r="Q77" s="231" t="n"/>
      <c r="R77" s="231" t="inlineStr">
        <is>
          <t>M</t>
        </is>
      </c>
      <c r="S77" s="217" t="inlineStr">
        <is>
          <t>V2.15 2023 DEC</t>
        </is>
      </c>
      <c r="T77" s="154" t="n"/>
    </row>
    <row r="78" outlineLevel="1" ht="128.25" customFormat="1" customHeight="1" s="154">
      <c r="A78" s="208" t="inlineStr">
        <is>
          <t>TC_PSAC_S37</t>
        </is>
      </c>
      <c r="B78" s="62" t="inlineStr">
        <is>
          <t>[Online - INS Update Bunkering + Acknowledge] - update CST, Craft Name &amp; Licence number, Planned Start, Planned End, then acknowledge</t>
        </is>
      </c>
      <c r="C78" s="208" t="n"/>
      <c r="D78" s="208" t="inlineStr">
        <is>
          <t>INS Bunkering Svc Provider</t>
        </is>
      </c>
      <c r="E78" s="208" t="n"/>
      <c r="F78" s="218" t="inlineStr">
        <is>
          <t>INS update CST within suggested duration and Planned Start &lt;= [Current + 1 hr (config)], Craft Name &amp; Licence number, Planned Start, Planned End, then acknowledge
- add valid Craft Licence number that starts with SB
Note:
When both craft name &amp; licence no. is provided. System will only validate using licence no. and auto update the craft name base on the licence no. 
This is because there can have multiple record with same craft name but the licence no. is unique</t>
        </is>
      </c>
      <c r="G78" s="225" t="inlineStr">
        <is>
          <t xml:space="preserve">JIT Bunkering page: Bunkering saved and acknowledged successfully.
Bunkering alert icon for Bunkering activity becomes original white filled circle. 
Bunkering activity showing new Confirm Service Time, Craft Name and Licence, Planned Start and Planned End
</t>
        </is>
      </c>
      <c r="H78" s="233" t="n"/>
      <c r="I78" s="233" t="n"/>
      <c r="J78" s="214" t="n"/>
      <c r="K78" s="215" t="n"/>
      <c r="L78" s="216" t="n"/>
      <c r="M78" s="216" t="n"/>
      <c r="N78" s="217" t="n"/>
      <c r="O78" s="217" t="n"/>
      <c r="P78" s="217" t="n"/>
      <c r="Q78" s="217" t="n"/>
      <c r="R78" s="217" t="inlineStr">
        <is>
          <t>S</t>
        </is>
      </c>
      <c r="S78" s="217" t="inlineStr">
        <is>
          <t>V2.15 2023 DEC</t>
        </is>
      </c>
    </row>
    <row r="79" outlineLevel="1" ht="42.75" customFormat="1" customHeight="1" s="154">
      <c r="A79" s="208" t="inlineStr">
        <is>
          <t>TC_PSAC_S38</t>
        </is>
      </c>
      <c r="B79" s="61" t="inlineStr">
        <is>
          <t xml:space="preserve">[Online - Error displayed when INS Update Bunkering at Berth Location Craft Licence number which DOES NOT start with SB] </t>
        </is>
      </c>
      <c r="C79" s="208" t="n"/>
      <c r="D79" s="208" t="inlineStr">
        <is>
          <t>INS Bunkering Svc Provider</t>
        </is>
      </c>
      <c r="E79" s="208" t="n"/>
      <c r="F79" s="240" t="inlineStr">
        <is>
          <t xml:space="preserve">INS update Craft Licence number and click OK
- add Craft Licence number that does not with SB
</t>
        </is>
      </c>
      <c r="G79" s="249" t="inlineStr">
        <is>
          <t>Error displayed and bunkering activity cannot be updated successfully</t>
        </is>
      </c>
      <c r="H79" s="250" t="n"/>
      <c r="I79" s="250" t="n"/>
      <c r="J79" s="216" t="n"/>
      <c r="K79" s="215" t="n"/>
      <c r="L79" s="216" t="n"/>
      <c r="M79" s="216" t="n"/>
      <c r="N79" s="217" t="n"/>
      <c r="O79" s="217" t="n"/>
      <c r="P79" s="217" t="n"/>
      <c r="Q79" s="217" t="n"/>
      <c r="R79" s="217" t="inlineStr">
        <is>
          <t>S</t>
        </is>
      </c>
      <c r="S79" s="217" t="inlineStr">
        <is>
          <t>V2.15 2023 DEC</t>
        </is>
      </c>
    </row>
    <row r="80" outlineLevel="1" ht="71.25" customFormat="1" customHeight="1" s="154">
      <c r="A80" s="208" t="inlineStr">
        <is>
          <t>TC_PSAC_S39</t>
        </is>
      </c>
      <c r="B80" s="62" t="inlineStr">
        <is>
          <t>[Online - ANU Update Towage + Acknowledge] - update CST, 1 x (Tug ID &amp; Tug Name),  then acknowledge</t>
        </is>
      </c>
      <c r="C80" s="208" t="n"/>
      <c r="D80" s="208" t="inlineStr">
        <is>
          <t>ANU Towage Svc Provider</t>
        </is>
      </c>
      <c r="E80" s="208" t="n"/>
      <c r="F80" s="218" t="inlineStr">
        <is>
          <t>ANU update CST &lt;= [Current + 1 hr (config)], 1 x ( Tug ID &amp; Tug Name),  then acknowledge
- add valid Craft Licence number that starts with ST</t>
        </is>
      </c>
      <c r="G80" s="225" t="inlineStr">
        <is>
          <t xml:space="preserve">JIT Towage page: Towage saved and acknowledged successfully.
Towage alert icon for Towage activity becomes original white filled circle.  
Towage activity showing new Confirm Service Time, Tug Name and Licence
</t>
        </is>
      </c>
      <c r="H80" s="233" t="n"/>
      <c r="I80" s="233" t="n"/>
      <c r="J80" s="214" t="n"/>
      <c r="K80" s="215" t="n"/>
      <c r="L80" s="216" t="n"/>
      <c r="M80" s="216" t="n"/>
      <c r="N80" s="217" t="n"/>
      <c r="O80" s="217" t="n"/>
      <c r="P80" s="217" t="n"/>
      <c r="Q80" s="217" t="n"/>
      <c r="R80" s="217" t="inlineStr">
        <is>
          <t>S</t>
        </is>
      </c>
      <c r="S80" s="217" t="inlineStr">
        <is>
          <t>V2.15 2023 DEC</t>
        </is>
      </c>
    </row>
    <row r="81" outlineLevel="1" ht="42.75" customFormat="1" customHeight="1" s="154">
      <c r="A81" s="208" t="inlineStr">
        <is>
          <t>TC_PSAC_S40</t>
        </is>
      </c>
      <c r="B81" s="61" t="inlineStr">
        <is>
          <t>[Online - Error displayed when ANU Update Towage Craft Licence number which DOES NOT start with ST]</t>
        </is>
      </c>
      <c r="C81" s="208" t="n"/>
      <c r="D81" s="208" t="inlineStr">
        <is>
          <t>ANU Towage Svc Provider</t>
        </is>
      </c>
      <c r="E81" s="208" t="n"/>
      <c r="F81" s="240" t="inlineStr">
        <is>
          <t xml:space="preserve">ANU update Craft Licence number and click OK
- add Craft Licence number that does not with ST
</t>
        </is>
      </c>
      <c r="G81" s="249" t="inlineStr">
        <is>
          <t>Error displayed and towage activity cannot be updated successfully</t>
        </is>
      </c>
      <c r="H81" s="250" t="n"/>
      <c r="I81" s="250" t="n"/>
      <c r="J81" s="216" t="n"/>
      <c r="K81" s="215" t="n"/>
      <c r="L81" s="216" t="n"/>
      <c r="M81" s="216" t="n"/>
      <c r="N81" s="217" t="n"/>
      <c r="O81" s="217" t="n"/>
      <c r="P81" s="217" t="n"/>
      <c r="Q81" s="217" t="n"/>
      <c r="R81" s="217" t="inlineStr">
        <is>
          <t>S</t>
        </is>
      </c>
      <c r="S81" s="217" t="inlineStr">
        <is>
          <t>V2.15 2023 DEC</t>
        </is>
      </c>
    </row>
    <row r="82" outlineLevel="1" ht="47.45" customFormat="1" customHeight="1" s="228">
      <c r="A82" s="208" t="inlineStr">
        <is>
          <t>TC_PSAC_S41</t>
        </is>
      </c>
      <c r="B82" s="62" t="inlineStr">
        <is>
          <t>[Online - USW Update Supplies at Berth Location + Acknowledge] - update  CST, Craft Name &amp; Licence number, Planned Start, Planned End, then acknowledge</t>
        </is>
      </c>
      <c r="C82" s="209" t="n"/>
      <c r="D82" s="209" t="inlineStr">
        <is>
          <t>USW Supplies Svc Provider</t>
        </is>
      </c>
      <c r="E82" s="209" t="n"/>
      <c r="F82" s="218" t="inlineStr">
        <is>
          <t>USW update CST &lt;= [Current + 1 hr (config)] , Craft Name &amp; Licence number, Planned Start, Planned End, then acknowledge</t>
        </is>
      </c>
      <c r="G82" s="218" t="inlineStr">
        <is>
          <t xml:space="preserve">JIT Supplies page: Supplies saved and acknowledged successfully.
Supplies alert icon for Supplies activity becomes original white filled circle.  
Supplies activity showing new Confirm Service Time
</t>
        </is>
      </c>
      <c r="H82" s="210" t="n"/>
      <c r="I82" s="210" t="n"/>
      <c r="J82" s="214" t="n"/>
      <c r="K82" s="214" t="n"/>
      <c r="L82" s="214" t="n"/>
      <c r="M82" s="214" t="n"/>
      <c r="N82" s="231" t="n"/>
      <c r="O82" s="231" t="n"/>
      <c r="P82" s="231" t="n"/>
      <c r="Q82" s="231" t="n"/>
      <c r="R82" s="217" t="inlineStr">
        <is>
          <t>M</t>
        </is>
      </c>
      <c r="S82" s="217" t="inlineStr">
        <is>
          <t>V2.15 2023 DEC</t>
        </is>
      </c>
    </row>
    <row r="83" outlineLevel="1" ht="63" customFormat="1" customHeight="1" s="268">
      <c r="A83" s="208" t="inlineStr">
        <is>
          <t>TC_PSAC_S42</t>
        </is>
      </c>
      <c r="B83" s="260" t="inlineStr">
        <is>
          <t>[Online - Error displayed when USW Update Supplies at Berth Location Craft Licence number which DOES NOT start with SC]</t>
        </is>
      </c>
      <c r="C83" s="259" t="n"/>
      <c r="D83" s="261" t="inlineStr">
        <is>
          <t>ANU Towage Svc Provider</t>
        </is>
      </c>
      <c r="E83" s="262" t="n"/>
      <c r="F83" s="263" t="inlineStr">
        <is>
          <t xml:space="preserve">ANU update Craft Licence number and click OK
- add Craft Licence number that does not with SC
</t>
        </is>
      </c>
      <c r="G83" s="269" t="inlineStr">
        <is>
          <t>Error displayed and towage activity cannot be updated successfully</t>
        </is>
      </c>
      <c r="H83" s="264" t="n"/>
      <c r="I83" s="264" t="n"/>
      <c r="J83" s="265" t="n"/>
      <c r="K83" s="266" t="n"/>
      <c r="L83" s="265" t="n"/>
      <c r="M83" s="265" t="n"/>
      <c r="N83" s="267" t="n"/>
      <c r="O83" s="267" t="n"/>
      <c r="P83" s="267" t="n"/>
      <c r="Q83" s="267" t="n"/>
      <c r="R83" s="267" t="inlineStr">
        <is>
          <t>S</t>
        </is>
      </c>
      <c r="S83" s="217" t="inlineStr">
        <is>
          <t>V2.15 2023 DEC</t>
        </is>
      </c>
    </row>
    <row r="84" outlineLevel="1" ht="63" customFormat="1" customHeight="1" s="268">
      <c r="A84" s="208" t="inlineStr">
        <is>
          <t>TC_PSAC_S43</t>
        </is>
      </c>
      <c r="B84" s="260" t="inlineStr">
        <is>
          <t>[Online - INS Update Bunkering at Anchorage Location + Acknowledge] - update CST, Craft Name &amp; Licence number, Planned Start, Planned End, then acknowledge</t>
        </is>
      </c>
      <c r="C84" s="259" t="n"/>
      <c r="D84" s="261" t="inlineStr">
        <is>
          <t>INS Bunkering Svc Provider</t>
        </is>
      </c>
      <c r="E84" s="262" t="n"/>
      <c r="F84" s="263" t="inlineStr">
        <is>
          <t>INS update CST within suggested duration and Planned Start &lt;= [Current + 1 hr (config)], Craft Name &amp; Licence number, Planned Start, Planned End, then acknowledge
- add valid Craft Licence number that starts with SB
Note:
When both craft name &amp; licence no. is provided. System will only validate using licence no. and auto update the craft name base on the licence no. 
This is because there can have multiple record with same craft name but the licence no. is unique</t>
        </is>
      </c>
      <c r="G84" s="269" t="inlineStr">
        <is>
          <t xml:space="preserve">JIT Bunkering page: Bunkering at Anchorage location saved and acknowledged successfully.
Bunkering alert icon for Bunkering activity becomes original white filled circle. 
Bunkering activity showing new Confirm Service Time, Craft Name and Licence, Planned Start and Planned End
</t>
        </is>
      </c>
      <c r="H84" s="264" t="n"/>
      <c r="I84" s="264" t="n"/>
      <c r="J84" s="265" t="n"/>
      <c r="K84" s="266" t="n"/>
      <c r="L84" s="265" t="n"/>
      <c r="M84" s="265" t="n"/>
      <c r="N84" s="267" t="n"/>
      <c r="O84" s="267" t="n"/>
      <c r="P84" s="267" t="n"/>
      <c r="Q84" s="267" t="n"/>
      <c r="R84" s="267" t="inlineStr">
        <is>
          <t>S</t>
        </is>
      </c>
      <c r="S84" s="217" t="inlineStr">
        <is>
          <t>V2.15 2023 DEC</t>
        </is>
      </c>
    </row>
    <row r="85" outlineLevel="1" ht="63" customFormat="1" customHeight="1" s="268">
      <c r="A85" s="208" t="inlineStr">
        <is>
          <t>TC_PSAC_S44</t>
        </is>
      </c>
      <c r="B85" s="260" t="inlineStr">
        <is>
          <t xml:space="preserve">[Online - Error displayed when INS Update Bunkering at Anchorage Location Craft Licence number which DOES NOT start with SB] </t>
        </is>
      </c>
      <c r="C85" s="259" t="n"/>
      <c r="D85" s="261" t="inlineStr">
        <is>
          <t>INS Bunkering Svc Provider</t>
        </is>
      </c>
      <c r="E85" s="262" t="n"/>
      <c r="F85" s="263" t="inlineStr">
        <is>
          <t xml:space="preserve">INS update Craft Licence number and click OK
- add Craft Licence number that does not with SB
</t>
        </is>
      </c>
      <c r="G85" s="269" t="inlineStr">
        <is>
          <t>Error displayed and bunkering activity cannot be updated successfully</t>
        </is>
      </c>
      <c r="H85" s="264" t="n"/>
      <c r="I85" s="264" t="n"/>
      <c r="J85" s="265" t="n"/>
      <c r="K85" s="266" t="n"/>
      <c r="L85" s="265" t="n"/>
      <c r="M85" s="265" t="n"/>
      <c r="N85" s="267" t="n"/>
      <c r="O85" s="267" t="n"/>
      <c r="P85" s="267" t="n"/>
      <c r="Q85" s="267" t="n"/>
      <c r="R85" s="267" t="inlineStr">
        <is>
          <t>S</t>
        </is>
      </c>
      <c r="S85" s="217" t="inlineStr">
        <is>
          <t>V2.15 2023 DEC</t>
        </is>
      </c>
    </row>
    <row r="86" outlineLevel="1" ht="63" customFormat="1" customHeight="1" s="268">
      <c r="A86" s="208" t="inlineStr">
        <is>
          <t>TC_PSAC_S45</t>
        </is>
      </c>
      <c r="B86" s="260" t="inlineStr">
        <is>
          <t>[Online - USW Update Supplies at Anchorage Location + Acknowledge] - update  CST, Craft Name &amp; Licence number, Planned Start, Planned End, then acknowledge</t>
        </is>
      </c>
      <c r="C86" s="259" t="n"/>
      <c r="D86" s="261" t="inlineStr">
        <is>
          <t>USW Supplies Svc Provider</t>
        </is>
      </c>
      <c r="E86" s="262" t="n"/>
      <c r="F86" s="263" t="inlineStr">
        <is>
          <t>USW update CST &lt;= [Current + 1 hr (config)] , Craft Name &amp; Licence number, Planned Start, Planned End, then acknowledge</t>
        </is>
      </c>
      <c r="G86" s="269" t="inlineStr">
        <is>
          <t xml:space="preserve">JIT Supplies page: Supplies at Anchorage location saved and acknowledged successfully.
Supplies alert icon for Supplies activity becomes original white filled circle.  
Supplies activity showing new Confirm Service Time
</t>
        </is>
      </c>
      <c r="H86" s="264" t="n"/>
      <c r="I86" s="264" t="n"/>
      <c r="J86" s="265" t="n"/>
      <c r="K86" s="266" t="n"/>
      <c r="L86" s="265" t="n"/>
      <c r="M86" s="265" t="n"/>
      <c r="N86" s="267" t="n"/>
      <c r="O86" s="267" t="n"/>
      <c r="P86" s="267" t="n"/>
      <c r="Q86" s="267" t="n"/>
      <c r="R86" s="267" t="inlineStr">
        <is>
          <t>M</t>
        </is>
      </c>
      <c r="S86" s="217" t="inlineStr">
        <is>
          <t>V2.15 2023 DEC</t>
        </is>
      </c>
    </row>
    <row r="87" outlineLevel="1" ht="63" customFormat="1" customHeight="1" s="268">
      <c r="A87" s="208" t="inlineStr">
        <is>
          <t>TC_PSAC_S46</t>
        </is>
      </c>
      <c r="B87" s="260" t="inlineStr">
        <is>
          <t>[Online - Error displayed when USW Update Supplies at Anchorage Location Craft Licence number which DOES NOT start with SC]</t>
        </is>
      </c>
      <c r="C87" s="259" t="n"/>
      <c r="D87" s="261" t="inlineStr">
        <is>
          <t>ANU Towage Svc Provider</t>
        </is>
      </c>
      <c r="E87" s="262" t="n"/>
      <c r="F87" s="263" t="inlineStr">
        <is>
          <t xml:space="preserve">ANU update Craft Licence number and click OK
- add Craft Licence number that does not with SC
</t>
        </is>
      </c>
      <c r="G87" s="269" t="inlineStr">
        <is>
          <t>Error displayed and towage activity cannot be updated successfully</t>
        </is>
      </c>
      <c r="H87" s="264" t="n"/>
      <c r="I87" s="264" t="n"/>
      <c r="J87" s="265" t="n"/>
      <c r="K87" s="266" t="n"/>
      <c r="L87" s="265" t="n"/>
      <c r="M87" s="265" t="n"/>
      <c r="N87" s="267" t="n"/>
      <c r="O87" s="267" t="n"/>
      <c r="P87" s="267" t="n"/>
      <c r="Q87" s="267" t="n"/>
      <c r="R87" s="267" t="inlineStr">
        <is>
          <t>S</t>
        </is>
      </c>
      <c r="S87" s="217" t="inlineStr">
        <is>
          <t>V2.15 2023 DEC</t>
        </is>
      </c>
    </row>
    <row r="88" outlineLevel="1" ht="287.45" customFormat="1" customHeight="1" s="154">
      <c r="A88" s="208" t="inlineStr">
        <is>
          <t>TC_PSAC_S47</t>
        </is>
      </c>
      <c r="B88" s="61" t="inlineStr">
        <is>
          <t xml:space="preserve">[Online - Check all pages after Update and Acknowledge]
Check Vessel Itinerary, Vessel Itinerary Details, Dashboard for Agent
Send Email to Ship Master
Check Dashboard for Service Providers
+ Katalon comparison for all SP pages with Agent Vessel Itinerary (must match exactly)
</t>
        </is>
      </c>
      <c r="C88" s="208" t="n"/>
      <c r="D88" s="208" t="inlineStr">
        <is>
          <t>Agent &amp; Svc Provider:
INS, ANU</t>
        </is>
      </c>
      <c r="E88" s="208" t="n"/>
      <c r="F88" s="218" t="inlineStr">
        <is>
          <t>Check Vessel Itinerary, Vessel Itinerary Details, Dashboard for Agent
Note:
1) ETA is supposed to be from MDH. However, in GIT UAT environment, there is no such endpoint.
2) During creation, when there is no such endpoint, the system will derive ETA from ETB.
this logic "ETA is currently taking ETB value upon creation" itself is an backup logic as there is no MDH in GIT UAT. The actual logic is always to take from MDH during creation / update and batch job update
Send Email to Ship Master
Check Dashboard for Service Providers
Run Katalon</t>
        </is>
      </c>
      <c r="G88" s="225" t="inlineStr">
        <is>
          <t>Agent Check Vessel Itinerary Page (1 x Berthing, 1 x Unberthing, and all dates, 3dot &gt; Edit AND Delete, 2 x Pilotage, 3 x Towage, 2 x Bunkering, 2 x Supplies, Activity sorting correct)
The red alert and blue alerts will disappear as all service provider have acknowledged
All activity is sorted correctly based on its priority (Actual timing &gt; Planned timing &gt; CST &gt; SRT)
Agent Check Vessel Itinerary Details Page - same info as Vessel Itinerary
Check notification email sent to ship master
All activities updated showing the correct date time.
Agent and Service Providers Check Dashboard - vessel displayed and all activities icon and info sequence display correct. 
(Check status, Check listing of activities, can collapse the vessel record)
Supporting vessels have 2 Bunkering (green icon),  2 Towage (blue icon),  2 Supplies  (purple icon) icon appeared
(Note:  Bunkering &amp; Supplies  Supporting Vessel: when [Craft Licence Number exist] + current time fall in [Actual Start &gt; Planned &gt; CST &gt; SRT - 1hr(config) until actual end time]
Towage Supporting Vessel: when [Craft Licence Number exist] + current time fall in [CST/Actual start time - 1hr(config) until actual end time])
Status is Arriving , ETA date = ETB
Katalon pages comparison for INS, ANU with Agent Vessel Itinerary - ALL screen information matched, i.e. Katalon result = PASSED</t>
        </is>
      </c>
      <c r="H88" s="227" t="n"/>
      <c r="I88" s="227" t="n"/>
      <c r="J88" s="214" t="n"/>
      <c r="K88" s="215" t="n"/>
      <c r="L88" s="216" t="n"/>
      <c r="M88" s="216" t="n"/>
      <c r="N88" s="217" t="n"/>
      <c r="O88" s="217" t="n"/>
      <c r="P88" s="217" t="n"/>
      <c r="Q88" s="217" t="n"/>
      <c r="R88" s="217" t="inlineStr">
        <is>
          <t>M</t>
        </is>
      </c>
      <c r="S88" s="217" t="inlineStr">
        <is>
          <t>V2.15 2023 DEC</t>
        </is>
      </c>
    </row>
    <row r="89" outlineLevel="1" ht="71.25" customFormat="1" customHeight="1" s="154">
      <c r="A89" s="208" t="inlineStr">
        <is>
          <t>TC_PSAC_S48</t>
        </is>
      </c>
      <c r="B89" s="61" t="inlineStr">
        <is>
          <t xml:space="preserve">[Email - Agent received notification on Service provider Acknowledgement] </t>
        </is>
      </c>
      <c r="C89" s="208" t="n"/>
      <c r="D89" s="210" t="inlineStr">
        <is>
          <t>CCA Agent</t>
        </is>
      </c>
      <c r="E89" s="208" t="n"/>
      <c r="F89" s="218" t="inlineStr">
        <is>
          <t>Agent check email about CST changed &amp; acknowledged</t>
        </is>
      </c>
      <c r="G89" s="62" t="inlineStr">
        <is>
          <t>Agent received email
e.g. Email Title:
2 x [JIT] Bunkering Activity was Acknowledged
1 x [JIT] Towage Activity was Acknowledged
2 x [JIT] Supplies Activity was Acknowledged</t>
        </is>
      </c>
      <c r="H89" s="251" t="n"/>
      <c r="I89" s="251" t="n"/>
      <c r="J89" s="214" t="n"/>
      <c r="K89" s="215" t="n"/>
      <c r="L89" s="216" t="n"/>
      <c r="M89" s="216" t="n"/>
      <c r="N89" s="217" t="n"/>
      <c r="O89" s="217" t="n"/>
      <c r="P89" s="217" t="n"/>
      <c r="Q89" s="217" t="n"/>
      <c r="R89" s="217" t="inlineStr">
        <is>
          <t>S</t>
        </is>
      </c>
      <c r="S89" s="217" t="inlineStr">
        <is>
          <t>V2.15 2023 DEC</t>
        </is>
      </c>
    </row>
    <row r="90" outlineLevel="1" ht="71.25" customFormat="1" customHeight="1" s="154">
      <c r="A90" s="208" t="inlineStr">
        <is>
          <t>TC_PSAC_S49</t>
        </is>
      </c>
      <c r="B90" s="61" t="inlineStr">
        <is>
          <t>[Email - Agent receive notification of CST change]</t>
        </is>
      </c>
      <c r="C90" s="208" t="n"/>
      <c r="D90" s="210" t="inlineStr">
        <is>
          <t>CCA Agent</t>
        </is>
      </c>
      <c r="E90" s="208" t="n"/>
      <c r="F90" s="218" t="inlineStr">
        <is>
          <t>Agent check email about CST changed &amp; acknowledged</t>
        </is>
      </c>
      <c r="G90" s="61" t="inlineStr">
        <is>
          <t>Agent received email
e.g. Email Title: 
2 x [JIT] Update in Bunkering CST
1 x [JIT] Update in Towage CST
2 x [JIT] Update in Supplies CST</t>
        </is>
      </c>
      <c r="H90" s="251" t="n"/>
      <c r="I90" s="251" t="n"/>
      <c r="J90" s="214" t="n"/>
      <c r="K90" s="215" t="n"/>
      <c r="L90" s="216" t="n"/>
      <c r="M90" s="216" t="n"/>
      <c r="N90" s="217" t="n"/>
      <c r="O90" s="217" t="n"/>
      <c r="P90" s="217" t="n"/>
      <c r="Q90" s="217" t="n"/>
      <c r="R90" s="217" t="inlineStr">
        <is>
          <t>S</t>
        </is>
      </c>
      <c r="S90" s="217" t="inlineStr">
        <is>
          <t>V2.15 2023 DEC</t>
        </is>
      </c>
    </row>
    <row r="91" outlineLevel="1" ht="71.25" customFormat="1" customHeight="1" s="154">
      <c r="A91" s="208" t="inlineStr">
        <is>
          <t>TC_PSAC_S50</t>
        </is>
      </c>
      <c r="B91" s="62" t="inlineStr">
        <is>
          <t>[Online - Vessel Itinerary Details, add Bunkering at Berth Location activity] - to BAS</t>
        </is>
      </c>
      <c r="C91" s="209" t="inlineStr">
        <is>
          <t>Add another set of Bunkering, Towage, Supplies activity - to ensure SP cannot edit another SP job</t>
        </is>
      </c>
      <c r="D91" s="210" t="inlineStr">
        <is>
          <t>CCA Agent</t>
        </is>
      </c>
      <c r="E91" s="232" t="n"/>
      <c r="F91" s="218" t="inlineStr">
        <is>
          <t xml:space="preserve">Agent open Vessel Itinerary Details by click on 3 dots &gt; Edit, 
- add Bunkering to nominate BAS company 
Note: Do not click on SAVE button </t>
        </is>
      </c>
      <c r="G91" s="233" t="inlineStr">
        <is>
          <t xml:space="preserve">Agent Check Vessel Itinerary Details Page
The activity with service provider shown correctly as entered
</t>
        </is>
      </c>
      <c r="H91" s="227" t="n"/>
      <c r="I91" s="227" t="n"/>
      <c r="J91" s="214" t="n"/>
      <c r="K91" s="215" t="n"/>
      <c r="L91" s="216" t="n"/>
      <c r="M91" s="216" t="n"/>
      <c r="N91" s="217" t="n"/>
      <c r="O91" s="217" t="n"/>
      <c r="P91" s="217" t="n"/>
      <c r="Q91" s="217" t="n"/>
      <c r="R91" s="217" t="inlineStr">
        <is>
          <t>M</t>
        </is>
      </c>
      <c r="S91" s="217" t="inlineStr">
        <is>
          <t>V2.15 2023 DEC</t>
        </is>
      </c>
    </row>
    <row r="92" outlineLevel="1" ht="42.75" customFormat="1" customHeight="1" s="154">
      <c r="A92" s="208" t="inlineStr">
        <is>
          <t>TC_PSAC_S51</t>
        </is>
      </c>
      <c r="B92" s="62" t="inlineStr">
        <is>
          <t>[Online - Vessel Itinerary Details, add Towage activity with From and To Location] - to AAU</t>
        </is>
      </c>
      <c r="C92" s="308" t="n"/>
      <c r="D92" s="210" t="inlineStr">
        <is>
          <t>CCA Agent</t>
        </is>
      </c>
      <c r="E92" s="232" t="n"/>
      <c r="F92" s="218" t="inlineStr">
        <is>
          <t xml:space="preserve">Continue on Vessel Itinerary Details page: 
- add Towage to nominate AAU company 
Note: Do not click on SAVE button </t>
        </is>
      </c>
      <c r="G92" s="233" t="inlineStr">
        <is>
          <t xml:space="preserve">Agent Check Vessel Itinerary Details Page
The activity with service provider shown correctly as entered
</t>
        </is>
      </c>
      <c r="H92" s="227" t="n"/>
      <c r="I92" s="227" t="n"/>
      <c r="J92" s="214" t="n"/>
      <c r="K92" s="215" t="n"/>
      <c r="L92" s="216" t="n"/>
      <c r="M92" s="216" t="n"/>
      <c r="N92" s="217" t="n"/>
      <c r="O92" s="217" t="n"/>
      <c r="P92" s="217" t="n"/>
      <c r="Q92" s="217" t="n"/>
      <c r="R92" s="217" t="inlineStr">
        <is>
          <t>M</t>
        </is>
      </c>
      <c r="S92" s="217" t="inlineStr">
        <is>
          <t>V2.15 2023 DEC</t>
        </is>
      </c>
    </row>
    <row r="93" outlineLevel="1" ht="42.75" customFormat="1" customHeight="1" s="228">
      <c r="A93" s="208" t="inlineStr">
        <is>
          <t>TC_PSAC_S52</t>
        </is>
      </c>
      <c r="B93" s="62" t="inlineStr">
        <is>
          <t>[Online - Vessel Itinerary Details, add Supplies at Berth Location activity] - to YCP</t>
        </is>
      </c>
      <c r="C93" s="209" t="n"/>
      <c r="D93" s="209" t="inlineStr">
        <is>
          <t>CCA Agent</t>
        </is>
      </c>
      <c r="E93" s="209" t="n"/>
      <c r="F93" s="218" t="inlineStr">
        <is>
          <t xml:space="preserve">Continue on Vessel Itinerary Details page:
- add Supplies to nominate YCP company 
Note: Do not click on SAVE button </t>
        </is>
      </c>
      <c r="G93" s="218" t="inlineStr">
        <is>
          <t xml:space="preserve">Agent Check Vessel Itinerary Details Page
The activity with service provider shown correctly as entered
</t>
        </is>
      </c>
      <c r="H93" s="210" t="n"/>
      <c r="I93" s="210" t="n"/>
      <c r="J93" s="214" t="n"/>
      <c r="K93" s="214" t="n"/>
      <c r="L93" s="214" t="n"/>
      <c r="M93" s="214" t="n"/>
      <c r="N93" s="231" t="n"/>
      <c r="O93" s="231" t="n"/>
      <c r="P93" s="231" t="n"/>
      <c r="Q93" s="231" t="n"/>
      <c r="R93" s="217" t="inlineStr">
        <is>
          <t>M</t>
        </is>
      </c>
      <c r="S93" s="217" t="inlineStr">
        <is>
          <t>V2.15 2023 DEC</t>
        </is>
      </c>
    </row>
    <row r="94" outlineLevel="1" ht="63" customFormat="1" customHeight="1" s="268">
      <c r="A94" s="208" t="inlineStr">
        <is>
          <t>TC_PSAC_S53</t>
        </is>
      </c>
      <c r="B94" s="260" t="inlineStr">
        <is>
          <t>[Online - Vessel Itinerary Details, add Bunkering at Anchorage Location activity] - to BAS</t>
        </is>
      </c>
      <c r="C94" s="259" t="inlineStr">
        <is>
          <t>Add another set of Bunkering, Towage, Supplies activity - to ensure SP cannot edit another SP job</t>
        </is>
      </c>
      <c r="D94" s="261" t="inlineStr">
        <is>
          <t>CCA Agent</t>
        </is>
      </c>
      <c r="E94" s="262" t="n"/>
      <c r="F94" s="263" t="inlineStr">
        <is>
          <t xml:space="preserve">Continue on Vessel Itinerary Details page:
- add Bunkering to nominate BAS company 
Note: Do not click on SAVE button </t>
        </is>
      </c>
      <c r="G94" s="269" t="inlineStr">
        <is>
          <t xml:space="preserve">Agent Check Vessel Itinerary Details Page
The activity with service provider shown correctly as entered
</t>
        </is>
      </c>
      <c r="H94" s="264" t="n"/>
      <c r="I94" s="264" t="n"/>
      <c r="J94" s="265" t="n"/>
      <c r="K94" s="266" t="n"/>
      <c r="L94" s="265" t="n"/>
      <c r="M94" s="265" t="n"/>
      <c r="N94" s="267" t="n"/>
      <c r="O94" s="267" t="n"/>
      <c r="P94" s="267" t="n"/>
      <c r="Q94" s="267" t="n"/>
      <c r="R94" s="267" t="inlineStr">
        <is>
          <t>M</t>
        </is>
      </c>
      <c r="S94" s="217" t="inlineStr">
        <is>
          <t>V2.15 2023 DEC</t>
        </is>
      </c>
    </row>
    <row r="95" outlineLevel="1" ht="63" customFormat="1" customHeight="1" s="268">
      <c r="A95" s="208" t="inlineStr">
        <is>
          <t>TC_PSAC_S54</t>
        </is>
      </c>
      <c r="B95" s="260" t="inlineStr">
        <is>
          <t>[Online - Vessel Itinerary Details, add Supplies at Anchorage Location activity] - to YCP</t>
        </is>
      </c>
      <c r="C95" s="259" t="n"/>
      <c r="D95" s="261" t="inlineStr">
        <is>
          <t>CCA Agent</t>
        </is>
      </c>
      <c r="E95" s="262" t="n"/>
      <c r="F95" s="263" t="inlineStr">
        <is>
          <t xml:space="preserve">Continue on Vessel Itinerary Details page:
- add Supplies to nominate YCP company 
Note: Do not click on SAVE button </t>
        </is>
      </c>
      <c r="G95" s="269" t="inlineStr">
        <is>
          <t xml:space="preserve">Agent Check Vessel Itinerary Details Page
The activity with service provider shown correctly as entered
</t>
        </is>
      </c>
      <c r="H95" s="264" t="n"/>
      <c r="I95" s="264" t="n"/>
      <c r="J95" s="265" t="n"/>
      <c r="K95" s="266" t="n"/>
      <c r="L95" s="265" t="n"/>
      <c r="M95" s="265" t="n"/>
      <c r="N95" s="267" t="n"/>
      <c r="O95" s="267" t="n"/>
      <c r="P95" s="267" t="n"/>
      <c r="Q95" s="267" t="n"/>
      <c r="R95" s="267" t="inlineStr">
        <is>
          <t>M</t>
        </is>
      </c>
      <c r="S95" s="217" t="inlineStr">
        <is>
          <t>V2.15 2023 DEC</t>
        </is>
      </c>
    </row>
    <row r="96" outlineLevel="1" ht="70.15000000000001" customFormat="1" customHeight="1" s="154">
      <c r="A96" s="208" t="inlineStr">
        <is>
          <t>TC_PSAC_S55</t>
        </is>
      </c>
      <c r="B96" s="62" t="inlineStr">
        <is>
          <t>[Online - Save Vessel Itinerary Details, add new set of  BAS, AAU, YCP activities ]</t>
        </is>
      </c>
      <c r="C96" s="209" t="n"/>
      <c r="D96" s="210" t="inlineStr">
        <is>
          <t>CCA Agent</t>
        </is>
      </c>
      <c r="E96" s="232" t="n"/>
      <c r="F96" s="218" t="inlineStr">
        <is>
          <t xml:space="preserve">Continue on Vessel Itinerary Details page :
Then click on SAVE button after add new set of  BAS, AAU, YCP activities  </t>
        </is>
      </c>
      <c r="G96" s="233" t="inlineStr">
        <is>
          <t xml:space="preserve">Agent Check Vessel Itinerary Details Page
The activities with service provider shown correctly as entered
After Save the Vessel Itinerary display save Successfully and back to Vessel Itinerary page with all records refreshed.
</t>
        </is>
      </c>
      <c r="H96" s="227" t="n"/>
      <c r="I96" s="227" t="n"/>
      <c r="J96" s="214" t="n"/>
      <c r="K96" s="215" t="n"/>
      <c r="L96" s="216" t="n"/>
      <c r="M96" s="216" t="n"/>
      <c r="N96" s="217" t="n"/>
      <c r="O96" s="217" t="n"/>
      <c r="P96" s="217" t="n"/>
      <c r="Q96" s="217" t="n"/>
      <c r="R96" s="217" t="inlineStr">
        <is>
          <t>M</t>
        </is>
      </c>
      <c r="S96" s="217" t="inlineStr">
        <is>
          <t>V2.15 2023 DEC</t>
        </is>
      </c>
    </row>
    <row r="97" outlineLevel="1" ht="246.4" customFormat="1" customHeight="1" s="154">
      <c r="A97" s="208" t="inlineStr">
        <is>
          <t>TC_PSAC_S56</t>
        </is>
      </c>
      <c r="B97" s="62" t="inlineStr">
        <is>
          <t>[Online - Check all pages after BAS, AAU, YCP activities added]
Check Vessel Itinerary, Vessel Itinerary Details, Dashboard for Agent
Check Dashboard for Service Providers
+ Katalon comparison for all SP pages with Agent Vessel Itinerary (must match exactly)</t>
        </is>
      </c>
      <c r="C97" s="209" t="n"/>
      <c r="D97" s="210" t="inlineStr">
        <is>
          <t>CCA Agent
INS, ANU
BAS, AAU</t>
        </is>
      </c>
      <c r="E97" s="232" t="n"/>
      <c r="F97" s="218" t="inlineStr">
        <is>
          <t>Check Vessel Itinerary, Vessel Itinerary Details, Dashboard for Agent
Check Dashboard for Service Providers (BAS, AAU, YCP - now can view Dashboard)
Run Katalon</t>
        </is>
      </c>
      <c r="G97" s="233" t="inlineStr">
        <is>
          <t xml:space="preserve">Agent Check Vessel Itinerary Page (1 x Berthing, 1 x Unberthing, and all dates, 3dot &gt; Edit AND Delete, 2 x Pilotage, 5 x Towage, 4 x Bunkering, 4 x Supplies, Activity sorting correct)
All activity with service provider shown correctly
All activity is sorted correctly based on its priority (Actual timing &gt; Planned timing &gt; CST &gt; SRT)
BAS bunkering and AAU towage activities added correctly
Agent check Vessel Itinerary Details - same info as Vessel Itinerary
Agent and all Service Providers Check Dashboard - vessel displayed and all activities icon and info sequence display correct. 
(Check status, Check listing of activities, can collapse the vessel record )
Supporting vessels have 2 Bunkering (green icon), 2 Towage (blue icon), 2 Supplies (purple icon) icon appeared
Status is Arriving, ETA date = ETB  
Service Provider pages
Ensure all service providers only see 3dot on their own service order.  e.g. ANU towage will not have 3dot when AAU checking their vessel's towage
Katalon pages comparison for INS, BAS, ANU, AAU with Agent Vessel Itinerary - ALL screen information matched, i.e. Katalon result = PASSED
  </t>
        </is>
      </c>
      <c r="H97" s="227" t="n"/>
      <c r="I97" s="227" t="n"/>
      <c r="J97" s="214" t="n"/>
      <c r="K97" s="215" t="n"/>
      <c r="L97" s="216" t="n"/>
      <c r="M97" s="216" t="n"/>
      <c r="N97" s="217" t="n"/>
      <c r="O97" s="217" t="n"/>
      <c r="P97" s="217" t="n"/>
      <c r="Q97" s="217" t="n"/>
      <c r="R97" s="217" t="inlineStr">
        <is>
          <t>M</t>
        </is>
      </c>
      <c r="S97" s="217" t="inlineStr">
        <is>
          <t>V2.15 2023 DEC</t>
        </is>
      </c>
    </row>
    <row r="98" outlineLevel="1" ht="71.25" customFormat="1" customHeight="1" s="154">
      <c r="A98" s="208" t="inlineStr">
        <is>
          <t>TC_PSAC_S57</t>
        </is>
      </c>
      <c r="B98" s="62" t="inlineStr">
        <is>
          <t>[Email - BAS, AAU, YCP received Bunkering &amp; Towage &amp; Supplies  emails notification]]</t>
        </is>
      </c>
      <c r="C98" s="208" t="n"/>
      <c r="D98" s="208" t="inlineStr">
        <is>
          <t>BAS, AAU User</t>
        </is>
      </c>
      <c r="E98" s="208" t="n"/>
      <c r="F98" s="239" t="inlineStr">
        <is>
          <t>Bunkering &amp; Supplies &amp; Towage Service Provider check mailbox</t>
        </is>
      </c>
      <c r="G98" s="61" t="inlineStr">
        <is>
          <t>Service Providers BAS, AAU, YCP received email
e.g. Email Title: 
2 x BAS receive: [JIT] Bunkering Activity was Created
1 x AAU receive: [JIT] Towage Activity was Created
2 x YCP receive: [JIT] Supplies Activity was Created</t>
        </is>
      </c>
      <c r="H98" s="220" t="n"/>
      <c r="I98" s="220" t="n"/>
      <c r="J98" s="214" t="n"/>
      <c r="K98" s="215" t="n"/>
      <c r="L98" s="216" t="n"/>
      <c r="M98" s="216" t="n"/>
      <c r="N98" s="217" t="n"/>
      <c r="O98" s="217" t="n"/>
      <c r="P98" s="217" t="n"/>
      <c r="Q98" s="217" t="n"/>
      <c r="R98" s="217" t="inlineStr">
        <is>
          <t>S</t>
        </is>
      </c>
      <c r="S98" s="217" t="inlineStr">
        <is>
          <t>V2.15 2023 DEC</t>
        </is>
      </c>
    </row>
    <row r="99" outlineLevel="1" ht="76.5" customFormat="1" customHeight="1" s="154">
      <c r="A99" s="208" t="inlineStr">
        <is>
          <t>TC_PSAC_S58</t>
        </is>
      </c>
      <c r="B99" s="62" t="inlineStr">
        <is>
          <t>[Online &amp; DB] - History after activities 2nd update
INS, ANU, USW - Have 1 line history as CST was updated, so got 1 change.
BAS, AAU, YCP - 0 line history cause no changes at all</t>
        </is>
      </c>
      <c r="C99" s="209" t="n"/>
      <c r="D99" s="210" t="inlineStr">
        <is>
          <t>PMP</t>
        </is>
      </c>
      <c r="E99" s="209" t="n"/>
      <c r="F99" s="229" t="inlineStr">
        <is>
          <t>1. Expand the history records on Vessel Itinerary details page
2. DB check above Activities history via SQL</t>
        </is>
      </c>
      <c r="G99" s="218" t="inlineStr">
        <is>
          <t>1. Check Vessel Itinerary Details Page under New Create activities should display blank history (the creation and 1st update no history display via online)
2. Check DB history table should exist records same with 1st update activities.</t>
        </is>
      </c>
      <c r="H99" s="210" t="n"/>
      <c r="I99" s="210" t="n"/>
      <c r="J99" s="214" t="n"/>
      <c r="K99" s="215" t="n"/>
      <c r="L99" s="216" t="n"/>
      <c r="M99" s="216" t="n"/>
      <c r="N99" s="217" t="n"/>
      <c r="O99" s="217" t="n"/>
      <c r="P99" s="217" t="n"/>
      <c r="Q99" s="217" t="n"/>
      <c r="R99" s="231" t="inlineStr">
        <is>
          <t>S</t>
        </is>
      </c>
      <c r="S99" s="217" t="inlineStr">
        <is>
          <t>V2.15 2023 DEC</t>
        </is>
      </c>
    </row>
    <row r="100" outlineLevel="1" ht="79.5" customFormat="1" customHeight="1" s="154">
      <c r="A100" s="208" t="inlineStr">
        <is>
          <t>TC_PSAC_S59</t>
        </is>
      </c>
      <c r="B100" s="62" t="inlineStr">
        <is>
          <t>[Online  - Vessel Itinerary Details] - click on Envelope</t>
        </is>
      </c>
      <c r="C100" s="208" t="n"/>
      <c r="D100" s="208" t="inlineStr">
        <is>
          <t>CCA Agent
Ship Master</t>
        </is>
      </c>
      <c r="E100" s="208" t="n"/>
      <c r="F100" s="218" t="inlineStr">
        <is>
          <t>Agent click on Envelope</t>
        </is>
      </c>
      <c r="G100" s="209" t="inlineStr">
        <is>
          <t>Message "Email sent successful" appeared
Agent &amp; Ship master will receive email notification
- 2 mails' All the information with all activities exist in the email are correct.
- [JIT] Vessel Itinerary - Vessel name</t>
        </is>
      </c>
      <c r="H100" s="233" t="n"/>
      <c r="I100" s="233" t="n"/>
      <c r="J100" s="214" t="n"/>
      <c r="K100" s="215" t="n"/>
      <c r="L100" s="216" t="n"/>
      <c r="M100" s="216" t="n"/>
      <c r="N100" s="217" t="n"/>
      <c r="O100" s="217" t="n"/>
      <c r="P100" s="217" t="n"/>
      <c r="Q100" s="217" t="n"/>
      <c r="R100" s="217" t="inlineStr">
        <is>
          <t>S</t>
        </is>
      </c>
      <c r="S100" s="217" t="inlineStr">
        <is>
          <t>V2.15 2023 DEC</t>
        </is>
      </c>
    </row>
    <row r="101" outlineLevel="1" ht="42" customFormat="1" customHeight="1" s="252">
      <c r="A101" s="208" t="inlineStr">
        <is>
          <t>TC_PSAC_S60</t>
        </is>
      </c>
      <c r="B101" s="121" t="inlineStr">
        <is>
          <t>[DB - Update RTA]
- Update in the DB the Reported Time of Arrival</t>
        </is>
      </c>
      <c r="C101" s="241" t="inlineStr">
        <is>
          <t>Vessel is In port that activity can fulfill wit h actual timing</t>
        </is>
      </c>
      <c r="D101" s="241" t="inlineStr">
        <is>
          <t>PSA Marine</t>
        </is>
      </c>
      <c r="E101" s="241" t="n"/>
      <c r="F101" s="242" t="inlineStr">
        <is>
          <t>Update RTA via DB
refer to DB SQL Sheet</t>
        </is>
      </c>
      <c r="G101" s="243" t="inlineStr">
        <is>
          <t>RTA updated successfully</t>
        </is>
      </c>
      <c r="H101" s="244" t="n"/>
      <c r="I101" s="244" t="n"/>
      <c r="J101" s="245" t="n"/>
      <c r="K101" s="246" t="n"/>
      <c r="L101" s="245" t="n"/>
      <c r="M101" s="245" t="n"/>
      <c r="N101" s="247" t="n"/>
      <c r="O101" s="247" t="n"/>
      <c r="P101" s="247" t="n"/>
      <c r="Q101" s="247" t="n"/>
      <c r="R101" s="247" t="inlineStr">
        <is>
          <t>M</t>
        </is>
      </c>
      <c r="S101" s="217" t="inlineStr">
        <is>
          <t>V2.15 2023 DEC</t>
        </is>
      </c>
    </row>
    <row r="102" outlineLevel="1" ht="91.5" customFormat="1" customHeight="1" s="154">
      <c r="A102" s="208" t="inlineStr">
        <is>
          <t>TC_PSAC_S61</t>
        </is>
      </c>
      <c r="B102" s="62" t="inlineStr">
        <is>
          <t>[DPP2 API - Start Pilotage Inbound] - Update Onboard Date, Start Time. No end time
- OrderNumber is same with Pilotage Order</t>
        </is>
      </c>
      <c r="C102" s="208" t="inlineStr">
        <is>
          <t>Pilotage onboard</t>
        </is>
      </c>
      <c r="D102" s="208" t="inlineStr">
        <is>
          <t>Service Provider PSAM</t>
        </is>
      </c>
      <c r="E102" s="208" t="n"/>
      <c r="F102" s="208" t="inlineStr">
        <is>
          <t>DPP2 API - Update INBOUND Pilotage for PEBGA to P10
- Update Onboard Date, Start Time, No end time
- "adviceC": "A"</t>
        </is>
      </c>
      <c r="G102" s="209" t="inlineStr">
        <is>
          <t>1. Pilotage Service for Inbound Pilotage Order updated successfully via OHS API
2. all CREATOR_ORG_C,MODIFIER_ID,MODIFIER_ORG_C same with DPP2 - endpoint.xlsx  linked in Sheet Ref for V2.10</t>
        </is>
      </c>
      <c r="H102" s="220" t="n"/>
      <c r="I102" s="220" t="n"/>
      <c r="J102" s="214" t="n"/>
      <c r="K102" s="215" t="n"/>
      <c r="L102" s="216" t="n"/>
      <c r="M102" s="216" t="n"/>
      <c r="N102" s="217" t="n"/>
      <c r="O102" s="217" t="n"/>
      <c r="P102" s="217" t="n"/>
      <c r="Q102" s="217" t="n"/>
      <c r="R102" s="217" t="inlineStr">
        <is>
          <t>S</t>
        </is>
      </c>
      <c r="S102" s="217" t="inlineStr">
        <is>
          <t>V2.15 2023 DEC</t>
        </is>
      </c>
    </row>
    <row r="103" outlineLevel="1" ht="71.25" customFormat="1" customHeight="1" s="154">
      <c r="A103" s="208" t="inlineStr">
        <is>
          <t>TC_PSAC_S62</t>
        </is>
      </c>
      <c r="B103" s="62" t="inlineStr">
        <is>
          <t>[DPP2 API - Start Towage Inbound] - Update Start Time, and add in 4 tugs details. No end time
- OrderNumber is same with Towage Order</t>
        </is>
      </c>
      <c r="C103" s="208" t="n"/>
      <c r="D103" s="208" t="inlineStr">
        <is>
          <t>Service Provider PSAM</t>
        </is>
      </c>
      <c r="E103" s="208" t="n"/>
      <c r="F103" s="208" t="inlineStr">
        <is>
          <t>DPP2 API - Update INBOUND Towage for PEBGA to P10
 - Update Start Time, and add in 4 tugs details.  No end time
"adviceC": "U"</t>
        </is>
      </c>
      <c r="G103" s="209" t="inlineStr">
        <is>
          <t>1. Towage Order for Inbound updated successfully via OHS API/DPP2 API
2. all CREATOR_ORG_C,MODIFIER_ID,MODIFIER_ORG_C same with DPP2 - endpoint.xlsx  linked in Sheet Ref for V2.10
3. Check Dashboard will  display an Blue supporting vessel for the 4 Tugs after fill in the actual Start Time</t>
        </is>
      </c>
      <c r="H103" s="220" t="n"/>
      <c r="I103" s="220" t="n"/>
      <c r="J103" s="214" t="n"/>
      <c r="K103" s="215" t="n"/>
      <c r="L103" s="216" t="n"/>
      <c r="M103" s="216" t="n"/>
      <c r="N103" s="217" t="n"/>
      <c r="O103" s="217" t="n"/>
      <c r="P103" s="217" t="n"/>
      <c r="Q103" s="217" t="n"/>
      <c r="R103" s="217" t="inlineStr">
        <is>
          <t>M</t>
        </is>
      </c>
      <c r="S103" s="217" t="inlineStr">
        <is>
          <t>V2.15 2023 DEC</t>
        </is>
      </c>
    </row>
    <row r="104" outlineLevel="1" ht="283.5" customFormat="1" customHeight="1" s="154">
      <c r="A104" s="208" t="inlineStr">
        <is>
          <t>TC_PSAC_S63</t>
        </is>
      </c>
      <c r="B104" s="62" t="inlineStr">
        <is>
          <t>[Online - Check all pages after RTA update, Pilotage Order (IN) and Towage Order (IN) started]
Check Vessel Itinerary, Vessel Itinerary Details, Dashboard for Agent
Check Dashboard for Service Providers
+ Katalon comparison for all SP pages with Agent Vessel Itinerary (must match exactly)
- Estimated Port Stay is showing the correct  timing difference from RTA to NOW</t>
        </is>
      </c>
      <c r="C104" s="209" t="n"/>
      <c r="D104" s="210" t="inlineStr">
        <is>
          <t>CCA Agent
INS, ANU
BAS, AAU</t>
        </is>
      </c>
      <c r="E104" s="232" t="n"/>
      <c r="F104" s="218" t="inlineStr">
        <is>
          <t>Check Vessel Itinerary, Vessel Itinerary Details, Dashboard for Agent
Check Dashboard for Service Providers
Run Katalon</t>
        </is>
      </c>
      <c r="G104" s="233" t="inlineStr">
        <is>
          <t xml:space="preserve">Vessel Itinerary Page (1 x Berthing, 1 x Unberthing, and all dates, 3dot &gt; Edit AND Delete,
2 x Pilotage, 5 x Towage, 4 x Bunkering, 4 x Supplies, Activity sorting correct)
All activity with service provider shown correctly
All activity is sorted correctly based on its priority (Actual timing &gt; Planned timing &gt; CST &gt; SRT)
Vessel Itinerary Details - same info as Vessel Itinerary
Dashboard - vessel displayed and all activities icon and info sequence display correct. 
Estimated Port Stay is showing the correct timing difference between RTA and NOW
(Check status, Check listing of activities, can collapse the vessel record )
Circle in blue filled for towage (IN) n pilotage (IN). 
Supporting vessels have 2 Bunkering (green icon), 6 Towage (blue icon),  2 Supplies  (purple icon) icon appeared
(Note:  Bunkering &amp; Supplies  Supporting Vessel: when [Craft Licence Number exist] + current time fall in [Actual Start &gt; Planned &gt; CST &gt; SRT - 1hr(config) until actual end time]
Towage Supporting Vessel: when [Craft Licence Number exist] + current time fall in [CST/Actual start time - 1hr(config) until actual end time])
Status = In Port
POB (IN): 26 Nov 2022 15:40
ETB: 26 Nov 2022 16:30 (P10)
Katalon pages comparison for INS, BAS, ANU, AAU with Agent Vessel Itinerary - ALL screen information matched, i.e. Katalon result = PASSED
  </t>
        </is>
      </c>
      <c r="H104" s="227" t="n"/>
      <c r="I104" s="227" t="n"/>
      <c r="J104" s="214" t="n"/>
      <c r="K104" s="215" t="n"/>
      <c r="L104" s="216" t="n"/>
      <c r="M104" s="216" t="n"/>
      <c r="N104" s="217" t="n"/>
      <c r="O104" s="217" t="n"/>
      <c r="P104" s="217" t="n"/>
      <c r="Q104" s="217" t="n"/>
      <c r="R104" s="217" t="inlineStr">
        <is>
          <t>M</t>
        </is>
      </c>
      <c r="S104" s="217" t="inlineStr">
        <is>
          <t>V2.15 2023 DEC</t>
        </is>
      </c>
    </row>
    <row r="105" outlineLevel="1" ht="89.45" customFormat="1" customHeight="1" s="154">
      <c r="A105" s="208" t="inlineStr">
        <is>
          <t>TC_PSAC_S64</t>
        </is>
      </c>
      <c r="B105" s="62" t="inlineStr">
        <is>
          <t>[Online  - Vessel Itinerary Details, after RTA, Pilotage and Towage update] - click on Envelope</t>
        </is>
      </c>
      <c r="C105" s="208" t="n"/>
      <c r="D105" s="208" t="inlineStr">
        <is>
          <t>CCA Agent
Ship Master</t>
        </is>
      </c>
      <c r="E105" s="208" t="n"/>
      <c r="F105" s="218" t="inlineStr">
        <is>
          <t>Agent  click on Envelope</t>
        </is>
      </c>
      <c r="G105" s="248" t="inlineStr">
        <is>
          <t>Message "Email sent successful" appeared
Agent &amp; Ship master will receive email notification
- 2 mails' All the information with all activities exist in the email are correct.
- [JIT] Vessel Itinerary - Vessel name</t>
        </is>
      </c>
      <c r="H105" s="233" t="n"/>
      <c r="I105" s="233" t="n"/>
      <c r="J105" s="214" t="n"/>
      <c r="K105" s="215" t="n"/>
      <c r="L105" s="216" t="n"/>
      <c r="M105" s="216" t="n"/>
      <c r="N105" s="217" t="n"/>
      <c r="O105" s="217" t="n"/>
      <c r="P105" s="217" t="n"/>
      <c r="Q105" s="217" t="n"/>
      <c r="R105" s="217" t="inlineStr">
        <is>
          <t>S</t>
        </is>
      </c>
      <c r="S105" s="217" t="inlineStr">
        <is>
          <t>V2.15 2023 DEC</t>
        </is>
      </c>
    </row>
    <row r="106" outlineLevel="1" ht="91.5" customFormat="1" customHeight="1" s="154">
      <c r="A106" s="208" t="inlineStr">
        <is>
          <t>TC_PSAC_S65</t>
        </is>
      </c>
      <c r="B106" s="62" t="inlineStr">
        <is>
          <t>[DPP2 API - Complete Pilotage Service Inbound] - Update Actual End time
- OrderNumber is same with Pilotage Order</t>
        </is>
      </c>
      <c r="C106" s="208" t="n"/>
      <c r="D106" s="208" t="inlineStr">
        <is>
          <t>Service Provider PSAM</t>
        </is>
      </c>
      <c r="E106" s="208" t="n"/>
      <c r="F106" s="208" t="inlineStr">
        <is>
          <t>DPP2 API - Update INBOUND Pilotage Service for PEBGA to P10
-  Update Actual End time
- "adviceC": "A"</t>
        </is>
      </c>
      <c r="G106" s="209" t="inlineStr">
        <is>
          <t>1. Pilotage Service for Inbound Pilotage Order updated successfully via API
2. all CREATOR_ORG_C,MODIFIER_ID,MODIFIER_ORG_C same with DPP2 - endpoint.xlsx  linked in Sheet Ref for V2.10</t>
        </is>
      </c>
      <c r="H106" s="220" t="n"/>
      <c r="I106" s="220" t="n"/>
      <c r="J106" s="214" t="n"/>
      <c r="K106" s="215" t="n"/>
      <c r="L106" s="216" t="n"/>
      <c r="M106" s="216" t="n"/>
      <c r="N106" s="217" t="n"/>
      <c r="O106" s="217" t="n"/>
      <c r="P106" s="217" t="n"/>
      <c r="Q106" s="217" t="n"/>
      <c r="R106" s="217" t="inlineStr">
        <is>
          <t>S</t>
        </is>
      </c>
      <c r="S106" s="217" t="inlineStr">
        <is>
          <t>V2.15 2023 DEC</t>
        </is>
      </c>
    </row>
    <row r="107" outlineLevel="1" ht="71.25" customFormat="1" customHeight="1" s="154">
      <c r="A107" s="208" t="inlineStr">
        <is>
          <t>TC_PSAC_S66</t>
        </is>
      </c>
      <c r="B107" s="62" t="inlineStr">
        <is>
          <t>[DPP2 API - Complete Towage Service Inbound] - Update 4 tugs Actual End time
- OrderNumber is same with Towage Order</t>
        </is>
      </c>
      <c r="C107" s="208" t="n"/>
      <c r="D107" s="208" t="inlineStr">
        <is>
          <t>Service Provider PSAM</t>
        </is>
      </c>
      <c r="E107" s="208" t="n"/>
      <c r="F107" s="208" t="inlineStr">
        <is>
          <t>DPP2 API - Update INBOUND Towage Service for PEBGA to P10
 - Update 4 tugs Actual End time
- "adviceC": "U"</t>
        </is>
      </c>
      <c r="G107" s="209" t="inlineStr">
        <is>
          <t>1. Towage Order for Inbound updated successfully via API
2. all CREATOR_ORG_C,MODIFIER_ID,MODIFIER_ORG_C same with DPP2 - endpoint.xlsx  linked in Sheet Ref for V2.10
3. Check Dashboard the Blue supporting vessel for the 4 Tugs will disappear after fill in Actual End Timing</t>
        </is>
      </c>
      <c r="H107" s="220" t="n"/>
      <c r="I107" s="220" t="n"/>
      <c r="J107" s="214" t="n"/>
      <c r="K107" s="215" t="n"/>
      <c r="L107" s="216" t="n"/>
      <c r="M107" s="216" t="n"/>
      <c r="N107" s="217" t="n"/>
      <c r="O107" s="217" t="n"/>
      <c r="P107" s="217" t="n"/>
      <c r="Q107" s="217" t="n"/>
      <c r="R107" s="217" t="inlineStr">
        <is>
          <t>M</t>
        </is>
      </c>
      <c r="S107" s="217" t="inlineStr">
        <is>
          <t>V2.15 2023 DEC</t>
        </is>
      </c>
    </row>
    <row r="108" outlineLevel="1" ht="217.9" customFormat="1" customHeight="1" s="154">
      <c r="A108" s="208" t="inlineStr">
        <is>
          <t>TC_PSAC_S67</t>
        </is>
      </c>
      <c r="B108" s="62" t="inlineStr">
        <is>
          <t>[Online - Check all pages after Pilotage Order (IN) and Towage Order (IN) completed]
Check Vessel Itinerary, Vessel Itinerary Details, Dashboard for Agent
Check Dashboard for Service Providers
+ Katalon comparison for all SP pages with Agent Vessel Itinerary (must match exactly)</t>
        </is>
      </c>
      <c r="C108" s="209" t="n"/>
      <c r="D108" s="210" t="inlineStr">
        <is>
          <t>CCA Agent
INS, ANU
BAS, AAU</t>
        </is>
      </c>
      <c r="E108" s="232" t="n"/>
      <c r="F108" s="218" t="inlineStr">
        <is>
          <t>Check Vessel Itinerary, Vessel Itinerary Details, Dashboard for Agent
Check Dashboard for Service Providers
Run Katalon</t>
        </is>
      </c>
      <c r="G108" s="233" t="inlineStr">
        <is>
          <t xml:space="preserve">Vessel Itinerary Page (1 x Berthing, 1 x Unberthing, and all dates, 3dot &gt; Edit AND Delete,
2 x Pilotage, 5 x Towage, 4 x Bunkering, 4 x Supplies, Activity sorting correct)
All activity with service provider shown correctly
All activity is sorted correctly based on its priority (Actual timing &gt; Planned timing &gt; CST &gt; SRT)
Vessel Itinerary Details - same info as Vessel Itinerary
Dashboard -  vessel displayed and all activities icon and info sequence display correct. 
(Check status, Check listing of activities, can collapse the vessel record)
Circle in green filled for towage (IN) n pilotage (IN). 
Supporting vessels have 2 Bunkering (green icon), 2 Towage (blue icon),  2 Supplies  (purple icon) icon appeared
Status = In Port
POB (IN): 26 Nov 2022 15:40
ETB: 26 Nov 2022 16:30 (P10)
Katalon pages comparison for INS, BAS, ANU, AAU with Agent Vessel Itinerary - ALL screen information matched, i.e. Katalon result = PASSED
  </t>
        </is>
      </c>
      <c r="H108" s="227" t="n"/>
      <c r="I108" s="227" t="n"/>
      <c r="J108" s="214" t="n"/>
      <c r="K108" s="215" t="n"/>
      <c r="L108" s="216" t="n"/>
      <c r="M108" s="216" t="n"/>
      <c r="N108" s="217" t="n"/>
      <c r="O108" s="217" t="n"/>
      <c r="P108" s="217" t="n"/>
      <c r="Q108" s="217" t="n"/>
      <c r="R108" s="217" t="inlineStr">
        <is>
          <t>M</t>
        </is>
      </c>
      <c r="S108" s="217" t="inlineStr">
        <is>
          <t>V2.15 2023 DEC</t>
        </is>
      </c>
    </row>
    <row r="109" outlineLevel="1" ht="96" customFormat="1" customHeight="1" s="154">
      <c r="A109" s="208" t="inlineStr">
        <is>
          <t>TC_PSAC_S68</t>
        </is>
      </c>
      <c r="B109" s="62" t="inlineStr">
        <is>
          <t>[Online - Check History inside Vessel Itinerary Details]
- History after pilotage and towage have been updated
PSAM Pilotage - Have 1 line history as Start Time, Arrival Time updated
PSAM Towage - Have 1 line history as Start Time, Arrival Time, and number of tugs updated</t>
        </is>
      </c>
      <c r="C109" s="208" t="n"/>
      <c r="D109" s="210" t="inlineStr">
        <is>
          <t>PMP</t>
        </is>
      </c>
      <c r="E109" s="209" t="n"/>
      <c r="F109" s="229" t="inlineStr">
        <is>
          <t>1. Check above updated Activities via online
2. Check above updated Activities via DB</t>
        </is>
      </c>
      <c r="G109" s="218" t="inlineStr">
        <is>
          <t>1. Check Vessel Itinerary Details Page under activities should display the correct info in history
2. Check DB history table should exist records with history activities.</t>
        </is>
      </c>
      <c r="H109" s="220" t="n"/>
      <c r="I109" s="220" t="n"/>
      <c r="J109" s="214" t="n"/>
      <c r="K109" s="215" t="n"/>
      <c r="L109" s="216" t="n"/>
      <c r="M109" s="216" t="n"/>
      <c r="N109" s="217" t="n"/>
      <c r="O109" s="217" t="n"/>
      <c r="P109" s="217" t="n"/>
      <c r="Q109" s="217" t="n"/>
      <c r="R109" s="217" t="inlineStr">
        <is>
          <t>M</t>
        </is>
      </c>
      <c r="S109" s="217" t="inlineStr">
        <is>
          <t>V2.15 2023 DEC</t>
        </is>
      </c>
    </row>
    <row r="110" outlineLevel="1" ht="119.45" customFormat="1" customHeight="1" s="252">
      <c r="A110" s="208" t="inlineStr">
        <is>
          <t>TC_PSAC_S69</t>
        </is>
      </c>
      <c r="B110" s="121" t="inlineStr">
        <is>
          <t>[DPP2 Terminal API - Update Terminal Data record ATB] 
- SEQ1 (Location P10)
- Update ATB to an earlier or later date time, but it must be more than 30 min from the original ATB. Recommended is before current time.</t>
        </is>
      </c>
      <c r="C110" s="241" t="inlineStr">
        <is>
          <t>ATB only can be trigger mail only once</t>
        </is>
      </c>
      <c r="D110" s="241" t="inlineStr">
        <is>
          <t xml:space="preserve">PSA Terminal </t>
        </is>
      </c>
      <c r="E110" s="241" t="n"/>
      <c r="F110" s="242" t="inlineStr">
        <is>
          <t>1. Craft Update Terminal JSON message and run in Postman
- Execute JSON for Seq1 first
- btrDt is mandatory, ubtrDt exist
- etbDt exist, etuDt =exist 
- atbDt exist, atuDt =not exist
Note: If ATB is past timing (current-6) , notification won't be trigger for outdated 6 hours.</t>
        </is>
      </c>
      <c r="G110" s="243" t="inlineStr">
        <is>
          <t>1. Terminal Data for SEQ1 ATB updated successfully.</t>
        </is>
      </c>
      <c r="H110" s="244" t="n"/>
      <c r="I110" s="244" t="n"/>
      <c r="J110" s="245" t="n"/>
      <c r="K110" s="246" t="n"/>
      <c r="L110" s="245" t="n"/>
      <c r="M110" s="245" t="n"/>
      <c r="N110" s="247" t="n"/>
      <c r="O110" s="247" t="n"/>
      <c r="P110" s="247" t="n"/>
      <c r="Q110" s="247" t="n"/>
      <c r="R110" s="247" t="inlineStr">
        <is>
          <t>M</t>
        </is>
      </c>
      <c r="S110" s="217" t="inlineStr">
        <is>
          <t>V2.15 2023 DEC</t>
        </is>
      </c>
    </row>
    <row r="111" outlineLevel="1" ht="245.25" customFormat="1" customHeight="1" s="154">
      <c r="A111" s="208" t="inlineStr">
        <is>
          <t>TC_PSAC_S70</t>
        </is>
      </c>
      <c r="B111" s="62" t="inlineStr">
        <is>
          <t xml:space="preserve">[Online - Check all pages after ATB updated]
Check Vessel Itinerary, Vessel Itinerary Details, Dashboard for Agent
Check Dashboard for Service Providers
</t>
        </is>
      </c>
      <c r="C111" s="209" t="n"/>
      <c r="D111" s="210" t="inlineStr">
        <is>
          <t>CCA Agent
INS, ANU
BAS, AAU</t>
        </is>
      </c>
      <c r="E111" s="232" t="n"/>
      <c r="F111" s="218" t="inlineStr">
        <is>
          <t>Check Vessel Itinerary, Vessel Itinerary Details, Dashboard for Agent
Check Dashboard for Service Providers</t>
        </is>
      </c>
      <c r="G111" s="233" t="inlineStr">
        <is>
          <t xml:space="preserve">Vessel Itinerary Page (1 x Berthing, 1 x Unberthing, and all dates, 3dot &gt; Edit AND Delete, 2 x Pilotage, 5 x Towage, 4 x Bunkering, 4 x Supplies, Activity sorting correct)
All activity with service provider shown correctly
All activity is sorted correctly based on its priority (Actual timing &gt; Planned timing &gt; CST &gt; SRT)
Header's Berthing Time = ATB
Berthing activity start time = ATB
Vessel Itinerary Details - same info as Vessel Itinerary
Actual Time of Berthing = ATB
Estimated Time of Arrival remains as ETB
Berthing Activity (in the header &amp; details) shows ATB
Dashboard -  vessel displayed and all activities icon and info sequence display correct. 
(Check status, Check listing of activities, can collapse the vessel record)
Supporting vessels have 2 Bunkering (green icon) ,  2 Towage  (blue icon),  2 Supplies  (purple icon) icon appeared
Status = In Port, 
ATB: 26 Mar 2023 14:32 (P10)
ETU: 31 Mar 2023 09:59 (P10)
</t>
        </is>
      </c>
      <c r="H111" s="227" t="n"/>
      <c r="I111" s="227" t="n"/>
      <c r="J111" s="214" t="n"/>
      <c r="K111" s="215" t="n"/>
      <c r="L111" s="216" t="n"/>
      <c r="M111" s="216" t="n"/>
      <c r="N111" s="217" t="n"/>
      <c r="O111" s="217" t="n"/>
      <c r="P111" s="217" t="n"/>
      <c r="Q111" s="217" t="n"/>
      <c r="R111" s="217" t="inlineStr">
        <is>
          <t>M</t>
        </is>
      </c>
      <c r="S111" s="217" t="inlineStr">
        <is>
          <t>V2.15 2023 DEC</t>
        </is>
      </c>
    </row>
    <row r="112" outlineLevel="1" ht="57" customFormat="1" customHeight="1" s="154">
      <c r="A112" s="208" t="inlineStr">
        <is>
          <t>TC_PSAC_S71</t>
        </is>
      </c>
      <c r="B112" s="62" t="inlineStr">
        <is>
          <t>[Online  - Vessel Itinerary Details, after ATB update] - click on Envelope</t>
        </is>
      </c>
      <c r="C112" s="208" t="n"/>
      <c r="D112" s="208" t="inlineStr">
        <is>
          <t>CCA Agent
Ship Master</t>
        </is>
      </c>
      <c r="E112" s="208" t="n"/>
      <c r="F112" s="218" t="inlineStr">
        <is>
          <t>Agent  click on Envelope</t>
        </is>
      </c>
      <c r="G112" s="248" t="inlineStr">
        <is>
          <t>Message "Email sent successful" appeared
Agent &amp; Ship master will receive email notification
- 2 mails' All the information with all activities exist in the email are correct.
- [JIT] Vessel Itinerary - Vessel name</t>
        </is>
      </c>
      <c r="H112" s="233" t="n"/>
      <c r="I112" s="233" t="n"/>
      <c r="J112" s="214" t="n"/>
      <c r="K112" s="215" t="n"/>
      <c r="L112" s="216" t="n"/>
      <c r="M112" s="216" t="n"/>
      <c r="N112" s="217" t="n"/>
      <c r="O112" s="217" t="n"/>
      <c r="P112" s="217" t="n"/>
      <c r="Q112" s="217" t="n"/>
      <c r="R112" s="217" t="inlineStr">
        <is>
          <t>S</t>
        </is>
      </c>
      <c r="S112" s="217" t="inlineStr">
        <is>
          <t>V2.15 2023 DEC</t>
        </is>
      </c>
    </row>
    <row r="113" outlineLevel="1" ht="71.25" customFormat="1" customHeight="1" s="154">
      <c r="A113" s="208" t="inlineStr">
        <is>
          <t>TC_PSAC_S72</t>
        </is>
      </c>
      <c r="B113" s="62" t="inlineStr">
        <is>
          <t>[Email  - Notification after ATB update] - ATB exist</t>
        </is>
      </c>
      <c r="C113" s="208" t="n"/>
      <c r="D113" s="208" t="inlineStr">
        <is>
          <t>CCA Agent</t>
        </is>
      </c>
      <c r="E113" s="208" t="n"/>
      <c r="F113" s="218" t="inlineStr">
        <is>
          <t>Check Agent and Service Provider email
note: (current time - 6hrs) &lt;ATB/ATU&lt; current time</t>
        </is>
      </c>
      <c r="G113" s="248" t="inlineStr">
        <is>
          <t xml:space="preserve">Message "Email sent successful" appeared
Terminal ATB / ATU first creation will sent 1 mail to ship agent and  count of activities ORGC mails to Service Provider
[JIT] Vessel ATB 
</t>
        </is>
      </c>
      <c r="H113" s="233" t="n"/>
      <c r="I113" s="233" t="n"/>
      <c r="J113" s="214" t="n"/>
      <c r="K113" s="215" t="n"/>
      <c r="L113" s="216" t="n"/>
      <c r="M113" s="216" t="n"/>
      <c r="N113" s="217" t="n"/>
      <c r="O113" s="217" t="n"/>
      <c r="P113" s="217" t="n"/>
      <c r="Q113" s="217" t="n"/>
      <c r="R113" s="217" t="inlineStr">
        <is>
          <t>S</t>
        </is>
      </c>
      <c r="S113" s="217" t="inlineStr">
        <is>
          <t>V2.15 2023 DEC</t>
        </is>
      </c>
    </row>
    <row r="114" outlineLevel="1" ht="128.25" customFormat="1" customHeight="1" s="154">
      <c r="A114" s="208" t="inlineStr">
        <is>
          <t>TC_PSAC_S73</t>
        </is>
      </c>
      <c r="B114" s="62" t="inlineStr">
        <is>
          <t>[Online - ANU starts Towage Order] - Update Actual Start timing with 4 Tugs info</t>
        </is>
      </c>
      <c r="C114" s="208" t="n"/>
      <c r="D114" s="208" t="inlineStr">
        <is>
          <t>ANU Towage Svc Provider</t>
        </is>
      </c>
      <c r="E114" s="208" t="n"/>
      <c r="F114" s="218" t="inlineStr">
        <is>
          <t>ANU User login to fulfill actual Start timing as Past Timing and 4 Tugs Craft Name &amp; Craft License Number as follows:
- At least one of the tugs have only craft licence number, leave craft name blank
- All 4 tugs should have UNIQUE craft licence number that starts with ST
Note:
- When both craft name &amp; licence no. is provided. System will only validate using licence no. and auto update the craft name base on the licence no. 
- System can complete the information if just has Craft Licence number</t>
        </is>
      </c>
      <c r="G114" s="209" t="inlineStr">
        <is>
          <t>1. ANU Towage was saved successfully
2. Online display the Towage info correctly as updated.
3. Check Dashboard will display a Blue supporting vessel for the 4 Tug after fill in the actual Start Time</t>
        </is>
      </c>
      <c r="H114" s="210" t="n"/>
      <c r="I114" s="210" t="n"/>
      <c r="J114" s="214" t="n"/>
      <c r="K114" s="215" t="n"/>
      <c r="L114" s="216" t="n"/>
      <c r="M114" s="216" t="n"/>
      <c r="N114" s="217" t="n"/>
      <c r="O114" s="217" t="n"/>
      <c r="P114" s="217" t="n"/>
      <c r="Q114" s="217" t="n"/>
      <c r="R114" s="217" t="inlineStr">
        <is>
          <t>M</t>
        </is>
      </c>
      <c r="S114" s="217" t="inlineStr">
        <is>
          <t>V2.15 2023 DEC</t>
        </is>
      </c>
    </row>
    <row r="115" outlineLevel="1" ht="56.45" customFormat="1" customHeight="1" s="154">
      <c r="A115" s="208" t="inlineStr">
        <is>
          <t>TC_PSAC_S74</t>
        </is>
      </c>
      <c r="B115" s="61" t="inlineStr">
        <is>
          <t>[Online - Error displayed when ANU updates 4 Tugs with duplicate Craft Licence Number]</t>
        </is>
      </c>
      <c r="C115" s="208" t="n"/>
      <c r="D115" s="208" t="inlineStr">
        <is>
          <t>ANU Towage Svc Provider</t>
        </is>
      </c>
      <c r="E115" s="208" t="n"/>
      <c r="F115" s="240" t="inlineStr">
        <is>
          <t>ANU User update 4 Tugs Craft Name &amp; Craft License Number
- update 4 DUPLICATE valid Craft Licence Number that starts with ST</t>
        </is>
      </c>
      <c r="G115" s="208" t="inlineStr">
        <is>
          <t>Error displayed and towage activity cannot be updated successfully</t>
        </is>
      </c>
      <c r="H115" s="224" t="n"/>
      <c r="I115" s="224" t="n"/>
      <c r="J115" s="216" t="n"/>
      <c r="K115" s="215" t="n"/>
      <c r="L115" s="216" t="n"/>
      <c r="M115" s="216" t="n"/>
      <c r="N115" s="217" t="n"/>
      <c r="O115" s="217" t="n"/>
      <c r="P115" s="217" t="n"/>
      <c r="Q115" s="217" t="n"/>
      <c r="R115" s="217" t="inlineStr">
        <is>
          <t>M</t>
        </is>
      </c>
      <c r="S115" s="217" t="inlineStr">
        <is>
          <t>V2.15 2023 DEC</t>
        </is>
      </c>
    </row>
    <row r="116" outlineLevel="1" ht="99" customFormat="1" customHeight="1" s="154">
      <c r="A116" s="208" t="inlineStr">
        <is>
          <t>TC_PSAC_S75</t>
        </is>
      </c>
      <c r="B116" s="61" t="inlineStr">
        <is>
          <t>[Online - INS starts Bunkering at Berth Location]  - Update Actual Start timing &amp; Update Craft Name with no Craft Licence number</t>
        </is>
      </c>
      <c r="C116" s="208" t="n"/>
      <c r="D116" s="208" t="inlineStr">
        <is>
          <t>INS Bunkering Svc Provider</t>
        </is>
      </c>
      <c r="E116" s="208" t="n"/>
      <c r="F116" s="218" t="inlineStr">
        <is>
          <t>INS User login to fulfill actual Start timing as Past Timing
INS updates valid Craft Name and leave Craft Licence number blank
Note:
- system can complete the information if it just has one of Craft Name or Craft Licence number</t>
        </is>
      </c>
      <c r="G116" s="209" t="inlineStr">
        <is>
          <t>1. INS Bunkering was saved successfully
2. Check the updated bunkering info on Bunkering page (icon changed to In progress)
3. Check Dashboard will display a Green supporting vessel  after fill in actual Start timing</t>
        </is>
      </c>
      <c r="H116" s="210" t="n"/>
      <c r="I116" s="210" t="n"/>
      <c r="J116" s="214" t="n"/>
      <c r="K116" s="215" t="n"/>
      <c r="L116" s="216" t="n"/>
      <c r="M116" s="216" t="n"/>
      <c r="N116" s="217" t="n"/>
      <c r="O116" s="217" t="n"/>
      <c r="P116" s="217" t="n"/>
      <c r="Q116" s="217" t="n"/>
      <c r="R116" s="217" t="inlineStr">
        <is>
          <t>M</t>
        </is>
      </c>
      <c r="S116" s="217" t="inlineStr">
        <is>
          <t>V2.15 2023 DEC</t>
        </is>
      </c>
    </row>
    <row r="117" outlineLevel="1" ht="99" customFormat="1" customHeight="1" s="154">
      <c r="A117" s="208" t="inlineStr">
        <is>
          <t>TC_PSAC_S76</t>
        </is>
      </c>
      <c r="B117" s="61" t="inlineStr">
        <is>
          <t>[Online - INS starts Bunkering at Berth Location]  - Update Actual Start timing &amp; Update Craft Licence number with no Craft Name</t>
        </is>
      </c>
      <c r="C117" s="208" t="n"/>
      <c r="D117" s="208" t="inlineStr">
        <is>
          <t>INS Bunkering Svc Provider</t>
        </is>
      </c>
      <c r="E117" s="208" t="n"/>
      <c r="F117" s="218" t="inlineStr">
        <is>
          <t xml:space="preserve">INS User login to fulfill actual Start timing as Past Timing
INS User update valid Craft Licence number that starts with SB and leave Craft Name blank </t>
        </is>
      </c>
      <c r="G117" s="209" t="inlineStr">
        <is>
          <t>1. INS Bunkering was saved successfully
2. Check the updated bunkering info on Bunkering page (craft name and craft licence shown correctly, icon is in progress)
3. Check Dashboard still displays Green supporting vessel after updating craft info</t>
        </is>
      </c>
      <c r="H117" s="210" t="n"/>
      <c r="I117" s="210" t="n"/>
      <c r="J117" s="214" t="n"/>
      <c r="K117" s="215" t="n"/>
      <c r="L117" s="216" t="n"/>
      <c r="M117" s="216" t="n"/>
      <c r="N117" s="217" t="n"/>
      <c r="O117" s="217" t="n"/>
      <c r="P117" s="217" t="n"/>
      <c r="Q117" s="217" t="n"/>
      <c r="R117" s="217" t="inlineStr">
        <is>
          <t>M</t>
        </is>
      </c>
      <c r="S117" s="217" t="inlineStr">
        <is>
          <t>V2.15 2023 DEC</t>
        </is>
      </c>
    </row>
    <row r="118" outlineLevel="1" ht="42.75" customFormat="1" customHeight="1" s="228">
      <c r="A118" s="208" t="inlineStr">
        <is>
          <t>TC_PSAC_S77</t>
        </is>
      </c>
      <c r="B118" s="62" t="inlineStr">
        <is>
          <t>[Online - USW starts Supplies at Berth Location]  - Update Actual Start timing</t>
        </is>
      </c>
      <c r="C118" s="209" t="n"/>
      <c r="D118" s="209" t="inlineStr">
        <is>
          <t>USW Supplies Svc Provider</t>
        </is>
      </c>
      <c r="E118" s="209" t="n"/>
      <c r="F118" s="218" t="inlineStr">
        <is>
          <t>USW User login to fulfill actual Start timing as Past Timing and Craft Name &amp; Craft License Number</t>
        </is>
      </c>
      <c r="G118" s="218" t="inlineStr">
        <is>
          <t>1. USW Supplies was saved successfully
2. Check the updated Supplies info on Supplies page (icon changed to In progress)
3. Check Dashboard will display a Purple supporting vessel after fill in actual Start timing</t>
        </is>
      </c>
      <c r="H118" s="210" t="n"/>
      <c r="I118" s="210" t="n"/>
      <c r="J118" s="214" t="n"/>
      <c r="K118" s="214" t="n"/>
      <c r="L118" s="214" t="n"/>
      <c r="M118" s="214" t="n"/>
      <c r="N118" s="231" t="n"/>
      <c r="O118" s="231" t="n"/>
      <c r="P118" s="231" t="n"/>
      <c r="Q118" s="231" t="n"/>
      <c r="R118" s="231" t="inlineStr">
        <is>
          <t>M</t>
        </is>
      </c>
      <c r="S118" s="217" t="inlineStr">
        <is>
          <t>V2.15 2023 DEC</t>
        </is>
      </c>
    </row>
    <row r="119" outlineLevel="1" ht="93" customFormat="1" customHeight="1" s="268">
      <c r="A119" s="208" t="inlineStr">
        <is>
          <t>TC_PSAC_S78</t>
        </is>
      </c>
      <c r="B119" s="260" t="inlineStr">
        <is>
          <t>[Online - INS starts Bunkering at Anchorage Location]  - Update Actual Start timing &amp; Update both Craft Name and Craft Licence number</t>
        </is>
      </c>
      <c r="C119" s="259" t="n"/>
      <c r="D119" s="261" t="inlineStr">
        <is>
          <t>INS Bunkering Svc Provider</t>
        </is>
      </c>
      <c r="E119" s="262" t="n"/>
      <c r="F119" s="263" t="inlineStr">
        <is>
          <t>INS User login to fulfill actual Start timing as Past Timing
INS updates valid Craft Name and leave Craft Licence number blank
Note:
- system can complete the information if it just has one of Craft Name or Craft Licence number</t>
        </is>
      </c>
      <c r="G119" s="269" t="inlineStr">
        <is>
          <t>1. INS Bunkering was saved successfully
2. Check the updated bunkering info on Bunkering page (icon changed to In progress)
3. Check Dashboard will display a Green supporting vessel  after fill in actual Start timing</t>
        </is>
      </c>
      <c r="H119" s="264" t="n"/>
      <c r="I119" s="264" t="n"/>
      <c r="J119" s="265" t="n"/>
      <c r="K119" s="266" t="n"/>
      <c r="L119" s="265" t="n"/>
      <c r="M119" s="265" t="n"/>
      <c r="N119" s="267" t="n"/>
      <c r="O119" s="267" t="n"/>
      <c r="P119" s="267" t="n"/>
      <c r="Q119" s="267" t="n"/>
      <c r="R119" s="267" t="inlineStr">
        <is>
          <t>M</t>
        </is>
      </c>
      <c r="S119" s="217" t="inlineStr">
        <is>
          <t>V2.15 2023 DEC</t>
        </is>
      </c>
    </row>
    <row r="120" outlineLevel="1" ht="93" customFormat="1" customHeight="1" s="268">
      <c r="A120" s="208" t="inlineStr">
        <is>
          <t>TC_PSAC_S79</t>
        </is>
      </c>
      <c r="B120" s="260" t="inlineStr">
        <is>
          <t>[Online - USW starts Supplies at Anchorage Location]  - Update Actual Start timing</t>
        </is>
      </c>
      <c r="C120" s="259" t="n"/>
      <c r="D120" s="261" t="inlineStr">
        <is>
          <t>USW Supplies Svc Provider</t>
        </is>
      </c>
      <c r="E120" s="262" t="n"/>
      <c r="F120" s="263" t="inlineStr">
        <is>
          <t>USW User login to fulfill actual Start timing as Past Timing and Craft Name &amp; Craft License Number</t>
        </is>
      </c>
      <c r="G120" s="269" t="inlineStr">
        <is>
          <t>1. USW Supplies was saved successfully
2. Check the updated Supplies info on Supplies page (icon changed to In progress)
3. Check Dashboard will display a Purple supporting vessel after fill in actual Start timing</t>
        </is>
      </c>
      <c r="H120" s="264" t="n"/>
      <c r="I120" s="264" t="n"/>
      <c r="J120" s="265" t="n"/>
      <c r="K120" s="266" t="n"/>
      <c r="L120" s="265" t="n"/>
      <c r="M120" s="265" t="n"/>
      <c r="N120" s="267" t="n"/>
      <c r="O120" s="267" t="n"/>
      <c r="P120" s="267" t="n"/>
      <c r="Q120" s="267" t="n"/>
      <c r="R120" s="267" t="inlineStr">
        <is>
          <t>M</t>
        </is>
      </c>
      <c r="S120" s="217" t="inlineStr">
        <is>
          <t>V2.15 2023 DEC</t>
        </is>
      </c>
    </row>
    <row r="121" outlineLevel="1" ht="297.75" customFormat="1" customHeight="1" s="154">
      <c r="A121" s="208" t="inlineStr">
        <is>
          <t>TC_PSAC_S80</t>
        </is>
      </c>
      <c r="B121" s="62" t="inlineStr">
        <is>
          <t xml:space="preserve">[Online - Check all pages after ANU, INS, USW updated Actual Start Timing]
Check Vessel Itinerary, Vessel Itinerary Details, Dashboard for Agent
Check Dashboard for Service Providers
+ Katalon comparison for all SP pages with Agent Vessel Itinerary (must match exactly)
</t>
        </is>
      </c>
      <c r="C121" s="209" t="n"/>
      <c r="D121" s="210" t="inlineStr">
        <is>
          <t>CCA Agent
INS, ANU
BAS, AAU</t>
        </is>
      </c>
      <c r="E121" s="232" t="n"/>
      <c r="F121" s="218" t="inlineStr">
        <is>
          <t>Check Vessel Itinerary, Vessel Itinerary Details, Dashboard for Agent
Check Dashboard for Service Providers
Run Katalon</t>
        </is>
      </c>
      <c r="G121" s="233" t="inlineStr">
        <is>
          <t xml:space="preserve">Vessel Itinerary Page (1 x Berthing, 1 x Unberthing, and all dates, 3dot &gt; Edit AND Delete, 2 x Pilotage, 5 x Towage, 4 x Bunkering, 4 x Supplies, Activity sorting correct)
All activity with service provider shown correctly
All activity is sorted correctly based on its priority (Actual timing &gt; Planned timing &gt; CST &gt; SRT) - ANU towage, INS Bunker, USW supplies having blue filled circle (i.e. in-progress), and all tugs info appear
Vessel Itinerary Details - same info as vessel itinerary
Start time of updated ANU towage and INS bunker activities changed
Dashboard - vessel displayed and all activities icon and info  sequence display correct. 
(Check status, Check listing of activities, can collapse the vessel record )
Circle in blue filled for ANU towage, INS Bunker, USW supplies.  
Supporting vessels have 2 Bunkering (green icon),  8 Towage (blue icon), 2 Supplies (purple icon) icon appeared
(Note:  Bunkering &amp; Supplies Supporting Vessel: when [Craft Licence Number exist] + current time fall in [Actual Start &gt; Planned &gt; CST &gt; SRT - 1hr(config) until actual end time]
Towage Supporting Vessel: when [Craft Licence Number exist] + current time fall in [CST/Actual start time - 1hr(config) until actual end time])
Status = In Port, 
ATB: 26 Mar 2023 14:32 (P10)
ETU: 31 Mar 2023 09:59 (P10)
Katalon pages comparison for INS, BAS, ANU, AAU with Agent Vessel Itinerary - ALL screen information matched, i.e. Katalon result = PASSED
</t>
        </is>
      </c>
      <c r="H121" s="227" t="n"/>
      <c r="I121" s="227" t="n"/>
      <c r="J121" s="214" t="n"/>
      <c r="K121" s="215" t="n"/>
      <c r="L121" s="216" t="n"/>
      <c r="M121" s="216" t="n"/>
      <c r="N121" s="217" t="n"/>
      <c r="O121" s="217" t="n"/>
      <c r="P121" s="217" t="n"/>
      <c r="Q121" s="217" t="n"/>
      <c r="R121" s="217" t="inlineStr">
        <is>
          <t>M</t>
        </is>
      </c>
      <c r="S121" s="217" t="inlineStr">
        <is>
          <t>V2.15 2023 DEC</t>
        </is>
      </c>
    </row>
    <row r="122" outlineLevel="1" ht="71.25" customFormat="1" customHeight="1" s="154">
      <c r="A122" s="208" t="inlineStr">
        <is>
          <t>TC_PSAC_S81</t>
        </is>
      </c>
      <c r="B122" s="62" t="inlineStr">
        <is>
          <t>[Online - ANU completes Towage Order] - Update Actual End timing with 4 Tugs info</t>
        </is>
      </c>
      <c r="C122" s="208" t="n"/>
      <c r="D122" s="208" t="inlineStr">
        <is>
          <t>ANU Towage Svc Provider</t>
        </is>
      </c>
      <c r="E122" s="208" t="n"/>
      <c r="F122" s="218" t="inlineStr">
        <is>
          <t>ANU User login to fulfill actual End timing as past timing
after check the Icon on dashboard, then update Actual End timing</t>
        </is>
      </c>
      <c r="G122" s="209" t="inlineStr">
        <is>
          <t xml:space="preserve">ANU Towage was saved successfully
Check the updated Towage info on Towage page (icon changed to  Blue filled icon means Completed)
Check Dashboard the Blue supporting vessel will disappear after fill in Actual End Timing
</t>
        </is>
      </c>
      <c r="H122" s="210" t="n"/>
      <c r="I122" s="210" t="n"/>
      <c r="J122" s="214" t="n"/>
      <c r="K122" s="215" t="n"/>
      <c r="L122" s="216" t="n"/>
      <c r="M122" s="216" t="n"/>
      <c r="N122" s="217" t="n"/>
      <c r="O122" s="217" t="n"/>
      <c r="P122" s="217" t="n"/>
      <c r="Q122" s="217" t="n"/>
      <c r="R122" s="217" t="inlineStr">
        <is>
          <t>M</t>
        </is>
      </c>
      <c r="S122" s="217" t="inlineStr">
        <is>
          <t>V2.15 2023 DEC</t>
        </is>
      </c>
    </row>
    <row r="123" outlineLevel="1" ht="71.09999999999999" customFormat="1" customHeight="1" s="154">
      <c r="A123" s="208" t="inlineStr">
        <is>
          <t>TC_PSAC_S82</t>
        </is>
      </c>
      <c r="B123" s="61" t="inlineStr">
        <is>
          <t>[Online - INS completes Bunkering at Berth Location]  - Update Actual End timing</t>
        </is>
      </c>
      <c r="C123" s="208" t="n"/>
      <c r="D123" s="208" t="inlineStr">
        <is>
          <t>INS Bunkering Svc Provider</t>
        </is>
      </c>
      <c r="E123" s="208" t="n"/>
      <c r="F123" s="218" t="inlineStr">
        <is>
          <t xml:space="preserve">INS User login to fulfill actual End timing as past timing
</t>
        </is>
      </c>
      <c r="G123" s="209" t="inlineStr">
        <is>
          <t>INS Bunkering was saved successfully
Check the updated bunkering info on Bunkering page (icon changed to  green filled icon means Completed)
Check Dashboard the Green supporting vessel will disappear after fill in Actual End Timing</t>
        </is>
      </c>
      <c r="H123" s="210" t="n"/>
      <c r="I123" s="210" t="n"/>
      <c r="J123" s="214" t="n"/>
      <c r="K123" s="215" t="n"/>
      <c r="L123" s="216" t="n"/>
      <c r="M123" s="216" t="n"/>
      <c r="N123" s="217" t="n"/>
      <c r="O123" s="217" t="n"/>
      <c r="P123" s="217" t="n"/>
      <c r="Q123" s="217" t="n"/>
      <c r="R123" s="217" t="inlineStr">
        <is>
          <t>M</t>
        </is>
      </c>
      <c r="S123" s="217" t="inlineStr">
        <is>
          <t>V2.15 2023 DEC</t>
        </is>
      </c>
    </row>
    <row r="124" outlineLevel="1" ht="57" customFormat="1" customHeight="1" s="228">
      <c r="A124" s="208" t="inlineStr">
        <is>
          <t>TC_PSAC_S83</t>
        </is>
      </c>
      <c r="B124" s="62" t="inlineStr">
        <is>
          <t>[Online - USW completes Supplies at Berth Location]  - Update Actual End timing</t>
        </is>
      </c>
      <c r="C124" s="209" t="n"/>
      <c r="D124" s="209" t="inlineStr">
        <is>
          <t>USW Supplies Svc Provider</t>
        </is>
      </c>
      <c r="E124" s="209" t="n"/>
      <c r="F124" s="218" t="inlineStr">
        <is>
          <t>USW User login to fulfill actual End timing as past timing</t>
        </is>
      </c>
      <c r="G124" s="218" t="inlineStr">
        <is>
          <t>USW Supplies was saved successfully
Check the updated Supplies info on Supplies page (icon changed to  green filled icon means Completed)
Check Dashboard the Purple  supporting vessel will disappear after fill in Actual End Timing</t>
        </is>
      </c>
      <c r="H124" s="210" t="n"/>
      <c r="I124" s="210" t="n"/>
      <c r="J124" s="214" t="n"/>
      <c r="K124" s="214" t="n"/>
      <c r="L124" s="214" t="n"/>
      <c r="M124" s="214" t="n"/>
      <c r="N124" s="231" t="n"/>
      <c r="O124" s="231" t="n"/>
      <c r="P124" s="231" t="n"/>
      <c r="Q124" s="231" t="n"/>
      <c r="R124" s="231" t="inlineStr">
        <is>
          <t>M</t>
        </is>
      </c>
      <c r="S124" s="217" t="inlineStr">
        <is>
          <t>V2.15 2023 DEC</t>
        </is>
      </c>
    </row>
    <row r="125" outlineLevel="1" ht="93" customFormat="1" customHeight="1" s="268">
      <c r="A125" s="208" t="inlineStr">
        <is>
          <t>TC_PSAC_S84</t>
        </is>
      </c>
      <c r="B125" s="260" t="inlineStr">
        <is>
          <t>[Online - INS completes Bunkering at Anchorage Location]  - Update Actual End timing</t>
        </is>
      </c>
      <c r="C125" s="259" t="n"/>
      <c r="D125" s="261" t="inlineStr">
        <is>
          <t>INS Bunkering Svc Provider</t>
        </is>
      </c>
      <c r="E125" s="262" t="n"/>
      <c r="F125" s="263" t="inlineStr">
        <is>
          <t xml:space="preserve">INS User login to fulfill actual End timing as past timing
</t>
        </is>
      </c>
      <c r="G125" s="269" t="inlineStr">
        <is>
          <t>INS Bunkering was saved successfully
Check the updated bunkering info on Bunkering page (icon changed to  green filled icon means Completed)
Check Dashboard the Green supporting vessel will disappear after fill in Actual End Timing</t>
        </is>
      </c>
      <c r="H125" s="264" t="n"/>
      <c r="I125" s="264" t="n"/>
      <c r="J125" s="265" t="n"/>
      <c r="K125" s="266" t="n"/>
      <c r="L125" s="265" t="n"/>
      <c r="M125" s="265" t="n"/>
      <c r="N125" s="267" t="n"/>
      <c r="O125" s="267" t="n"/>
      <c r="P125" s="267" t="n"/>
      <c r="Q125" s="267" t="n"/>
      <c r="R125" s="267" t="inlineStr">
        <is>
          <t>M</t>
        </is>
      </c>
      <c r="S125" s="217" t="inlineStr">
        <is>
          <t>V2.15 2023 DEC</t>
        </is>
      </c>
    </row>
    <row r="126" outlineLevel="1" ht="93" customFormat="1" customHeight="1" s="268">
      <c r="A126" s="208" t="inlineStr">
        <is>
          <t>TC_PSAC_S85</t>
        </is>
      </c>
      <c r="B126" s="260" t="inlineStr">
        <is>
          <t>[Online - USW completes Supplies at Anchorage Location]  - Update Actual End timing</t>
        </is>
      </c>
      <c r="C126" s="259" t="n"/>
      <c r="D126" s="261" t="inlineStr">
        <is>
          <t>USW Supplies Svc Provider</t>
        </is>
      </c>
      <c r="E126" s="262" t="n"/>
      <c r="F126" s="263" t="inlineStr">
        <is>
          <t>USW User login to fulfill actual End timing as past timing</t>
        </is>
      </c>
      <c r="G126" s="269" t="inlineStr">
        <is>
          <t>USW Supplies was saved successfully
Check the updated Supplies info on Supplies page (icon changed to  green filled icon means Completed)
Check Dashboard the Purple  supporting vessel will disappear after fill in Actual End Timing</t>
        </is>
      </c>
      <c r="H126" s="264" t="n"/>
      <c r="I126" s="264" t="n"/>
      <c r="J126" s="265" t="n"/>
      <c r="K126" s="266" t="n"/>
      <c r="L126" s="265" t="n"/>
      <c r="M126" s="265" t="n"/>
      <c r="N126" s="267" t="n"/>
      <c r="O126" s="267" t="n"/>
      <c r="P126" s="267" t="n"/>
      <c r="Q126" s="267" t="n"/>
      <c r="R126" s="267" t="inlineStr">
        <is>
          <t>M</t>
        </is>
      </c>
      <c r="S126" s="217" t="inlineStr">
        <is>
          <t>V2.15 2023 DEC</t>
        </is>
      </c>
    </row>
    <row r="127" outlineLevel="1" ht="93" customFormat="1" customHeight="1" s="268">
      <c r="A127" s="208" t="inlineStr">
        <is>
          <t>TC_PSAC_S86</t>
        </is>
      </c>
      <c r="B127" s="260" t="inlineStr">
        <is>
          <t>[Online - BAS completes Bunkering at Anchorage Location]  - Update Planned Start and Planned End timing, Actual Start and Actual End timing and Craft Name &amp; Licence</t>
        </is>
      </c>
      <c r="C127" s="259" t="n"/>
      <c r="D127" s="261" t="inlineStr">
        <is>
          <t>BAS Bunkering Svc Provider</t>
        </is>
      </c>
      <c r="E127" s="262" t="n"/>
      <c r="F127" s="263" t="inlineStr">
        <is>
          <t xml:space="preserve">BAS User login to fulfill  Planned Start and Planned End timing, Actual Start and Actual End timing as past timing,  Craft Name &amp; Licence
</t>
        </is>
      </c>
      <c r="G127" s="269" t="inlineStr">
        <is>
          <t xml:space="preserve">INS Bunkering was saved successfully
Check the updated bunkering info on Bunkering page (icon changed to  green filled icon means Completed)
</t>
        </is>
      </c>
      <c r="H127" s="264" t="n"/>
      <c r="I127" s="264" t="n"/>
      <c r="J127" s="265" t="n"/>
      <c r="K127" s="266" t="n"/>
      <c r="L127" s="265" t="n"/>
      <c r="M127" s="265" t="n"/>
      <c r="N127" s="267" t="n"/>
      <c r="O127" s="267" t="n"/>
      <c r="P127" s="267" t="n"/>
      <c r="Q127" s="267" t="n"/>
      <c r="R127" s="267" t="inlineStr">
        <is>
          <t>M</t>
        </is>
      </c>
      <c r="S127" s="217" t="inlineStr">
        <is>
          <t>V2.15 2023 DEC</t>
        </is>
      </c>
    </row>
    <row r="128" outlineLevel="1" ht="93" customFormat="1" customHeight="1" s="268">
      <c r="A128" s="208" t="inlineStr">
        <is>
          <t>TC_PSAC_S87</t>
        </is>
      </c>
      <c r="B128" s="260" t="inlineStr">
        <is>
          <t>[Online - YCP completes Supplies at Anchorage Location]  - Update Actual Start and Actual End timing and Craft Name &amp; Licence</t>
        </is>
      </c>
      <c r="C128" s="259" t="n"/>
      <c r="D128" s="261" t="inlineStr">
        <is>
          <t>YCP Supplies Svc Provider</t>
        </is>
      </c>
      <c r="E128" s="262" t="n"/>
      <c r="F128" s="263" t="inlineStr">
        <is>
          <t xml:space="preserve">YCP User login to fulfill  Planned Start and Planned End timing, Actual Start and Actual End timing as past timing,  Craft Name &amp; Licence
</t>
        </is>
      </c>
      <c r="G128" s="269" t="inlineStr">
        <is>
          <t xml:space="preserve">USW Supplies was saved successfully
Check the updated Supplies info on Supplies page (icon changed to  green filled icon means Completed)
</t>
        </is>
      </c>
      <c r="H128" s="264" t="n"/>
      <c r="I128" s="264" t="n"/>
      <c r="J128" s="265" t="n"/>
      <c r="K128" s="266" t="n"/>
      <c r="L128" s="265" t="n"/>
      <c r="M128" s="265" t="n"/>
      <c r="N128" s="267" t="n"/>
      <c r="O128" s="267" t="n"/>
      <c r="P128" s="267" t="n"/>
      <c r="Q128" s="267" t="n"/>
      <c r="R128" s="267" t="inlineStr">
        <is>
          <t>M</t>
        </is>
      </c>
      <c r="S128" s="217" t="inlineStr">
        <is>
          <t>V2.15 2023 DEC</t>
        </is>
      </c>
    </row>
    <row r="129" outlineLevel="1" ht="246.4" customFormat="1" customHeight="1" s="154">
      <c r="A129" s="208" t="inlineStr">
        <is>
          <t>TC_PSAC_S88</t>
        </is>
      </c>
      <c r="B129" s="62" t="inlineStr">
        <is>
          <t xml:space="preserve">[Online - Check all pages after ANU, INS, USW updated Actual End Timing]
Check Vessel Itinerary, Vessel Itinerary Details, Dashboard for Agent
Check Dashboard for Service Providers
+ Katalon comparison for all SP pages with Agent Vessel Itinerary (must match exactly)
</t>
        </is>
      </c>
      <c r="C129" s="209" t="n"/>
      <c r="D129" s="210" t="inlineStr">
        <is>
          <t>CCA Agent
INS, ANU
BAS, AAU</t>
        </is>
      </c>
      <c r="E129" s="232" t="n"/>
      <c r="F129" s="218" t="inlineStr">
        <is>
          <t>Check Vessel Itinerary, Vessel Itinerary Details, Dashboard for Agent 
Check Dashboard for Service Providers
Run Katalon</t>
        </is>
      </c>
      <c r="G129" s="233" t="inlineStr">
        <is>
          <t xml:space="preserve">Vessel Itinerary Page (1 x Berthing, 1 x Unberthing, and all dates, 3dot &gt; Edit AND Delete, 2 x Pilotage, 5 x Towage, 4 x Bunkering, 4 x Supplies, Activity sorting correct)
All activity with service provider shown correctly
All activity is sorted correctly based on its priority (Actual timing &gt; Planned timing &gt; CST &gt; SRT)
ANU towage, INS Bunker, USW supplies having green ticked circle (i.e. Completed), and all tugs info disappeared
Vessel Itinerary Details - same info as vessel itinerary
End time of ANU towage, INS Bunker and USW Supplies updated
Dashboard - vessel displayed and all activities icon and info sequence display correct. 
(Check status, Check listing of activities, can collapse the vessel record)
Circle in green filled for ANU towage, INS Bunker, USW supplies.  
No more Supporting vessels shown
Status  = In Port, 
ATB: 26 Mar 2023 14:32 (P10)
ETU: 31 Mar 2023 09:59 (P10)
Katalon pages comparison for INS, BAS, ANU, AAU with Agent Vessel Itinerary - ALL screen information matched, i.e. Katalon result = PASSED
</t>
        </is>
      </c>
      <c r="H129" s="227" t="n"/>
      <c r="I129" s="227" t="n"/>
      <c r="J129" s="214" t="n"/>
      <c r="K129" s="215" t="n"/>
      <c r="L129" s="216" t="n"/>
      <c r="M129" s="216" t="n"/>
      <c r="N129" s="217" t="n"/>
      <c r="O129" s="217" t="n"/>
      <c r="P129" s="217" t="n"/>
      <c r="Q129" s="217" t="n"/>
      <c r="R129" s="217" t="inlineStr">
        <is>
          <t>M</t>
        </is>
      </c>
      <c r="S129" s="217" t="inlineStr">
        <is>
          <t>V2.15 2023 DEC</t>
        </is>
      </c>
    </row>
    <row r="130" outlineLevel="1" ht="57" customFormat="1" customHeight="1" s="154">
      <c r="A130" s="208" t="inlineStr">
        <is>
          <t>TC_PSAC_S89</t>
        </is>
      </c>
      <c r="B130" s="62" t="inlineStr">
        <is>
          <t>[Online  - Vessel Itinerary Details, after ANU, INS, USW activities completed] - click on Envelope</t>
        </is>
      </c>
      <c r="C130" s="208" t="n"/>
      <c r="D130" s="208" t="inlineStr">
        <is>
          <t>CCA Agent
Ship Master</t>
        </is>
      </c>
      <c r="E130" s="208" t="n"/>
      <c r="F130" s="218" t="inlineStr">
        <is>
          <t>Agent  click on Envelope</t>
        </is>
      </c>
      <c r="G130" s="209" t="inlineStr">
        <is>
          <t>Message "Email sent successful" appeared
Agent &amp; Ship master will receive email notification
- 2 mails' All the information with all activities exist in the email are correct.
- [JIT] Vessel Itinerary - Vessel name</t>
        </is>
      </c>
      <c r="H130" s="233" t="n"/>
      <c r="I130" s="233" t="n"/>
      <c r="J130" s="214" t="n"/>
      <c r="K130" s="215" t="n"/>
      <c r="L130" s="216" t="n"/>
      <c r="M130" s="216" t="n"/>
      <c r="N130" s="217" t="n"/>
      <c r="O130" s="217" t="n"/>
      <c r="P130" s="217" t="n"/>
      <c r="Q130" s="217" t="n"/>
      <c r="R130" s="217" t="inlineStr">
        <is>
          <t>S</t>
        </is>
      </c>
      <c r="S130" s="217" t="inlineStr">
        <is>
          <t>V2.15 2023 DEC</t>
        </is>
      </c>
    </row>
    <row r="131" outlineLevel="1" ht="52.9" customFormat="1" customHeight="1" s="154">
      <c r="A131" s="208" t="inlineStr">
        <is>
          <t>TC_PSAC_S90</t>
        </is>
      </c>
      <c r="B131" s="62" t="inlineStr">
        <is>
          <t>Verify the History online when activities updated</t>
        </is>
      </c>
      <c r="C131" s="209" t="n"/>
      <c r="D131" s="210" t="inlineStr">
        <is>
          <t>PMP</t>
        </is>
      </c>
      <c r="E131" s="209" t="n"/>
      <c r="F131" s="229" t="inlineStr">
        <is>
          <t>1. Check above updated Activities via online
2. Check above updated Activities via DB</t>
        </is>
      </c>
      <c r="G131" s="218" t="inlineStr">
        <is>
          <t>1. Check Vessel Itinerary Details Page under activities should display the correct info in history
2. Check DB history table should exist records with history activities.</t>
        </is>
      </c>
      <c r="H131" s="210" t="n"/>
      <c r="I131" s="210" t="n"/>
      <c r="J131" s="214" t="n"/>
      <c r="K131" s="215" t="n"/>
      <c r="L131" s="216" t="n"/>
      <c r="M131" s="216" t="n"/>
      <c r="N131" s="217" t="n"/>
      <c r="O131" s="217" t="n"/>
      <c r="P131" s="217" t="n"/>
      <c r="Q131" s="217" t="n"/>
      <c r="R131" s="231" t="inlineStr">
        <is>
          <t>S</t>
        </is>
      </c>
      <c r="S131" s="217" t="inlineStr">
        <is>
          <t>V2.15 2023 DEC</t>
        </is>
      </c>
    </row>
    <row r="132" outlineLevel="1" ht="47.45" customFormat="1" customHeight="1" s="154">
      <c r="A132" s="208" t="inlineStr">
        <is>
          <t>TC_PSAC_S91</t>
        </is>
      </c>
      <c r="B132" s="62" t="inlineStr">
        <is>
          <t>[Online - Vessel Itinerary Details, Delete Bunkering at Berth Location activity] - to BAS</t>
        </is>
      </c>
      <c r="C132" s="208" t="n"/>
      <c r="D132" s="208" t="inlineStr">
        <is>
          <t>CCA Agent</t>
        </is>
      </c>
      <c r="E132" s="208" t="n"/>
      <c r="F132" s="218" t="inlineStr">
        <is>
          <t>Agent User login, go to Vessel Itinerary Details to delete Bunkering at Berth Location activity 
Do not save</t>
        </is>
      </c>
      <c r="G132" s="209" t="inlineStr">
        <is>
          <t>The deleted BAS Bunkering activity disappeared from Vessel Itinerary Details page</t>
        </is>
      </c>
      <c r="H132" s="210" t="n"/>
      <c r="I132" s="210" t="n"/>
      <c r="J132" s="214" t="n"/>
      <c r="K132" s="215" t="n"/>
      <c r="L132" s="216" t="n"/>
      <c r="M132" s="216" t="n"/>
      <c r="N132" s="217" t="n"/>
      <c r="O132" s="217" t="n"/>
      <c r="P132" s="217" t="n"/>
      <c r="Q132" s="217" t="n"/>
      <c r="R132" s="217" t="inlineStr">
        <is>
          <t>M</t>
        </is>
      </c>
      <c r="S132" s="217" t="inlineStr">
        <is>
          <t>V2.15 2023 DEC</t>
        </is>
      </c>
    </row>
    <row r="133" outlineLevel="1" ht="42.75" customFormat="1" customHeight="1" s="154">
      <c r="A133" s="208" t="inlineStr">
        <is>
          <t>TC_PSAC_S92</t>
        </is>
      </c>
      <c r="B133" s="61" t="inlineStr">
        <is>
          <t>[Online - Vessel Itinerary Details, Delete Towage activity] - to AAU</t>
        </is>
      </c>
      <c r="C133" s="208" t="n"/>
      <c r="D133" s="208" t="inlineStr">
        <is>
          <t>CCA Agent</t>
        </is>
      </c>
      <c r="E133" s="208" t="n"/>
      <c r="F133" s="218" t="inlineStr">
        <is>
          <t>Continue in Vessel Itinerary Details:
Delete Towage activity
Do not save</t>
        </is>
      </c>
      <c r="G133" s="209" t="inlineStr">
        <is>
          <t>The deleted AAU Towage activity disappeared from Vessel Itinerary Details page</t>
        </is>
      </c>
      <c r="H133" s="210" t="n"/>
      <c r="I133" s="210" t="n"/>
      <c r="J133" s="214" t="n"/>
      <c r="K133" s="215" t="n"/>
      <c r="L133" s="216" t="n"/>
      <c r="M133" s="216" t="n"/>
      <c r="N133" s="217" t="n"/>
      <c r="O133" s="217" t="n"/>
      <c r="P133" s="217" t="n"/>
      <c r="Q133" s="217" t="n"/>
      <c r="R133" s="217" t="inlineStr">
        <is>
          <t>M</t>
        </is>
      </c>
      <c r="S133" s="217" t="inlineStr">
        <is>
          <t>V2.15 2023 DEC</t>
        </is>
      </c>
    </row>
    <row r="134" outlineLevel="1" ht="42.75" customFormat="1" customHeight="1" s="228">
      <c r="A134" s="208" t="inlineStr">
        <is>
          <t>TC_PSAC_S93</t>
        </is>
      </c>
      <c r="B134" s="62" t="inlineStr">
        <is>
          <t>[Online - Vessel Itinerary Details, Delete Supplies  at Berth Location activity] - to YCP</t>
        </is>
      </c>
      <c r="C134" s="209" t="n"/>
      <c r="D134" s="209" t="inlineStr">
        <is>
          <t>CCA Agent</t>
        </is>
      </c>
      <c r="E134" s="209" t="n"/>
      <c r="F134" s="218" t="inlineStr">
        <is>
          <t>Continue in Vessel Itinerary Details:
Delete Supplies at Berth activity
Do not save</t>
        </is>
      </c>
      <c r="G134" s="218" t="inlineStr">
        <is>
          <t>The deleted YCP Supplies activity disappeared from Vessel Itinerary Details page</t>
        </is>
      </c>
      <c r="H134" s="210" t="n"/>
      <c r="I134" s="210" t="n"/>
      <c r="J134" s="214" t="n"/>
      <c r="K134" s="214" t="n"/>
      <c r="L134" s="214" t="n"/>
      <c r="M134" s="214" t="n"/>
      <c r="N134" s="231" t="n"/>
      <c r="O134" s="231" t="n"/>
      <c r="P134" s="231" t="n"/>
      <c r="Q134" s="231" t="n"/>
      <c r="R134" s="231" t="inlineStr">
        <is>
          <t>M</t>
        </is>
      </c>
      <c r="S134" s="217" t="inlineStr">
        <is>
          <t>V2.15 2023 DEC</t>
        </is>
      </c>
    </row>
    <row r="135" outlineLevel="1" ht="51.6" customFormat="1" customHeight="1" s="268">
      <c r="A135" s="208" t="inlineStr">
        <is>
          <t>TC_PSAC_S94</t>
        </is>
      </c>
      <c r="B135" s="260" t="inlineStr">
        <is>
          <t>[Online - Vessel Itinerary Details, Delete Bunkering at Anchorage Location activity] - to BAS</t>
        </is>
      </c>
      <c r="C135" s="259" t="n"/>
      <c r="D135" s="261" t="inlineStr">
        <is>
          <t>CCA Agent</t>
        </is>
      </c>
      <c r="E135" s="262" t="n"/>
      <c r="F135" s="263" t="inlineStr">
        <is>
          <t>Continue in Vessel Itinerary Details:
Delete Bunkering  at Anchorage Location activity 
Do not save</t>
        </is>
      </c>
      <c r="G135" s="269" t="inlineStr">
        <is>
          <t>The deleted BAS Bunkering activity disappeared from Vessel Itinerary Details page</t>
        </is>
      </c>
      <c r="H135" s="264" t="n"/>
      <c r="I135" s="264" t="n"/>
      <c r="J135" s="265" t="n"/>
      <c r="K135" s="266" t="n"/>
      <c r="L135" s="265" t="n"/>
      <c r="M135" s="265" t="n"/>
      <c r="N135" s="267" t="n"/>
      <c r="O135" s="267" t="n"/>
      <c r="P135" s="267" t="n"/>
      <c r="Q135" s="267" t="n"/>
      <c r="R135" s="267" t="inlineStr">
        <is>
          <t>M</t>
        </is>
      </c>
      <c r="S135" s="217" t="inlineStr">
        <is>
          <t>V2.15 2023 DEC</t>
        </is>
      </c>
    </row>
    <row r="136" outlineLevel="1" ht="51.6" customFormat="1" customHeight="1" s="268">
      <c r="A136" s="208" t="inlineStr">
        <is>
          <t>TC_PSAC_S95</t>
        </is>
      </c>
      <c r="B136" s="260" t="inlineStr">
        <is>
          <t>[Online - Vessel Itinerary Details, Delete Supplies  at Anchorage Location activity] - to YCP</t>
        </is>
      </c>
      <c r="C136" s="259" t="n"/>
      <c r="D136" s="261" t="inlineStr">
        <is>
          <t>CCA Agent</t>
        </is>
      </c>
      <c r="E136" s="262" t="n"/>
      <c r="F136" s="263" t="inlineStr">
        <is>
          <t>Continue in Vessel Itinerary Details:
Delete Supplies  at Anchorage Location activity
Do not save</t>
        </is>
      </c>
      <c r="G136" s="269" t="inlineStr">
        <is>
          <t>The deleted YCP Supplies activity disappeared from Vessel Itinerary Details page</t>
        </is>
      </c>
      <c r="H136" s="264" t="n"/>
      <c r="I136" s="264" t="n"/>
      <c r="J136" s="265" t="n"/>
      <c r="K136" s="266" t="n"/>
      <c r="L136" s="265" t="n"/>
      <c r="M136" s="265" t="n"/>
      <c r="N136" s="267" t="n"/>
      <c r="O136" s="267" t="n"/>
      <c r="P136" s="267" t="n"/>
      <c r="Q136" s="267" t="n"/>
      <c r="R136" s="267" t="inlineStr">
        <is>
          <t>M</t>
        </is>
      </c>
      <c r="S136" s="217" t="inlineStr">
        <is>
          <t>V2.15 2023 DEC</t>
        </is>
      </c>
    </row>
    <row r="137" outlineLevel="1" ht="57" customFormat="1" customHeight="1" s="154">
      <c r="A137" s="208" t="inlineStr">
        <is>
          <t>TC_PSAC_S96</t>
        </is>
      </c>
      <c r="B137" s="62" t="inlineStr">
        <is>
          <t>[Online - Agent Save Vessel Itinerary] - after Delete click SAVE</t>
        </is>
      </c>
      <c r="C137" s="209" t="n"/>
      <c r="D137" s="224" t="inlineStr">
        <is>
          <t>CCA Agent</t>
        </is>
      </c>
      <c r="E137" s="209" t="n"/>
      <c r="F137" s="218" t="inlineStr">
        <is>
          <t>1. Agent click Save button</t>
        </is>
      </c>
      <c r="G137" s="225" t="inlineStr">
        <is>
          <t>After Save the Vessel Itinerary display submit Successfully and back to Vessel Itinerary page with all records refreshed.
Agent check Vessel Itinerary Page
The Deleted activities disappear from Vessel Itinerary page</t>
        </is>
      </c>
      <c r="H137" s="227" t="n"/>
      <c r="I137" s="227" t="n"/>
      <c r="J137" s="214" t="n"/>
      <c r="K137" s="215" t="n"/>
      <c r="L137" s="216" t="n"/>
      <c r="M137" s="216" t="n"/>
      <c r="N137" s="217" t="n"/>
      <c r="O137" s="217" t="n"/>
      <c r="P137" s="217" t="n"/>
      <c r="Q137" s="217" t="n"/>
      <c r="R137" s="217" t="inlineStr">
        <is>
          <t>S</t>
        </is>
      </c>
      <c r="S137" s="217" t="inlineStr">
        <is>
          <t>V2.15 2023 DEC</t>
        </is>
      </c>
    </row>
    <row r="138" outlineLevel="1" ht="263.45" customFormat="1" customHeight="1" s="154">
      <c r="A138" s="208" t="inlineStr">
        <is>
          <t>TC_PSAC_S97</t>
        </is>
      </c>
      <c r="B138" s="62" t="inlineStr">
        <is>
          <t xml:space="preserve">[Online - Check all pages after BAS, AAU, YCP activities deleted]
Check Vessel Itinerary, Vessel Itinerary Details, Dashboard for Agent
Check Dashboard for Service Providers
+ Katalon comparison for all SP pages with Agent Vessel Itinerary (must match exactly)
</t>
        </is>
      </c>
      <c r="C138" s="209" t="n"/>
      <c r="D138" s="210" t="inlineStr">
        <is>
          <t>CCA Agent
INS, ANU
BAS, AAU</t>
        </is>
      </c>
      <c r="E138" s="232" t="n"/>
      <c r="F138" s="218" t="inlineStr">
        <is>
          <t>Check Vessel Itinerary, Vessel Itinerary Details, Dashboard for Agent
Check Dashboard for Service Providers
Run Katalon</t>
        </is>
      </c>
      <c r="G138" s="233" t="inlineStr">
        <is>
          <t xml:space="preserve">Vessel Itinerary Page (1 x Berthing, 1 x Unberthing, and all dates, 3dot &gt; Edit AND Delete, 2 x Pilotage, 4 x Towage, 2 x Bunkering, 2 x Supplies, Activity sorting correct)
All activity with service provider shown correctly
All activity is sorted correctly based on its priority (Actual timing &gt; Planned timing &gt; CST &gt; SRT)
AAU towage, BAS Bunker, YCP supplies info disappeared
Vessel Itinerary Details - same info as vessel itinerary
AAU towage, BAS Bunker, YCP supplies deleted
Dashboard - vessel displayed and all activities icon and info  sequence display correct. 
(Check status, Check listing of activities, can collapse the vessel record)
Status = In Port, 
ATB: 26 Mar 2023 14:32 (P10)
ETU: 31 Mar 2023 09:59 (P10)
BAS Check Bunkering Page and AAU Check Towage Page
No Vessel listed as the activities was deleted
Katalon pages comparison for INS, ANU with Agent Vessel Itinerary - ALL screen information matched, i.e. Katalon result = PASSED
</t>
        </is>
      </c>
      <c r="H138" s="227" t="n"/>
      <c r="I138" s="227" t="n"/>
      <c r="J138" s="214" t="n"/>
      <c r="K138" s="215" t="n"/>
      <c r="L138" s="216" t="n"/>
      <c r="M138" s="216" t="n"/>
      <c r="N138" s="217" t="n"/>
      <c r="O138" s="217" t="n"/>
      <c r="P138" s="217" t="n"/>
      <c r="Q138" s="217" t="n"/>
      <c r="R138" s="217" t="inlineStr">
        <is>
          <t>M</t>
        </is>
      </c>
      <c r="S138" s="217" t="inlineStr">
        <is>
          <t>V2.15 2023 DEC</t>
        </is>
      </c>
    </row>
    <row r="139" outlineLevel="1" ht="57" customFormat="1" customHeight="1" s="154">
      <c r="A139" s="208" t="inlineStr">
        <is>
          <t>TC_PSAC_S98</t>
        </is>
      </c>
      <c r="B139" s="62" t="inlineStr">
        <is>
          <t>[Online  - Vessel Itinerary Details, after activities update] - click on Envelope</t>
        </is>
      </c>
      <c r="C139" s="208" t="n"/>
      <c r="D139" s="208" t="inlineStr">
        <is>
          <t>CCA Agent
Ship Master</t>
        </is>
      </c>
      <c r="E139" s="208" t="n"/>
      <c r="F139" s="218" t="inlineStr">
        <is>
          <t>Agent click on Envelope</t>
        </is>
      </c>
      <c r="G139" s="209" t="inlineStr">
        <is>
          <t>Message "Email sent successful" appeared
Agent &amp; Ship master will receive email notification
- 2 mails' All the information with all activities exist in the email are correct.
- [JIT] Vessel Itinerary - Vessel name</t>
        </is>
      </c>
      <c r="H139" s="233" t="n"/>
      <c r="I139" s="233" t="n"/>
      <c r="J139" s="214" t="n"/>
      <c r="K139" s="215" t="n"/>
      <c r="L139" s="216" t="n"/>
      <c r="M139" s="216" t="n"/>
      <c r="N139" s="217" t="n"/>
      <c r="O139" s="217" t="n"/>
      <c r="P139" s="217" t="n"/>
      <c r="Q139" s="217" t="n"/>
      <c r="R139" s="217" t="inlineStr">
        <is>
          <t>S</t>
        </is>
      </c>
      <c r="S139" s="217" t="inlineStr">
        <is>
          <t>V2.15 2023 DEC</t>
        </is>
      </c>
    </row>
    <row r="140" outlineLevel="1" ht="28.5" customFormat="1" customHeight="1" s="154">
      <c r="A140" s="208" t="inlineStr">
        <is>
          <t>TC_PSAC_S99</t>
        </is>
      </c>
      <c r="B140" s="254" t="inlineStr">
        <is>
          <t xml:space="preserve">[Online &amp; DB ] - History after activities Delete
BAS, AAU, YCP </t>
        </is>
      </c>
      <c r="C140" s="253" t="n"/>
      <c r="D140" s="188" t="inlineStr">
        <is>
          <t>PMP</t>
        </is>
      </c>
      <c r="E140" s="253" t="n"/>
      <c r="F140" s="255" t="inlineStr">
        <is>
          <t>1. DB check above BAS, AAU, YCP Activities history via SQL</t>
        </is>
      </c>
      <c r="G140" s="256" t="inlineStr">
        <is>
          <t>1. Check DB history table should not exist records in the activities parent and child tables.</t>
        </is>
      </c>
      <c r="H140" s="188" t="n"/>
      <c r="I140" s="188" t="n"/>
      <c r="J140" s="193" t="n"/>
      <c r="K140" s="194" t="n"/>
      <c r="L140" s="193" t="n"/>
      <c r="M140" s="193" t="n"/>
      <c r="N140" s="257" t="n"/>
      <c r="O140" s="257" t="n"/>
      <c r="P140" s="257" t="n"/>
      <c r="Q140" s="257" t="n"/>
      <c r="R140" s="257" t="inlineStr">
        <is>
          <t>M</t>
        </is>
      </c>
      <c r="S140" s="217" t="inlineStr">
        <is>
          <t>V2.15 2023 DEC</t>
        </is>
      </c>
    </row>
    <row r="141" outlineLevel="1" ht="42.75" customFormat="1" customHeight="1" s="228">
      <c r="A141" s="208" t="inlineStr">
        <is>
          <t>TC_PSAC_S100</t>
        </is>
      </c>
      <c r="B141" s="62" t="inlineStr">
        <is>
          <t xml:space="preserve">[Online Download - only assigned Service provider BAS Bunkering Activity can be Downloaded]
</t>
        </is>
      </c>
      <c r="C141" s="209" t="n"/>
      <c r="D141" s="209" t="inlineStr">
        <is>
          <t xml:space="preserve">BAS Supplies Svc Provider
</t>
        </is>
      </c>
      <c r="E141" s="209" t="n"/>
      <c r="F141" s="218" t="inlineStr">
        <is>
          <t>Service Provider Download Supplies activity in Bunkering Page</t>
        </is>
      </c>
      <c r="G141" s="209" t="inlineStr">
        <is>
          <t xml:space="preserve">Check the download CSV only exist own company records
(note: the deleted records will not be download)
</t>
        </is>
      </c>
      <c r="H141" s="210" t="n"/>
      <c r="I141" s="210" t="n"/>
      <c r="J141" s="214" t="n"/>
      <c r="K141" s="214" t="n"/>
      <c r="L141" s="214" t="n"/>
      <c r="M141" s="214" t="n"/>
      <c r="N141" s="231" t="n"/>
      <c r="O141" s="231" t="n"/>
      <c r="P141" s="231" t="n"/>
      <c r="Q141" s="231" t="n"/>
      <c r="R141" s="217" t="inlineStr">
        <is>
          <t>M</t>
        </is>
      </c>
      <c r="S141" s="217" t="inlineStr">
        <is>
          <t>V2.15 2023 DEC</t>
        </is>
      </c>
    </row>
    <row r="142" outlineLevel="1" ht="42.75" customFormat="1" customHeight="1" s="273">
      <c r="A142" s="208" t="inlineStr">
        <is>
          <t>TC_PSAC_S101</t>
        </is>
      </c>
      <c r="B142" s="62" t="inlineStr">
        <is>
          <t xml:space="preserve">[Online Upload - Display Bunkering when Upload Edit CSV: CST, Plan Start, Plan End not within Suggest Activities Duration]
</t>
        </is>
      </c>
      <c r="C142" s="270" t="n"/>
      <c r="D142" s="270" t="inlineStr">
        <is>
          <t>Bunkering Svc Provider</t>
        </is>
      </c>
      <c r="E142" s="274" t="n"/>
      <c r="F142" s="270" t="inlineStr">
        <is>
          <t>Service Provider Upload Bunkering activity in Bunkering Page
 - Bunkering at Berth Location &amp; at Anchorage Location all exist
- the upload the CSV with CST, Plan Start, Plan End not within Suggest Activities Duration</t>
        </is>
      </c>
      <c r="G142" s="277" t="inlineStr">
        <is>
          <t xml:space="preserve">Error will prompt for Cannot upload with  CST, Plan Start, Plan End not within Suggest Activities Duration
</t>
        </is>
      </c>
      <c r="H142" s="272" t="n"/>
      <c r="I142" s="272" t="n"/>
      <c r="J142" s="271" t="n"/>
      <c r="K142" s="271" t="n"/>
      <c r="L142" s="278" t="n"/>
      <c r="M142" s="276" t="n"/>
      <c r="N142" s="276" t="n"/>
      <c r="O142" s="276" t="n"/>
      <c r="P142" s="276" t="n"/>
      <c r="Q142" s="271" t="n"/>
      <c r="R142" s="271" t="n"/>
      <c r="S142" s="231" t="inlineStr">
        <is>
          <t>V2.15 2023 DEC</t>
        </is>
      </c>
    </row>
    <row r="143" outlineLevel="1" ht="42.75" customFormat="1" customHeight="1" s="228">
      <c r="A143" s="208" t="inlineStr">
        <is>
          <t>TC_PSAC_S102</t>
        </is>
      </c>
      <c r="B143" s="62" t="inlineStr">
        <is>
          <t xml:space="preserve">[Online Upload - Upload BAS Bunkering CSV , CST, Plan Start, Plan End and Actual Timing]
</t>
        </is>
      </c>
      <c r="C143" s="209" t="n"/>
      <c r="D143" s="209" t="inlineStr">
        <is>
          <t xml:space="preserve">BAS Supplies Svc Provider
</t>
        </is>
      </c>
      <c r="E143" s="209" t="n"/>
      <c r="F143" s="218" t="inlineStr">
        <is>
          <t>Service Provider Change CSV , CST, Plan Start, Plan End and Actual Timing of Bunkering and then Upload the CSV</t>
        </is>
      </c>
      <c r="G143" s="209" t="inlineStr">
        <is>
          <t xml:space="preserve">Check Bunkering Page
all information uploaded correctly as CSV
</t>
        </is>
      </c>
      <c r="H143" s="210" t="n"/>
      <c r="I143" s="210" t="n"/>
      <c r="J143" s="214" t="n"/>
      <c r="K143" s="214" t="n"/>
      <c r="L143" s="214" t="n"/>
      <c r="M143" s="214" t="n"/>
      <c r="N143" s="231" t="n"/>
      <c r="O143" s="231" t="n"/>
      <c r="P143" s="231" t="n"/>
      <c r="Q143" s="231" t="n"/>
      <c r="R143" s="217" t="inlineStr">
        <is>
          <t>M</t>
        </is>
      </c>
      <c r="S143" s="217" t="inlineStr">
        <is>
          <t>V2.15 2023 DEC</t>
        </is>
      </c>
    </row>
    <row r="144" outlineLevel="1" ht="42.75" customFormat="1" customHeight="1" s="228">
      <c r="A144" s="208" t="inlineStr">
        <is>
          <t>TC_PSAC_S103</t>
        </is>
      </c>
      <c r="B144" s="62" t="inlineStr">
        <is>
          <t xml:space="preserve">[Online Download - only assigned Service provider AAU Towage Activity can be Downloaded]
</t>
        </is>
      </c>
      <c r="C144" s="209" t="n"/>
      <c r="D144" s="209" t="inlineStr">
        <is>
          <t xml:space="preserve">AAU Towage Svc Provider
</t>
        </is>
      </c>
      <c r="E144" s="209" t="n"/>
      <c r="F144" s="218" t="inlineStr">
        <is>
          <t>Service Provider Download Towage activity in Towage Page</t>
        </is>
      </c>
      <c r="G144" s="209" t="inlineStr">
        <is>
          <t xml:space="preserve">Check the download CSV only exist own company records
(note: the deleted records will not be download)
</t>
        </is>
      </c>
      <c r="H144" s="210" t="n"/>
      <c r="I144" s="210" t="n"/>
      <c r="J144" s="214" t="n"/>
      <c r="K144" s="214" t="n"/>
      <c r="L144" s="214" t="n"/>
      <c r="M144" s="214" t="n"/>
      <c r="N144" s="231" t="n"/>
      <c r="O144" s="231" t="n"/>
      <c r="P144" s="231" t="n"/>
      <c r="Q144" s="231" t="n"/>
      <c r="R144" s="217" t="inlineStr">
        <is>
          <t>M</t>
        </is>
      </c>
      <c r="S144" s="217" t="inlineStr">
        <is>
          <t>V2.15 2023 DEC</t>
        </is>
      </c>
    </row>
    <row r="145" outlineLevel="1" ht="42.75" customFormat="1" customHeight="1" s="228">
      <c r="A145" s="208" t="inlineStr">
        <is>
          <t>TC_PSAC_S104</t>
        </is>
      </c>
      <c r="B145" s="62" t="inlineStr">
        <is>
          <t xml:space="preserve">[Online Upload - Upload AAU Towage CSV , CST, Actual Timing]
</t>
        </is>
      </c>
      <c r="C145" s="209" t="n"/>
      <c r="D145" s="209" t="inlineStr">
        <is>
          <t xml:space="preserve">AAU Towage Svc Provider
</t>
        </is>
      </c>
      <c r="E145" s="209" t="n"/>
      <c r="F145" s="218" t="inlineStr">
        <is>
          <t>Service Provider Change CSV , CST, Plan Start, Plan End and Actual Timing of Towage and then Upload the CSV</t>
        </is>
      </c>
      <c r="G145" s="209" t="inlineStr">
        <is>
          <t xml:space="preserve">Check Towage Page
all information uploaded correctly as CSV
</t>
        </is>
      </c>
      <c r="H145" s="210" t="n"/>
      <c r="I145" s="210" t="n"/>
      <c r="J145" s="214" t="n"/>
      <c r="K145" s="214" t="n"/>
      <c r="L145" s="214" t="n"/>
      <c r="M145" s="214" t="n"/>
      <c r="N145" s="231" t="n"/>
      <c r="O145" s="231" t="n"/>
      <c r="P145" s="231" t="n"/>
      <c r="Q145" s="231" t="n"/>
      <c r="R145" s="217" t="inlineStr">
        <is>
          <t>M</t>
        </is>
      </c>
      <c r="S145" s="217" t="inlineStr">
        <is>
          <t>V2.15 2023 DEC</t>
        </is>
      </c>
    </row>
    <row r="146" outlineLevel="1" ht="42.75" customFormat="1" customHeight="1" s="228">
      <c r="A146" s="208" t="inlineStr">
        <is>
          <t>TC_PSAC_S105</t>
        </is>
      </c>
      <c r="B146" s="62" t="inlineStr">
        <is>
          <t xml:space="preserve">[Online Download - only assigned Service provider YCP Supplies Activity can be Downloaded]
</t>
        </is>
      </c>
      <c r="C146" s="209" t="n"/>
      <c r="D146" s="209" t="inlineStr">
        <is>
          <t>YCP Supplies  Svc Provider</t>
        </is>
      </c>
      <c r="E146" s="209" t="n"/>
      <c r="F146" s="218" t="inlineStr">
        <is>
          <t>Service Provider Download Supplies activity in YCP Supplies Page</t>
        </is>
      </c>
      <c r="G146" s="209" t="inlineStr">
        <is>
          <t xml:space="preserve">Check the download CSV only exist own company records
(note: the deleted records will not be download)
</t>
        </is>
      </c>
      <c r="H146" s="210" t="n"/>
      <c r="I146" s="210" t="n"/>
      <c r="J146" s="214" t="n"/>
      <c r="K146" s="214" t="n"/>
      <c r="L146" s="214" t="n"/>
      <c r="M146" s="214" t="n"/>
      <c r="N146" s="231" t="n"/>
      <c r="O146" s="231" t="n"/>
      <c r="P146" s="231" t="n"/>
      <c r="Q146" s="231" t="n"/>
      <c r="R146" s="217" t="inlineStr">
        <is>
          <t>M</t>
        </is>
      </c>
      <c r="S146" s="217" t="inlineStr">
        <is>
          <t>V2.15 2023 DEC</t>
        </is>
      </c>
    </row>
    <row r="147" outlineLevel="1" ht="42.75" customFormat="1" customHeight="1" s="273">
      <c r="A147" s="208" t="inlineStr">
        <is>
          <t>TC_PSAC_S106</t>
        </is>
      </c>
      <c r="B147" s="62" t="inlineStr">
        <is>
          <t xml:space="preserve">[Online Upload - Display Supplies when Upload Edit CSV: CST, Plan Start, Plan End not within Suggest Activities Duration]
</t>
        </is>
      </c>
      <c r="C147" s="270" t="n"/>
      <c r="D147" s="270" t="inlineStr">
        <is>
          <t>Bunkering Svc Provider</t>
        </is>
      </c>
      <c r="E147" s="274" t="n"/>
      <c r="F147" s="270" t="inlineStr">
        <is>
          <t>Service Provider Upload Bunkering activity in Supplies Page
 - Supplies at Berth Location &amp; at Anchorage Location all exist
- the upload the CSV with CST, Plan Start, Plan End not within Suggest Activities Duration</t>
        </is>
      </c>
      <c r="G147" s="277" t="inlineStr">
        <is>
          <t xml:space="preserve">Error will prompt for Cannot upload with  CST, Plan Start, Plan End not within Suggest Activities Duration
</t>
        </is>
      </c>
      <c r="H147" s="272" t="n"/>
      <c r="I147" s="272" t="n"/>
      <c r="J147" s="271" t="n"/>
      <c r="K147" s="271" t="n"/>
      <c r="L147" s="278" t="n"/>
      <c r="M147" s="276" t="n"/>
      <c r="N147" s="276" t="n"/>
      <c r="O147" s="276" t="n"/>
      <c r="P147" s="276" t="n"/>
      <c r="Q147" s="271" t="n"/>
      <c r="R147" s="271" t="n"/>
      <c r="S147" s="231" t="inlineStr">
        <is>
          <t>V2.15 2023 DEC</t>
        </is>
      </c>
    </row>
    <row r="148" outlineLevel="1" ht="42.75" customFormat="1" customHeight="1" s="228">
      <c r="A148" s="208" t="inlineStr">
        <is>
          <t>TC_PSAC_S107</t>
        </is>
      </c>
      <c r="B148" s="62" t="inlineStr">
        <is>
          <t xml:space="preserve">[Online Upload - Upload YCP Supplies CSV , CST, Plan Start, Plan End and Actual Timing]
</t>
        </is>
      </c>
      <c r="C148" s="209" t="n"/>
      <c r="D148" s="209" t="inlineStr">
        <is>
          <t xml:space="preserve">YCP Supplies  Svc Provider
</t>
        </is>
      </c>
      <c r="E148" s="209" t="n"/>
      <c r="F148" s="218" t="inlineStr">
        <is>
          <t>Service Provider Change CSV , CST, Plan Start, Plan End and Actual Timing of YCP Supplies  and then Upload the CSV</t>
        </is>
      </c>
      <c r="G148" s="209" t="inlineStr">
        <is>
          <t xml:space="preserve">Check Supplies  Page
all information uploaded correctly as CSV
</t>
        </is>
      </c>
      <c r="H148" s="210" t="n"/>
      <c r="I148" s="210" t="n"/>
      <c r="J148" s="214" t="n"/>
      <c r="K148" s="214" t="n"/>
      <c r="L148" s="214" t="n"/>
      <c r="M148" s="214" t="n"/>
      <c r="N148" s="231" t="n"/>
      <c r="O148" s="231" t="n"/>
      <c r="P148" s="231" t="n"/>
      <c r="Q148" s="231" t="n"/>
      <c r="R148" s="217" t="inlineStr">
        <is>
          <t>M</t>
        </is>
      </c>
      <c r="S148" s="217" t="inlineStr">
        <is>
          <t>V2.15 2023 DEC</t>
        </is>
      </c>
    </row>
    <row r="149" outlineLevel="1" ht="71.25" customFormat="1" customHeight="1" s="154">
      <c r="A149" s="208" t="inlineStr">
        <is>
          <t>TC_PSAC_S108</t>
        </is>
      </c>
      <c r="B149" s="121" t="inlineStr">
        <is>
          <t xml:space="preserve">[DPP2 API - Update Terminal Data record SEQ1 ATU] 
- SEQ1 (Location P10)
</t>
        </is>
      </c>
      <c r="C149" s="241" t="n"/>
      <c r="D149" s="241" t="inlineStr">
        <is>
          <t xml:space="preserve">PSA Terminal </t>
        </is>
      </c>
      <c r="E149" s="241" t="inlineStr">
        <is>
          <t>Prepare Data</t>
        </is>
      </c>
      <c r="F149" s="242" t="inlineStr">
        <is>
          <t>1. Craft Update Terminal JSON message and run in Postman
- Execute JSON for Seq1 first
Note: If ATU is past timing (current-6) , notification won't be trigger for outdated 6 hours.</t>
        </is>
      </c>
      <c r="G149" s="243" t="inlineStr">
        <is>
          <t>1. Terminal Data for SEQ1 ATU updated successfully.</t>
        </is>
      </c>
      <c r="H149" s="244" t="n"/>
      <c r="I149" s="244" t="n"/>
      <c r="J149" s="245" t="n"/>
      <c r="K149" s="246" t="n"/>
      <c r="L149" s="245" t="n"/>
      <c r="M149" s="245" t="n"/>
      <c r="N149" s="247" t="n"/>
      <c r="O149" s="247" t="n"/>
      <c r="P149" s="247" t="n"/>
      <c r="Q149" s="247" t="n"/>
      <c r="R149" s="247" t="inlineStr">
        <is>
          <t>M</t>
        </is>
      </c>
      <c r="S149" s="217" t="inlineStr">
        <is>
          <t>V2.15 2023 DEC</t>
        </is>
      </c>
    </row>
    <row r="150" outlineLevel="1" ht="275.45" customFormat="1" customHeight="1" s="154">
      <c r="A150" s="208" t="inlineStr">
        <is>
          <t>TC_PSAC_S109</t>
        </is>
      </c>
      <c r="B150" s="61" t="inlineStr">
        <is>
          <t xml:space="preserve">[Online - Check all pages after Update SEQ1 ATU]
Check Vessel Itinerary, Vessel Itinerary Details, Dashboard for Agent
Check Dashboard for Service Providers
+ Katalon comparison for all SP pages with Agent Vessel Itinerary (must match exactly)
</t>
        </is>
      </c>
      <c r="C150" s="208" t="n"/>
      <c r="D150" s="224" t="inlineStr">
        <is>
          <t>CCA Agent
INS, ANU</t>
        </is>
      </c>
      <c r="E150" s="234" t="n"/>
      <c r="F150" s="240" t="inlineStr">
        <is>
          <t>Check Vessel Itinerary, Vessel Itinerary Details, Dashboard for Agent
Check Dashboard for Service Providers
Run Katalon</t>
        </is>
      </c>
      <c r="G150" s="250" t="inlineStr">
        <is>
          <t xml:space="preserve">Vessel Itinerary Page (1 x Berthing, 1 x Unberthing, and all dates, 3dot &gt; Edit AND Delete, 2 x Pilotage, 4 x Towage, 2 x Bunkering, 2 x Supplies, Activity sorting correct)
All activity with service provider shown correctly
All activity is sorted correctly based on its priority (Actual timing &gt; Planned timing &gt; CST &gt; SRT) 
Header's Unberthing time = ATU
Unberthing activity end time = ATU
Unberthing green ticked (i.e. completed)
Vessel Itinerary Details  - same info as vessel itinerary
Actual Time of Unberthing = ATU
Unberthing End timing = ATU
Dashboard - vessel displayed and all activities icon and info  sequence display correct. 
(Check status, Check listing of activities, can collapse the vessel record)
Status = In Port, 
ATB: 26 Mar 2023 14:32 (P10)
ETU: 31 Mar 2023 09:59 (P10)
Katalon pages comparison for INS, ANU with Agent Vessel Itinerary - ALL screen information matched, i.e. Katalon result = PASSED
</t>
        </is>
      </c>
      <c r="H150" s="258" t="n"/>
      <c r="I150" s="258" t="n"/>
      <c r="J150" s="216" t="n"/>
      <c r="K150" s="215" t="n"/>
      <c r="L150" s="216" t="n"/>
      <c r="M150" s="216" t="n"/>
      <c r="N150" s="217" t="n"/>
      <c r="O150" s="217" t="n"/>
      <c r="P150" s="217" t="n"/>
      <c r="Q150" s="217" t="n"/>
      <c r="R150" s="217" t="inlineStr">
        <is>
          <t>M</t>
        </is>
      </c>
      <c r="S150" s="217" t="inlineStr">
        <is>
          <t>V2.15 2023 DEC</t>
        </is>
      </c>
    </row>
    <row r="151" outlineLevel="1" ht="57" customFormat="1" customHeight="1" s="154">
      <c r="A151" s="208" t="inlineStr">
        <is>
          <t>TC_PSAC_S110</t>
        </is>
      </c>
      <c r="B151" s="62" t="inlineStr">
        <is>
          <t>[Online  - Vessel Itinerary Details, after ATU update] - click on Envelope</t>
        </is>
      </c>
      <c r="C151" s="208" t="n"/>
      <c r="D151" s="208" t="inlineStr">
        <is>
          <t>CCA Agent
Ship Master</t>
        </is>
      </c>
      <c r="E151" s="208" t="n"/>
      <c r="F151" s="218" t="inlineStr">
        <is>
          <t>Agent  click on Envelope</t>
        </is>
      </c>
      <c r="G151" s="209" t="inlineStr">
        <is>
          <t>Message "Email sent successful" appeared
Agent &amp; Ship master will receive email notification
- 2 mails' All the information with all activities exist in the email are correct.
- [JIT] Vessel Itinerary - Vessel name</t>
        </is>
      </c>
      <c r="H151" s="233" t="n"/>
      <c r="I151" s="233" t="n"/>
      <c r="J151" s="214" t="n"/>
      <c r="K151" s="215" t="n"/>
      <c r="L151" s="216" t="n"/>
      <c r="M151" s="216" t="n"/>
      <c r="N151" s="217" t="n"/>
      <c r="O151" s="217" t="n"/>
      <c r="P151" s="217" t="n"/>
      <c r="Q151" s="217" t="n"/>
      <c r="R151" s="217" t="inlineStr">
        <is>
          <t>S</t>
        </is>
      </c>
      <c r="S151" s="217" t="inlineStr">
        <is>
          <t>V2.15 2023 DEC</t>
        </is>
      </c>
    </row>
    <row r="152" outlineLevel="1" ht="71.25" customFormat="1" customHeight="1" s="154">
      <c r="A152" s="208" t="inlineStr">
        <is>
          <t>TC_PSAC_S111</t>
        </is>
      </c>
      <c r="B152" s="62" t="inlineStr">
        <is>
          <t>[Email  - Notification after ATU update] - ATU exist</t>
        </is>
      </c>
      <c r="C152" s="208" t="n"/>
      <c r="D152" s="208" t="inlineStr">
        <is>
          <t>CCA Agent
and Svc Providers (INS, ANU)</t>
        </is>
      </c>
      <c r="E152" s="208" t="n"/>
      <c r="F152" s="218" t="inlineStr">
        <is>
          <t>Check Agent and Service Provider email
note: (current time - 6hrs) &lt;ATB/ATU&lt; current time</t>
        </is>
      </c>
      <c r="G152" s="209" t="inlineStr">
        <is>
          <t xml:space="preserve">Message "Email sent successful" appeared
Terminal ATU first creation will sent 1 mail to ship agent and  count of activities ORGC mails to Service Provider
[JIT] Vessel ATU 
</t>
        </is>
      </c>
      <c r="H152" s="233" t="n"/>
      <c r="I152" s="233" t="n"/>
      <c r="J152" s="214" t="n"/>
      <c r="K152" s="215" t="n"/>
      <c r="L152" s="216" t="n"/>
      <c r="M152" s="216" t="n"/>
      <c r="N152" s="217" t="n"/>
      <c r="O152" s="217" t="n"/>
      <c r="P152" s="217" t="n"/>
      <c r="Q152" s="217" t="n"/>
      <c r="R152" s="217" t="inlineStr">
        <is>
          <t>S</t>
        </is>
      </c>
      <c r="S152" s="217" t="inlineStr">
        <is>
          <t>V2.15 2023 DEC</t>
        </is>
      </c>
    </row>
    <row r="153" outlineLevel="1" ht="57" customFormat="1" customHeight="1" s="154">
      <c r="A153" s="208" t="inlineStr">
        <is>
          <t>TC_PSAC_S112</t>
        </is>
      </c>
      <c r="B153" s="62" t="inlineStr">
        <is>
          <t>[DPP2 API - Start Pilotage Service Outbound] - Update Start Time and Arrival Date. No end time
- OrderNumber is same with Pilotage Order</t>
        </is>
      </c>
      <c r="C153" s="208" t="inlineStr">
        <is>
          <t>Pilotage onboard</t>
        </is>
      </c>
      <c r="D153" s="208" t="inlineStr">
        <is>
          <t>Service Provider PSAM</t>
        </is>
      </c>
      <c r="E153" s="208" t="n"/>
      <c r="F153" s="208" t="inlineStr">
        <is>
          <t>DPP2 API - Update Outbound Pilotage Service for P10 to SEAW
- Update Onboard Date and Start Time, No end time
- "adviceC": "A"</t>
        </is>
      </c>
      <c r="G153" s="209" t="inlineStr">
        <is>
          <t>1. Pilotage Service for Outbound Pilotage Order updated successfully via API
2. all CREATOR_ORG_C,MODIFIER_ID,MODIFIER_ORG_C same with DPP2 - endpoint.xlsx  linked in Sheet Ref for V2.10</t>
        </is>
      </c>
      <c r="H153" s="220" t="n"/>
      <c r="I153" s="220" t="n"/>
      <c r="J153" s="214" t="n"/>
      <c r="K153" s="215" t="n"/>
      <c r="L153" s="216" t="n"/>
      <c r="M153" s="216" t="n"/>
      <c r="N153" s="217" t="n"/>
      <c r="O153" s="217" t="n"/>
      <c r="P153" s="217" t="n"/>
      <c r="Q153" s="217" t="n"/>
      <c r="R153" s="217" t="inlineStr">
        <is>
          <t>S</t>
        </is>
      </c>
      <c r="S153" s="217" t="inlineStr">
        <is>
          <t>V2.15 2023 DEC</t>
        </is>
      </c>
    </row>
    <row r="154" outlineLevel="1" ht="71.25" customFormat="1" customHeight="1" s="154">
      <c r="A154" s="208" t="inlineStr">
        <is>
          <t>TC_PSAC_S113</t>
        </is>
      </c>
      <c r="B154" s="62" t="inlineStr">
        <is>
          <t>[DPP2 API - Start Towage Service Outbound] - Update Start Time, and add in 4 tugs details. No end time
- OrderNumber is same with Towage Order</t>
        </is>
      </c>
      <c r="C154" s="208" t="n"/>
      <c r="D154" s="208" t="inlineStr">
        <is>
          <t>Service Provider PSAM</t>
        </is>
      </c>
      <c r="E154" s="208" t="n"/>
      <c r="F154" s="208" t="inlineStr">
        <is>
          <t xml:space="preserve">DPP2 API- Update Outbound Towage Service for P10 to SEAW
- Update Start Time, and add in 4 tugs details. No end 
- "adviceC": "U"
</t>
        </is>
      </c>
      <c r="G154" s="209" t="inlineStr">
        <is>
          <t>1. Towage Order for Outbound updated successfully via API
2. all CREATOR_ORG_C,MODIFIER_ID,MODIFIER_ORG_C same with DPP2 - endpoint.xlsx  linked in Sheet Ref for V2.10
3. Check Dashboard will  display an Blue supporting vessel for the 4 Tugs after fill in the actual Start Time</t>
        </is>
      </c>
      <c r="H154" s="220" t="n"/>
      <c r="I154" s="220" t="n"/>
      <c r="J154" s="214" t="n"/>
      <c r="K154" s="215" t="n"/>
      <c r="L154" s="216" t="n"/>
      <c r="M154" s="216" t="n"/>
      <c r="N154" s="217" t="n"/>
      <c r="O154" s="217" t="n"/>
      <c r="P154" s="217" t="n"/>
      <c r="Q154" s="217" t="n"/>
      <c r="R154" s="217" t="inlineStr">
        <is>
          <t>M</t>
        </is>
      </c>
      <c r="S154" s="217" t="inlineStr">
        <is>
          <t>V2.15 2023 DEC</t>
        </is>
      </c>
    </row>
    <row r="155" outlineLevel="1" ht="244.9" customFormat="1" customHeight="1" s="154">
      <c r="A155" s="208" t="inlineStr">
        <is>
          <t>TC_PSAC_S114</t>
        </is>
      </c>
      <c r="B155" s="62" t="inlineStr">
        <is>
          <t xml:space="preserve">[Online - Check all pages after Outbound Pilotage &amp; Towage started]
Check Vessel Itinerary, Vessel Itinerary Details, Dashboard for Agent
Check Dashboard for Service Providers
+ Katalon comparison for all SP pages with Agent Vessel Itinerary (must match exactly)
</t>
        </is>
      </c>
      <c r="C155" s="209" t="n"/>
      <c r="D155" s="210" t="inlineStr">
        <is>
          <t>CCA Agent
INS, ANU</t>
        </is>
      </c>
      <c r="E155" s="232" t="n"/>
      <c r="F155" s="218" t="inlineStr">
        <is>
          <t>Check Vessel Itinerary, Vessel Itinerary Details, Dashboard for Agent
Check Dashboard for Service Providers
Run Katalon</t>
        </is>
      </c>
      <c r="G155" s="233" t="inlineStr">
        <is>
          <t xml:space="preserve">Vessel Itinerary Page (1 x Berthing, 1 x Unberthing, and all dates, 3dot &gt; Edit AND Delete, 2 x Pilotage, 4 x Towage, 2 x Bunkering, 2 x Supplies, Activity sorting correct)
All activity with service provider shown correctly
All activity is sorted correctly based on its priority (Actual timing &gt; Planned timing &gt; CST &gt; SRT)
Updated Pilotage and Towage have blue filled icon (in-progress), start time updated
Vessel Itinerary Details  - same info as Vessel Itinerary
Pilot Onboard Time (Outbound) updated
Pilotage and Towage actual start timings updated
Dashboard - vessel displayed and all activities icon and info sequence display correct. 
(Check status, Check listing of activities, can collapse the vessel record )
Circle in blue filled for towage (OUT) n pilotage (OUT).  
Supporting vessels have 4 towage icon appeared
Status = Departing, POB (OUT): 07 Mar 2023 13:10
Katalon pages comparison for INS, ANU with Agent Vessel Itinerary - ALL screen information matched, i.e. Katalon result = PASSED
</t>
        </is>
      </c>
      <c r="H155" s="227" t="n"/>
      <c r="I155" s="227" t="n"/>
      <c r="J155" s="214" t="n"/>
      <c r="K155" s="215" t="n"/>
      <c r="L155" s="216" t="n"/>
      <c r="M155" s="216" t="n"/>
      <c r="N155" s="217" t="n"/>
      <c r="O155" s="217" t="n"/>
      <c r="P155" s="217" t="n"/>
      <c r="Q155" s="217" t="n"/>
      <c r="R155" s="217" t="inlineStr">
        <is>
          <t>M</t>
        </is>
      </c>
      <c r="S155" s="217" t="inlineStr">
        <is>
          <t>V2.15 2023 DEC</t>
        </is>
      </c>
    </row>
    <row r="156" outlineLevel="1" ht="57" customFormat="1" customHeight="1" s="154">
      <c r="A156" s="208" t="inlineStr">
        <is>
          <t>TC_PSAC_S115</t>
        </is>
      </c>
      <c r="B156" s="62" t="inlineStr">
        <is>
          <t>[Online  - Vessel Itinerary Details, after Outbound Pilotage &amp; Towage updated] - click on Envelope</t>
        </is>
      </c>
      <c r="C156" s="208" t="n"/>
      <c r="D156" s="208" t="inlineStr">
        <is>
          <t>CCA Agent
Ship Master</t>
        </is>
      </c>
      <c r="E156" s="208" t="n"/>
      <c r="F156" s="218" t="inlineStr">
        <is>
          <t>Agent  click on Envelope</t>
        </is>
      </c>
      <c r="G156" s="209" t="inlineStr">
        <is>
          <t>Message "Email sent successful" appeared
Agent &amp; Ship master will receive email notification
- 2 mails' All the information with all activities exist in the email are correct.
- [JIT] Vessel Itinerary - Vessel name</t>
        </is>
      </c>
      <c r="H156" s="233" t="n"/>
      <c r="I156" s="233" t="n"/>
      <c r="J156" s="214" t="n"/>
      <c r="K156" s="215" t="n"/>
      <c r="L156" s="216" t="n"/>
      <c r="M156" s="216" t="n"/>
      <c r="N156" s="217" t="n"/>
      <c r="O156" s="217" t="n"/>
      <c r="P156" s="217" t="n"/>
      <c r="Q156" s="217" t="n"/>
      <c r="R156" s="217" t="inlineStr">
        <is>
          <t>S</t>
        </is>
      </c>
      <c r="S156" s="217" t="inlineStr">
        <is>
          <t>V2.15 2023 DEC</t>
        </is>
      </c>
    </row>
    <row r="157" outlineLevel="1" ht="57" customFormat="1" customHeight="1" s="154">
      <c r="A157" s="208" t="inlineStr">
        <is>
          <t>TC_PSAC_S116</t>
        </is>
      </c>
      <c r="B157" s="62" t="inlineStr">
        <is>
          <t>[DPP2 API - Complete Pilotage Service Outbound] - Update End Time
- OrderNumber is same with Pilotage Order</t>
        </is>
      </c>
      <c r="C157" s="208" t="inlineStr">
        <is>
          <t>Pilotage onboard</t>
        </is>
      </c>
      <c r="D157" s="208" t="inlineStr">
        <is>
          <t>Service Provider PSAM</t>
        </is>
      </c>
      <c r="E157" s="208" t="n"/>
      <c r="F157" s="208" t="inlineStr">
        <is>
          <t>DPP2 API - Update  Outbound Pilotage Service for P10 to SEAW
- Update End Time
- "adviceC": "A"</t>
        </is>
      </c>
      <c r="G157" s="209" t="inlineStr">
        <is>
          <t>1. Pilotage Service for Outbound Pilotage Order updated successfully via API
2. all CREATOR_ORG_C,MODIFIER_ID,MODIFIER_ORG_C same with DPP2 - endpoint.xlsx  linked in Sheet Ref for V2.10</t>
        </is>
      </c>
      <c r="H157" s="220" t="n"/>
      <c r="I157" s="220" t="n"/>
      <c r="J157" s="214" t="n"/>
      <c r="K157" s="215" t="n"/>
      <c r="L157" s="216" t="n"/>
      <c r="M157" s="216" t="n"/>
      <c r="N157" s="217" t="n"/>
      <c r="O157" s="217" t="n"/>
      <c r="P157" s="217" t="n"/>
      <c r="Q157" s="217" t="n"/>
      <c r="R157" s="217" t="inlineStr">
        <is>
          <t>S</t>
        </is>
      </c>
      <c r="S157" s="217" t="inlineStr">
        <is>
          <t>V2.15 2023 DEC</t>
        </is>
      </c>
    </row>
    <row r="158" outlineLevel="1" ht="71.25" customFormat="1" customHeight="1" s="154">
      <c r="A158" s="208" t="inlineStr">
        <is>
          <t>TC_PSAC_S117</t>
        </is>
      </c>
      <c r="B158" s="62" t="inlineStr">
        <is>
          <t>[DPP2 API - Complete Towage Service Outbound] - Update 4 tugs End Time
- OrderNumber is same with Towage Order</t>
        </is>
      </c>
      <c r="C158" s="208" t="n"/>
      <c r="D158" s="208" t="inlineStr">
        <is>
          <t>Service Provider PSAM</t>
        </is>
      </c>
      <c r="E158" s="208" t="n"/>
      <c r="F158" s="208" t="inlineStr">
        <is>
          <t>DPP2 API - Update  Outbound Towage Service for P10 to SEAW
 - Update End Time
- "adviceC": "U"</t>
        </is>
      </c>
      <c r="G158" s="209" t="inlineStr">
        <is>
          <t>1. Towage Order for Outbound updated successfully via API
2. all CREATOR_ORG_C,MODIFIER_ID,MODIFIER_ORG_C same with DPP2 - endpoint.xlsx  linked in Sheet Ref for V2.10
3. Check Dashboard the Blue supporting vessel for the 4 Tugs will disappear after fill in Actual End Timing</t>
        </is>
      </c>
      <c r="H158" s="220" t="n"/>
      <c r="I158" s="220" t="n"/>
      <c r="J158" s="214" t="n"/>
      <c r="K158" s="215" t="n"/>
      <c r="L158" s="216" t="n"/>
      <c r="M158" s="216" t="n"/>
      <c r="N158" s="217" t="n"/>
      <c r="O158" s="217" t="n"/>
      <c r="P158" s="217" t="n"/>
      <c r="Q158" s="217" t="n"/>
      <c r="R158" s="217" t="inlineStr">
        <is>
          <t>M</t>
        </is>
      </c>
      <c r="S158" s="217" t="inlineStr">
        <is>
          <t>V2.15 2023 DEC</t>
        </is>
      </c>
    </row>
    <row r="159" outlineLevel="1" ht="222.6" customFormat="1" customHeight="1" s="154">
      <c r="A159" s="208" t="inlineStr">
        <is>
          <t>TC_PSAC_S118</t>
        </is>
      </c>
      <c r="B159" s="62" t="inlineStr">
        <is>
          <t xml:space="preserve">[Online - Check all pages after Outbound Pilotage &amp; Towage completed]
Check Vessel Itinerary, Vessel Itinerary Details, Dashboard for Agent
Check Dashboard for Service Providers
+ Katalon comparison for all SP pages with Agent Vessel Itinerary (must match exactly)
</t>
        </is>
      </c>
      <c r="C159" s="209" t="n"/>
      <c r="D159" s="210" t="inlineStr">
        <is>
          <t>CCA Agent
INS, ANU</t>
        </is>
      </c>
      <c r="E159" s="232" t="n"/>
      <c r="F159" s="218" t="inlineStr">
        <is>
          <t>Check Vessel Itinerary, Vessel Itinerary Details, Dashboard for Agent
Check Dashboard for Service Providers
Run Katalon</t>
        </is>
      </c>
      <c r="G159" s="251" t="inlineStr">
        <is>
          <t xml:space="preserve">Vessel Itinerary Page (1 x Berthing, 1 x Unberthing, and all dates, 3dot &gt; Edit AND Delete, 2 x Pilotage, 4 x Towage, 2 x Bunkering, 2 x Supplies, Activity sorting correct)
All activity with service provider shown correctly
All activity is sorted correctly based on its priority (Actual timing &gt; Planned timing &gt; CST &gt; SRT)
Outbound Pilotage and Towage alert icons become green filled, end time updated
Vessel Itinerary Details - same info as Vessel Itinerary
Pilot End Time (Outbound) updated 
Pilotage and Towage actual end timing updated
Dashboard - all activities icon and info sequence display correct. 
(Check status, Check listing of activities, can collapse the vessel record )
Status = Departing, POB (OUT): 07 Mar 2023 13:10
Katalon pages comparison for INS, ANU with Agent Vessel Itinerary - ALL screen information matched, i.e. Katalon result = PASSED
</t>
        </is>
      </c>
      <c r="H159" s="227" t="n"/>
      <c r="I159" s="227" t="n"/>
      <c r="J159" s="214" t="n"/>
      <c r="K159" s="215" t="n"/>
      <c r="L159" s="216" t="n"/>
      <c r="M159" s="216" t="n"/>
      <c r="N159" s="217" t="n"/>
      <c r="O159" s="217" t="n"/>
      <c r="P159" s="217" t="n"/>
      <c r="Q159" s="217" t="n"/>
      <c r="R159" s="217" t="inlineStr">
        <is>
          <t>M</t>
        </is>
      </c>
      <c r="S159" s="217" t="inlineStr">
        <is>
          <t>V2.15 2023 DEC</t>
        </is>
      </c>
    </row>
    <row r="160" outlineLevel="1" ht="85.5" customFormat="1" customHeight="1" s="154">
      <c r="A160" s="208" t="inlineStr">
        <is>
          <t>TC_PSAC_S119</t>
        </is>
      </c>
      <c r="B160" s="62" t="inlineStr">
        <is>
          <t xml:space="preserve">[DB - Update RTD date is within 3 days ]
- Update RTD with past timing within 3 days (e.g. current - 1 day) and BE Job will not update departed_i,  i.e. still remain as 'N' </t>
        </is>
      </c>
      <c r="C160" s="208" t="inlineStr">
        <is>
          <t>[DB - Update RTD and departed_i = Y ,  Batch job = ON]</t>
        </is>
      </c>
      <c r="D160" s="208" t="inlineStr">
        <is>
          <t>MPA MDH</t>
        </is>
      </c>
      <c r="E160" s="208" t="n"/>
      <c r="F160" s="240" t="inlineStr">
        <is>
          <t>Update RTD with past timing within 3 days (e.g. current - 1 day) and BE Job will not update departed_i,  i.e. still remain as 'N' 
refer to DB SQL Sheet</t>
        </is>
      </c>
      <c r="G160" s="208" t="inlineStr">
        <is>
          <t>RTD was updated successfully
Note: BE job will look at RTD leave it as 'N' within 3days, once timing is More than 3 days it will set departed_i to 'Y' immediately
the display of all pages is following the departed_i status only (Y / N). When 'N',  all pages can still display, when 'Y' none displayed.</t>
        </is>
      </c>
      <c r="H160" s="210" t="n"/>
      <c r="I160" s="210" t="n"/>
      <c r="J160" s="214" t="n"/>
      <c r="K160" s="215" t="n"/>
      <c r="L160" s="216" t="n"/>
      <c r="M160" s="216" t="n"/>
      <c r="N160" s="217" t="n"/>
      <c r="O160" s="217" t="n"/>
      <c r="P160" s="217" t="n"/>
      <c r="Q160" s="217" t="n"/>
      <c r="R160" s="217" t="inlineStr">
        <is>
          <t>M</t>
        </is>
      </c>
      <c r="S160" s="217" t="inlineStr">
        <is>
          <t>V2.15 2023 DEC</t>
        </is>
      </c>
    </row>
    <row r="161" outlineLevel="1" ht="108.6" customFormat="1" customHeight="1" s="154">
      <c r="A161" s="208" t="inlineStr">
        <is>
          <t>TC_PSAC_S120</t>
        </is>
      </c>
      <c r="B161" s="62" t="inlineStr">
        <is>
          <t>[Online - Check all pages after RTD exist and  departed_i = 'N']
- Check Vessel Itinerary, Vessel Itinerary Details, Dashboard for Agent
- Check Supplies, Towage, Bunkering Page for Service Providers
- Dashboard will show the Port Stay information as RTA until RTD duration (days hrs mm)</t>
        </is>
      </c>
      <c r="C161" s="208" t="n"/>
      <c r="D161" s="208" t="inlineStr">
        <is>
          <t>MPA MDH</t>
        </is>
      </c>
      <c r="E161" s="208" t="n"/>
      <c r="F161" s="240" t="inlineStr">
        <is>
          <t>Check Vessel Itinerary, Vessel Itinerary Details, Dashboard for Agent
Check Supplies, Towage, Bunkering Page for Service Providers</t>
        </is>
      </c>
      <c r="G161" s="208" t="inlineStr">
        <is>
          <t xml:space="preserve">Vessel Itinerary - Vessel still been displayed, but no 3dot
Vessel Itinerary Details - no longer available
Dashboard - still can display (Estimated Port Stay is showing the correct timing difference between RTA and RTD)
Service Providers screen -  can only Edit Actual timing , cannot edit CST &amp; Planned timing
</t>
        </is>
      </c>
      <c r="H161" s="210" t="n"/>
      <c r="I161" s="210" t="n"/>
      <c r="J161" s="214" t="n"/>
      <c r="K161" s="215" t="n"/>
      <c r="L161" s="216" t="n"/>
      <c r="M161" s="216" t="n"/>
      <c r="N161" s="217" t="n"/>
      <c r="O161" s="217" t="n"/>
      <c r="P161" s="217" t="n"/>
      <c r="Q161" s="217" t="n"/>
      <c r="R161" s="217" t="inlineStr">
        <is>
          <t>M</t>
        </is>
      </c>
      <c r="S161" s="217" t="inlineStr">
        <is>
          <t>V2.15 2023 DEC</t>
        </is>
      </c>
    </row>
    <row r="162" outlineLevel="1" ht="57" customFormat="1" customHeight="1" s="154">
      <c r="A162" s="208" t="inlineStr">
        <is>
          <t>TC_PSAC_S121</t>
        </is>
      </c>
      <c r="B162" s="62" t="inlineStr">
        <is>
          <t>[DB - Update RTD to outside 3 days]
- Update RTD with past timing more than 3 days ,(e.g.  current - 4 days) and BE Job will set departed_i to 'Y' automatically</t>
        </is>
      </c>
      <c r="C162" s="208" t="n"/>
      <c r="D162" s="208" t="inlineStr">
        <is>
          <t>MPA MDH</t>
        </is>
      </c>
      <c r="E162" s="208" t="n"/>
      <c r="F162" s="240" t="inlineStr">
        <is>
          <t>Update RTD with past timing more than 3 days ,(e.g.  current - 4 days) and BE Job will set departed_i to 'Y' automatically
refer to DB SQL Sheet</t>
        </is>
      </c>
      <c r="G162" s="208" t="inlineStr">
        <is>
          <t xml:space="preserve">RTD was updated successfully
</t>
        </is>
      </c>
      <c r="H162" s="210" t="n"/>
      <c r="I162" s="210" t="n"/>
      <c r="J162" s="214" t="n"/>
      <c r="K162" s="214" t="n"/>
      <c r="L162" s="216" t="n"/>
      <c r="M162" s="216" t="n"/>
      <c r="N162" s="217" t="n"/>
      <c r="O162" s="217" t="n"/>
      <c r="P162" s="217" t="n"/>
      <c r="Q162" s="217" t="n"/>
      <c r="R162" s="217" t="inlineStr">
        <is>
          <t>M</t>
        </is>
      </c>
      <c r="S162" s="217" t="inlineStr">
        <is>
          <t>V2.15 2023 DEC</t>
        </is>
      </c>
    </row>
    <row r="163" outlineLevel="1" ht="57" customFormat="1" customHeight="1" s="154">
      <c r="A163" s="208" t="inlineStr">
        <is>
          <t>TC_PSAC_S122</t>
        </is>
      </c>
      <c r="B163" s="62" t="inlineStr">
        <is>
          <t>[Online - Check all pages after RTD exist and  departed_i = 'Y']
- Check Vessel Itinerary, Vessel Itinerary Details, Dashboard for Agent
- Check Supplies, Towage, Bunkering Page for Service Providers</t>
        </is>
      </c>
      <c r="C163" s="208" t="n"/>
      <c r="D163" s="208" t="inlineStr">
        <is>
          <t>MPA MDH</t>
        </is>
      </c>
      <c r="E163" s="208" t="n"/>
      <c r="F163" s="240" t="inlineStr">
        <is>
          <t>Check Vessel Itinerary, Vessel Itinerary Details, Dashboard for Agent
Check Supplies, Towage, Bunkering Page for Service Providers</t>
        </is>
      </c>
      <c r="G163" s="208" t="inlineStr">
        <is>
          <t>Vessel Itinerary - Vessel can no longer be retrievable
Vessel Itinerary Details - no longer available
Dashboard - no longer available
Service Providers screen -  Vessel can no longer be retrievable</t>
        </is>
      </c>
      <c r="H163" s="210" t="n"/>
      <c r="I163" s="210" t="n"/>
      <c r="J163" s="214" t="n"/>
      <c r="K163" s="215" t="n"/>
      <c r="L163" s="216" t="n"/>
      <c r="M163" s="216" t="n"/>
      <c r="N163" s="217" t="n"/>
      <c r="O163" s="217" t="n"/>
      <c r="P163" s="217" t="n"/>
      <c r="Q163" s="217" t="n"/>
      <c r="R163" s="217" t="inlineStr">
        <is>
          <t>M</t>
        </is>
      </c>
      <c r="S163" s="217" t="inlineStr">
        <is>
          <t>V2.15 2023 DEC</t>
        </is>
      </c>
    </row>
    <row r="164" outlineLevel="1" ht="96" customFormat="1" customHeight="1" s="154">
      <c r="A164" s="208" t="inlineStr">
        <is>
          <t>TC_PSAC_S123</t>
        </is>
      </c>
      <c r="B164" s="209" t="inlineStr">
        <is>
          <t xml:space="preserve">[ Check userId &amp; orgC for all acidities created based on above test cases from DB table of DPP2 ] 
</t>
        </is>
      </c>
      <c r="C164" s="62" t="n"/>
      <c r="D164" s="209" t="inlineStr">
        <is>
          <t>PSAC Terminal</t>
        </is>
      </c>
      <c r="E164" s="210" t="n"/>
      <c r="F164" s="209" t="inlineStr">
        <is>
          <t xml:space="preserve">Check CREATOR_ID and CREATOR_ORG_C,MODIFIER_ID,MODIFIER_ORG_C  for all acidities  based on above test cases from DB table of DPP2
</t>
        </is>
      </c>
      <c r="G164" s="218" t="inlineStr">
        <is>
          <t>all CREATOR_ORG_C,MODIFIER_ID,MODIFIER_ORG_C same with DPP2 - endpoint.xlsx  linked in Sheet Ref for V2.10
note:
for MODIFIER_ID,MODIFIER_ORG_C upon creation is empty but shortly after the creation email is send out it will become PCSYS as the BE batch job update the record with the notifyEtb_dt fields</t>
        </is>
      </c>
      <c r="H164" s="251" t="n"/>
      <c r="I164" s="251" t="n"/>
      <c r="J164" s="214" t="n"/>
      <c r="K164" s="215" t="n"/>
      <c r="L164" s="216" t="n"/>
      <c r="M164" s="216" t="n"/>
      <c r="N164" s="217" t="n"/>
      <c r="O164" s="217" t="n"/>
      <c r="P164" s="217" t="n"/>
      <c r="Q164" s="217" t="n"/>
      <c r="R164" s="217" t="inlineStr">
        <is>
          <t>M</t>
        </is>
      </c>
      <c r="S164" s="217" t="inlineStr">
        <is>
          <t>V2.15 2023 DEC</t>
        </is>
      </c>
    </row>
  </sheetData>
  <autoFilter ref="A27:R164"/>
  <mergeCells count="6">
    <mergeCell ref="A2:L2"/>
    <mergeCell ref="A1:L1"/>
    <mergeCell ref="A5:R5"/>
    <mergeCell ref="A3:L3"/>
    <mergeCell ref="A6:R6"/>
    <mergeCell ref="A4:L4"/>
  </mergeCells>
  <conditionalFormatting sqref="H61:I61">
    <cfRule type="cellIs" priority="84" operator="equal" dxfId="5">
      <formula>"Blocked"</formula>
    </cfRule>
    <cfRule type="cellIs" priority="85" operator="equal" dxfId="6">
      <formula>"N/A"</formula>
    </cfRule>
    <cfRule type="cellIs" priority="86" operator="equal" dxfId="5">
      <formula>"In Progress"</formula>
    </cfRule>
    <cfRule type="cellIs" priority="87" operator="equal" dxfId="4">
      <formula>"Retest Pass"</formula>
    </cfRule>
    <cfRule type="cellIs" priority="90" operator="equal" dxfId="4">
      <formula>"Passed"</formula>
    </cfRule>
    <cfRule type="cellIs" priority="88" operator="equal" dxfId="2">
      <formula>"Retest Fail"</formula>
    </cfRule>
    <cfRule type="cellIs" priority="89" operator="equal" dxfId="2">
      <formula>"Failed"</formula>
    </cfRule>
  </conditionalFormatting>
  <conditionalFormatting sqref="H41:J41">
    <cfRule type="cellIs" priority="114" operator="equal" dxfId="4">
      <formula>"Passed"</formula>
    </cfRule>
    <cfRule type="cellIs" priority="113" operator="equal" dxfId="2">
      <formula>"Failed"</formula>
    </cfRule>
    <cfRule type="cellIs" priority="112" operator="equal" dxfId="2">
      <formula>"Retest Fail"</formula>
    </cfRule>
    <cfRule type="cellIs" priority="111" operator="equal" dxfId="4">
      <formula>"Retest Pass"</formula>
    </cfRule>
    <cfRule type="cellIs" priority="110" operator="equal" dxfId="5">
      <formula>"In Progress"</formula>
    </cfRule>
    <cfRule type="cellIs" priority="109" operator="equal" dxfId="6">
      <formula>"N/A"</formula>
    </cfRule>
    <cfRule type="cellIs" priority="108" operator="equal" dxfId="5">
      <formula>"Blocked"</formula>
    </cfRule>
  </conditionalFormatting>
  <conditionalFormatting sqref="I28:J28">
    <cfRule type="cellIs" priority="123" operator="equal" dxfId="2">
      <formula>"Failed"</formula>
    </cfRule>
    <cfRule type="cellIs" priority="122" operator="equal" dxfId="2">
      <formula>"Retest Fail"</formula>
    </cfRule>
    <cfRule type="cellIs" priority="121" operator="equal" dxfId="4">
      <formula>"Passed"</formula>
    </cfRule>
    <cfRule type="cellIs" priority="120" operator="equal" dxfId="4">
      <formula>"Retest Pass"</formula>
    </cfRule>
    <cfRule type="cellIs" priority="119" operator="equal" dxfId="5">
      <formula>"In Progress"</formula>
    </cfRule>
    <cfRule type="cellIs" priority="118" operator="equal" dxfId="6">
      <formula>"N/A"</formula>
    </cfRule>
    <cfRule type="cellIs" priority="117" operator="equal" dxfId="5">
      <formula>"Blocked"</formula>
    </cfRule>
  </conditionalFormatting>
  <conditionalFormatting sqref="J28 K42:K140 K149:K164">
    <cfRule type="cellIs" priority="124" operator="equal" dxfId="0">
      <formula>"Retest Fail"</formula>
    </cfRule>
    <cfRule type="cellIs" priority="125" operator="equal" dxfId="0">
      <formula>"Failed"</formula>
    </cfRule>
  </conditionalFormatting>
  <conditionalFormatting sqref="J41">
    <cfRule type="cellIs" priority="116" operator="equal" dxfId="0">
      <formula>"Failed"</formula>
    </cfRule>
    <cfRule type="cellIs" priority="115" operator="equal" dxfId="0">
      <formula>"Retest Fail"</formula>
    </cfRule>
  </conditionalFormatting>
  <conditionalFormatting sqref="J93">
    <cfRule type="cellIs" priority="95" operator="equal" dxfId="4">
      <formula>"Passed"</formula>
    </cfRule>
    <cfRule type="cellIs" priority="94" operator="equal" dxfId="4">
      <formula>"Retest Pass"</formula>
    </cfRule>
    <cfRule type="cellIs" priority="93" operator="equal" dxfId="5">
      <formula>"In Progress"</formula>
    </cfRule>
    <cfRule type="cellIs" priority="92" operator="equal" dxfId="6">
      <formula>"N/A"</formula>
    </cfRule>
    <cfRule type="cellIs" priority="91" operator="equal" dxfId="5">
      <formula>"Blocked"</formula>
    </cfRule>
  </conditionalFormatting>
  <conditionalFormatting sqref="J118">
    <cfRule type="cellIs" priority="73" operator="equal" dxfId="4">
      <formula>"Passed"</formula>
    </cfRule>
    <cfRule type="cellIs" priority="71" operator="equal" dxfId="5">
      <formula>"In Progress"</formula>
    </cfRule>
    <cfRule type="cellIs" priority="69" operator="equal" dxfId="5">
      <formula>"Blocked"</formula>
    </cfRule>
    <cfRule type="cellIs" priority="70" operator="equal" dxfId="6">
      <formula>"N/A"</formula>
    </cfRule>
    <cfRule type="cellIs" priority="72" operator="equal" dxfId="4">
      <formula>"Retest Pass"</formula>
    </cfRule>
  </conditionalFormatting>
  <conditionalFormatting sqref="J29:K43">
    <cfRule type="cellIs" priority="101" operator="equal" dxfId="5">
      <formula>"Blocked"</formula>
    </cfRule>
    <cfRule type="cellIs" priority="102" operator="equal" dxfId="6">
      <formula>"N/A"</formula>
    </cfRule>
    <cfRule type="cellIs" priority="103" operator="equal" dxfId="5">
      <formula>"In Progress"</formula>
    </cfRule>
    <cfRule type="cellIs" priority="104" operator="equal" dxfId="4">
      <formula>"Retest Pass"</formula>
    </cfRule>
    <cfRule type="cellIs" priority="105" operator="equal" dxfId="4">
      <formula>"Passed"</formula>
    </cfRule>
  </conditionalFormatting>
  <conditionalFormatting sqref="J29:K164">
    <cfRule type="cellIs" priority="1" operator="equal" dxfId="2">
      <formula>"Retest Fail"</formula>
    </cfRule>
    <cfRule type="cellIs" priority="2" operator="equal" dxfId="2">
      <formula>"Failed"</formula>
    </cfRule>
  </conditionalFormatting>
  <conditionalFormatting sqref="J45:K164">
    <cfRule type="cellIs" priority="3" operator="equal" dxfId="5">
      <formula>"Blocked"</formula>
    </cfRule>
    <cfRule type="cellIs" priority="4" operator="equal" dxfId="6">
      <formula>"N/A"</formula>
    </cfRule>
    <cfRule type="cellIs" priority="5" operator="equal" dxfId="5">
      <formula>"In Progress"</formula>
    </cfRule>
    <cfRule type="cellIs" priority="6" operator="equal" dxfId="4">
      <formula>"Retest Pass"</formula>
    </cfRule>
    <cfRule type="cellIs" priority="7" operator="equal" dxfId="4">
      <formula>"Passed"</formula>
    </cfRule>
  </conditionalFormatting>
  <conditionalFormatting sqref="K29:K40">
    <cfRule type="cellIs" priority="107" operator="equal" dxfId="0">
      <formula>"Failed"</formula>
    </cfRule>
    <cfRule type="cellIs" priority="106" operator="equal" dxfId="0">
      <formula>"Retest Fail"</formula>
    </cfRule>
  </conditionalFormatting>
  <conditionalFormatting sqref="J44 K42:K44 K122 K132">
    <cfRule type="cellIs" priority="100" operator="equal" dxfId="4">
      <formula>"Passed"</formula>
    </cfRule>
    <cfRule type="cellIs" priority="99" operator="equal" dxfId="4">
      <formula>"Retest Pass"</formula>
    </cfRule>
    <cfRule type="cellIs" priority="98" operator="equal" dxfId="5">
      <formula>"In Progress"</formula>
    </cfRule>
    <cfRule type="cellIs" priority="97" operator="equal" dxfId="6">
      <formula>"N/A"</formula>
    </cfRule>
    <cfRule type="cellIs" priority="96" operator="equal" dxfId="5">
      <formula>"Blocked"</formula>
    </cfRule>
  </conditionalFormatting>
  <conditionalFormatting sqref="K142">
    <cfRule type="cellIs" priority="32" operator="equal" dxfId="0">
      <formula>"Failed"</formula>
    </cfRule>
    <cfRule type="cellIs" priority="31" operator="equal" dxfId="0">
      <formula>"Retest Fail"</formula>
    </cfRule>
  </conditionalFormatting>
  <conditionalFormatting sqref="K147">
    <cfRule type="cellIs" priority="16" operator="equal" dxfId="0">
      <formula>"Failed"</formula>
    </cfRule>
    <cfRule type="cellIs" priority="15" operator="equal" dxfId="0">
      <formula>"Retest Fail"</formula>
    </cfRule>
  </conditionalFormatting>
  <conditionalFormatting sqref="Q142:R142">
    <cfRule type="cellIs" priority="30" operator="equal" dxfId="4">
      <formula>"Passed"</formula>
    </cfRule>
    <cfRule type="cellIs" priority="29" operator="equal" dxfId="2">
      <formula>"Failed"</formula>
    </cfRule>
    <cfRule type="cellIs" priority="28" operator="equal" dxfId="2">
      <formula>"Retest Fail"</formula>
    </cfRule>
    <cfRule type="cellIs" priority="25" operator="equal" dxfId="6">
      <formula>"N/A"</formula>
    </cfRule>
    <cfRule type="cellIs" priority="24" operator="equal" dxfId="5">
      <formula>"Blocked"</formula>
    </cfRule>
    <cfRule type="cellIs" priority="26" operator="equal" dxfId="5">
      <formula>"In Progress"</formula>
    </cfRule>
    <cfRule type="cellIs" priority="27" operator="equal" dxfId="4">
      <formula>"Retest Pass"</formula>
    </cfRule>
  </conditionalFormatting>
  <conditionalFormatting sqref="Q147:R147">
    <cfRule type="cellIs" priority="10" operator="equal" dxfId="5">
      <formula>"In Progress"</formula>
    </cfRule>
    <cfRule type="cellIs" priority="14" operator="equal" dxfId="4">
      <formula>"Passed"</formula>
    </cfRule>
    <cfRule type="cellIs" priority="13" operator="equal" dxfId="2">
      <formula>"Failed"</formula>
    </cfRule>
    <cfRule type="cellIs" priority="12" operator="equal" dxfId="2">
      <formula>"Retest Fail"</formula>
    </cfRule>
    <cfRule type="cellIs" priority="11" operator="equal" dxfId="4">
      <formula>"Retest Pass"</formula>
    </cfRule>
    <cfRule type="cellIs" priority="9" operator="equal" dxfId="6">
      <formula>"N/A"</formula>
    </cfRule>
    <cfRule type="cellIs" priority="8" operator="equal" dxfId="5">
      <formula>"Blocked"</formula>
    </cfRule>
  </conditionalFormatting>
  <dataValidations count="3">
    <dataValidation sqref="K28:K57 K59:K60 K62:K66 K68 K70:K81 K83:K85 K87:K92 K94 K96:K140 K142 K147 K149:K164" showDropDown="0" showInputMessage="1" showErrorMessage="1" allowBlank="1" type="list">
      <formula1>$A$12:$A$18</formula1>
    </dataValidation>
    <dataValidation sqref="C28 C41 C56 C64:C71 C98 C102:C103 C106:C107 C109 C141:C148 C153:C154 C157:C158" showDropDown="0" showInputMessage="1" showErrorMessage="1" allowBlank="1" type="list">
      <formula1>#REF!</formula1>
    </dataValidation>
    <dataValidation sqref="Q142 Q147 R42:R164" showDropDown="0" showInputMessage="1" showErrorMessage="1" allowBlank="1" type="list">
      <formula1>Test_Cases_Complex</formula1>
    </dataValidation>
  </dataValidation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T55"/>
  <sheetViews>
    <sheetView topLeftCell="A28" zoomScale="40" zoomScaleNormal="40" workbookViewId="0">
      <selection activeCell="D30" sqref="D30"/>
    </sheetView>
  </sheetViews>
  <sheetFormatPr baseColWidth="8" defaultRowHeight="12.75" outlineLevelRow="1"/>
  <cols>
    <col width="12.59765625" customWidth="1" min="1" max="1"/>
    <col width="43.86328125" customWidth="1" min="2" max="2"/>
    <col width="18.1328125" customWidth="1" min="3" max="3"/>
    <col width="9.1328125" customWidth="1" min="4" max="4"/>
    <col width="8.59765625" customWidth="1" min="5" max="5"/>
    <col width="54.1328125" customWidth="1" min="6" max="6"/>
    <col width="81" customWidth="1" min="7" max="7"/>
    <col width="14.265625" customWidth="1" min="8" max="8"/>
    <col width="9.59765625" customWidth="1" min="9" max="9"/>
    <col width="17.73046875" customWidth="1" min="10" max="10"/>
    <col width="13.3984375" customWidth="1" min="11" max="11"/>
    <col width="11.1328125" customWidth="1" min="12" max="12"/>
    <col width="19.86328125" customWidth="1" min="15" max="15"/>
    <col width="16.3984375" customWidth="1" min="17" max="17"/>
    <col width="17.73046875" customWidth="1" min="18" max="19"/>
  </cols>
  <sheetData>
    <row r="1" ht="15" customFormat="1" customHeight="1" s="1">
      <c r="A1" s="341" t="inlineStr">
        <is>
          <t>DPP2 Mandatory Test Cases for Single Berting PSAC+CCA</t>
        </is>
      </c>
      <c r="R1" s="2" t="n"/>
      <c r="S1" s="2" t="n"/>
    </row>
    <row r="2" ht="11.65" customFormat="1" customHeight="1" s="1">
      <c r="A2" s="342" t="inlineStr">
        <is>
          <t>Pre-requisite</t>
        </is>
      </c>
      <c r="R2" s="2" t="n"/>
      <c r="S2" s="2" t="n"/>
    </row>
    <row r="3" ht="11.65" customFormat="1" customHeight="1" s="1">
      <c r="A3" s="340" t="inlineStr">
        <is>
          <t>All Users are available</t>
        </is>
      </c>
      <c r="R3" s="2" t="n"/>
      <c r="S3" s="2" t="n"/>
    </row>
    <row r="4" ht="11.65" customFormat="1" customHeight="1" s="1">
      <c r="A4" s="343" t="n"/>
      <c r="R4" s="2" t="n"/>
      <c r="S4" s="2" t="n"/>
    </row>
    <row r="5" ht="11.65" customFormat="1" customHeight="1" s="1">
      <c r="A5" s="344" t="inlineStr">
        <is>
          <t>CRITERIA/PURPOSE</t>
        </is>
      </c>
    </row>
    <row r="6" ht="11.65" customFormat="1" customHeight="1" s="1">
      <c r="A6" s="340" t="inlineStr">
        <is>
          <t>PSAC Terminal creates the terminal data.</t>
        </is>
      </c>
    </row>
    <row r="7" ht="11.65" customFormat="1" customHeight="1" s="1">
      <c r="A7" s="63" t="inlineStr">
        <is>
          <t>Pilotage and Towage for the PSAC vessel can come from (1) DPP2 API (2) OHS API</t>
        </is>
      </c>
      <c r="B7" s="340" t="n"/>
      <c r="C7" s="340" t="n"/>
      <c r="D7" s="340" t="n"/>
      <c r="E7" s="340" t="n"/>
      <c r="F7" s="340" t="n"/>
      <c r="G7" s="340" t="n"/>
      <c r="H7" s="340" t="n"/>
      <c r="I7" s="340" t="n"/>
      <c r="J7" s="340" t="n"/>
      <c r="K7" s="340" t="n"/>
      <c r="L7" s="340" t="n"/>
      <c r="M7" s="340" t="n"/>
      <c r="N7" s="340" t="n"/>
      <c r="O7" s="340" t="n"/>
      <c r="P7" s="340" t="n"/>
      <c r="Q7" s="340" t="n"/>
      <c r="R7" s="340" t="n"/>
      <c r="S7" s="340" t="n"/>
    </row>
    <row r="8" ht="11.65" customFormat="1" customHeight="1" s="1">
      <c r="A8" s="63" t="inlineStr">
        <is>
          <t>Pilotage and Towage VesselID+VesselVoyageNumber can be Matching TermData vesselFullOutVoyN last 6 chars  for CCA only</t>
        </is>
      </c>
      <c r="B8" s="340" t="n"/>
      <c r="C8" s="340" t="n"/>
      <c r="D8" s="340" t="n"/>
      <c r="E8" s="340" t="n"/>
      <c r="F8" s="340" t="n"/>
      <c r="G8" s="340" t="n"/>
      <c r="H8" s="340" t="n"/>
      <c r="I8" s="340" t="n"/>
      <c r="J8" s="340" t="n"/>
      <c r="K8" s="340" t="n"/>
      <c r="L8" s="340" t="n"/>
      <c r="M8" s="340" t="n"/>
      <c r="N8" s="340" t="n"/>
      <c r="O8" s="340" t="n"/>
      <c r="P8" s="340" t="n"/>
      <c r="Q8" s="340" t="n"/>
      <c r="R8" s="340" t="n"/>
      <c r="S8" s="340" t="n"/>
    </row>
    <row r="9" ht="14.25" customFormat="1" customHeight="1" s="3">
      <c r="B9" s="4" t="n"/>
      <c r="C9" s="5" t="n"/>
      <c r="F9" s="5" t="n"/>
      <c r="G9" s="4" t="n"/>
      <c r="H9" s="4" t="n"/>
      <c r="I9" s="4" t="n"/>
      <c r="J9" s="4" t="n"/>
    </row>
    <row r="10" ht="14.65" customFormat="1" customHeight="1" s="3" thickBot="1">
      <c r="A10" s="6" t="inlineStr">
        <is>
          <t xml:space="preserve">Test Summary Report </t>
        </is>
      </c>
      <c r="B10" s="7" t="n"/>
      <c r="C10" s="8" t="n"/>
      <c r="D10" s="9" t="n"/>
      <c r="E10" s="9" t="n"/>
      <c r="F10" s="10" t="n"/>
      <c r="G10" s="8" t="n"/>
      <c r="H10" s="8" t="n"/>
      <c r="I10" s="8" t="n"/>
      <c r="J10" s="8" t="n"/>
      <c r="K10" s="8" t="n"/>
      <c r="L10" s="8" t="n"/>
      <c r="M10" s="8" t="n"/>
      <c r="N10" s="8" t="n"/>
      <c r="O10" s="8" t="n"/>
      <c r="P10" s="8" t="n"/>
      <c r="Q10" s="8" t="n"/>
      <c r="R10" s="11" t="n"/>
      <c r="S10" s="11" t="n"/>
    </row>
    <row r="11" ht="23.65" customFormat="1" customHeight="1" s="3" thickBot="1">
      <c r="A11" s="12" t="inlineStr">
        <is>
          <t xml:space="preserve">Test Environment </t>
        </is>
      </c>
      <c r="B11" s="13" t="inlineStr">
        <is>
          <t>PAT</t>
        </is>
      </c>
      <c r="C11" s="14" t="n"/>
      <c r="D11" s="342" t="n"/>
      <c r="E11" s="342" t="n"/>
      <c r="F11" s="14" t="n"/>
      <c r="G11" s="14" t="n"/>
      <c r="H11" s="14" t="n"/>
      <c r="I11" s="14" t="n"/>
      <c r="J11" s="14" t="n"/>
      <c r="K11" s="14" t="n"/>
      <c r="L11" s="14" t="n"/>
      <c r="M11" s="14" t="n"/>
      <c r="N11" s="14" t="n"/>
      <c r="O11" s="14" t="n"/>
      <c r="P11" s="14" t="n"/>
      <c r="Q11" s="14" t="n"/>
      <c r="R11" s="15" t="n"/>
      <c r="S11" s="15" t="n"/>
    </row>
    <row r="12" ht="14.65" customFormat="1" customHeight="1" s="3" thickBot="1">
      <c r="A12" s="14" t="n"/>
      <c r="B12" s="1" t="n"/>
      <c r="C12" s="14" t="n"/>
      <c r="D12" s="342" t="n"/>
      <c r="E12" s="342" t="n"/>
      <c r="F12" s="14" t="n"/>
      <c r="G12" s="14" t="n"/>
      <c r="H12" s="14" t="n"/>
      <c r="I12" s="14" t="n"/>
      <c r="J12" s="14" t="n"/>
      <c r="K12" s="14" t="n"/>
      <c r="L12" s="14" t="n"/>
      <c r="M12" s="14" t="n"/>
      <c r="N12" s="14" t="n"/>
      <c r="O12" s="14" t="n"/>
      <c r="P12" s="14" t="n"/>
      <c r="Q12" s="14" t="n"/>
      <c r="R12" s="15" t="n"/>
      <c r="S12" s="15" t="n"/>
    </row>
    <row r="13" ht="30" customFormat="1" customHeight="1" s="3" thickBot="1">
      <c r="A13" s="16" t="inlineStr">
        <is>
          <t>Total Test Count</t>
        </is>
      </c>
      <c r="B13" s="17">
        <f>COUNTIF(A28:A281,"*")</f>
        <v/>
      </c>
      <c r="C13" s="18">
        <f>SUM(C14:C21)</f>
        <v/>
      </c>
      <c r="D13" s="109">
        <f>B13-B21</f>
        <v/>
      </c>
      <c r="F13" s="19" t="inlineStr">
        <is>
          <t>Defect Priority /Total</t>
        </is>
      </c>
      <c r="G13" s="19">
        <f>SUM(G14:G17)</f>
        <v/>
      </c>
      <c r="J13" s="20" t="inlineStr">
        <is>
          <t>Defect Status</t>
        </is>
      </c>
      <c r="K13" s="21">
        <f>SUM(K14:K20)</f>
        <v/>
      </c>
      <c r="L13" s="22" t="n"/>
      <c r="M13" s="22" t="n"/>
      <c r="N13" s="309" t="n"/>
      <c r="O13" s="309" t="inlineStr">
        <is>
          <t xml:space="preserve">Test Cases Complex </t>
        </is>
      </c>
      <c r="P13" s="65">
        <f>SUM(P14:P16)</f>
        <v/>
      </c>
      <c r="Q13" s="310" t="inlineStr">
        <is>
          <t>Estimated Effort</t>
        </is>
      </c>
    </row>
    <row r="14" ht="30" customFormat="1" customHeight="1" s="3">
      <c r="A14" s="23" t="inlineStr">
        <is>
          <t>Not Yet Run</t>
        </is>
      </c>
      <c r="B14" s="24">
        <f>COUNTIF(K27:K48,"*Not Yet Run*")</f>
        <v/>
      </c>
      <c r="C14" s="25">
        <f>IFERROR(B14/B13,0)</f>
        <v/>
      </c>
      <c r="F14" s="26" t="inlineStr">
        <is>
          <t>CAT A</t>
        </is>
      </c>
      <c r="G14" s="26">
        <f>COUNTIF(N223:N278,"*CAT A*")</f>
        <v/>
      </c>
      <c r="J14" s="27" t="inlineStr">
        <is>
          <t>Assgined</t>
        </is>
      </c>
      <c r="K14" s="28">
        <f>COUNTIF(O223:O282,"*Assigned*")</f>
        <v/>
      </c>
      <c r="L14" s="22" t="n"/>
      <c r="M14" s="22" t="n"/>
      <c r="N14" s="311" t="inlineStr">
        <is>
          <t>S</t>
        </is>
      </c>
      <c r="O14" s="311" t="inlineStr">
        <is>
          <t>Simple:
may be 15 min</t>
        </is>
      </c>
      <c r="P14" s="66">
        <f>COUNTIF(R27:R255,"S")</f>
        <v/>
      </c>
      <c r="Q14" s="67">
        <f>P14*(15/60/8)</f>
        <v/>
      </c>
    </row>
    <row r="15" ht="30" customFormat="1" customHeight="1" s="3">
      <c r="A15" s="29" t="inlineStr">
        <is>
          <t>Passed</t>
        </is>
      </c>
      <c r="B15" s="30">
        <f>COUNTIF(K27:K48,"*Passed*")</f>
        <v/>
      </c>
      <c r="C15" s="31">
        <f>IFERROR(B15/B13,0)</f>
        <v/>
      </c>
      <c r="F15" s="32" t="inlineStr">
        <is>
          <t>CAT B</t>
        </is>
      </c>
      <c r="G15" s="26">
        <f>COUNTIF(N223:N279,"*CAT B*")</f>
        <v/>
      </c>
      <c r="J15" s="33" t="inlineStr">
        <is>
          <t>Closed</t>
        </is>
      </c>
      <c r="K15" s="28">
        <f>COUNTIF(O223:O282,"*Closed*")</f>
        <v/>
      </c>
      <c r="L15" s="22" t="n"/>
      <c r="M15" s="22" t="n"/>
      <c r="N15" s="312" t="inlineStr">
        <is>
          <t>M</t>
        </is>
      </c>
      <c r="O15" s="312" t="inlineStr">
        <is>
          <t>Medium:
16 min - 40 min</t>
        </is>
      </c>
      <c r="P15" s="66">
        <f>COUNTIF(R27:R255,"M")</f>
        <v/>
      </c>
      <c r="Q15" s="67">
        <f>P15*(40/60/8)</f>
        <v/>
      </c>
    </row>
    <row r="16" ht="30" customFormat="1" customHeight="1" s="3">
      <c r="A16" s="313" t="inlineStr">
        <is>
          <t>Retest Pass</t>
        </is>
      </c>
      <c r="B16" s="30">
        <f>COUNTIF(K27:K282,"*Retest Pass*")</f>
        <v/>
      </c>
      <c r="C16" s="31">
        <f>IFERROR(B16/B13,0)</f>
        <v/>
      </c>
      <c r="F16" s="32" t="inlineStr">
        <is>
          <t>CAT C</t>
        </is>
      </c>
      <c r="G16" s="26">
        <f>COUNTIF(N223:N280,"*CAT C*")</f>
        <v/>
      </c>
      <c r="J16" s="33" t="inlineStr">
        <is>
          <t xml:space="preserve">New </t>
        </is>
      </c>
      <c r="K16" s="28">
        <f>COUNTIF(O223:O282,"*New*")</f>
        <v/>
      </c>
      <c r="L16" s="22" t="n"/>
      <c r="M16" s="22" t="n"/>
      <c r="N16" s="312" t="inlineStr">
        <is>
          <t>C</t>
        </is>
      </c>
      <c r="O16" s="312" t="inlineStr">
        <is>
          <t>Complex:
40 min - 60 min</t>
        </is>
      </c>
      <c r="P16" s="66">
        <f>COUNTIF(R27:R255,"C")</f>
        <v/>
      </c>
      <c r="Q16" s="67">
        <f>P16*(60/60/8)</f>
        <v/>
      </c>
    </row>
    <row r="17" ht="30" customFormat="1" customHeight="1" s="3" thickBot="1">
      <c r="A17" s="34" t="inlineStr">
        <is>
          <t>Failed</t>
        </is>
      </c>
      <c r="B17" s="35">
        <f>COUNTIF(K27:K48,"*Failed*")</f>
        <v/>
      </c>
      <c r="C17" s="36">
        <f>IFERROR(B17/B13,0)</f>
        <v/>
      </c>
      <c r="F17" s="37" t="inlineStr">
        <is>
          <t>NO ISSUE</t>
        </is>
      </c>
      <c r="G17" s="38">
        <f>COUNTIF(N223:N281,"*NO ISSUE*")</f>
        <v/>
      </c>
      <c r="J17" s="33" t="inlineStr">
        <is>
          <t>OnHold</t>
        </is>
      </c>
      <c r="K17" s="28">
        <f>COUNTIF(O223:O282,"*OnHold*")</f>
        <v/>
      </c>
      <c r="L17" s="22" t="n"/>
      <c r="M17" s="22" t="n"/>
      <c r="Q17" s="68" t="n"/>
    </row>
    <row r="18" ht="30" customFormat="1" customHeight="1" s="3" thickBot="1">
      <c r="A18" s="34" t="inlineStr">
        <is>
          <t>Retest Fail</t>
        </is>
      </c>
      <c r="B18" s="35">
        <f>COUNTIF(K223:K282,"*Retest FaJl*")</f>
        <v/>
      </c>
      <c r="C18" s="36">
        <f>IFERROR(B18/B13,0)</f>
        <v/>
      </c>
      <c r="J18" s="33" t="inlineStr">
        <is>
          <t>Rejected</t>
        </is>
      </c>
      <c r="K18" s="28">
        <f>COUNTIF(O223:O282,"*Rejected*")</f>
        <v/>
      </c>
      <c r="L18" s="22" t="n"/>
      <c r="M18" s="22" t="n"/>
      <c r="N18" s="314" t="n"/>
      <c r="O18" s="314" t="inlineStr">
        <is>
          <t xml:space="preserve">Test Data Prepration Complex </t>
        </is>
      </c>
      <c r="P18" s="69">
        <f>SUM(S19:S26)</f>
        <v/>
      </c>
      <c r="Q18" s="69" t="inlineStr">
        <is>
          <t>Estimated Effort</t>
        </is>
      </c>
    </row>
    <row r="19" ht="30" customFormat="1" customHeight="1" s="3">
      <c r="A19" s="39" t="inlineStr">
        <is>
          <t>In Progress</t>
        </is>
      </c>
      <c r="B19" s="40">
        <f>COUNTIF(K27:K48,"*Jn Progress*")</f>
        <v/>
      </c>
      <c r="C19" s="41">
        <f>IFERROR(B19/B13,0)</f>
        <v/>
      </c>
      <c r="J19" s="33" t="inlineStr">
        <is>
          <t>Reopened</t>
        </is>
      </c>
      <c r="K19" s="28">
        <f>COUNTIF(O223:O282,"*Reopened*")</f>
        <v/>
      </c>
      <c r="L19" s="22" t="n"/>
      <c r="M19" s="22" t="n"/>
      <c r="N19" s="315" t="inlineStr">
        <is>
          <t>Prep-C</t>
        </is>
      </c>
      <c r="O19" s="315" t="inlineStr">
        <is>
          <t xml:space="preserve">Complex:
31 - 1 hr </t>
        </is>
      </c>
      <c r="P19" s="70">
        <f>COUNTIF(R27:R222,"Prep-C")</f>
        <v/>
      </c>
      <c r="Q19" s="71">
        <f>P19*(60/60/8)</f>
        <v/>
      </c>
    </row>
    <row r="20" ht="30" customFormat="1" customHeight="1" s="3" thickBot="1">
      <c r="A20" s="42" t="inlineStr">
        <is>
          <t>Blocked</t>
        </is>
      </c>
      <c r="B20" s="40">
        <f>COUNTIF(K27:K48,"*Blocked*")</f>
        <v/>
      </c>
      <c r="C20" s="41">
        <f>IFERROR(B20/B13,0)</f>
        <v/>
      </c>
      <c r="J20" s="43" t="inlineStr">
        <is>
          <t>Resolved</t>
        </is>
      </c>
      <c r="K20" s="43">
        <f>COUNTIF(O223:O282,"*Resolved*")</f>
        <v/>
      </c>
      <c r="L20" s="22" t="n"/>
      <c r="M20" s="22" t="n"/>
      <c r="N20" s="315" t="inlineStr">
        <is>
          <t>Prep-2C</t>
        </is>
      </c>
      <c r="O20" s="315" t="inlineStr">
        <is>
          <t>2 Complex:
1hr - 2 hr</t>
        </is>
      </c>
      <c r="P20" s="70">
        <f>COUNTIF(R27:R222,"Prep-2C")</f>
        <v/>
      </c>
      <c r="Q20" s="71">
        <f>P20*(120/60/8)</f>
        <v/>
      </c>
    </row>
    <row r="21" ht="30" customFormat="1" customHeight="1" s="3" thickBot="1">
      <c r="A21" s="316" t="inlineStr">
        <is>
          <t>N/A</t>
        </is>
      </c>
      <c r="B21" s="44">
        <f>COUNTIF(K27:K48,"*N/A*")</f>
        <v/>
      </c>
      <c r="C21" s="45">
        <f>IFERROR(B21/B13,0)</f>
        <v/>
      </c>
      <c r="M21" s="22" t="n"/>
      <c r="N21" s="315" t="inlineStr">
        <is>
          <t>Prep-3C</t>
        </is>
      </c>
      <c r="O21" s="315" t="inlineStr">
        <is>
          <t>3 Complex:
 2hr - 3 hr</t>
        </is>
      </c>
      <c r="P21" s="70">
        <f>COUNTIF(R27:R222,"Prep-3C")</f>
        <v/>
      </c>
      <c r="Q21" s="71">
        <f>P21*(180/60/8)</f>
        <v/>
      </c>
    </row>
    <row r="22" ht="14.65" customFormat="1" customHeight="1" s="3" thickBot="1">
      <c r="B22" s="46" t="n"/>
      <c r="C22" s="5" t="n"/>
    </row>
    <row r="23" ht="14.65" customFormat="1" customHeight="1" s="3" thickBot="1">
      <c r="A23" s="47" t="inlineStr">
        <is>
          <t>Total Execution Rate</t>
        </is>
      </c>
      <c r="B23" s="48">
        <f>SUM(C15,C16,C17,C18,C19)</f>
        <v/>
      </c>
      <c r="C23" s="5" t="n"/>
    </row>
    <row r="24" ht="14.65" customFormat="1" customHeight="1" s="3" thickBot="1">
      <c r="A24" s="49" t="inlineStr">
        <is>
          <t>Total Remaining</t>
        </is>
      </c>
      <c r="B24" s="50">
        <f>C14</f>
        <v/>
      </c>
      <c r="C24" s="5" t="n"/>
      <c r="G24" s="4" t="n"/>
      <c r="H24" s="4" t="n"/>
      <c r="I24" s="4" t="n"/>
      <c r="J24" s="4" t="n"/>
    </row>
    <row r="25" ht="14.25" customFormat="1" customHeight="1" s="3">
      <c r="A25" s="5" t="n"/>
      <c r="B25" s="51" t="n"/>
      <c r="F25" s="4" t="n"/>
      <c r="G25" s="4" t="n"/>
      <c r="H25" s="4" t="n"/>
      <c r="I25" s="4" t="n"/>
      <c r="J25" s="4" t="n"/>
    </row>
    <row r="26" ht="14.25" customFormat="1" customHeight="1" s="3">
      <c r="B26" s="4" t="n"/>
      <c r="C26" s="5" t="n"/>
      <c r="F26" s="4" t="n"/>
      <c r="G26" s="4" t="n"/>
      <c r="H26" s="4" t="n"/>
      <c r="I26" s="4" t="n"/>
      <c r="J26" s="4" t="n"/>
    </row>
    <row r="27" ht="42.75" customFormat="1" customHeight="1" s="4">
      <c r="A27" s="52" t="inlineStr">
        <is>
          <t>Test Case ID</t>
        </is>
      </c>
      <c r="B27" s="52" t="inlineStr">
        <is>
          <t>Test Case Name</t>
        </is>
      </c>
      <c r="C27" s="52" t="inlineStr">
        <is>
          <t>Pre-Condition</t>
        </is>
      </c>
      <c r="D27" s="52" t="inlineStr">
        <is>
          <t>Actor(s)</t>
        </is>
      </c>
      <c r="E27" s="52" t="inlineStr">
        <is>
          <t>Test Data</t>
        </is>
      </c>
      <c r="F27" s="52" t="inlineStr">
        <is>
          <t>Step Description</t>
        </is>
      </c>
      <c r="G27" s="52" t="inlineStr">
        <is>
          <t>Expected Result</t>
        </is>
      </c>
      <c r="H27" s="112" t="inlineStr">
        <is>
          <t>Execution Date</t>
        </is>
      </c>
      <c r="I27" s="112" t="inlineStr">
        <is>
          <t>Time used in Mins</t>
        </is>
      </c>
      <c r="J27" s="52" t="inlineStr">
        <is>
          <t>Actual Result</t>
        </is>
      </c>
      <c r="K27" s="53" t="inlineStr">
        <is>
          <t>Status</t>
        </is>
      </c>
      <c r="L27" s="53" t="inlineStr">
        <is>
          <t>Defect ID</t>
        </is>
      </c>
      <c r="M27" s="53" t="inlineStr">
        <is>
          <t>Defect Description</t>
        </is>
      </c>
      <c r="N27" s="53" t="inlineStr">
        <is>
          <t>Defect Priority</t>
        </is>
      </c>
      <c r="O27" s="53" t="inlineStr">
        <is>
          <t>Defect Status</t>
        </is>
      </c>
      <c r="P27" s="53" t="inlineStr">
        <is>
          <t>Defect Type</t>
        </is>
      </c>
      <c r="Q27" s="53" t="inlineStr">
        <is>
          <t>Feedback Type</t>
        </is>
      </c>
      <c r="R27" s="53" t="inlineStr">
        <is>
          <t>Remarks</t>
        </is>
      </c>
      <c r="S27" s="53" t="inlineStr">
        <is>
          <t>In Scope</t>
        </is>
      </c>
    </row>
    <row r="28" outlineLevel="1" ht="107.1" customFormat="1" customHeight="1" s="56">
      <c r="A28" s="120" t="inlineStr">
        <is>
          <t>TC_PSAC_S38</t>
        </is>
      </c>
      <c r="B28" s="62" t="inlineStr">
        <is>
          <t>[Online - Vessel Itinerary Details, add Bunkering activity] - to BAS</t>
        </is>
      </c>
      <c r="C28" s="60" t="inlineStr">
        <is>
          <t>Add another set of Bunkering, Towage, Supplies activity - to ensure SP cannot edit another SP job</t>
        </is>
      </c>
      <c r="D28" s="64" t="inlineStr">
        <is>
          <t>Agent</t>
        </is>
      </c>
      <c r="E28" s="90" t="n"/>
      <c r="F28" s="59" t="inlineStr">
        <is>
          <t xml:space="preserve">Agent open Vessel Itinerary Details by click on 3 dots &gt; Edit, 
- add Bunkering to nominate BAS company 
Note: Do not click on SAVE button </t>
        </is>
      </c>
      <c r="G28" s="89" t="inlineStr">
        <is>
          <t xml:space="preserve">Agent Check Vessel Itinerary Details Page
The  activity with service provider shown correctly as entered
</t>
        </is>
      </c>
      <c r="H28" s="99" t="n"/>
      <c r="I28" s="99" t="n"/>
      <c r="J28" s="57" t="n"/>
      <c r="K28" s="72" t="n"/>
      <c r="L28" s="54" t="n"/>
      <c r="M28" s="54" t="n"/>
      <c r="N28" s="55" t="n"/>
      <c r="O28" s="55" t="n"/>
      <c r="P28" s="55" t="n"/>
      <c r="Q28" s="55" t="n"/>
      <c r="R28" s="55" t="inlineStr">
        <is>
          <t>M</t>
        </is>
      </c>
      <c r="S28" s="55" t="inlineStr">
        <is>
          <t>V2.11 2023 May</t>
        </is>
      </c>
    </row>
    <row r="29" outlineLevel="1" ht="54.95" customFormat="1" customHeight="1" s="56">
      <c r="A29" s="120" t="inlineStr">
        <is>
          <t>TC_PSAC_S39</t>
        </is>
      </c>
      <c r="B29" s="62" t="inlineStr">
        <is>
          <t>[Online - Vessel Itinerary Details, add Towage activity] - to AAU</t>
        </is>
      </c>
      <c r="D29" s="64" t="inlineStr">
        <is>
          <t>Agent</t>
        </is>
      </c>
      <c r="E29" s="90" t="n"/>
      <c r="F29" s="59" t="inlineStr">
        <is>
          <t xml:space="preserve">Agent open Vessel Itinerary Details by click on 3 dots &gt; Edit, 
- add Towage to nominate AAU company 
Note: Do not click on SAVE button </t>
        </is>
      </c>
      <c r="G29" s="89" t="inlineStr">
        <is>
          <t xml:space="preserve">Agent Check Vessel Itinerary Details Page
The  activity with service provider shown correctly as entered
</t>
        </is>
      </c>
      <c r="H29" s="99" t="n"/>
      <c r="I29" s="99" t="n"/>
      <c r="J29" s="57" t="n"/>
      <c r="K29" s="72" t="n"/>
      <c r="L29" s="54" t="n"/>
      <c r="M29" s="54" t="n"/>
      <c r="N29" s="55" t="n"/>
      <c r="O29" s="55" t="n"/>
      <c r="P29" s="55" t="n"/>
      <c r="Q29" s="55" t="n"/>
      <c r="R29" s="55" t="inlineStr">
        <is>
          <t>M</t>
        </is>
      </c>
      <c r="S29" s="55" t="inlineStr">
        <is>
          <t>V2.11 2023 May</t>
        </is>
      </c>
    </row>
    <row r="30" outlineLevel="1" ht="47.45" customFormat="1" customHeight="1" s="3">
      <c r="A30" s="120" t="inlineStr">
        <is>
          <t>TC_PSAC_S40</t>
        </is>
      </c>
      <c r="B30" s="92" t="inlineStr">
        <is>
          <t>[Online - Vessel Itinerary Details, add Supplies activity] - to YCP</t>
        </is>
      </c>
      <c r="C30" s="91" t="n"/>
      <c r="D30" s="91" t="inlineStr">
        <is>
          <t>Agent</t>
        </is>
      </c>
      <c r="E30" s="91" t="n"/>
      <c r="F30" s="93" t="inlineStr">
        <is>
          <t xml:space="preserve">Agent open Vessel Itinerary Details by click on 3 dots &gt; Edit, 
- add Supplies to nominate YCP company 
Note: Do not click on SAVE button </t>
        </is>
      </c>
      <c r="G30" s="93" t="inlineStr">
        <is>
          <t xml:space="preserve">Agent Check Vessel Itinerary Details Page
The  activity with service provider shown correctly as entered
</t>
        </is>
      </c>
      <c r="H30" s="91" t="n"/>
      <c r="I30" s="91" t="n"/>
      <c r="J30" s="95" t="inlineStr">
        <is>
          <t>Supplies is out of Scope</t>
        </is>
      </c>
      <c r="K30" s="95" t="inlineStr">
        <is>
          <t>N/A</t>
        </is>
      </c>
      <c r="L30" s="95" t="n"/>
      <c r="M30" s="95" t="n"/>
      <c r="N30" s="96" t="n"/>
      <c r="O30" s="96" t="n"/>
      <c r="P30" s="96" t="n"/>
      <c r="Q30" s="96" t="n"/>
      <c r="R30" s="96" t="n"/>
      <c r="S30" s="96" t="n"/>
    </row>
    <row r="31" outlineLevel="1" ht="71.09999999999999" customFormat="1" customHeight="1" s="3">
      <c r="A31" s="120" t="inlineStr">
        <is>
          <t>TC_PSAC_S57</t>
        </is>
      </c>
      <c r="B31" s="62" t="inlineStr">
        <is>
          <t>[Online - ANU starts Towage Order] - Update Actual Start timing with 4 Tugs info</t>
        </is>
      </c>
      <c r="C31" s="58" t="n"/>
      <c r="D31" s="58" t="inlineStr">
        <is>
          <t>ANU Towage Svc Provider</t>
        </is>
      </c>
      <c r="E31" s="58" t="n"/>
      <c r="F31" s="59" t="inlineStr">
        <is>
          <t>ANU User login to fulfill actual Start timing and 4 Tugs  Craft Name &amp; Craft License Number 
after check the Icon on dashboard, then update Actual End timing</t>
        </is>
      </c>
      <c r="G31" s="60" t="inlineStr">
        <is>
          <t xml:space="preserve">1. ANU Towage was saved successfully
2. Online display the Towage info correctly as updated.
Check Dashboard will  display an Blue  supporting vessel for the 4 Tug after fill in the actual Start Time, will disappear after fill in Actual End Timing
(Blue filled circle with one line on Dashboard, will will disappear after actual end past timing filled) 
</t>
        </is>
      </c>
      <c r="H31" s="60" t="n"/>
      <c r="I31" s="60" t="n"/>
      <c r="J31" s="57" t="n"/>
      <c r="K31" s="72" t="n"/>
      <c r="L31" s="54" t="n"/>
      <c r="M31" s="54" t="n"/>
      <c r="N31" s="55" t="n"/>
      <c r="O31" s="55" t="n"/>
      <c r="P31" s="55" t="n"/>
      <c r="Q31" s="55" t="n"/>
      <c r="R31" s="55" t="inlineStr">
        <is>
          <t>M</t>
        </is>
      </c>
      <c r="S31" s="55" t="inlineStr">
        <is>
          <t>V2.11 2023 May</t>
        </is>
      </c>
      <c r="T31" s="56" t="n"/>
    </row>
    <row r="32" outlineLevel="1" ht="71.25" customFormat="1" customHeight="1" s="3">
      <c r="A32" s="120" t="inlineStr">
        <is>
          <t>TC_PSAC_S58</t>
        </is>
      </c>
      <c r="B32" s="61" t="inlineStr">
        <is>
          <t>[Online - INS starts Bunker Order]  - Update Actual Start timing</t>
        </is>
      </c>
      <c r="C32" s="58" t="n"/>
      <c r="D32" s="58" t="inlineStr">
        <is>
          <t>INS Bunkering Svc Provider</t>
        </is>
      </c>
      <c r="E32" s="58" t="n"/>
      <c r="F32" s="59" t="inlineStr">
        <is>
          <t>INS User login to fulfill actual Start timing and Craft Name &amp; Craft License Number and Saved
better activities end timing is past timing</t>
        </is>
      </c>
      <c r="G32" s="60" t="inlineStr">
        <is>
          <t xml:space="preserve">INS Bunkering was saved successfully
Check the updated bunkering info on Bunkering page (icon changed to In progress)
Check Dashboard will  display an  Green supporting vessel  after fill in actual Start timing
(green filled circle with one line on Dashboard, will will disappear after actual end past timing filled) </t>
        </is>
      </c>
      <c r="H32" s="60" t="n"/>
      <c r="I32" s="60" t="n"/>
      <c r="J32" s="57" t="n"/>
      <c r="K32" s="72" t="n"/>
      <c r="L32" s="54" t="n"/>
      <c r="M32" s="54" t="n"/>
      <c r="N32" s="55" t="n"/>
      <c r="O32" s="55" t="n"/>
      <c r="P32" s="55" t="n"/>
      <c r="Q32" s="55" t="n"/>
      <c r="R32" s="55" t="inlineStr">
        <is>
          <t>M</t>
        </is>
      </c>
      <c r="S32" s="55" t="inlineStr">
        <is>
          <t>V2.11 2023 May</t>
        </is>
      </c>
      <c r="T32" s="56" t="n"/>
    </row>
    <row r="33" outlineLevel="1" ht="71.25" customFormat="1" customHeight="1" s="3">
      <c r="A33" s="120" t="inlineStr">
        <is>
          <t>TC_PSAC_S59</t>
        </is>
      </c>
      <c r="B33" s="92" t="inlineStr">
        <is>
          <t>[Online - USW starts Supplies Order]  - Update Actual Start timing</t>
        </is>
      </c>
      <c r="C33" s="91" t="n"/>
      <c r="D33" s="91" t="inlineStr">
        <is>
          <t>USW Supplies Svc Provider</t>
        </is>
      </c>
      <c r="E33" s="91" t="n"/>
      <c r="F33" s="93" t="inlineStr">
        <is>
          <t>USW User login to fulfill actual  Start timing and Craft Name &amp; Craft License Number</t>
        </is>
      </c>
      <c r="G33" s="93" t="inlineStr">
        <is>
          <t xml:space="preserve">USW Supplies was saved successfully
Check the updated Supplies info on Bunkering page (icon changed to In progress)
Check Dashboard will  display an Supplies Purple supporting vessel  after fill in actual Start timing
(Purple filled circle with one line on Dashboard, will will disappear after actual end past timing filled) </t>
        </is>
      </c>
      <c r="H33" s="91" t="n"/>
      <c r="I33" s="91" t="n"/>
      <c r="J33" s="95" t="inlineStr">
        <is>
          <t>Supplies is out of Scope</t>
        </is>
      </c>
      <c r="K33" s="95" t="inlineStr">
        <is>
          <t>N/A</t>
        </is>
      </c>
      <c r="L33" s="95" t="n"/>
      <c r="M33" s="95" t="n"/>
      <c r="N33" s="96" t="n"/>
      <c r="O33" s="96" t="n"/>
      <c r="P33" s="96" t="n"/>
      <c r="Q33" s="96" t="n"/>
      <c r="R33" s="96" t="n"/>
      <c r="S33" s="96" t="n"/>
    </row>
    <row r="34" outlineLevel="1" ht="71.09999999999999" customFormat="1" customHeight="1" s="3">
      <c r="A34" s="120" t="inlineStr">
        <is>
          <t>TC_PSAC_S61</t>
        </is>
      </c>
      <c r="B34" s="62" t="inlineStr">
        <is>
          <t>[Online - ANU starts Towage Order] - Update Actual End timing with 4 Tugs info</t>
        </is>
      </c>
      <c r="C34" s="58" t="n"/>
      <c r="D34" s="58" t="inlineStr">
        <is>
          <t>ANU Towage Svc Provider</t>
        </is>
      </c>
      <c r="E34" s="58" t="n"/>
      <c r="F34" s="59" t="inlineStr">
        <is>
          <t>ANU User login to fulfill actual Start timing and 4 Tugs  Craft Name &amp; Craft License Number 
after check the Icon on dashboard, then update Actual End timing</t>
        </is>
      </c>
      <c r="G34" s="60" t="inlineStr">
        <is>
          <t xml:space="preserve">1. ANU Towage was saved successfully
Check the updated Towage info on Towage page (icon changed to  Blue filled icon means Completed)
Check Dashboard the Blue  supporting vessel will disappear after fill in Actual End Timing
</t>
        </is>
      </c>
      <c r="H34" s="60" t="n"/>
      <c r="I34" s="60" t="n"/>
      <c r="J34" s="57" t="n"/>
      <c r="K34" s="72" t="n"/>
      <c r="L34" s="54" t="n"/>
      <c r="M34" s="54" t="n"/>
      <c r="N34" s="55" t="n"/>
      <c r="O34" s="55" t="n"/>
      <c r="P34" s="55" t="n"/>
      <c r="Q34" s="55" t="n"/>
      <c r="R34" s="55" t="inlineStr">
        <is>
          <t>M</t>
        </is>
      </c>
      <c r="S34" s="55" t="inlineStr">
        <is>
          <t>V2.11 2023 May</t>
        </is>
      </c>
      <c r="T34" s="56" t="n"/>
    </row>
    <row r="35" outlineLevel="1" ht="57" customFormat="1" customHeight="1" s="3">
      <c r="A35" s="120" t="inlineStr">
        <is>
          <t>TC_PSAC_S62</t>
        </is>
      </c>
      <c r="B35" s="61" t="inlineStr">
        <is>
          <t>[Online - INS starts Bunker Order]  - Update Actual End timing</t>
        </is>
      </c>
      <c r="C35" s="58" t="n"/>
      <c r="D35" s="58" t="inlineStr">
        <is>
          <t>INS Bunkering Svc Provider</t>
        </is>
      </c>
      <c r="E35" s="58" t="n"/>
      <c r="F35" s="59" t="inlineStr">
        <is>
          <t>INS User login to fulfill actual Start timing and Craft Name &amp; Craft License Number and Saved
better activities end timing is past timing</t>
        </is>
      </c>
      <c r="G35" s="60" t="inlineStr">
        <is>
          <t>INS Bunkering was saved successfully
Check the updated bunkering info on Bunkering page (icon changed to  green filled icon means Completed)
Check Dashboard the Green  supporting vessel will disappear after fill in Actual End Timing</t>
        </is>
      </c>
      <c r="H35" s="60" t="n"/>
      <c r="I35" s="60" t="n"/>
      <c r="J35" s="57" t="n"/>
      <c r="K35" s="72" t="n"/>
      <c r="L35" s="54" t="n"/>
      <c r="M35" s="54" t="n"/>
      <c r="N35" s="55" t="n"/>
      <c r="O35" s="55" t="n"/>
      <c r="P35" s="55" t="n"/>
      <c r="Q35" s="55" t="n"/>
      <c r="R35" s="55" t="inlineStr">
        <is>
          <t>M</t>
        </is>
      </c>
      <c r="S35" s="55" t="inlineStr">
        <is>
          <t>V2.11 2023 May</t>
        </is>
      </c>
      <c r="T35" s="56" t="n"/>
    </row>
    <row r="36" outlineLevel="1" ht="57" customFormat="1" customHeight="1" s="3">
      <c r="A36" s="120" t="inlineStr">
        <is>
          <t>TC_PSAC_S63</t>
        </is>
      </c>
      <c r="B36" s="92" t="inlineStr">
        <is>
          <t>[Online - USW starts Supplies Order]  - Update Actual End timing</t>
        </is>
      </c>
      <c r="C36" s="91" t="n"/>
      <c r="D36" s="91" t="inlineStr">
        <is>
          <t>USW Supplies Svc Provider</t>
        </is>
      </c>
      <c r="E36" s="91" t="n"/>
      <c r="F36" s="93" t="inlineStr">
        <is>
          <t>USW User login to fulfill actual  Start timing and Craft Name &amp; Craft License Number</t>
        </is>
      </c>
      <c r="G36" s="93" t="inlineStr">
        <is>
          <t>USW Supplies was saved successfully
Check the updated Supplies info on Supplies page (icon changed to  green filled icon means Completed)
Check Dashboard the Purple  supporting vessel will disappear after fill in Actual End Timing</t>
        </is>
      </c>
      <c r="H36" s="91" t="n"/>
      <c r="I36" s="91" t="n"/>
      <c r="J36" s="95" t="inlineStr">
        <is>
          <t>Supplies is out of Scope</t>
        </is>
      </c>
      <c r="K36" s="95" t="inlineStr">
        <is>
          <t>N/A</t>
        </is>
      </c>
      <c r="L36" s="95" t="n"/>
      <c r="M36" s="95" t="n"/>
      <c r="N36" s="96" t="n"/>
      <c r="O36" s="96" t="n"/>
      <c r="P36" s="96" t="n"/>
      <c r="Q36" s="96" t="n"/>
      <c r="R36" s="96" t="n"/>
      <c r="S36" s="96" t="n"/>
    </row>
    <row r="37" outlineLevel="1" ht="71.09999999999999" customFormat="1" customHeight="1" s="3">
      <c r="A37" s="120" t="inlineStr">
        <is>
          <t>TC_PSAC_S67</t>
        </is>
      </c>
      <c r="B37" s="62" t="inlineStr">
        <is>
          <t>[Online - Vessel Itinerary Details, Delete Bunkering activity] - to BAS</t>
        </is>
      </c>
      <c r="C37" s="58" t="n"/>
      <c r="D37" s="58" t="inlineStr">
        <is>
          <t>ANU Towage Svc Provider</t>
        </is>
      </c>
      <c r="E37" s="58" t="n"/>
      <c r="F37" s="59" t="inlineStr">
        <is>
          <t>BAS User login to fulfill actual Start timing and 4 Tugs  Craft Name &amp; Craft License Number 
after check the Icon on dashboard, then update Actual End timing</t>
        </is>
      </c>
      <c r="G37" s="60" t="inlineStr">
        <is>
          <t xml:space="preserve">1. ANU Towage was saved successfully
Check the updated Towage info on Towage page (icon changed to  Blue filled icon means Completed)
Check Dashboard the Blue  supporting vessel will disappear after fill in Actual End Timing
</t>
        </is>
      </c>
      <c r="H37" s="60" t="n"/>
      <c r="I37" s="60" t="n"/>
      <c r="J37" s="57" t="n"/>
      <c r="K37" s="72" t="n"/>
      <c r="L37" s="54" t="n"/>
      <c r="M37" s="54" t="n"/>
      <c r="N37" s="55" t="n"/>
      <c r="O37" s="55" t="n"/>
      <c r="P37" s="55" t="n"/>
      <c r="Q37" s="55" t="n"/>
      <c r="R37" s="55" t="inlineStr">
        <is>
          <t>M</t>
        </is>
      </c>
      <c r="S37" s="55" t="inlineStr">
        <is>
          <t>V2.11 2023 May</t>
        </is>
      </c>
      <c r="T37" s="56" t="n"/>
    </row>
    <row r="38" outlineLevel="1" ht="57" customFormat="1" customHeight="1" s="3">
      <c r="A38" s="120" t="inlineStr">
        <is>
          <t>TC_PSAC_S68</t>
        </is>
      </c>
      <c r="B38" s="61" t="inlineStr">
        <is>
          <t>[Online - Vessel Itinerary Details, Delete Towage activity] - to AAU</t>
        </is>
      </c>
      <c r="C38" s="58" t="n"/>
      <c r="D38" s="58" t="inlineStr">
        <is>
          <t>INS Bunkering Svc Provider</t>
        </is>
      </c>
      <c r="E38" s="58" t="n"/>
      <c r="F38" s="59" t="inlineStr">
        <is>
          <t>INS User login to fulfill actual Start timing and Craft Name &amp; Craft License Number and Saved
better activities end timing is past timing</t>
        </is>
      </c>
      <c r="G38" s="60" t="inlineStr">
        <is>
          <t>INS Bunkering was saved successfully
Check the updated bunkering info on Bunkering page (icon changed to  green filled icon means Completed)
Check Dashboard the Green  supporting vessel will disappear after fill in Actual End Timing</t>
        </is>
      </c>
      <c r="H38" s="60" t="n"/>
      <c r="I38" s="60" t="n"/>
      <c r="J38" s="57" t="n"/>
      <c r="K38" s="72" t="n"/>
      <c r="L38" s="54" t="n"/>
      <c r="M38" s="54" t="n"/>
      <c r="N38" s="55" t="n"/>
      <c r="O38" s="55" t="n"/>
      <c r="P38" s="55" t="n"/>
      <c r="Q38" s="55" t="n"/>
      <c r="R38" s="55" t="inlineStr">
        <is>
          <t>M</t>
        </is>
      </c>
      <c r="S38" s="55" t="inlineStr">
        <is>
          <t>V2.11 2023 May</t>
        </is>
      </c>
      <c r="T38" s="56" t="n"/>
    </row>
    <row r="39" outlineLevel="1" ht="57" customFormat="1" customHeight="1" s="3">
      <c r="A39" s="120" t="inlineStr">
        <is>
          <t>TC_PSAC_S69</t>
        </is>
      </c>
      <c r="B39" s="92" t="inlineStr">
        <is>
          <t>[Online - Vessel Itinerary Details, Delete Supplies activity] - to YCP</t>
        </is>
      </c>
      <c r="C39" s="91" t="n"/>
      <c r="D39" s="91" t="inlineStr">
        <is>
          <t>USW Supplies Svc Provider</t>
        </is>
      </c>
      <c r="E39" s="91" t="n"/>
      <c r="F39" s="93" t="inlineStr">
        <is>
          <t>USW User login to fulfill actual  Start timing and Craft Name &amp; Craft License Number</t>
        </is>
      </c>
      <c r="G39" s="93" t="inlineStr">
        <is>
          <t>USW Supplies was saved successfully
Check the updated Supplies info on Supplies page (icon changed to  green filled icon means Completed)
Check Dashboard the Purple  supporting vessel will disappear after fill in Actual End Timing</t>
        </is>
      </c>
      <c r="H39" s="91" t="n"/>
      <c r="I39" s="91" t="n"/>
      <c r="J39" s="95" t="inlineStr">
        <is>
          <t>Supplies is out of Scope</t>
        </is>
      </c>
      <c r="K39" s="95" t="inlineStr">
        <is>
          <t>N/A</t>
        </is>
      </c>
      <c r="L39" s="95" t="n"/>
      <c r="M39" s="95" t="n"/>
      <c r="N39" s="96" t="n"/>
      <c r="O39" s="96" t="n"/>
      <c r="P39" s="96" t="n"/>
      <c r="Q39" s="96" t="n"/>
      <c r="R39" s="96" t="n"/>
      <c r="S39" s="96" t="n"/>
    </row>
    <row r="40" outlineLevel="1" ht="28.5" customFormat="1" customHeight="1" s="56">
      <c r="A40" s="58" t="inlineStr">
        <is>
          <t>TC_PSAC_S90</t>
        </is>
      </c>
      <c r="B40" s="92" t="inlineStr">
        <is>
          <t xml:space="preserve">[Generic API - INS Bunkering Activity Enquire]
</t>
        </is>
      </c>
      <c r="C40" s="91" t="n"/>
      <c r="D40" s="91" t="inlineStr">
        <is>
          <t>INS user ID</t>
        </is>
      </c>
      <c r="E40" s="91" t="n"/>
      <c r="F40" s="93" t="inlineStr">
        <is>
          <t>Generic API - Enquire INS Bunkering Activity</t>
        </is>
      </c>
      <c r="G40" s="91" t="inlineStr">
        <is>
          <t>only INS user can enquire the Bunkering Activity info Correctly</t>
        </is>
      </c>
      <c r="H40" s="91" t="n"/>
      <c r="I40" s="91" t="n"/>
      <c r="J40" s="95" t="inlineStr">
        <is>
          <t>Generic API is out of Scope</t>
        </is>
      </c>
      <c r="K40" s="95" t="inlineStr">
        <is>
          <t>N/A</t>
        </is>
      </c>
      <c r="L40" s="95" t="n"/>
      <c r="M40" s="95" t="n"/>
      <c r="N40" s="96" t="n"/>
      <c r="O40" s="96" t="n"/>
      <c r="P40" s="96" t="n"/>
      <c r="Q40" s="96" t="n"/>
      <c r="R40" s="96" t="n"/>
      <c r="S40" s="96" t="n"/>
    </row>
    <row r="41" outlineLevel="1" ht="28.5" customFormat="1" customHeight="1" s="56">
      <c r="A41" s="58" t="inlineStr">
        <is>
          <t>TC_PSAC_S91</t>
        </is>
      </c>
      <c r="B41" s="92" t="inlineStr">
        <is>
          <t xml:space="preserve">[Generic API - AAU Towage Activity Enquire]
</t>
        </is>
      </c>
      <c r="C41" s="91" t="n"/>
      <c r="D41" s="91" t="inlineStr">
        <is>
          <t>AAU user ID</t>
        </is>
      </c>
      <c r="E41" s="91" t="n"/>
      <c r="F41" s="93" t="inlineStr">
        <is>
          <t>Generic API - Enquire AAU Towage Activity</t>
        </is>
      </c>
      <c r="G41" s="91" t="inlineStr">
        <is>
          <t>only AAU user can enquire the Towage Activity info Correctly</t>
        </is>
      </c>
      <c r="H41" s="91" t="n"/>
      <c r="I41" s="91" t="n"/>
      <c r="J41" s="95" t="inlineStr">
        <is>
          <t>Generic API is out of Scope</t>
        </is>
      </c>
      <c r="K41" s="95" t="inlineStr">
        <is>
          <t>N/A</t>
        </is>
      </c>
      <c r="L41" s="95" t="n"/>
      <c r="M41" s="95" t="n"/>
      <c r="N41" s="96" t="n"/>
      <c r="O41" s="96" t="n"/>
      <c r="P41" s="96" t="n"/>
      <c r="Q41" s="96" t="n"/>
      <c r="R41" s="96" t="n"/>
      <c r="S41" s="96" t="n"/>
    </row>
    <row r="42" outlineLevel="1" ht="28.5" customFormat="1" customHeight="1" s="3">
      <c r="A42" s="58" t="inlineStr">
        <is>
          <t>TC_PSAC_S92</t>
        </is>
      </c>
      <c r="B42" s="92" t="inlineStr">
        <is>
          <t xml:space="preserve">[Generic API - YCP Supplies Activity Enquire]
</t>
        </is>
      </c>
      <c r="C42" s="91" t="n"/>
      <c r="D42" s="91" t="inlineStr">
        <is>
          <t>YCP user ID</t>
        </is>
      </c>
      <c r="E42" s="91" t="n"/>
      <c r="F42" s="93" t="inlineStr">
        <is>
          <t>Generic API - Enquire YCP Supplies Activity</t>
        </is>
      </c>
      <c r="G42" s="91" t="inlineStr">
        <is>
          <t>only YCP user can enquire the Supplies Activity info Correctly</t>
        </is>
      </c>
      <c r="H42" s="91" t="n"/>
      <c r="I42" s="91" t="n"/>
      <c r="J42" s="95" t="inlineStr">
        <is>
          <t>Generic API is out of Scope</t>
        </is>
      </c>
      <c r="K42" s="95" t="inlineStr">
        <is>
          <t>N/A</t>
        </is>
      </c>
      <c r="L42" s="95" t="n"/>
      <c r="M42" s="95" t="n"/>
      <c r="N42" s="96" t="n"/>
      <c r="O42" s="96" t="n"/>
      <c r="P42" s="96" t="n"/>
      <c r="Q42" s="96" t="n"/>
      <c r="R42" s="96" t="n"/>
      <c r="S42" s="96" t="n"/>
    </row>
    <row r="43" outlineLevel="1" ht="85.5" customFormat="1" customHeight="1" s="3">
      <c r="A43" s="58" t="inlineStr">
        <is>
          <t>TC_PSAC_S93</t>
        </is>
      </c>
      <c r="B43" s="92" t="inlineStr">
        <is>
          <t xml:space="preserve">[Generic API - PSAM Pilotage Activity Enquire]
</t>
        </is>
      </c>
      <c r="C43" s="91" t="n"/>
      <c r="D43" s="91" t="inlineStr">
        <is>
          <t>any user id (as no checking ), ORG Code =PSAM</t>
        </is>
      </c>
      <c r="E43" s="91" t="n"/>
      <c r="F43" s="93" t="inlineStr">
        <is>
          <t>Generic API - Enquire PSAM Pilotage Activity</t>
        </is>
      </c>
      <c r="G43" s="91" t="inlineStr">
        <is>
          <t>only ORG Code = PSAM can enquire the PSAM Pilotage Activity info Correctly</t>
        </is>
      </c>
      <c r="H43" s="91" t="n"/>
      <c r="I43" s="91" t="n"/>
      <c r="J43" s="95" t="inlineStr">
        <is>
          <t>Generic API is out of Scope</t>
        </is>
      </c>
      <c r="K43" s="95" t="inlineStr">
        <is>
          <t>N/A</t>
        </is>
      </c>
      <c r="L43" s="95" t="n"/>
      <c r="M43" s="95" t="n"/>
      <c r="N43" s="96" t="n"/>
      <c r="O43" s="96" t="n"/>
      <c r="P43" s="96" t="n"/>
      <c r="Q43" s="96" t="n"/>
      <c r="R43" s="96" t="n"/>
      <c r="S43" s="96" t="n"/>
    </row>
    <row r="44" outlineLevel="1" ht="85.5" customFormat="1" customHeight="1" s="3">
      <c r="A44" s="58" t="inlineStr">
        <is>
          <t>TC_PSAC_S94</t>
        </is>
      </c>
      <c r="B44" s="92" t="inlineStr">
        <is>
          <t xml:space="preserve">[Generic API - PSAM Towage Activity Enquire]
</t>
        </is>
      </c>
      <c r="C44" s="91" t="n"/>
      <c r="D44" s="91" t="inlineStr">
        <is>
          <t>any user id (as no checking ), ORG Code =PSAM</t>
        </is>
      </c>
      <c r="E44" s="91" t="n"/>
      <c r="F44" s="93" t="inlineStr">
        <is>
          <t>Generic API - Enquire PSAM Towage Activity</t>
        </is>
      </c>
      <c r="G44" s="91" t="inlineStr">
        <is>
          <t>only ORG Code = PSAM can enquire the PSAM Towage Activity info Correctly</t>
        </is>
      </c>
      <c r="H44" s="91" t="n"/>
      <c r="I44" s="91" t="n"/>
      <c r="J44" s="95" t="inlineStr">
        <is>
          <t>Generic API is out of Scope</t>
        </is>
      </c>
      <c r="K44" s="95" t="inlineStr">
        <is>
          <t>N/A</t>
        </is>
      </c>
      <c r="L44" s="95" t="n"/>
      <c r="M44" s="95" t="n"/>
      <c r="N44" s="96" t="n"/>
      <c r="O44" s="96" t="n"/>
      <c r="P44" s="96" t="n"/>
      <c r="Q44" s="96" t="n"/>
      <c r="R44" s="96" t="n"/>
      <c r="S44" s="96" t="n"/>
    </row>
    <row r="45" outlineLevel="1" ht="42.75" customFormat="1" customHeight="1" s="3">
      <c r="A45" s="58" t="inlineStr">
        <is>
          <t>TC_PSAC_S95</t>
        </is>
      </c>
      <c r="B45" s="92" t="inlineStr">
        <is>
          <t xml:space="preserve">[JIT Enquire by Ship Agent  API - Enquire all Activities]
</t>
        </is>
      </c>
      <c r="C45" s="91" t="n"/>
      <c r="D45" s="91" t="inlineStr">
        <is>
          <t>Agent</t>
        </is>
      </c>
      <c r="E45" s="91" t="n"/>
      <c r="F45" s="93" t="inlineStr">
        <is>
          <t>JIT Enquire by Ship Agent  API - Enquire all Activities when RTD not exist</t>
        </is>
      </c>
      <c r="G45" s="91" t="inlineStr">
        <is>
          <t>All Activities should be enquired correctly</t>
        </is>
      </c>
      <c r="H45" s="91" t="n"/>
      <c r="I45" s="91" t="n"/>
      <c r="J45" s="95" t="inlineStr">
        <is>
          <t>Generic API is out of Scope</t>
        </is>
      </c>
      <c r="K45" s="95" t="inlineStr">
        <is>
          <t>N/A</t>
        </is>
      </c>
      <c r="L45" s="95" t="n"/>
      <c r="M45" s="95" t="n"/>
      <c r="N45" s="96" t="n"/>
      <c r="O45" s="96" t="n"/>
      <c r="P45" s="96" t="n"/>
      <c r="Q45" s="96" t="n"/>
      <c r="R45" s="96" t="n"/>
      <c r="S45" s="96" t="n"/>
    </row>
    <row r="46" outlineLevel="1" ht="57" customFormat="1" customHeight="1" s="3">
      <c r="A46" s="58" t="inlineStr">
        <is>
          <t>TC_PSAC_S96</t>
        </is>
      </c>
      <c r="B46" s="92" t="inlineStr">
        <is>
          <t xml:space="preserve">[JIT Enquire by Service Provider  API - each Service provider has been nominated can Enquire all Activities]
</t>
        </is>
      </c>
      <c r="C46" s="91" t="n"/>
      <c r="D46" s="91" t="inlineStr">
        <is>
          <t>INS/ BAS/ AAU/ ANU/ USW/ YCP</t>
        </is>
      </c>
      <c r="E46" s="91" t="n"/>
      <c r="F46" s="93" t="inlineStr">
        <is>
          <t>JIT Enquire by Service Provider  API - Enquire all Activities when RTD not exist</t>
        </is>
      </c>
      <c r="G46" s="91" t="inlineStr">
        <is>
          <t>All Activities should be enquired correctly</t>
        </is>
      </c>
      <c r="H46" s="91" t="n"/>
      <c r="I46" s="91" t="n"/>
      <c r="J46" s="95" t="inlineStr">
        <is>
          <t>Generic API is out of Scope</t>
        </is>
      </c>
      <c r="K46" s="95" t="inlineStr">
        <is>
          <t>N/A</t>
        </is>
      </c>
      <c r="L46" s="95" t="n"/>
      <c r="M46" s="95" t="n"/>
      <c r="N46" s="96" t="n"/>
      <c r="O46" s="96" t="n"/>
      <c r="P46" s="96" t="n"/>
      <c r="Q46" s="96" t="n"/>
      <c r="R46" s="96" t="n"/>
      <c r="S46" s="96" t="n"/>
    </row>
    <row r="47" outlineLevel="1" ht="42.75" customFormat="1" customHeight="1" s="56">
      <c r="A47" s="58" t="inlineStr">
        <is>
          <t>TC_PSAC_S101</t>
        </is>
      </c>
      <c r="B47" s="91" t="inlineStr">
        <is>
          <t xml:space="preserve">[JIT Enquire by Ship Agent  API - Enquire all Activities]
</t>
        </is>
      </c>
      <c r="C47" s="91" t="n"/>
      <c r="D47" s="91" t="inlineStr">
        <is>
          <t>Agent</t>
        </is>
      </c>
      <c r="E47" s="91" t="n"/>
      <c r="F47" s="93" t="inlineStr">
        <is>
          <t>JIT Enquire by Ship Agent  API - Enquire all Activities when RTD  exist (if multiple record exist, will response latest)</t>
        </is>
      </c>
      <c r="G47" s="94" t="inlineStr">
        <is>
          <t>All Activities should be enquired correctly</t>
        </is>
      </c>
      <c r="H47" s="94" t="n"/>
      <c r="I47" s="94" t="n"/>
      <c r="J47" s="95" t="inlineStr">
        <is>
          <t>Generic API is out of Scope</t>
        </is>
      </c>
      <c r="K47" s="95" t="inlineStr">
        <is>
          <t>N/A</t>
        </is>
      </c>
      <c r="L47" s="95" t="n"/>
      <c r="M47" s="95" t="n"/>
      <c r="N47" s="96" t="n"/>
      <c r="O47" s="96" t="n"/>
      <c r="P47" s="96" t="n"/>
      <c r="Q47" s="96" t="n"/>
      <c r="R47" s="96" t="n"/>
      <c r="S47" s="96" t="n"/>
    </row>
    <row r="48" outlineLevel="1" ht="57" customFormat="1" customHeight="1" s="56">
      <c r="A48" s="58" t="inlineStr">
        <is>
          <t>TC_PSAC_S102</t>
        </is>
      </c>
      <c r="B48" s="91" t="inlineStr">
        <is>
          <t xml:space="preserve">[JIT Enquire by Service Provider  API - each Service provider nominated can Enquire all Activities]
</t>
        </is>
      </c>
      <c r="C48" s="91" t="n"/>
      <c r="D48" s="91" t="inlineStr">
        <is>
          <t>INS/ BAS/ AAU/ ANU/ USW/ YCP</t>
        </is>
      </c>
      <c r="E48" s="91" t="n"/>
      <c r="F48" s="93" t="inlineStr">
        <is>
          <t>JIT Enquire by Service Provider  API - Enquire all Activities when RTD  exist  (if multiple record exist, will response latest)</t>
        </is>
      </c>
      <c r="G48" s="94" t="inlineStr">
        <is>
          <t>All Activities should be enquired correctly</t>
        </is>
      </c>
      <c r="H48" s="94" t="n"/>
      <c r="I48" s="94" t="n"/>
      <c r="J48" s="95" t="inlineStr">
        <is>
          <t>Generic API is out of Scope</t>
        </is>
      </c>
      <c r="K48" s="95" t="inlineStr">
        <is>
          <t>N/A</t>
        </is>
      </c>
      <c r="L48" s="95" t="n"/>
      <c r="M48" s="95" t="n"/>
      <c r="N48" s="96" t="n"/>
      <c r="O48" s="96" t="n"/>
      <c r="P48" s="96" t="n"/>
      <c r="Q48" s="96" t="n"/>
      <c r="R48" s="96" t="n"/>
      <c r="S48" s="96" t="n"/>
    </row>
    <row r="49" hidden="1" outlineLevel="1" ht="85.5" customHeight="1">
      <c r="A49" s="58" t="inlineStr">
        <is>
          <t>TC_PSAC_S118</t>
        </is>
      </c>
      <c r="B49" s="102" t="inlineStr">
        <is>
          <t>[DPP2 API - Create Terminal Data 03 with SEQ1 record ]  - Have BTR, UBTR, ETB, ETU
- SEQ1 (Location P10)
- with current &lt;= ETB &lt;= current + 72 hours,
- with ETU &gt; Current</t>
        </is>
      </c>
      <c r="C49" s="103" t="inlineStr">
        <is>
          <t>Avail Dates in vessel:  BTR, UBTR, ETB , ETU</t>
        </is>
      </c>
      <c r="D49" s="102" t="inlineStr">
        <is>
          <t>PSAC Terminal</t>
        </is>
      </c>
      <c r="E49" s="104" t="n"/>
      <c r="F49" s="102" t="inlineStr">
        <is>
          <t>Craft Create Terminal Data 02  JSON message and run in Postman
- with current &lt;= ETB &lt;= current + 3 days, with  ETU &gt; Current</t>
        </is>
      </c>
      <c r="G49" s="106" t="inlineStr">
        <is>
          <t>1. Terminal Data 02  for SEQ1 ETB, ETU updated successfully.
2. all CREATOR_ORG_C,MODIFIER_ID,MODIFIER_ORG_C same with DPP2 - endpoint.xlsx  linked in Sheet Ref for V2.9</t>
        </is>
      </c>
      <c r="H49" s="108" t="n"/>
      <c r="I49" s="108" t="n"/>
      <c r="J49" s="57" t="n"/>
      <c r="K49" s="72" t="n"/>
      <c r="L49" s="54" t="n"/>
      <c r="M49" s="54" t="n"/>
      <c r="N49" s="55" t="n"/>
      <c r="O49" s="55" t="n"/>
      <c r="P49" s="55" t="n"/>
      <c r="Q49" s="55" t="n"/>
      <c r="R49" s="55" t="inlineStr">
        <is>
          <t>M</t>
        </is>
      </c>
      <c r="S49" s="55" t="inlineStr">
        <is>
          <t>V2.11 2023 May</t>
        </is>
      </c>
      <c r="T49" s="110" t="n"/>
    </row>
    <row r="50" hidden="1" outlineLevel="1" ht="124.9" customHeight="1">
      <c r="A50" s="58" t="inlineStr">
        <is>
          <t>TC_PSAC_S119</t>
        </is>
      </c>
      <c r="B50" s="102" t="inlineStr">
        <is>
          <t xml:space="preserve">[Online - PSAC user Enquire Terminal Data 03 Vessel Itinerary page after Update ETB &amp; ETU]
</t>
        </is>
      </c>
      <c r="C50" s="103" t="n"/>
      <c r="D50" s="102" t="inlineStr">
        <is>
          <t>PSAC user</t>
        </is>
      </c>
      <c r="E50" s="104" t="n"/>
      <c r="F50" s="102" t="inlineStr">
        <is>
          <t>Agent check Vessel Itinerary Page</t>
        </is>
      </c>
      <c r="G50" s="108" t="inlineStr">
        <is>
          <t>user can View and Create vessel itinerary for Terminal Data  .
Agent check Vessel Itinerary Page
- Header's Berthing time shows Seq1  ETB, Unberthing time shows Seq1  ETU
Berthing SRT = BTR, Start Time =  ETB
Unberthing SRT = UBTR, End time =  ETU
- At the right side, there is a 3dot icon, showing "Create" option
- all info showing correctly （only have Berthing, Unberthing records)
- Vessel Itinerary is not Submit Icon display  Red as Itinerary Details still  need submit by user.
2. All the dates are correct, as per JSON</t>
        </is>
      </c>
      <c r="H50" s="108" t="n"/>
      <c r="I50" s="108" t="n"/>
      <c r="J50" s="57" t="n"/>
      <c r="K50" s="72" t="n"/>
      <c r="L50" s="54" t="n"/>
      <c r="M50" s="54" t="n"/>
      <c r="N50" s="55" t="n"/>
      <c r="O50" s="55" t="n"/>
      <c r="P50" s="55" t="n"/>
      <c r="Q50" s="55" t="n"/>
      <c r="R50" s="55" t="inlineStr">
        <is>
          <t>S</t>
        </is>
      </c>
      <c r="S50" s="55" t="inlineStr">
        <is>
          <t>V2.11 2023 May</t>
        </is>
      </c>
      <c r="T50" s="110" t="n"/>
    </row>
    <row r="51" hidden="1" outlineLevel="1" ht="71.25" customHeight="1">
      <c r="A51" s="58" t="inlineStr">
        <is>
          <t>TC_PSAC_S120</t>
        </is>
      </c>
      <c r="B51" s="102" t="inlineStr">
        <is>
          <t>[Email - Agent received email notification  on Vessel Itinerary creation] 
- with (current  &lt;= ETB &lt;= current + 3 days ) ]</t>
        </is>
      </c>
      <c r="C51" s="103" t="n"/>
      <c r="D51" s="102" t="inlineStr">
        <is>
          <t>PSAC user</t>
        </is>
      </c>
      <c r="E51" s="104" t="n"/>
      <c r="F51" s="102" t="inlineStr">
        <is>
          <t>Agent check mailbox
Note: If ETB is past timing, notification won't be trigger for outdated.</t>
        </is>
      </c>
      <c r="G51" s="106" t="inlineStr">
        <is>
          <t>1. Email notification on TermData 02 creation is received based on ETB timing  with future timing and within 3 days.
- the information in the email is correct.
- 1 emails received.
Subject [JIT] Creation of Vessel Itinerary</t>
        </is>
      </c>
      <c r="H51" s="108" t="n"/>
      <c r="I51" s="108" t="n"/>
      <c r="J51" s="57" t="n"/>
      <c r="K51" s="72" t="n"/>
      <c r="L51" s="54" t="n"/>
      <c r="M51" s="54" t="n"/>
      <c r="N51" s="55" t="n"/>
      <c r="O51" s="55" t="n"/>
      <c r="P51" s="55" t="n"/>
      <c r="Q51" s="55" t="n"/>
      <c r="R51" s="55" t="inlineStr">
        <is>
          <t>S</t>
        </is>
      </c>
      <c r="S51" s="55" t="inlineStr">
        <is>
          <t>V2.11 2023 May</t>
        </is>
      </c>
      <c r="T51" s="110" t="n"/>
    </row>
    <row r="52" hidden="1" outlineLevel="1" ht="106.15" customHeight="1">
      <c r="A52" s="58" t="inlineStr">
        <is>
          <t>TC_PSAC_S121</t>
        </is>
      </c>
      <c r="B52" s="102" t="inlineStr">
        <is>
          <t>[Online - PSAC user Submit Vessel Itinerary] - click on 3dot &gt; +Create, click SAVE without make any changes</t>
        </is>
      </c>
      <c r="C52" s="103" t="n"/>
      <c r="D52" s="102" t="inlineStr">
        <is>
          <t>PSAC user</t>
        </is>
      </c>
      <c r="E52" s="104" t="n"/>
      <c r="F52" s="102" t="inlineStr">
        <is>
          <t>1. Agent click on 3 dots &gt; Create, add activities for INS, ANU, USW
2. Fill in Ship master email (donot click the Envelope button)
3. Click Save button</t>
        </is>
      </c>
      <c r="G52" s="106" t="inlineStr">
        <is>
          <t xml:space="preserve">Check Vessel Itinerary Details Page
(if no ETA, once first Submit Vessel Itinerary Estimated Time of Arrival = ETB of Terminal data, after will save ETB value into Agent_Vessel_Call.ETA )
Estimated Time of Unberthing  = ETU
Sorting of the activities are the same as Vessel Itinerary page
after Save the Vessel Itinerary display submit Successfully and back to Vessel Itinerary page with all records refreshed.
</t>
        </is>
      </c>
      <c r="H52" s="108" t="n"/>
      <c r="I52" s="108" t="n"/>
      <c r="J52" s="57" t="n"/>
      <c r="K52" s="72" t="n"/>
      <c r="L52" s="54" t="n"/>
      <c r="M52" s="54" t="n"/>
      <c r="N52" s="55" t="n"/>
      <c r="O52" s="55" t="n"/>
      <c r="P52" s="55" t="n"/>
      <c r="Q52" s="55" t="n"/>
      <c r="R52" s="55" t="inlineStr">
        <is>
          <t>S</t>
        </is>
      </c>
      <c r="S52" s="55" t="inlineStr">
        <is>
          <t>V2.11 2023 May</t>
        </is>
      </c>
      <c r="T52" s="110" t="n"/>
    </row>
    <row r="53" hidden="1" outlineLevel="1" ht="316.5" customHeight="1">
      <c r="A53" s="58" t="inlineStr">
        <is>
          <t>TC_PSAC_S122</t>
        </is>
      </c>
      <c r="B53" s="102" t="inlineStr">
        <is>
          <t>[Online - Enquire Vessel Itinerary page after agent submitted Vessel Itinerary]</t>
        </is>
      </c>
      <c r="C53" s="103" t="n"/>
      <c r="D53" s="102" t="inlineStr">
        <is>
          <t>PSAC user</t>
        </is>
      </c>
      <c r="E53" s="104" t="n"/>
      <c r="F53" s="102" t="inlineStr">
        <is>
          <t>1. Agent check Vessel Itinerary page after agent submitted Vessel Itinerary
2. Service Provider check service provider page</t>
        </is>
      </c>
      <c r="G53" s="106" t="inlineStr">
        <is>
          <t>Check Vessel Itinerary Details Page
(if no ETA, once first Submit Vessel Itinerary Estimated Time of Arrival = ETB of Terminal data, after will save ETB value into Agent_Vessel_Call.ETA )
Estimated Time of Unberthing  = ETU
Sorting of the activities are the same as Vessel Itinerary page
Check Vessel Itinerary Page after save
"Vessel Itinerary Submitted"  Icon is Green after Vessel Itinerary submit
- At the right side, there is a 3dot icon, showing "Edit" and "Delete" options
Check Dashboard (Check status, Check listing of activities, can collapse the vessel record when v2.9)
ETA date = ETB, Status is Arriving  
Activity seq display: BERTHING - UNBERTHING
The blue or red colour is not base on current time. it base the activity SRT/CST timing comparing with planned/actual to see if they started/ended ontime or late.
INS Check Bunkering Page
Vessel listed and able to see all activities with correct info
Only bunkering  activity under "INS" have 3dot
ANU Check Towage Page
Vessel listed and able to see all activities with correct info
Only Towage activity under "ANU" have 3dot.  
USW Check Supplies Page
Vessel listed and able to see all activities with correct info
Only Supplies  activity under "USW" have 3dot.</t>
        </is>
      </c>
      <c r="H53" s="108" t="n"/>
      <c r="I53" s="108" t="n"/>
      <c r="J53" s="57" t="n"/>
      <c r="K53" s="72" t="n"/>
      <c r="L53" s="54" t="n"/>
      <c r="M53" s="54" t="n"/>
      <c r="N53" s="55" t="n"/>
      <c r="O53" s="55" t="n"/>
      <c r="P53" s="55" t="n"/>
      <c r="Q53" s="55" t="n"/>
      <c r="R53" s="55" t="inlineStr">
        <is>
          <t>S</t>
        </is>
      </c>
      <c r="S53" s="55" t="inlineStr">
        <is>
          <t>V2.11 2023 May</t>
        </is>
      </c>
      <c r="T53" s="110" t="n"/>
    </row>
    <row r="54" hidden="1" outlineLevel="1" ht="114" customHeight="1">
      <c r="A54" s="58" t="inlineStr">
        <is>
          <t>TC_PSAC_S123</t>
        </is>
      </c>
      <c r="B54" s="102" t="inlineStr">
        <is>
          <t>[DB - Enquire Terminal Data &amp; Agent Vessel Call record]
- Check  No Vessel Itinerary is auto-generated 
- Check for Active_I=N</t>
        </is>
      </c>
      <c r="C54" s="103" t="n"/>
      <c r="D54" s="102" t="inlineStr">
        <is>
          <t>DPP2 Admin</t>
        </is>
      </c>
      <c r="E54" s="104" t="n"/>
      <c r="F54" s="102" t="inlineStr">
        <is>
          <t>1. Go to the DB and retrieve the vessel created by PSAC.  Check the field VIID and other columns details</t>
        </is>
      </c>
      <c r="G54" s="106" t="inlineStr">
        <is>
          <t>1. Create record for Terminal Berthing successfully, with No record of vessel VIID autogenerated in  AGENT_VESSEL_CALL tables
2. all CREATOR_ORG_C,MODIFIER_ID,MODIFIER_ORG_C same with DPP2 - endpoint.xlsx  linked in Sheet Ref for V2.9
select *  from terminal_berthing where vsl_id = '2292605' ;
SELECT AGENT_VESSEL_CALL_ID, VSL_M, VOY_N, RTA_DT from AGENT_VESSEL_CALL where VSL_M||'/'||VOY_N = 'LHPSA2BER V0928/OUTV9266';</t>
        </is>
      </c>
      <c r="H54" s="108" t="n"/>
      <c r="I54" s="108" t="n"/>
      <c r="J54" s="57" t="n"/>
      <c r="K54" s="72" t="n"/>
      <c r="L54" s="54" t="n"/>
      <c r="M54" s="54" t="n"/>
      <c r="N54" s="55" t="n"/>
      <c r="O54" s="55" t="n"/>
      <c r="P54" s="55" t="n"/>
      <c r="Q54" s="55" t="n"/>
      <c r="R54" s="55" t="inlineStr">
        <is>
          <t>S</t>
        </is>
      </c>
      <c r="S54" s="55" t="inlineStr">
        <is>
          <t>V2.11 2023 May</t>
        </is>
      </c>
      <c r="T54" s="110" t="n"/>
    </row>
    <row r="55" hidden="1" outlineLevel="1" ht="42.75" customHeight="1">
      <c r="A55" s="58" t="inlineStr">
        <is>
          <t>TC_PSAC_S124</t>
        </is>
      </c>
      <c r="B55" s="102" t="inlineStr">
        <is>
          <t>[Online - Vessel Itinerary Details, after agent submit vessel itinerary, add Ship Master email] - after add email, click on Envelope</t>
        </is>
      </c>
      <c r="C55" s="103" t="n"/>
      <c r="D55" s="102" t="inlineStr">
        <is>
          <t>Agent &amp; Ship master</t>
        </is>
      </c>
      <c r="E55" s="104" t="n"/>
      <c r="F55" s="102" t="inlineStr">
        <is>
          <t>Agent Enter the ship master email and Click the envelope icon</t>
        </is>
      </c>
      <c r="G55" s="106" t="inlineStr">
        <is>
          <t>1. Agent &amp; Ship master will receive email notification
- 2 mails' All the information with all activities exist in the email are correct.
- [JIT] Vessel Itinerary - Vessel name</t>
        </is>
      </c>
      <c r="H55" s="108" t="n"/>
      <c r="I55" s="108" t="n"/>
      <c r="J55" s="57" t="n"/>
      <c r="K55" s="72" t="n"/>
      <c r="L55" s="54" t="n"/>
      <c r="M55" s="54" t="n"/>
      <c r="N55" s="55" t="n"/>
      <c r="O55" s="55" t="n"/>
      <c r="P55" s="55" t="n"/>
      <c r="Q55" s="55" t="n"/>
      <c r="R55" s="55" t="inlineStr">
        <is>
          <t>M</t>
        </is>
      </c>
      <c r="S55" s="55" t="inlineStr">
        <is>
          <t>V2.11 2023 May</t>
        </is>
      </c>
      <c r="T55" s="110" t="n"/>
    </row>
  </sheetData>
  <mergeCells count="6">
    <mergeCell ref="A2:L2"/>
    <mergeCell ref="A1:L1"/>
    <mergeCell ref="A5:R5"/>
    <mergeCell ref="A3:L3"/>
    <mergeCell ref="A6:R6"/>
    <mergeCell ref="A4:L4"/>
  </mergeCells>
  <conditionalFormatting sqref="J30">
    <cfRule type="cellIs" priority="3" operator="equal" dxfId="5">
      <formula>"Blocked"</formula>
    </cfRule>
    <cfRule type="cellIs" priority="4" operator="equal" dxfId="6">
      <formula>"N/A"</formula>
    </cfRule>
    <cfRule type="cellIs" priority="5" operator="equal" dxfId="5">
      <formula>"In Progress"</formula>
    </cfRule>
    <cfRule type="cellIs" priority="6" operator="equal" dxfId="4">
      <formula>"Retest Pass"</formula>
    </cfRule>
    <cfRule type="cellIs" priority="7" operator="equal" dxfId="4">
      <formula>"Passed"</formula>
    </cfRule>
  </conditionalFormatting>
  <conditionalFormatting sqref="J32:J33">
    <cfRule type="cellIs" priority="187" operator="equal" dxfId="4">
      <formula>"Retest Pass"</formula>
    </cfRule>
    <cfRule type="cellIs" priority="186" operator="equal" dxfId="5">
      <formula>"In Progress"</formula>
    </cfRule>
    <cfRule type="cellIs" priority="185" operator="equal" dxfId="6">
      <formula>"N/A"</formula>
    </cfRule>
    <cfRule type="cellIs" priority="184" operator="equal" dxfId="5">
      <formula>"Blocked"</formula>
    </cfRule>
    <cfRule type="cellIs" priority="188" operator="equal" dxfId="4">
      <formula>"Passed"</formula>
    </cfRule>
  </conditionalFormatting>
  <conditionalFormatting sqref="J35:J36">
    <cfRule type="cellIs" priority="203" operator="equal" dxfId="4">
      <formula>"Passed"</formula>
    </cfRule>
    <cfRule type="cellIs" priority="201" operator="equal" dxfId="5">
      <formula>"In Progress"</formula>
    </cfRule>
    <cfRule type="cellIs" priority="200" operator="equal" dxfId="6">
      <formula>"N/A"</formula>
    </cfRule>
    <cfRule type="cellIs" priority="199" operator="equal" dxfId="5">
      <formula>"Blocked"</formula>
    </cfRule>
    <cfRule type="cellIs" priority="202" operator="equal" dxfId="4">
      <formula>"Retest Pass"</formula>
    </cfRule>
  </conditionalFormatting>
  <conditionalFormatting sqref="J38:J55">
    <cfRule type="cellIs" priority="155" operator="equal" dxfId="4">
      <formula>"Retest Pass"</formula>
    </cfRule>
    <cfRule type="cellIs" priority="154" operator="equal" dxfId="5">
      <formula>"In Progress"</formula>
    </cfRule>
    <cfRule type="cellIs" priority="153" operator="equal" dxfId="6">
      <formula>"N/A"</formula>
    </cfRule>
    <cfRule type="cellIs" priority="152" operator="equal" dxfId="5">
      <formula>"Blocked"</formula>
    </cfRule>
    <cfRule type="cellIs" priority="156" operator="equal" dxfId="4">
      <formula>"Passed"</formula>
    </cfRule>
  </conditionalFormatting>
  <conditionalFormatting sqref="J28:K31">
    <cfRule type="cellIs" priority="65" operator="equal" dxfId="5">
      <formula>"In Progress"</formula>
    </cfRule>
    <cfRule type="cellIs" priority="66" operator="equal" dxfId="4">
      <formula>"Retest Pass"</formula>
    </cfRule>
    <cfRule type="cellIs" priority="67" operator="equal" dxfId="4">
      <formula>"Passed"</formula>
    </cfRule>
    <cfRule type="cellIs" priority="64" operator="equal" dxfId="6">
      <formula>"N/A"</formula>
    </cfRule>
    <cfRule type="cellIs" priority="63" operator="equal" dxfId="5">
      <formula>"Blocked"</formula>
    </cfRule>
  </conditionalFormatting>
  <conditionalFormatting sqref="J28:K55">
    <cfRule type="cellIs" priority="23" operator="equal" dxfId="2">
      <formula>"Retest Fail"</formula>
    </cfRule>
    <cfRule type="cellIs" priority="24" operator="equal" dxfId="2">
      <formula>"Failed"</formula>
    </cfRule>
  </conditionalFormatting>
  <conditionalFormatting sqref="J34:K34">
    <cfRule type="cellIs" priority="62" operator="equal" dxfId="4">
      <formula>"Passed"</formula>
    </cfRule>
    <cfRule type="cellIs" priority="61" operator="equal" dxfId="4">
      <formula>"Retest Pass"</formula>
    </cfRule>
    <cfRule type="cellIs" priority="60" operator="equal" dxfId="5">
      <formula>"In Progress"</formula>
    </cfRule>
    <cfRule type="cellIs" priority="59" operator="equal" dxfId="6">
      <formula>"N/A"</formula>
    </cfRule>
    <cfRule type="cellIs" priority="58" operator="equal" dxfId="5">
      <formula>"Blocked"</formula>
    </cfRule>
  </conditionalFormatting>
  <conditionalFormatting sqref="J37:K37">
    <cfRule type="cellIs" priority="57" operator="equal" dxfId="4">
      <formula>"Passed"</formula>
    </cfRule>
    <cfRule type="cellIs" priority="56" operator="equal" dxfId="4">
      <formula>"Retest Pass"</formula>
    </cfRule>
    <cfRule type="cellIs" priority="55" operator="equal" dxfId="5">
      <formula>"In Progress"</formula>
    </cfRule>
    <cfRule type="cellIs" priority="54" operator="equal" dxfId="6">
      <formula>"N/A"</formula>
    </cfRule>
    <cfRule type="cellIs" priority="53" operator="equal" dxfId="5">
      <formula>"Blocked"</formula>
    </cfRule>
  </conditionalFormatting>
  <conditionalFormatting sqref="K28:K39">
    <cfRule type="cellIs" priority="149" operator="equal" dxfId="0">
      <formula>"Failed"</formula>
    </cfRule>
    <cfRule type="cellIs" priority="148" operator="equal" dxfId="0">
      <formula>"Retest Fail"</formula>
    </cfRule>
  </conditionalFormatting>
  <conditionalFormatting sqref="K31:K55">
    <cfRule type="cellIs" priority="166" operator="equal" dxfId="5">
      <formula>"Blocked"</formula>
    </cfRule>
    <cfRule type="cellIs" priority="167" operator="equal" dxfId="6">
      <formula>"N/A"</formula>
    </cfRule>
    <cfRule type="cellIs" priority="168" operator="equal" dxfId="5">
      <formula>"In Progress"</formula>
    </cfRule>
    <cfRule type="cellIs" priority="169" operator="equal" dxfId="4">
      <formula>"Retest Pass"</formula>
    </cfRule>
    <cfRule type="cellIs" priority="172" operator="equal" dxfId="4">
      <formula>"Passed"</formula>
    </cfRule>
  </conditionalFormatting>
  <conditionalFormatting sqref="K49:K55">
    <cfRule type="cellIs" priority="170" operator="equal" dxfId="0">
      <formula>"Retest Fail"</formula>
    </cfRule>
    <cfRule type="cellIs" priority="171" operator="equal" dxfId="0">
      <formula>"Failed"</formula>
    </cfRule>
  </conditionalFormatting>
  <dataValidations count="2">
    <dataValidation sqref="K28:K29 K31:K39 K49:K55" showDropDown="0" showInputMessage="1" showErrorMessage="1" allowBlank="1" type="list">
      <formula1>$A$12:$A$18</formula1>
    </dataValidation>
    <dataValidation sqref="R28:R48 R49:R55" showDropDown="0" showInputMessage="1" showErrorMessage="1" allowBlank="1" type="list">
      <formula1>Test_Cases_Complex</formula1>
    </dataValidation>
  </dataValidations>
  <pageMargins left="0.7" right="0.7" top="0.75" bottom="0.75" header="0.3" footer="0.3"/>
  <pageSetup orientation="portrait"/>
</worksheet>
</file>

<file path=xl/worksheets/sheet4.xml><?xml version="1.0" encoding="utf-8"?>
<worksheet xmlns="http://schemas.openxmlformats.org/spreadsheetml/2006/main">
  <sheetPr>
    <outlinePr summaryBelow="0"/>
    <pageSetUpPr/>
  </sheetPr>
  <dimension ref="A1:T94"/>
  <sheetViews>
    <sheetView topLeftCell="B25" zoomScale="70" zoomScaleNormal="70" workbookViewId="0">
      <selection activeCell="D30" sqref="D30"/>
    </sheetView>
  </sheetViews>
  <sheetFormatPr baseColWidth="8" defaultRowHeight="12.75" outlineLevelRow="2"/>
  <cols>
    <col width="17.265625" customWidth="1" min="1" max="1"/>
    <col width="52" customWidth="1" min="2" max="2"/>
    <col width="18.1328125" customWidth="1" min="3" max="3"/>
    <col width="13.3984375" customWidth="1" min="4" max="4"/>
    <col width="8.59765625" customWidth="1" min="5" max="5"/>
    <col width="54.1328125" customWidth="1" min="6" max="6"/>
    <col width="81" customWidth="1" min="7" max="7"/>
    <col width="14.265625" customWidth="1" min="8" max="8"/>
    <col width="9.59765625" customWidth="1" min="9" max="9"/>
    <col width="17.73046875" customWidth="1" min="10" max="10"/>
    <col width="13.3984375" customWidth="1" min="11" max="11"/>
    <col width="11.1328125" customWidth="1" min="12" max="12"/>
    <col width="19.86328125" customWidth="1" min="15" max="15"/>
    <col width="16.3984375" customWidth="1" min="17" max="17"/>
    <col width="17.73046875" customWidth="1" min="18" max="19"/>
  </cols>
  <sheetData>
    <row r="1" ht="15" customFormat="1" customHeight="1" s="1">
      <c r="A1" s="341" t="inlineStr">
        <is>
          <t>DPP2 Test Cases for v2.11</t>
        </is>
      </c>
      <c r="R1" s="2" t="n"/>
      <c r="S1" s="2" t="n"/>
    </row>
    <row r="2" ht="11.65" customFormat="1" customHeight="1" s="1">
      <c r="A2" s="342" t="inlineStr">
        <is>
          <t>Pre-requisite</t>
        </is>
      </c>
      <c r="R2" s="2" t="n"/>
      <c r="S2" s="2" t="n"/>
    </row>
    <row r="3" ht="11.65" customFormat="1" customHeight="1" s="1">
      <c r="A3" s="340" t="inlineStr">
        <is>
          <t>All Users are available</t>
        </is>
      </c>
      <c r="R3" s="2" t="n"/>
      <c r="S3" s="2" t="n"/>
    </row>
    <row r="4" ht="11.65" customFormat="1" customHeight="1" s="1">
      <c r="A4" s="343" t="n"/>
      <c r="R4" s="2" t="n"/>
      <c r="S4" s="2" t="n"/>
    </row>
    <row r="5" ht="11.65" customFormat="1" customHeight="1" s="1">
      <c r="A5" s="344" t="inlineStr">
        <is>
          <t>CRITERIA/PURPOSE</t>
        </is>
      </c>
    </row>
    <row r="6" ht="11.65" customFormat="1" customHeight="1" s="1">
      <c r="A6" s="340" t="inlineStr">
        <is>
          <t>PSAC Terminal creates the terminal data.</t>
        </is>
      </c>
    </row>
    <row r="7" ht="11.65" customFormat="1" customHeight="1" s="1">
      <c r="A7" s="63" t="inlineStr">
        <is>
          <t>Pilotage and Towage for the PSAC vessel can come from (1) DPP2 API (2) OHS API</t>
        </is>
      </c>
      <c r="B7" s="340" t="n"/>
      <c r="C7" s="340" t="n"/>
      <c r="D7" s="340" t="n"/>
      <c r="E7" s="340" t="n"/>
      <c r="F7" s="340" t="n"/>
      <c r="G7" s="340" t="n"/>
      <c r="H7" s="340" t="n"/>
      <c r="I7" s="340" t="n"/>
      <c r="J7" s="340" t="n"/>
      <c r="K7" s="340" t="n"/>
      <c r="L7" s="340" t="n"/>
      <c r="M7" s="340" t="n"/>
      <c r="N7" s="340" t="n"/>
      <c r="O7" s="340" t="n"/>
      <c r="P7" s="340" t="n"/>
      <c r="Q7" s="340" t="n"/>
      <c r="R7" s="340" t="n"/>
      <c r="S7" s="340" t="n"/>
    </row>
    <row r="8" ht="11.65" customFormat="1" customHeight="1" s="1">
      <c r="A8" s="63" t="inlineStr">
        <is>
          <t>Pilotage and Towage VesselID+VesselVoyageNumber can be Matching TermData vesselFullOutVoyN last 6 chars  for CCA only</t>
        </is>
      </c>
      <c r="B8" s="340" t="n"/>
      <c r="C8" s="340" t="n"/>
      <c r="D8" s="340" t="n"/>
      <c r="E8" s="340" t="n"/>
      <c r="F8" s="340" t="n"/>
      <c r="G8" s="340" t="n"/>
      <c r="H8" s="340" t="n"/>
      <c r="I8" s="340" t="n"/>
      <c r="J8" s="340" t="n"/>
      <c r="K8" s="340" t="n"/>
      <c r="L8" s="340" t="n"/>
      <c r="M8" s="340" t="n"/>
      <c r="N8" s="340" t="n"/>
      <c r="O8" s="340" t="n"/>
      <c r="P8" s="340" t="n"/>
      <c r="Q8" s="340" t="n"/>
      <c r="R8" s="340" t="n"/>
      <c r="S8" s="340" t="n"/>
    </row>
    <row r="9" ht="14.25" customFormat="1" customHeight="1" s="3">
      <c r="B9" s="4" t="n"/>
      <c r="C9" s="5" t="n"/>
      <c r="F9" s="5" t="n"/>
      <c r="G9" s="4" t="n"/>
      <c r="H9" s="4" t="n"/>
      <c r="I9" s="4" t="n"/>
      <c r="J9" s="4" t="n"/>
    </row>
    <row r="10" ht="14.65" customFormat="1" customHeight="1" s="3" thickBot="1">
      <c r="A10" s="6" t="inlineStr">
        <is>
          <t xml:space="preserve">Test Summary Report </t>
        </is>
      </c>
      <c r="B10" s="7" t="n"/>
      <c r="C10" s="8" t="n"/>
      <c r="D10" s="9" t="n"/>
      <c r="E10" s="9" t="n"/>
      <c r="F10" s="10" t="n"/>
      <c r="G10" s="8" t="n"/>
      <c r="H10" s="8" t="n"/>
      <c r="I10" s="8" t="n"/>
      <c r="J10" s="8" t="n"/>
      <c r="K10" s="8" t="n"/>
      <c r="L10" s="8" t="n"/>
      <c r="M10" s="8" t="n"/>
      <c r="N10" s="8" t="n"/>
      <c r="O10" s="8" t="n"/>
      <c r="P10" s="8" t="n"/>
      <c r="Q10" s="8" t="n"/>
      <c r="R10" s="11" t="n"/>
      <c r="S10" s="11" t="n"/>
    </row>
    <row r="11" ht="14.65" customFormat="1" customHeight="1" s="3" thickBot="1">
      <c r="A11" s="12" t="inlineStr">
        <is>
          <t xml:space="preserve">Test Environment </t>
        </is>
      </c>
      <c r="B11" s="13" t="inlineStr">
        <is>
          <t>PAT</t>
        </is>
      </c>
      <c r="C11" s="14" t="n"/>
      <c r="D11" s="342" t="n"/>
      <c r="E11" s="342" t="n"/>
      <c r="F11" s="14" t="n"/>
      <c r="G11" s="14" t="n"/>
      <c r="H11" s="14" t="n"/>
      <c r="I11" s="14" t="n"/>
      <c r="J11" s="14" t="n"/>
      <c r="K11" s="14" t="n"/>
      <c r="L11" s="14" t="n"/>
      <c r="M11" s="14" t="n"/>
      <c r="N11" s="14" t="n"/>
      <c r="O11" s="14" t="n"/>
      <c r="P11" s="14" t="n"/>
      <c r="Q11" s="14" t="n"/>
      <c r="R11" s="15" t="n"/>
      <c r="S11" s="15" t="n"/>
    </row>
    <row r="12" ht="14.65" customFormat="1" customHeight="1" s="3" thickBot="1">
      <c r="A12" s="14" t="n"/>
      <c r="B12" s="1" t="n"/>
      <c r="C12" s="14" t="n"/>
      <c r="D12" s="342" t="n"/>
      <c r="E12" s="342" t="n"/>
      <c r="F12" s="14" t="n"/>
      <c r="G12" s="14" t="n"/>
      <c r="H12" s="14" t="n"/>
      <c r="I12" s="14" t="n"/>
      <c r="J12" s="14" t="n"/>
      <c r="K12" s="14" t="n"/>
      <c r="L12" s="14" t="n"/>
      <c r="M12" s="14" t="n"/>
      <c r="N12" s="14" t="n"/>
      <c r="O12" s="14" t="n"/>
      <c r="P12" s="14" t="n"/>
      <c r="Q12" s="14" t="n"/>
      <c r="R12" s="15" t="n"/>
      <c r="S12" s="15" t="n"/>
    </row>
    <row r="13" ht="30" customFormat="1" customHeight="1" s="3" thickBot="1">
      <c r="A13" s="16" t="inlineStr">
        <is>
          <t>Total Test Count</t>
        </is>
      </c>
      <c r="B13" s="17">
        <f>COUNTIF(A28:A285,"*")</f>
        <v/>
      </c>
      <c r="C13" s="18">
        <f>SUM(C14:C21)</f>
        <v/>
      </c>
      <c r="D13" s="109">
        <f>B13-B21</f>
        <v/>
      </c>
      <c r="F13" s="19" t="inlineStr">
        <is>
          <t>Defect Priority /Total</t>
        </is>
      </c>
      <c r="G13" s="19">
        <f>SUM(G14:G17)</f>
        <v/>
      </c>
      <c r="J13" s="20" t="inlineStr">
        <is>
          <t>Defect Status</t>
        </is>
      </c>
      <c r="K13" s="21">
        <f>SUM(K14:K20)</f>
        <v/>
      </c>
      <c r="L13" s="22" t="n"/>
      <c r="M13" s="22" t="n"/>
      <c r="N13" s="309" t="n"/>
      <c r="O13" s="309" t="inlineStr">
        <is>
          <t xml:space="preserve">Test Cases Complex </t>
        </is>
      </c>
      <c r="P13" s="65">
        <f>SUM(P14:P16)</f>
        <v/>
      </c>
      <c r="Q13" s="310" t="inlineStr">
        <is>
          <t>Estimated Effort</t>
        </is>
      </c>
    </row>
    <row r="14" ht="30" customFormat="1" customHeight="1" s="3">
      <c r="A14" s="23" t="inlineStr">
        <is>
          <t>Not Yet Run</t>
        </is>
      </c>
      <c r="B14" s="24">
        <f>COUNTIF(K27:K28,"*Not Yet Run*")</f>
        <v/>
      </c>
      <c r="C14" s="25">
        <f>IFERROR(B14/B13,0)</f>
        <v/>
      </c>
      <c r="F14" s="26" t="inlineStr">
        <is>
          <t>CAT A</t>
        </is>
      </c>
      <c r="G14" s="26">
        <f>COUNTIF(N227:N282,"*CAT A*")</f>
        <v/>
      </c>
      <c r="J14" s="27" t="inlineStr">
        <is>
          <t>Assgined</t>
        </is>
      </c>
      <c r="K14" s="28">
        <f>COUNTIF(O227:O286,"*Assigned*")</f>
        <v/>
      </c>
      <c r="L14" s="22" t="n"/>
      <c r="M14" s="22" t="n"/>
      <c r="N14" s="311" t="inlineStr">
        <is>
          <t>S</t>
        </is>
      </c>
      <c r="O14" s="311" t="inlineStr">
        <is>
          <t>Simple:
may be 15 min</t>
        </is>
      </c>
      <c r="P14" s="66">
        <f>COUNTIF(R27:R259,"S")</f>
        <v/>
      </c>
      <c r="Q14" s="67">
        <f>P14*(15/60/8)</f>
        <v/>
      </c>
    </row>
    <row r="15" ht="30" customFormat="1" customHeight="1" s="3">
      <c r="A15" s="29" t="inlineStr">
        <is>
          <t>Passed</t>
        </is>
      </c>
      <c r="B15" s="30">
        <f>COUNTIF(K27:K28,"*Passed*")</f>
        <v/>
      </c>
      <c r="C15" s="31">
        <f>IFERROR(B15/B13,0)</f>
        <v/>
      </c>
      <c r="F15" s="32" t="inlineStr">
        <is>
          <t>CAT B</t>
        </is>
      </c>
      <c r="G15" s="26">
        <f>COUNTIF(N227:N283,"*CAT B*")</f>
        <v/>
      </c>
      <c r="J15" s="33" t="inlineStr">
        <is>
          <t>Closed</t>
        </is>
      </c>
      <c r="K15" s="28">
        <f>COUNTIF(O227:O286,"*Closed*")</f>
        <v/>
      </c>
      <c r="L15" s="22" t="n"/>
      <c r="M15" s="22" t="n"/>
      <c r="N15" s="312" t="inlineStr">
        <is>
          <t>M</t>
        </is>
      </c>
      <c r="O15" s="312" t="inlineStr">
        <is>
          <t>Medium:
16 min - 40 min</t>
        </is>
      </c>
      <c r="P15" s="66">
        <f>COUNTIF(R27:R259,"M")</f>
        <v/>
      </c>
      <c r="Q15" s="67">
        <f>P15*(40/60/8)</f>
        <v/>
      </c>
    </row>
    <row r="16" ht="30" customFormat="1" customHeight="1" s="3">
      <c r="A16" s="313" t="inlineStr">
        <is>
          <t>Retest Pass</t>
        </is>
      </c>
      <c r="B16" s="30">
        <f>COUNTIF(K27:K286,"*Retest Pass*")</f>
        <v/>
      </c>
      <c r="C16" s="31">
        <f>IFERROR(B16/B13,0)</f>
        <v/>
      </c>
      <c r="F16" s="32" t="inlineStr">
        <is>
          <t>CAT C</t>
        </is>
      </c>
      <c r="G16" s="26">
        <f>COUNTIF(N227:N284,"*CAT C*")</f>
        <v/>
      </c>
      <c r="J16" s="33" t="inlineStr">
        <is>
          <t xml:space="preserve">New </t>
        </is>
      </c>
      <c r="K16" s="28">
        <f>COUNTIF(O227:O286,"*New*")</f>
        <v/>
      </c>
      <c r="L16" s="22" t="n"/>
      <c r="M16" s="22" t="n"/>
      <c r="N16" s="312" t="inlineStr">
        <is>
          <t>C</t>
        </is>
      </c>
      <c r="O16" s="312" t="inlineStr">
        <is>
          <t>Complex:
40 min - 60 min</t>
        </is>
      </c>
      <c r="P16" s="66">
        <f>COUNTIF(R27:R259,"C")</f>
        <v/>
      </c>
      <c r="Q16" s="67">
        <f>P16*(60/60/8)</f>
        <v/>
      </c>
    </row>
    <row r="17" ht="30" customFormat="1" customHeight="1" s="3" thickBot="1">
      <c r="A17" s="34" t="inlineStr">
        <is>
          <t>Failed</t>
        </is>
      </c>
      <c r="B17" s="35">
        <f>COUNTIF(K27:K28,"*Failed*")</f>
        <v/>
      </c>
      <c r="C17" s="36">
        <f>IFERROR(B17/B13,0)</f>
        <v/>
      </c>
      <c r="F17" s="37" t="inlineStr">
        <is>
          <t>NO ISSUE</t>
        </is>
      </c>
      <c r="G17" s="38">
        <f>COUNTIF(N227:N285,"*NO ISSUE*")</f>
        <v/>
      </c>
      <c r="J17" s="33" t="inlineStr">
        <is>
          <t>OnHold</t>
        </is>
      </c>
      <c r="K17" s="28">
        <f>COUNTIF(O227:O286,"*OnHold*")</f>
        <v/>
      </c>
      <c r="L17" s="22" t="n"/>
      <c r="M17" s="22" t="n"/>
      <c r="Q17" s="68" t="n"/>
    </row>
    <row r="18" ht="30" customFormat="1" customHeight="1" s="3" thickBot="1">
      <c r="A18" s="34" t="inlineStr">
        <is>
          <t>Retest Fail</t>
        </is>
      </c>
      <c r="B18" s="35">
        <f>COUNTIF(K227:K286,"*Retest FaJl*")</f>
        <v/>
      </c>
      <c r="C18" s="36">
        <f>IFERROR(B18/B13,0)</f>
        <v/>
      </c>
      <c r="J18" s="33" t="inlineStr">
        <is>
          <t>Rejected</t>
        </is>
      </c>
      <c r="K18" s="28">
        <f>COUNTIF(O227:O286,"*Rejected*")</f>
        <v/>
      </c>
      <c r="L18" s="22" t="n"/>
      <c r="M18" s="22" t="n"/>
      <c r="N18" s="314" t="n"/>
      <c r="O18" s="314" t="inlineStr">
        <is>
          <t xml:space="preserve">Test Data Prepration Complex </t>
        </is>
      </c>
      <c r="P18" s="69">
        <f>SUM(S19:S26)</f>
        <v/>
      </c>
      <c r="Q18" s="69" t="inlineStr">
        <is>
          <t>Estimated Effort</t>
        </is>
      </c>
    </row>
    <row r="19" ht="30" customFormat="1" customHeight="1" s="3">
      <c r="A19" s="39" t="inlineStr">
        <is>
          <t>In Progress</t>
        </is>
      </c>
      <c r="B19" s="40">
        <f>COUNTIF(K27:K28,"*Jn Progress*")</f>
        <v/>
      </c>
      <c r="C19" s="41">
        <f>IFERROR(B19/B13,0)</f>
        <v/>
      </c>
      <c r="J19" s="33" t="inlineStr">
        <is>
          <t>Reopened</t>
        </is>
      </c>
      <c r="K19" s="28">
        <f>COUNTIF(O227:O286,"*Reopened*")</f>
        <v/>
      </c>
      <c r="L19" s="22" t="n"/>
      <c r="M19" s="22" t="n"/>
      <c r="N19" s="315" t="inlineStr">
        <is>
          <t>Prep-C</t>
        </is>
      </c>
      <c r="O19" s="315" t="inlineStr">
        <is>
          <t xml:space="preserve">Complex:
31 - 1 hr </t>
        </is>
      </c>
      <c r="P19" s="70">
        <f>COUNTIF(R27:R226,"Prep-C")</f>
        <v/>
      </c>
      <c r="Q19" s="71">
        <f>P19*(60/60/8)</f>
        <v/>
      </c>
    </row>
    <row r="20" ht="30" customFormat="1" customHeight="1" s="3" thickBot="1">
      <c r="A20" s="42" t="inlineStr">
        <is>
          <t>Blocked</t>
        </is>
      </c>
      <c r="B20" s="40">
        <f>COUNTIF(K27:K28,"*Blocked*")</f>
        <v/>
      </c>
      <c r="C20" s="41">
        <f>IFERROR(B20/B13,0)</f>
        <v/>
      </c>
      <c r="J20" s="43" t="inlineStr">
        <is>
          <t>Resolved</t>
        </is>
      </c>
      <c r="K20" s="43">
        <f>COUNTIF(O227:O286,"*Resolved*")</f>
        <v/>
      </c>
      <c r="L20" s="22" t="n"/>
      <c r="M20" s="22" t="n"/>
      <c r="N20" s="315" t="inlineStr">
        <is>
          <t>Prep-2C</t>
        </is>
      </c>
      <c r="O20" s="315" t="inlineStr">
        <is>
          <t>2 Complex:
1hr - 2 hr</t>
        </is>
      </c>
      <c r="P20" s="70">
        <f>COUNTIF(R27:R226,"Prep-2C")</f>
        <v/>
      </c>
      <c r="Q20" s="71">
        <f>P20*(120/60/8)</f>
        <v/>
      </c>
    </row>
    <row r="21" ht="30" customFormat="1" customHeight="1" s="3" thickBot="1">
      <c r="A21" s="316" t="inlineStr">
        <is>
          <t>N/A</t>
        </is>
      </c>
      <c r="B21" s="44">
        <f>COUNTIF(K27:K28,"*N/A*")</f>
        <v/>
      </c>
      <c r="C21" s="45">
        <f>IFERROR(B21/B13,0)</f>
        <v/>
      </c>
      <c r="M21" s="22" t="n"/>
      <c r="N21" s="315" t="inlineStr">
        <is>
          <t>Prep-3C</t>
        </is>
      </c>
      <c r="O21" s="315" t="inlineStr">
        <is>
          <t>3 Complex:
 2hr - 3 hr</t>
        </is>
      </c>
      <c r="P21" s="70">
        <f>COUNTIF(R27:R226,"Prep-3C")</f>
        <v/>
      </c>
      <c r="Q21" s="71">
        <f>P21*(180/60/8)</f>
        <v/>
      </c>
    </row>
    <row r="22" ht="14.65" customFormat="1" customHeight="1" s="3" thickBot="1">
      <c r="B22" s="46" t="n"/>
      <c r="C22" s="5" t="n"/>
    </row>
    <row r="23" ht="14.65" customFormat="1" customHeight="1" s="3" thickBot="1">
      <c r="A23" s="47" t="inlineStr">
        <is>
          <t>Total Execution Rate</t>
        </is>
      </c>
      <c r="B23" s="48">
        <f>SUM(C15,C16,C17,C18,C19)</f>
        <v/>
      </c>
      <c r="C23" s="5" t="n"/>
    </row>
    <row r="24" ht="14.65" customFormat="1" customHeight="1" s="3" thickBot="1">
      <c r="A24" s="49" t="inlineStr">
        <is>
          <t>Total Remaining</t>
        </is>
      </c>
      <c r="B24" s="50">
        <f>C14</f>
        <v/>
      </c>
      <c r="C24" s="5" t="n"/>
      <c r="G24" s="4" t="n"/>
      <c r="H24" s="4" t="n"/>
      <c r="I24" s="4" t="n"/>
      <c r="J24" s="4" t="n"/>
    </row>
    <row r="25" ht="14.25" customFormat="1" customHeight="1" s="3">
      <c r="A25" s="5" t="n"/>
      <c r="B25" s="51" t="n"/>
      <c r="F25" s="4" t="n"/>
      <c r="G25" s="4" t="n"/>
      <c r="H25" s="4" t="n"/>
      <c r="I25" s="4" t="n"/>
      <c r="J25" s="4" t="n"/>
    </row>
    <row r="26" ht="14.25" customFormat="1" customHeight="1" s="3">
      <c r="B26" s="4" t="n"/>
      <c r="C26" s="5" t="n"/>
      <c r="F26" s="4" t="n"/>
      <c r="G26" s="4" t="n"/>
      <c r="H26" s="4" t="n"/>
      <c r="I26" s="4" t="n"/>
      <c r="J26" s="4" t="n"/>
    </row>
    <row r="27" ht="42.75" customFormat="1" customHeight="1" s="4">
      <c r="A27" s="52" t="inlineStr">
        <is>
          <t>Test Case ID</t>
        </is>
      </c>
      <c r="B27" s="52" t="inlineStr">
        <is>
          <t>Test Case Name</t>
        </is>
      </c>
      <c r="C27" s="52" t="inlineStr">
        <is>
          <t>Pre-Condition</t>
        </is>
      </c>
      <c r="D27" s="52" t="inlineStr">
        <is>
          <t>Actor(s)</t>
        </is>
      </c>
      <c r="E27" s="52" t="inlineStr">
        <is>
          <t>Test Data</t>
        </is>
      </c>
      <c r="F27" s="52" t="inlineStr">
        <is>
          <t>Step Description</t>
        </is>
      </c>
      <c r="G27" s="52" t="inlineStr">
        <is>
          <t>Expected Result</t>
        </is>
      </c>
      <c r="H27" s="112" t="inlineStr">
        <is>
          <t>Execution Date</t>
        </is>
      </c>
      <c r="I27" s="112" t="inlineStr">
        <is>
          <t>Time used in Mins</t>
        </is>
      </c>
      <c r="J27" s="52" t="inlineStr">
        <is>
          <t>Actual Result</t>
        </is>
      </c>
      <c r="K27" s="53" t="inlineStr">
        <is>
          <t>Status</t>
        </is>
      </c>
      <c r="L27" s="53" t="inlineStr">
        <is>
          <t>Defect ID</t>
        </is>
      </c>
      <c r="M27" s="53" t="inlineStr">
        <is>
          <t>Defect Description</t>
        </is>
      </c>
      <c r="N27" s="53" t="inlineStr">
        <is>
          <t>Defect Priority</t>
        </is>
      </c>
      <c r="O27" s="53" t="inlineStr">
        <is>
          <t>Defect Status</t>
        </is>
      </c>
      <c r="P27" s="53" t="inlineStr">
        <is>
          <t>Defect Type</t>
        </is>
      </c>
      <c r="Q27" s="53" t="inlineStr">
        <is>
          <t>Feedback Type</t>
        </is>
      </c>
      <c r="R27" s="53" t="inlineStr">
        <is>
          <t>Remarks</t>
        </is>
      </c>
      <c r="S27" s="53" t="inlineStr">
        <is>
          <t>In Scope</t>
        </is>
      </c>
    </row>
    <row r="28" ht="18" customFormat="1" customHeight="1" s="153">
      <c r="A28" s="147" t="n"/>
      <c r="B28" s="148" t="inlineStr">
        <is>
          <t>v2.10 for Singe Berthing of PSAC Terminal, CMA Agent</t>
        </is>
      </c>
      <c r="C28" s="149" t="n"/>
      <c r="D28" s="149" t="n"/>
      <c r="E28" s="149" t="n"/>
      <c r="F28" s="149" t="n"/>
      <c r="G28" s="149" t="n"/>
      <c r="H28" s="150" t="n"/>
      <c r="I28" s="150" t="n"/>
      <c r="J28" s="151" t="n"/>
      <c r="K28" s="152" t="n"/>
      <c r="L28" s="152" t="n"/>
      <c r="M28" s="152" t="n"/>
      <c r="N28" s="152" t="n"/>
      <c r="O28" s="152" t="n"/>
      <c r="P28" s="152" t="n"/>
      <c r="Q28" s="152" t="n"/>
      <c r="R28" s="152" t="n"/>
      <c r="S28" s="152" t="n"/>
    </row>
    <row r="29" collapsed="1" ht="18" customFormat="1" customHeight="1" s="119">
      <c r="A29" s="113" t="n"/>
      <c r="B29" s="114" t="inlineStr">
        <is>
          <t>Verify Vessel records display correctly after change retrieve logic based on vessel ID to Vessel ID + Voyage</t>
        </is>
      </c>
      <c r="C29" s="115" t="n"/>
      <c r="D29" s="115" t="n"/>
      <c r="E29" s="115" t="n"/>
      <c r="F29" s="115" t="n"/>
      <c r="G29" s="115" t="n"/>
      <c r="H29" s="116" t="n"/>
      <c r="I29" s="116" t="n"/>
      <c r="J29" s="117" t="n"/>
      <c r="K29" s="118" t="n"/>
      <c r="L29" s="118" t="n"/>
      <c r="M29" s="118" t="n"/>
      <c r="N29" s="118" t="n"/>
      <c r="O29" s="118" t="n"/>
      <c r="P29" s="118" t="n"/>
      <c r="Q29" s="118" t="n"/>
      <c r="R29" s="118" t="n"/>
      <c r="S29" s="118" t="n"/>
    </row>
    <row r="30" hidden="1" outlineLevel="1" ht="226.5" customHeight="1">
      <c r="A30" s="58" t="inlineStr">
        <is>
          <t>PSAC_V210_S01</t>
        </is>
      </c>
      <c r="B30" s="102" t="inlineStr">
        <is>
          <t xml:space="preserve">[Create different Vessel Itinerary for Single Berthing with exist same voyage + RTD exist ] 
</t>
        </is>
      </c>
      <c r="C30" s="103" t="n"/>
      <c r="D30" s="102" t="inlineStr">
        <is>
          <t>PSAC Terminal</t>
        </is>
      </c>
      <c r="E30" s="104" t="n"/>
      <c r="F30" s="102" t="inlineStr">
        <is>
          <t xml:space="preserve">DPP2 Terminal API
- Create Terminal Data within ETB within 72 hours and submit vessel itinerary 
- Update RTD ,departed _i timing as below conditions
- at last change ETB to &gt; 72 hours
1. Vessel ID - A, Voyage - 456	, ETB without 72 hours , RTD exist with past timing	, departed _i = N
2. Vessel ID - B, Voyage - 456	, ETB within 72 hours &gt; current, RTD not exist 	, departed _i = Y
3. Vessel ID - B, Voyage - 789	, ETB within 72 hours &gt; current, RTD exist with past timing	, departed _i = N
4. Vessel ID - A, Voyage - 123	, ETB within 72 hours &gt; current, RTD not exist 	, departed _i = N
</t>
        </is>
      </c>
      <c r="G30" s="106" t="inlineStr">
        <is>
          <t xml:space="preserve">1. before online Submit Vessel Itinerary Vessel A + 123 , Vessel B + 789 will display 
2. after Submit Vessel Itinerary   Vessel A + 123 , Vessel A + 456， Vessel B + 789 will display 
3. all vessel will disappear after change departed_I= 'Y'
</t>
        </is>
      </c>
      <c r="H30" s="108" t="n"/>
      <c r="I30" s="108" t="n"/>
      <c r="J30" s="57" t="n"/>
      <c r="K30" s="72" t="n"/>
      <c r="L30" s="54" t="n"/>
      <c r="M30" s="54" t="n"/>
      <c r="N30" s="55" t="n"/>
      <c r="O30" s="55" t="n"/>
      <c r="P30" s="55" t="n"/>
      <c r="Q30" s="55" t="n"/>
      <c r="R30" s="55" t="inlineStr">
        <is>
          <t>M</t>
        </is>
      </c>
      <c r="S30" s="55" t="inlineStr">
        <is>
          <t>V2.10 2023 Apr</t>
        </is>
      </c>
      <c r="T30" s="110" t="n"/>
    </row>
    <row r="31" hidden="1" outlineLevel="1" ht="45" customHeight="1">
      <c r="A31" s="58" t="inlineStr">
        <is>
          <t>PSAC_V210_S02</t>
        </is>
      </c>
      <c r="B31" s="102" t="inlineStr">
        <is>
          <t xml:space="preserve">[Create Inbound Pilotage for Vessel A + 123 , Vessel A + 456,Vessel B + 789   ] 
</t>
        </is>
      </c>
      <c r="C31" s="103" t="n"/>
      <c r="D31" s="102" t="inlineStr">
        <is>
          <t>Service Provider PSAM</t>
        </is>
      </c>
      <c r="E31" s="104" t="n"/>
      <c r="F31" s="102" t="inlineStr">
        <is>
          <t xml:space="preserve">DPP2 / OHS Pilotage API - Create Pilotage Data to match Vessel A + 123 , Vessel A + 456,Vessel B + 789  </t>
        </is>
      </c>
      <c r="G31" s="106" t="inlineStr">
        <is>
          <t xml:space="preserve">all Pilotage can be matched and display correctly
</t>
        </is>
      </c>
      <c r="H31" s="108" t="n"/>
      <c r="I31" s="108" t="n"/>
      <c r="J31" s="57" t="n"/>
      <c r="K31" s="72" t="n"/>
      <c r="L31" s="54" t="n"/>
      <c r="M31" s="54" t="n"/>
      <c r="N31" s="55" t="n"/>
      <c r="O31" s="55" t="n"/>
      <c r="P31" s="55" t="n"/>
      <c r="Q31" s="55" t="n"/>
      <c r="R31" s="55" t="inlineStr">
        <is>
          <t>M</t>
        </is>
      </c>
      <c r="S31" s="55" t="inlineStr">
        <is>
          <t>V2.10 2023 Apr</t>
        </is>
      </c>
      <c r="T31" s="110" t="n"/>
    </row>
    <row r="32" collapsed="1" ht="18" customFormat="1" customHeight="1" s="119">
      <c r="A32" s="113" t="n"/>
      <c r="B32" s="114" t="inlineStr">
        <is>
          <t>Verify if Single Berthing records can be display correctly  before Submit Vessel Itinerary (3 days is configured, must check before testing)</t>
        </is>
      </c>
      <c r="C32" s="115" t="n"/>
      <c r="D32" s="115" t="n"/>
      <c r="E32" s="115" t="n"/>
      <c r="F32" s="115" t="n"/>
      <c r="G32" s="115" t="n"/>
      <c r="H32" s="116" t="n"/>
      <c r="I32" s="116" t="n"/>
      <c r="J32" s="117" t="n"/>
      <c r="K32" s="118" t="n"/>
      <c r="L32" s="118" t="n"/>
      <c r="M32" s="118" t="n"/>
      <c r="N32" s="118" t="n"/>
      <c r="O32" s="118" t="n"/>
      <c r="P32" s="118" t="n"/>
      <c r="Q32" s="118" t="n"/>
      <c r="R32" s="118" t="n"/>
      <c r="S32" s="118" t="n"/>
    </row>
    <row r="33" hidden="1" outlineLevel="1" ht="110.45" customFormat="1" customHeight="1" s="56">
      <c r="A33" s="58" t="inlineStr">
        <is>
          <t>PSAC_V210_S03</t>
        </is>
      </c>
      <c r="B33" s="103" t="inlineStr">
        <is>
          <t>[DPP2 API - Create Terminal Data record with  (  ETB &lt; current - 3 days) ] 
- SEQ1 (Location P10)
so now BTR, UBTR, ETB dates , ETU, ATU does not exist</t>
        </is>
      </c>
      <c r="C33" s="102" t="inlineStr">
        <is>
          <t xml:space="preserve">Avail Dates in vessel:  BTR, UBTR, ETB </t>
        </is>
      </c>
      <c r="D33" s="104" t="inlineStr">
        <is>
          <t>PSAC Terminal</t>
        </is>
      </c>
      <c r="E33" s="102" t="n"/>
      <c r="F33" s="105" t="inlineStr">
        <is>
          <t>1. Craft Create Terminal Data  JSON message and run in Postman
- with these dates ( BTR, UBTR ) &gt; current, and  ETB ( &lt; current - 3 days) dates
Better give ETB as outdate timing e.g.  ETB &lt; current - 3 days</t>
        </is>
      </c>
      <c r="G33" s="105" t="inlineStr">
        <is>
          <t>1. Terminal Data  for SEQ1 ETB created successfully.
2. all CREATOR_ORG_C,MODIFIER_ID,MODIFIER_ORG_C same with DPP2 - endpoint.xlsx  linked in Sheet Ref for V2.10</t>
        </is>
      </c>
      <c r="H33" s="97" t="n"/>
      <c r="I33" s="97" t="n"/>
      <c r="J33" s="111" t="n"/>
      <c r="K33" s="57" t="n"/>
      <c r="L33" s="72" t="n"/>
      <c r="M33" s="54" t="n"/>
      <c r="N33" s="55" t="n"/>
      <c r="O33" s="55" t="n"/>
      <c r="P33" s="55" t="n"/>
      <c r="Q33" s="55" t="n"/>
      <c r="R33" s="55" t="inlineStr">
        <is>
          <t>S</t>
        </is>
      </c>
      <c r="S33" s="55" t="inlineStr">
        <is>
          <t>V2.10 2023 Apr</t>
        </is>
      </c>
    </row>
    <row r="34" hidden="1" outlineLevel="1" ht="42.75" customFormat="1" customHeight="1" s="56">
      <c r="A34" s="58" t="inlineStr">
        <is>
          <t>PSAC_V210_S04</t>
        </is>
      </c>
      <c r="B34" s="103" t="inlineStr">
        <is>
          <t xml:space="preserve">[Online - Enquire Terminal Data Vessel Itinerary page]
</t>
        </is>
      </c>
      <c r="C34" s="102" t="n"/>
      <c r="D34" s="104" t="inlineStr">
        <is>
          <t>CCA Agent</t>
        </is>
      </c>
      <c r="E34" s="102" t="n"/>
      <c r="F34" s="106" t="inlineStr">
        <is>
          <t>1. Agent  check Vessel Itinerary Page</t>
        </is>
      </c>
      <c r="G34" s="108" t="inlineStr">
        <is>
          <t xml:space="preserve">Agent user can not View vessel itinerary for Terminal Data .
</t>
        </is>
      </c>
      <c r="H34" s="97" t="n"/>
      <c r="I34" s="97" t="n"/>
      <c r="J34" s="111" t="n"/>
      <c r="K34" s="57" t="n"/>
      <c r="L34" s="72" t="n"/>
      <c r="M34" s="55" t="n"/>
      <c r="N34" s="55" t="n"/>
      <c r="O34" s="55" t="n"/>
      <c r="P34" s="55" t="n"/>
      <c r="Q34" s="55" t="n"/>
      <c r="R34" s="55" t="inlineStr">
        <is>
          <t>S</t>
        </is>
      </c>
      <c r="S34" s="55" t="inlineStr">
        <is>
          <t>V2.10 2023 Apr</t>
        </is>
      </c>
    </row>
    <row r="35" hidden="1" outlineLevel="1" ht="57" customFormat="1" customHeight="1" s="3">
      <c r="A35" s="58" t="inlineStr">
        <is>
          <t>PSAC_V210_S05</t>
        </is>
      </c>
      <c r="B35" s="103" t="inlineStr">
        <is>
          <t>[Email - Agent received No email notification  on creation of TermData  with ETB outdate ]</t>
        </is>
      </c>
      <c r="C35" s="104" t="n"/>
      <c r="D35" s="104" t="inlineStr">
        <is>
          <t>CCA Agent</t>
        </is>
      </c>
      <c r="E35" s="104" t="n"/>
      <c r="F35" s="107" t="inlineStr">
        <is>
          <t>Agent check mailbox
Note: If ETB is past timing, notification won't be trigger for outdated.</t>
        </is>
      </c>
      <c r="G35" s="104" t="inlineStr">
        <is>
          <t>1. Agent dun receive Email notification on TermData  creation based on ETB outdate.
 Like this subject
Subject [JIT] Creation of Vessel Itinerary</t>
        </is>
      </c>
      <c r="H35" s="97" t="n"/>
      <c r="I35" s="97" t="n"/>
      <c r="J35" s="111" t="n"/>
      <c r="K35" s="57" t="n"/>
      <c r="L35" s="72" t="n"/>
      <c r="M35" s="87" t="n"/>
      <c r="N35" s="88" t="n"/>
      <c r="O35" s="88" t="n"/>
      <c r="P35" s="88" t="n"/>
      <c r="Q35" s="88" t="n"/>
      <c r="R35" s="55" t="inlineStr">
        <is>
          <t>S</t>
        </is>
      </c>
      <c r="S35" s="55" t="inlineStr">
        <is>
          <t>V2.10 2023 Apr</t>
        </is>
      </c>
    </row>
    <row r="36" hidden="1" outlineLevel="1" ht="96" customFormat="1" customHeight="1" s="56">
      <c r="A36" s="58" t="inlineStr">
        <is>
          <t>PSAC_V210_S06</t>
        </is>
      </c>
      <c r="B36" s="103" t="inlineStr">
        <is>
          <t>[DPP2 API - Update Terminal Data record  with  ( current - 3 days &lt;= ETB &lt; current )] 
- SEQ1 (Location P10)
- so now BTR, UBTR, ETB dates, ETU , ATU does not exist ]</t>
        </is>
      </c>
      <c r="C36" s="102" t="inlineStr">
        <is>
          <t xml:space="preserve">Avail Dates in vessel:  BTR, UBTR, ETB </t>
        </is>
      </c>
      <c r="D36" s="104" t="inlineStr">
        <is>
          <t>PSAC Terminal</t>
        </is>
      </c>
      <c r="E36" s="102" t="n"/>
      <c r="F36" s="105" t="inlineStr">
        <is>
          <t xml:space="preserve">1. Craft Update Terminal Data  JSON message and run in Postman
- only update current - 3 days &lt;= ETB &lt; current </t>
        </is>
      </c>
      <c r="G36" s="105" t="inlineStr">
        <is>
          <t>1. Terminal Data  for SEQ1 ETB updated successfully.
2. all CREATOR_ORG_C,MODIFIER_ID,MODIFIER_ORG_C same with DPP2 - endpoint.xlsx  linked in Sheet Ref for V2.10</t>
        </is>
      </c>
      <c r="H36" s="97" t="n"/>
      <c r="I36" s="97" t="n"/>
      <c r="J36" s="57" t="n"/>
      <c r="K36" s="72" t="n"/>
      <c r="L36" s="54" t="n"/>
      <c r="M36" s="54" t="n"/>
      <c r="N36" s="55" t="n"/>
      <c r="O36" s="55" t="n"/>
      <c r="P36" s="55" t="n"/>
      <c r="Q36" s="55" t="n"/>
      <c r="R36" s="55" t="inlineStr">
        <is>
          <t>M</t>
        </is>
      </c>
      <c r="S36" s="55" t="inlineStr">
        <is>
          <t>V2.10 2023 Apr</t>
        </is>
      </c>
    </row>
    <row r="37" hidden="1" outlineLevel="1" ht="158.45" customFormat="1" customHeight="1" s="56">
      <c r="A37" s="58" t="inlineStr">
        <is>
          <t>PSAC_V210_S07</t>
        </is>
      </c>
      <c r="B37" s="103" t="inlineStr">
        <is>
          <t xml:space="preserve">[Online - Enquire Terminal Data Vessel Itinerary page]
</t>
        </is>
      </c>
      <c r="C37" s="102" t="n"/>
      <c r="D37" s="104" t="inlineStr">
        <is>
          <t>CCA Agent</t>
        </is>
      </c>
      <c r="E37" s="102" t="n"/>
      <c r="F37" s="106" t="inlineStr">
        <is>
          <t>1. Agent  check Vessel Itinerary Page</t>
        </is>
      </c>
      <c r="G37" s="106" t="inlineStr">
        <is>
          <t>Agent user can View and Create vessel itinerary for Terminal Data .
Agent check Vessel Itinerary Page
When Seq1 Json created:
- Header's Berthing time shows Seq1 ETB, Unberthing time shows Seq1 UBTRU
Berthing SRT = BTR, Start Time = ETB
Unberthing SRT = UBTR, End time = UBTR
- At the right side, there is a 3dot icon, showing "Create" option
- all info showing correctly （only have Berthing, Unberthing records)
- Vessel Itinerary is not Submit Icon display  Red as Itinerary Details still  need submit by user.
2. All the dates are correct, as per JSON</t>
        </is>
      </c>
      <c r="H37" s="86" t="n"/>
      <c r="I37" s="86" t="n"/>
      <c r="J37" s="57" t="n"/>
      <c r="K37" s="72" t="n"/>
      <c r="L37" s="54" t="n"/>
      <c r="M37" s="54" t="n"/>
      <c r="N37" s="55" t="n"/>
      <c r="O37" s="55" t="n"/>
      <c r="P37" s="55" t="n"/>
      <c r="Q37" s="55" t="n"/>
      <c r="R37" s="55" t="inlineStr">
        <is>
          <t>S</t>
        </is>
      </c>
      <c r="S37" s="55" t="inlineStr">
        <is>
          <t>V2.10 2023 Apr</t>
        </is>
      </c>
    </row>
    <row r="38" hidden="1" outlineLevel="1" ht="57" customFormat="1" customHeight="1" s="3">
      <c r="A38" s="58" t="inlineStr">
        <is>
          <t>PSAC_V210_S08</t>
        </is>
      </c>
      <c r="B38" s="103" t="inlineStr">
        <is>
          <t>[Email - Agent received No email notification  on creation of TermData  with ETB outdate ]</t>
        </is>
      </c>
      <c r="C38" s="104" t="n"/>
      <c r="D38" s="104" t="inlineStr">
        <is>
          <t>CCA Agent</t>
        </is>
      </c>
      <c r="E38" s="104" t="n"/>
      <c r="F38" s="107" t="inlineStr">
        <is>
          <t>Agent check mailbox
Note: If ETB is past timing, notification won't be trigger for outdated.</t>
        </is>
      </c>
      <c r="G38" s="104" t="inlineStr">
        <is>
          <t>1. Agent donot receive Email notification on TermData  creation based on ETB update.
 Like this subject
Subject [JIT] Creation of Vessel Itinerary</t>
        </is>
      </c>
      <c r="H38" s="98" t="n"/>
      <c r="I38" s="98" t="n"/>
      <c r="J38" s="57" t="n"/>
      <c r="K38" s="72" t="n"/>
      <c r="L38" s="101" t="n"/>
      <c r="M38" s="87" t="n"/>
      <c r="N38" s="88" t="n"/>
      <c r="O38" s="88" t="n"/>
      <c r="P38" s="88" t="n"/>
      <c r="Q38" s="88" t="n"/>
      <c r="R38" s="55" t="inlineStr">
        <is>
          <t>S</t>
        </is>
      </c>
      <c r="S38" s="55" t="inlineStr">
        <is>
          <t>V2.10 2023 Apr</t>
        </is>
      </c>
    </row>
    <row r="39" hidden="1" outlineLevel="1" ht="96" customFormat="1" customHeight="1" s="56">
      <c r="A39" s="58" t="inlineStr">
        <is>
          <t>PSAC_V210_S09</t>
        </is>
      </c>
      <c r="B39" s="103" t="inlineStr">
        <is>
          <t>[DPP2 API - update Terminal Data record  with ETU exist outdated] 
- SEQ1 (Location P10)
-  so now BTR, UBTR, current - 3 days &lt;= ETB &lt; current ,  ETU &lt; current ,ATU does not exist ]</t>
        </is>
      </c>
      <c r="C39" s="102" t="inlineStr">
        <is>
          <t>Avail Dates in vessel:  BTR, UBTR, ETB , ETU</t>
        </is>
      </c>
      <c r="D39" s="104" t="inlineStr">
        <is>
          <t>PSAC Terminal</t>
        </is>
      </c>
      <c r="E39" s="102" t="n"/>
      <c r="F39" s="105" t="inlineStr">
        <is>
          <t>1. Craft UPDATE Terminal Data JSON message and run in Postman
- Update ETU as Past timing</t>
        </is>
      </c>
      <c r="G39" s="105" t="inlineStr">
        <is>
          <t>1. Terminal Data for SEQ1 ETB updated successfully.
2. all CREATOR_ORG_C,MODIFIER_ID,MODIFIER_ORG_C same with DPP2 - endpoint.xlsx  linked in Sheet Ref for V2.10</t>
        </is>
      </c>
      <c r="H39" s="97" t="n"/>
      <c r="I39" s="97" t="n"/>
      <c r="J39" s="57" t="n"/>
      <c r="K39" s="72" t="n"/>
      <c r="L39" s="54" t="n"/>
      <c r="M39" s="54" t="n"/>
      <c r="N39" s="55" t="n"/>
      <c r="O39" s="55" t="n"/>
      <c r="P39" s="55" t="n"/>
      <c r="Q39" s="55" t="n"/>
      <c r="R39" s="55" t="inlineStr">
        <is>
          <t>M</t>
        </is>
      </c>
      <c r="S39" s="55" t="inlineStr">
        <is>
          <t>V2.10 2023 Apr</t>
        </is>
      </c>
    </row>
    <row r="40" hidden="1" outlineLevel="1" ht="153.95" customFormat="1" customHeight="1" s="56">
      <c r="A40" s="58" t="inlineStr">
        <is>
          <t>PSAC_V210_S10</t>
        </is>
      </c>
      <c r="B40" s="103" t="inlineStr">
        <is>
          <t xml:space="preserve">[Online - Enquire Terminal Data Vessel Itinerary page after update ETU as past timing]
</t>
        </is>
      </c>
      <c r="C40" s="102" t="n"/>
      <c r="D40" s="104" t="inlineStr">
        <is>
          <t>CCA Agent</t>
        </is>
      </c>
      <c r="E40" s="102" t="n"/>
      <c r="F40" s="106" t="inlineStr">
        <is>
          <t>1. Agent  check Vessel Itinerary Page</t>
        </is>
      </c>
      <c r="G40" s="106" t="inlineStr">
        <is>
          <t>Agent user can View vessel itinerary for Terminal Data , but cannot Create vessel itinerary
Agent check Vessel Itinerary Page
- Header's Berthing time shows Seq1 ETB, Unberthing time shows Seq1 ETU
Berthing SRT = BTR, Start Time = ETB
Unberthing SRT = UBTR, End time = ETU
- At the right side, there is No 3dot icon, No  "+Create" option
- all info showing correctly （only have Berthing, Unberthing records)
2. All the dates are correct, as per JSON</t>
        </is>
      </c>
      <c r="H40" s="86" t="n"/>
      <c r="I40" s="86" t="n"/>
      <c r="J40" s="57" t="n"/>
      <c r="K40" s="72" t="n"/>
      <c r="L40" s="54" t="n"/>
      <c r="M40" s="54" t="n"/>
      <c r="N40" s="55" t="n"/>
      <c r="O40" s="55" t="n"/>
      <c r="P40" s="55" t="n"/>
      <c r="Q40" s="55" t="n"/>
      <c r="R40" s="55" t="inlineStr">
        <is>
          <t>S</t>
        </is>
      </c>
      <c r="S40" s="55" t="inlineStr">
        <is>
          <t>V2.10 2023 Apr</t>
        </is>
      </c>
    </row>
    <row r="41" hidden="1" outlineLevel="1" ht="99.75" customFormat="1" customHeight="1" s="3">
      <c r="A41" s="58" t="inlineStr">
        <is>
          <t>PSAC_V210_S11</t>
        </is>
      </c>
      <c r="B41" s="103" t="inlineStr">
        <is>
          <t xml:space="preserve">[DPP2 API - update Terminal Data record  with ETU &gt; Current  and ATB, ATU with past timing &lt;  (current - 6 days) ] 
- SEQ1 (Location P10)
</t>
        </is>
      </c>
      <c r="C41" s="102" t="inlineStr">
        <is>
          <t xml:space="preserve">Avail Dates in vessel:  BTR, UBTR, ETB , ETU, ATB, ATU </t>
        </is>
      </c>
      <c r="D41" s="104" t="inlineStr">
        <is>
          <t>PSAC Terminal</t>
        </is>
      </c>
      <c r="E41" s="102" t="n"/>
      <c r="F41" s="106" t="inlineStr">
        <is>
          <t xml:space="preserve">1. Craft UPDATE Terminal Data  JSON message and run in Postman
- Update old ETB - 0.5hr &lt; SEQ1's ETB &lt; old ETB+ 0.5hr  won't trigger update ETB email
- Update ETU &gt; Current 
- Update ATB and ATU with earlier than  (current - 6 days) </t>
        </is>
      </c>
      <c r="G41" s="106" t="inlineStr">
        <is>
          <t>1. Terminal Data 01  for SEQ1 ETB, ETU, ATB, ATU  updated successfully.
2. all CREATOR_ORG_C,MODIFIER_ID,MODIFIER_ORG_C same with DPP2 - endpoint.xlsx  linked in Sheet Ref for V2.10</t>
        </is>
      </c>
      <c r="H41" s="98" t="n"/>
      <c r="I41" s="98" t="n"/>
      <c r="J41" s="57" t="n"/>
      <c r="K41" s="72" t="n"/>
      <c r="L41" s="101" t="n"/>
      <c r="M41" s="87" t="n"/>
      <c r="N41" s="88" t="n"/>
      <c r="O41" s="88" t="n"/>
      <c r="P41" s="88" t="n"/>
      <c r="Q41" s="88" t="n"/>
      <c r="R41" s="55" t="inlineStr">
        <is>
          <t>S</t>
        </is>
      </c>
      <c r="S41" s="55" t="inlineStr">
        <is>
          <t>V2.10 2023 Apr</t>
        </is>
      </c>
    </row>
    <row r="42" hidden="1" outlineLevel="1" ht="137.1" customFormat="1" customHeight="1" s="56">
      <c r="A42" s="58" t="inlineStr">
        <is>
          <t>PSAC_V210_S12</t>
        </is>
      </c>
      <c r="B42" s="103" t="inlineStr">
        <is>
          <t xml:space="preserve">[Online - Enquire Terminal Data Vessel Itinerary page after Update ETB &amp; ETU &amp; ATB, ATU ]
</t>
        </is>
      </c>
      <c r="C42" s="102" t="n"/>
      <c r="D42" s="104" t="inlineStr">
        <is>
          <t>CCA Agent</t>
        </is>
      </c>
      <c r="E42" s="102" t="n"/>
      <c r="F42" s="106" t="inlineStr">
        <is>
          <t>1. Agent  check Vessel Itinerary Page</t>
        </is>
      </c>
      <c r="G42" s="106" t="inlineStr">
        <is>
          <t>Agent user can View vessel itinerary for Terminal Data,  but cannot Create vessel itinerary
Agent check Vessel Itinerary Page
- Header's Berthing time shows Seq1 new ATB, Unberthing time shows Seq1 new ATU
Berthing SRT = BTR, Start Time = new ATB
Unberthing SRT = UBTR, End time = new ATU
- At the right side, there is No 3dot icon, No  "Create" option
- all info showing correctly （only have Berthing, Unberthing records)
2. All the dates are correct, as per JSON</t>
        </is>
      </c>
      <c r="H42" s="97" t="n"/>
      <c r="I42" s="97" t="n"/>
      <c r="J42" s="57" t="n"/>
      <c r="K42" s="72" t="n"/>
      <c r="L42" s="54" t="n"/>
      <c r="M42" s="54" t="n"/>
      <c r="N42" s="55" t="n"/>
      <c r="O42" s="55" t="n"/>
      <c r="P42" s="55" t="n"/>
      <c r="Q42" s="55" t="n"/>
      <c r="R42" s="55" t="inlineStr">
        <is>
          <t>M</t>
        </is>
      </c>
      <c r="S42" s="55" t="inlineStr">
        <is>
          <t>V2.10 2023 Apr</t>
        </is>
      </c>
    </row>
    <row r="43" hidden="1" outlineLevel="1" ht="114" customFormat="1" customHeight="1" s="56">
      <c r="A43" s="58" t="inlineStr">
        <is>
          <t>PSAC_V210_S13</t>
        </is>
      </c>
      <c r="B43" s="103" t="inlineStr">
        <is>
          <t>[Email - Agent received NO email notification  on update of TermData ETB , ATB, ATU ]</t>
        </is>
      </c>
      <c r="C43" s="102" t="n"/>
      <c r="D43" s="104" t="inlineStr">
        <is>
          <t>CCA Agent</t>
        </is>
      </c>
      <c r="E43" s="102" t="n"/>
      <c r="F43" s="106" t="inlineStr">
        <is>
          <t>Agent check mailbox
Note: If ETB &gt; current + 3 days , notification won't be trigger for outdated.
Note: If ATB &lt; current - 6 days , notification won't be trigger for outdated.
Note: If ATU &lt; current - 6 days , notification won't be trigger for outdated.</t>
        </is>
      </c>
      <c r="G43" s="106" t="inlineStr">
        <is>
          <t>1. No 3 Email notification based on ETB ,ATB, ATU update.
Subject :
[JIT] Update in Vessel ETB
[JIT] Vessel ATB /ATU</t>
        </is>
      </c>
      <c r="H43" s="86" t="n"/>
      <c r="I43" s="86" t="n"/>
      <c r="J43" s="57" t="n"/>
      <c r="K43" s="72" t="n"/>
      <c r="L43" s="54" t="n"/>
      <c r="M43" s="54" t="n"/>
      <c r="N43" s="55" t="n"/>
      <c r="O43" s="55" t="n"/>
      <c r="P43" s="55" t="n"/>
      <c r="Q43" s="55" t="n"/>
      <c r="R43" s="55" t="inlineStr">
        <is>
          <t>S</t>
        </is>
      </c>
      <c r="S43" s="55" t="inlineStr">
        <is>
          <t>V2.10 2023 Apr</t>
        </is>
      </c>
    </row>
    <row r="44" ht="18" customFormat="1" customHeight="1" s="153">
      <c r="A44" s="147" t="n"/>
      <c r="B44" s="148" t="inlineStr">
        <is>
          <t>v2.10 for Singe Berthing of JPC Terminal, OTK Agent</t>
        </is>
      </c>
      <c r="C44" s="149" t="n"/>
      <c r="D44" s="149" t="n"/>
      <c r="E44" s="149" t="n"/>
      <c r="F44" s="149" t="n"/>
      <c r="G44" s="149" t="n"/>
      <c r="H44" s="150" t="n"/>
      <c r="I44" s="150" t="n"/>
      <c r="J44" s="151" t="n"/>
      <c r="K44" s="152" t="n"/>
      <c r="L44" s="152" t="n"/>
      <c r="M44" s="152" t="n"/>
      <c r="N44" s="152" t="n"/>
      <c r="O44" s="152" t="n"/>
      <c r="P44" s="152" t="n"/>
      <c r="Q44" s="152" t="n"/>
      <c r="R44" s="152" t="n"/>
      <c r="S44" s="152" t="n"/>
    </row>
    <row r="45" collapsed="1" ht="18" customFormat="1" customHeight="1" s="119">
      <c r="A45" s="113" t="n"/>
      <c r="B45" s="114" t="inlineStr">
        <is>
          <t>Verify Vessel records display correctly after change retrieve logic based on vessel ID to Vessel ID + Voyage</t>
        </is>
      </c>
      <c r="C45" s="115" t="n"/>
      <c r="D45" s="115" t="n"/>
      <c r="E45" s="115" t="n"/>
      <c r="F45" s="115" t="n"/>
      <c r="G45" s="115" t="n"/>
      <c r="H45" s="116" t="n"/>
      <c r="I45" s="116" t="n"/>
      <c r="J45" s="117" t="n"/>
      <c r="K45" s="118" t="n"/>
      <c r="L45" s="118" t="n"/>
      <c r="M45" s="118" t="n"/>
      <c r="N45" s="118" t="n"/>
      <c r="O45" s="118" t="n"/>
      <c r="P45" s="118" t="n"/>
      <c r="Q45" s="118" t="n"/>
      <c r="R45" s="118" t="n"/>
      <c r="S45" s="118" t="n"/>
    </row>
    <row r="46" hidden="1" outlineLevel="1" ht="228" customFormat="1" customHeight="1" s="56">
      <c r="A46" s="58" t="inlineStr">
        <is>
          <t>JPC_V210_S01</t>
        </is>
      </c>
      <c r="B46" s="103" t="inlineStr">
        <is>
          <t xml:space="preserve">[Create different Vessel Itinerary  for Single Berthing with exist same voyage + RTD exist ] 
</t>
        </is>
      </c>
      <c r="C46" s="102" t="n"/>
      <c r="D46" s="104" t="inlineStr">
        <is>
          <t>JPC Terminal</t>
        </is>
      </c>
      <c r="E46" s="102" t="n"/>
      <c r="F46" s="105" t="inlineStr">
        <is>
          <t xml:space="preserve">DPP2 Termimal API 
- Create Terminal Data within ETB within 72 hours
- Update RTD ,departed _i timing as below conditions
- Submit Vessel Itinerary
- at last change ETB to &gt; 72 hours
1. Vessel ID - A, Voyage - 456	, ETB without 72 hours , RTD exist with past timing	, departed _i = N
2. Vessel ID - B, Voyage - 456	, ETB within 72 hours &gt; current, RTD not exist 	, departed _i = Y
3. Vessel ID - B, Voyage - 789	, ETB within 72 hours &gt; current, RTD exist with past timing	, departed _i = N
4. Vessel ID - A, Voyage - 123	, ETB within 72 hours &gt; current, RTD not exist 	, departed _i = N
</t>
        </is>
      </c>
      <c r="G46" s="105" t="inlineStr">
        <is>
          <t>1. before online save Vessel Itinerary Vessel A + 123 , Vessel B + 789 will dipslay 
2. aftter Vessel Itinerary   Vessel A + 123 , Vessel A + 456， Vessel B + 789 will dipslay 
3. all vessel will disappear after change departed_I= 'Y'</t>
        </is>
      </c>
      <c r="H46" s="97" t="n"/>
      <c r="I46" s="97" t="n"/>
      <c r="J46" s="57" t="n"/>
      <c r="K46" s="72" t="n"/>
      <c r="L46" s="54" t="n"/>
      <c r="M46" s="54" t="n"/>
      <c r="N46" s="55" t="n"/>
      <c r="O46" s="55" t="n"/>
      <c r="P46" s="55" t="n"/>
      <c r="Q46" s="55" t="n"/>
      <c r="R46" s="55" t="inlineStr">
        <is>
          <t>M</t>
        </is>
      </c>
      <c r="S46" s="55" t="inlineStr">
        <is>
          <t>V2.10 2023 Apr</t>
        </is>
      </c>
    </row>
    <row r="47" hidden="1" outlineLevel="1" ht="114" customFormat="1" customHeight="1" s="56">
      <c r="A47" s="58" t="inlineStr">
        <is>
          <t>JPC_V210_S02</t>
        </is>
      </c>
      <c r="B47" s="103" t="inlineStr">
        <is>
          <t xml:space="preserve">[Create Inbound Pilotage for Vessel A + 123 , Vessel A + 456,Vessel B + 789   ] 
</t>
        </is>
      </c>
      <c r="C47" s="102" t="n"/>
      <c r="D47" s="104" t="inlineStr">
        <is>
          <t>Service Provider PSAM</t>
        </is>
      </c>
      <c r="E47" s="102" t="n"/>
      <c r="F47" s="105" t="inlineStr">
        <is>
          <t xml:space="preserve">DPP2 / OHS Pilotage API - Create Pilotage Data to match Vessel A + 123 , Vessel A + 456,Vessel B + 789   
JPC will use smart logic to match with OHS/DPP2 Pilotage and Vsl Id is same ,Voygae is same or different or null  and CST/SRT within ETB-6 hr / ETA  to ETU+6 hr / ETD  
</t>
        </is>
      </c>
      <c r="G47" s="105" t="inlineStr">
        <is>
          <t xml:space="preserve">all Pilotage can be matched and display correctlly for  Vessel A + 123 , Vessel A + 456， Vessel B + 789
</t>
        </is>
      </c>
      <c r="H47" s="97" t="n"/>
      <c r="I47" s="97" t="n"/>
      <c r="J47" s="57" t="n"/>
      <c r="K47" s="72" t="n"/>
      <c r="L47" s="54" t="n"/>
      <c r="M47" s="54" t="n"/>
      <c r="N47" s="55" t="n"/>
      <c r="O47" s="55" t="n"/>
      <c r="P47" s="55" t="n"/>
      <c r="Q47" s="55" t="n"/>
      <c r="R47" s="55" t="inlineStr">
        <is>
          <t>M</t>
        </is>
      </c>
      <c r="S47" s="55" t="inlineStr">
        <is>
          <t>V2.10 2023 Apr</t>
        </is>
      </c>
    </row>
    <row r="48" collapsed="1" ht="18" customFormat="1" customHeight="1" s="119">
      <c r="A48" s="113" t="n"/>
      <c r="B48" s="114" t="inlineStr">
        <is>
          <t>Verify if Single Berthing records can be display  correctly before Submit Vessel Itinerary</t>
        </is>
      </c>
      <c r="C48" s="115" t="n"/>
      <c r="D48" s="115" t="n"/>
      <c r="E48" s="115" t="n"/>
      <c r="F48" s="115" t="inlineStr">
        <is>
          <t>3 days is configured, must check before testing</t>
        </is>
      </c>
      <c r="G48" s="115" t="n"/>
      <c r="H48" s="116" t="n"/>
      <c r="I48" s="116" t="n"/>
      <c r="J48" s="117" t="n"/>
      <c r="K48" s="118" t="n"/>
      <c r="L48" s="118" t="n"/>
      <c r="M48" s="118" t="n"/>
      <c r="N48" s="118" t="n"/>
      <c r="O48" s="118" t="n"/>
      <c r="P48" s="118" t="n"/>
      <c r="Q48" s="118" t="n"/>
      <c r="R48" s="118" t="n"/>
      <c r="S48" s="118" t="n"/>
    </row>
    <row r="49" hidden="1" outlineLevel="1" ht="110.1" customFormat="1" customHeight="1" s="56">
      <c r="A49" s="58" t="inlineStr">
        <is>
          <t>JPC_V210_S03</t>
        </is>
      </c>
      <c r="B49" s="103" t="inlineStr">
        <is>
          <t>[DPP2 API - Create Terminal Data  record with  (  ETB &lt; current - 3 days) ] 
- SEQ1 (Location P01)
so now BTR, UBTR, ETB dates , ETU, ATU does not exist</t>
        </is>
      </c>
      <c r="C49" s="102" t="inlineStr">
        <is>
          <t xml:space="preserve">Avail Dates in vessel:  BTR, UBTR, ETB </t>
        </is>
      </c>
      <c r="D49" s="104" t="inlineStr">
        <is>
          <t>JPC Terminal</t>
        </is>
      </c>
      <c r="E49" s="102" t="n"/>
      <c r="F49" s="105" t="inlineStr">
        <is>
          <t>1. Craft Create Terminal Data  JSON message and run in Postman
- with these dates ( BTR, UBTR ) &gt; current, and  ETB ( &lt; current - 3 days) dates
Better give ETB as outdate timing e.g  ETB &lt; current - 3 days</t>
        </is>
      </c>
      <c r="G49" s="105" t="inlineStr">
        <is>
          <t>1. Terminal Data  for SEQ1 ETB created successfully.
2. all CREATOR_ORG_C,MODIFIER_ID,MODIFIER_ORG_C same with DPP2 - endpoint.xlsx  linked in Sheet Ref for V2.10</t>
        </is>
      </c>
      <c r="H49" s="97" t="n"/>
      <c r="I49" s="97" t="n"/>
      <c r="J49" s="57" t="n"/>
      <c r="K49" s="72" t="n"/>
      <c r="L49" s="54" t="n"/>
      <c r="M49" s="54" t="n"/>
      <c r="N49" s="55" t="n"/>
      <c r="O49" s="55" t="n"/>
      <c r="P49" s="55" t="n"/>
      <c r="Q49" s="55" t="n"/>
      <c r="R49" s="55" t="inlineStr">
        <is>
          <t>M</t>
        </is>
      </c>
      <c r="S49" s="55" t="inlineStr">
        <is>
          <t>V2.10 2023 Apr</t>
        </is>
      </c>
    </row>
    <row r="50" hidden="1" outlineLevel="1" ht="42.75" customFormat="1" customHeight="1" s="56">
      <c r="A50" s="58" t="inlineStr">
        <is>
          <t>JPC_V210_S04</t>
        </is>
      </c>
      <c r="B50" s="103" t="inlineStr">
        <is>
          <t xml:space="preserve">[Online - Enquire Terminal Data Vessel Itinerary page]
</t>
        </is>
      </c>
      <c r="C50" s="102" t="n"/>
      <c r="D50" s="104" t="inlineStr">
        <is>
          <t>OTK Agent</t>
        </is>
      </c>
      <c r="E50" s="102" t="n"/>
      <c r="F50" s="106" t="inlineStr">
        <is>
          <t>1. Agent  check Vessel Itinerary Page</t>
        </is>
      </c>
      <c r="G50" s="108" t="inlineStr">
        <is>
          <t xml:space="preserve">Agent user can not View vessel itinerary for Terminal Data .
</t>
        </is>
      </c>
      <c r="H50" s="86" t="n"/>
      <c r="I50" s="86" t="n"/>
      <c r="J50" s="57" t="n"/>
      <c r="K50" s="72" t="n"/>
      <c r="L50" s="54" t="n"/>
      <c r="M50" s="54" t="n"/>
      <c r="N50" s="55" t="n"/>
      <c r="O50" s="55" t="n"/>
      <c r="P50" s="55" t="n"/>
      <c r="Q50" s="55" t="n"/>
      <c r="R50" s="55" t="inlineStr">
        <is>
          <t>S</t>
        </is>
      </c>
      <c r="S50" s="55" t="inlineStr">
        <is>
          <t>V2.10 2023 Apr</t>
        </is>
      </c>
    </row>
    <row r="51" hidden="1" outlineLevel="1" ht="57" customFormat="1" customHeight="1" s="3">
      <c r="A51" s="58" t="inlineStr">
        <is>
          <t>JPC_V210_S05</t>
        </is>
      </c>
      <c r="B51" s="103" t="inlineStr">
        <is>
          <t>[Email - Agent received No email notification  on creation of TermData  with ETB outdate ]</t>
        </is>
      </c>
      <c r="C51" s="104" t="n"/>
      <c r="D51" s="104" t="inlineStr">
        <is>
          <t>OTK Agent</t>
        </is>
      </c>
      <c r="E51" s="104" t="n"/>
      <c r="F51" s="107" t="inlineStr">
        <is>
          <t>Agent check mailbox
Note: If ETB is past timing, notification won't be trigger for outdated.</t>
        </is>
      </c>
      <c r="G51" s="104" t="inlineStr">
        <is>
          <t>1. Agent donot receive Email notification on TermData  creation based on ETB update.
 Like this subject
Subject [JIT] Creation of Vessel Itinerary</t>
        </is>
      </c>
      <c r="H51" s="98" t="n"/>
      <c r="I51" s="98" t="n"/>
      <c r="J51" s="57" t="n"/>
      <c r="K51" s="72" t="n"/>
      <c r="L51" s="101" t="n"/>
      <c r="M51" s="87" t="n"/>
      <c r="N51" s="88" t="n"/>
      <c r="O51" s="88" t="n"/>
      <c r="P51" s="88" t="n"/>
      <c r="Q51" s="88" t="n"/>
      <c r="R51" s="55" t="inlineStr">
        <is>
          <t>S</t>
        </is>
      </c>
      <c r="S51" s="55" t="inlineStr">
        <is>
          <t>V2.10 2023 Apr</t>
        </is>
      </c>
    </row>
    <row r="52" hidden="1" outlineLevel="1" ht="57.95" customFormat="1" customHeight="1" s="56">
      <c r="A52" s="58" t="inlineStr">
        <is>
          <t>JPC_V210_S06</t>
        </is>
      </c>
      <c r="B52" s="103" t="inlineStr">
        <is>
          <t>[DPP2 API - JPC Update Terminal Data record  with  ( current - 3 days &lt;= ETB &lt; current )] 
- SEQ1 (Location P01)
- so now BTR, UBTR, ETB dates, ETU , ATU does not exist ]</t>
        </is>
      </c>
      <c r="C52" s="102" t="inlineStr">
        <is>
          <t xml:space="preserve">Avail Dates in vessel:  BTR, UBTR, ETB </t>
        </is>
      </c>
      <c r="D52" s="104" t="inlineStr">
        <is>
          <t>JPC Terminal</t>
        </is>
      </c>
      <c r="E52" s="102" t="n"/>
      <c r="F52" s="105" t="inlineStr">
        <is>
          <t xml:space="preserve">1. Craft Update Terminal Data  JSON message and run in Postman
- only update current - 3 days &lt;= ETB &lt; current 
</t>
        </is>
      </c>
      <c r="G52" s="105" t="inlineStr">
        <is>
          <t>1. Terminal Data  for SEQ1 ETB updated successfully.
2. all CREATOR_ORG_C,MODIFIER_ID,MODIFIER_ORG_C same with DPP2 - endpoint.xlsx  linked in Sheet Ref for V2.10</t>
        </is>
      </c>
      <c r="H52" s="97" t="n"/>
      <c r="I52" s="97" t="n"/>
      <c r="J52" s="57" t="n"/>
      <c r="K52" s="72" t="n"/>
      <c r="L52" s="54" t="n"/>
      <c r="M52" s="54" t="n"/>
      <c r="N52" s="55" t="n"/>
      <c r="O52" s="55" t="n"/>
      <c r="P52" s="55" t="n"/>
      <c r="Q52" s="55" t="n"/>
      <c r="R52" s="55" t="inlineStr">
        <is>
          <t>S</t>
        </is>
      </c>
      <c r="S52" s="55" t="inlineStr">
        <is>
          <t>V2.10 2023 Apr</t>
        </is>
      </c>
    </row>
    <row r="53" hidden="1" outlineLevel="1" ht="159.95" customFormat="1" customHeight="1" s="56">
      <c r="A53" s="58" t="inlineStr">
        <is>
          <t>JPC_V210_S07</t>
        </is>
      </c>
      <c r="B53" s="103" t="inlineStr">
        <is>
          <t xml:space="preserve">[Online - Enquire Terminal Data Vessel Itinerary page]
</t>
        </is>
      </c>
      <c r="C53" s="102" t="n"/>
      <c r="D53" s="104" t="inlineStr">
        <is>
          <t>OTK Agent</t>
        </is>
      </c>
      <c r="E53" s="102" t="n"/>
      <c r="F53" s="106" t="inlineStr">
        <is>
          <t>1. Agent  check Vessel Itinerary Page</t>
        </is>
      </c>
      <c r="G53" s="106" t="inlineStr">
        <is>
          <t>Agent user can View and Create vessel itinerary for Terminal Data .
Agent check Vessel Itinerary Page
When Seq1 Json created:
- Header's Berthing time shows Seq1 ETB, Unberthing time shows Seq1 UBTRU
Berthing SRT = BTR, Start Time = ETB
Unberthing SRT = UBTR, End time = blank as no ETU
- At the right side, there is a 3dot icon, showing "Create" option
- all info showing correctly （only have Berthing, Unberthing records)
- Vessel Itinerary is not Submit Icon display  Red as Itinerary Details still  need submit by user.
2. All the dates are correct, as per JSON</t>
        </is>
      </c>
      <c r="H53" s="86" t="n"/>
      <c r="I53" s="86" t="n"/>
      <c r="J53" s="57" t="n"/>
      <c r="K53" s="72" t="n"/>
      <c r="L53" s="54" t="n"/>
      <c r="M53" s="54" t="n"/>
      <c r="N53" s="55" t="n"/>
      <c r="O53" s="55" t="n"/>
      <c r="P53" s="55" t="n"/>
      <c r="Q53" s="55" t="n"/>
      <c r="R53" s="55" t="inlineStr">
        <is>
          <t>S</t>
        </is>
      </c>
      <c r="S53" s="55" t="inlineStr">
        <is>
          <t>V2.10 2023 Apr</t>
        </is>
      </c>
    </row>
    <row r="54" hidden="1" outlineLevel="1" ht="54.95" customFormat="1" customHeight="1" s="3">
      <c r="A54" s="58" t="inlineStr">
        <is>
          <t>JPC_V210_S08</t>
        </is>
      </c>
      <c r="B54" s="103" t="inlineStr">
        <is>
          <t>[Email - Agent  doesn't receive any email notification  on creation of TermData  with ETB outdate ]</t>
        </is>
      </c>
      <c r="C54" s="104" t="n"/>
      <c r="D54" s="104" t="inlineStr">
        <is>
          <t>OTK Agent</t>
        </is>
      </c>
      <c r="E54" s="104" t="n"/>
      <c r="F54" s="107" t="inlineStr">
        <is>
          <t>Agent check mailbox
Note: If ETB is past timing, notification won't be trigger for outdated.</t>
        </is>
      </c>
      <c r="G54" s="104" t="inlineStr">
        <is>
          <t>1. Agent doesn't receive any email notification on TermData  creation based on ETB update.
 Like this subject
Subject [JIT] Creation of Vessel Itinerary</t>
        </is>
      </c>
      <c r="H54" s="98" t="n"/>
      <c r="I54" s="98" t="n"/>
      <c r="J54" s="57" t="n"/>
      <c r="K54" s="72" t="n"/>
      <c r="L54" s="101" t="n"/>
      <c r="M54" s="87" t="n"/>
      <c r="N54" s="88" t="n"/>
      <c r="O54" s="88" t="n"/>
      <c r="P54" s="88" t="n"/>
      <c r="Q54" s="88" t="n"/>
      <c r="R54" s="55" t="inlineStr">
        <is>
          <t>S</t>
        </is>
      </c>
      <c r="S54" s="55" t="inlineStr">
        <is>
          <t>V2.10 2023 Apr</t>
        </is>
      </c>
      <c r="T54" s="56" t="n"/>
    </row>
    <row r="55" hidden="1" outlineLevel="1" ht="81.59999999999999" customFormat="1" customHeight="1" s="56">
      <c r="A55" s="58" t="inlineStr">
        <is>
          <t>JPC_V210_S09</t>
        </is>
      </c>
      <c r="B55" s="103" t="inlineStr">
        <is>
          <t xml:space="preserve">[DPP2 API - Update Terminal Data record  with ETU exist past timing] 
- SEQ1 (Location P01)
-  so now BTR, UBTR, current - 3 days &lt;= ETB &lt; current ,  ETU &lt; current ,ATU does not exist </t>
        </is>
      </c>
      <c r="C55" s="102" t="inlineStr">
        <is>
          <t>Avail Dates in vessel:  BTR, UBTR, ETB , ETU</t>
        </is>
      </c>
      <c r="D55" s="104" t="inlineStr">
        <is>
          <t>JPC Terminal</t>
        </is>
      </c>
      <c r="E55" s="102" t="n"/>
      <c r="F55" s="105" t="inlineStr">
        <is>
          <t>1. Craft Update Terminal Data JSON message and run in Postman
- Update ETU as Past timing</t>
        </is>
      </c>
      <c r="G55" s="105" t="inlineStr">
        <is>
          <t>1. Terminal Data   for SEQ1 ETB updated successfully.
2. all CREATOR_ORG_C,MODIFIER_ID,MODIFIER_ORG_C same with DPP2 - endpoint.xlsx  linked in Sheet Ref for V2.10</t>
        </is>
      </c>
      <c r="H55" s="97" t="n"/>
      <c r="I55" s="97" t="n"/>
      <c r="J55" s="57" t="n"/>
      <c r="K55" s="72" t="n"/>
      <c r="L55" s="54" t="n"/>
      <c r="M55" s="54" t="n"/>
      <c r="N55" s="55" t="n"/>
      <c r="O55" s="55" t="n"/>
      <c r="P55" s="55" t="n"/>
      <c r="Q55" s="55" t="n"/>
      <c r="R55" s="55" t="inlineStr">
        <is>
          <t>S</t>
        </is>
      </c>
      <c r="S55" s="55" t="inlineStr">
        <is>
          <t>V2.10 2023 Apr</t>
        </is>
      </c>
    </row>
    <row r="56" hidden="1" outlineLevel="1" ht="131.45" customFormat="1" customHeight="1" s="56">
      <c r="A56" s="58" t="inlineStr">
        <is>
          <t>JPC_V210_S10</t>
        </is>
      </c>
      <c r="B56" s="103" t="inlineStr">
        <is>
          <t xml:space="preserve">[Online - Enquire Terminal Data  Vessel Itinerary page after update ETU as past timing]
</t>
        </is>
      </c>
      <c r="C56" s="102" t="n"/>
      <c r="D56" s="104" t="inlineStr">
        <is>
          <t>OTK Agent</t>
        </is>
      </c>
      <c r="E56" s="102" t="n"/>
      <c r="F56" s="106" t="inlineStr">
        <is>
          <t>1. Agent  check Vessel Itinerary Page</t>
        </is>
      </c>
      <c r="G56" s="106" t="inlineStr">
        <is>
          <t>Agent user can View vessel itinerary for Terminal Data , but cannot Create vessel itinerary
Agent check Vessel Itinerary Page
- Header's Berthing time shows Seq1 ETB, Unberthing time shows Seq1 ETU
Berthing SRT = BTR, Start Time = ETB
Unberthing SRT = UBTR, End time = ETU
- At the right side, there is No 3dot icon, No  "Create" option
- all info showing correctly （only have Berthing, Unberthing records)
2. All the dates are correct, as per JSON</t>
        </is>
      </c>
      <c r="H56" s="86" t="n"/>
      <c r="I56" s="86" t="n"/>
      <c r="J56" s="57" t="n"/>
      <c r="K56" s="72" t="n"/>
      <c r="L56" s="54" t="n"/>
      <c r="M56" s="54" t="n"/>
      <c r="N56" s="55" t="n"/>
      <c r="O56" s="55" t="n"/>
      <c r="P56" s="55" t="n"/>
      <c r="Q56" s="55" t="n"/>
      <c r="R56" s="55" t="inlineStr">
        <is>
          <t>S</t>
        </is>
      </c>
      <c r="S56" s="55" t="inlineStr">
        <is>
          <t>V2.10 2023 Apr</t>
        </is>
      </c>
    </row>
    <row r="57" hidden="1" outlineLevel="1" ht="127.5" customFormat="1" customHeight="1" s="56">
      <c r="A57" s="58" t="inlineStr">
        <is>
          <t>JPC_V210_S11</t>
        </is>
      </c>
      <c r="B57" s="103" t="inlineStr">
        <is>
          <t xml:space="preserve">[DPP2 API - JPC update Terminal Data record with ETU &gt; Current  and ATB, ATU with past timing &lt;  (current - 6 days) ] 
- SEQ1 (Location P01)
</t>
        </is>
      </c>
      <c r="C57" s="102" t="inlineStr">
        <is>
          <t xml:space="preserve">Avail Dates in vessel:  BTR, UBTR, ETB , ETU, ATB, ATU </t>
        </is>
      </c>
      <c r="D57" s="104" t="inlineStr">
        <is>
          <t>JPC Terminal</t>
        </is>
      </c>
      <c r="E57" s="102" t="n"/>
      <c r="F57" s="106" t="inlineStr">
        <is>
          <t xml:space="preserve">1. Craft UPDATE Terminal Data  JSON message and run in Postman
- Update old ETB - 0.5hr &lt; SEQ1's ETB &lt; old ETB+ 0.5hr  won't trigger update ETB email
- Update ETU &gt; Current 
- Update ATB and ATU with earlier than  (current - 6 days) </t>
        </is>
      </c>
      <c r="G57" s="106" t="inlineStr">
        <is>
          <t>1. Terminal Data for SEQ1 ETB, ETU, ATB, ATU  updated successfully.
2. all CREATOR_ORG_C,MODIFIER_ID,MODIFIER_ORG_C same with DPP2 - endpoint.xlsx  linked in Sheet Ref for V2.10</t>
        </is>
      </c>
      <c r="H57" s="86" t="n"/>
      <c r="I57" s="86" t="n"/>
      <c r="J57" s="57" t="n"/>
      <c r="K57" s="72" t="n"/>
      <c r="L57" s="54" t="n"/>
      <c r="M57" s="54" t="n"/>
      <c r="N57" s="55" t="n"/>
      <c r="O57" s="55" t="n"/>
      <c r="P57" s="55" t="n"/>
      <c r="Q57" s="55" t="n"/>
      <c r="R57" s="55" t="inlineStr">
        <is>
          <t>S</t>
        </is>
      </c>
      <c r="S57" s="55" t="inlineStr">
        <is>
          <t>V2.10 2023 Apr</t>
        </is>
      </c>
    </row>
    <row r="58" hidden="1" outlineLevel="1" ht="150.95" customFormat="1" customHeight="1" s="56">
      <c r="A58" s="58" t="inlineStr">
        <is>
          <t>JPC_V210_S12</t>
        </is>
      </c>
      <c r="B58" s="103" t="inlineStr">
        <is>
          <t xml:space="preserve">[Online - Enquire Terminal Data Vessel Itinerary page after Update ETB &amp; ETU &amp; ATB, ATU ]
</t>
        </is>
      </c>
      <c r="C58" s="102" t="n"/>
      <c r="D58" s="104" t="inlineStr">
        <is>
          <t>OTK Agent</t>
        </is>
      </c>
      <c r="E58" s="102" t="n"/>
      <c r="F58" s="106" t="inlineStr">
        <is>
          <t>1. Agent  check Vessel Itinerary Page</t>
        </is>
      </c>
      <c r="G58" s="108" t="inlineStr">
        <is>
          <t>Agent user can View vessel itinerary for Terminal Data,  but cannot Create vessel itinerary
Agent check Vessel Itinerary Page
- Header's Berthing time shows Seq1 new ATB, Unberthing time shows Seq1 new ATU
Berthing SRT = BTR, Start Time = new ATB
Unberthing SRT = UBTR, End time = new ATU
- At the right side, there is No 3dot icon, No  "Create" option
- all info showing correctly （only have Berthing, Unberthing records)
2. All the dates are correct, as per JSON</t>
        </is>
      </c>
      <c r="H58" s="86" t="n"/>
      <c r="I58" s="86" t="n"/>
      <c r="J58" s="57" t="n"/>
      <c r="K58" s="72" t="n"/>
      <c r="L58" s="54" t="n"/>
      <c r="M58" s="54" t="n"/>
      <c r="N58" s="55" t="n"/>
      <c r="O58" s="55" t="n"/>
      <c r="P58" s="55" t="n"/>
      <c r="Q58" s="55" t="n"/>
      <c r="R58" s="55" t="inlineStr">
        <is>
          <t>S</t>
        </is>
      </c>
      <c r="S58" s="55" t="inlineStr">
        <is>
          <t>V2.10 2023 Apr</t>
        </is>
      </c>
    </row>
    <row r="59" hidden="1" outlineLevel="1" ht="114" customFormat="1" customHeight="1" s="56">
      <c r="A59" s="58" t="inlineStr">
        <is>
          <t>JPC_V210_S13</t>
        </is>
      </c>
      <c r="B59" s="103" t="inlineStr">
        <is>
          <t>[Email - Agent doesn't receive any email notification  on update of TermData ETB , ATB, ATU ]</t>
        </is>
      </c>
      <c r="C59" s="102" t="n"/>
      <c r="D59" s="104" t="inlineStr">
        <is>
          <t>OTK Agent</t>
        </is>
      </c>
      <c r="E59" s="102" t="n"/>
      <c r="F59" s="106" t="inlineStr">
        <is>
          <t>Agent check mailbox
Note: If ETB &gt; current + 3 days , notification won't be trigger for outdated.
Note: If ATB &lt; current - 6 days , notification won't be trigger for outdated.
Note: If ATU &lt; current - 6 days , notification won't be trigger for outdated.</t>
        </is>
      </c>
      <c r="G59" s="106" t="inlineStr">
        <is>
          <t>1. No 3 Email notification based on ETB ,ATB, ATU update.
Subject :
[JIT] Update in Vessel ETB
[JIT] Vessel ATB /ATU</t>
        </is>
      </c>
      <c r="H59" s="86" t="n"/>
      <c r="I59" s="86" t="n"/>
      <c r="J59" s="57" t="n"/>
      <c r="K59" s="72" t="n"/>
      <c r="L59" s="54" t="n"/>
      <c r="M59" s="54" t="n"/>
      <c r="N59" s="55" t="n"/>
      <c r="O59" s="55" t="n"/>
      <c r="P59" s="55" t="n"/>
      <c r="Q59" s="55" t="n"/>
      <c r="R59" s="55" t="inlineStr">
        <is>
          <t>S</t>
        </is>
      </c>
      <c r="S59" s="55" t="inlineStr">
        <is>
          <t>V2.10 2023 Apr</t>
        </is>
      </c>
    </row>
    <row r="60" ht="18" customFormat="1" customHeight="1" s="153">
      <c r="A60" s="147" t="n"/>
      <c r="B60" s="148" t="inlineStr">
        <is>
          <t>v2.10 for Double Berthing of PSAC Terminal, SMG Agent</t>
        </is>
      </c>
      <c r="C60" s="149" t="n"/>
      <c r="D60" s="149" t="n"/>
      <c r="E60" s="149" t="n"/>
      <c r="F60" s="149" t="n"/>
      <c r="G60" s="149" t="n"/>
      <c r="H60" s="150" t="n"/>
      <c r="I60" s="150" t="n"/>
      <c r="J60" s="151" t="n"/>
      <c r="K60" s="152" t="n"/>
      <c r="L60" s="152" t="n"/>
      <c r="M60" s="152" t="n"/>
      <c r="N60" s="152" t="n"/>
      <c r="O60" s="152" t="n"/>
      <c r="P60" s="152" t="n"/>
      <c r="Q60" s="152" t="n"/>
      <c r="R60" s="152" t="n"/>
      <c r="S60" s="152" t="n"/>
    </row>
    <row r="61" collapsed="1" ht="18" customFormat="1" customHeight="1" s="119">
      <c r="A61" s="113" t="n"/>
      <c r="B61" s="114" t="inlineStr">
        <is>
          <t>Verify if double Berthing records can be display correctly  before Submit Vessel Itinerary</t>
        </is>
      </c>
      <c r="C61" s="115" t="n"/>
      <c r="D61" s="115" t="n"/>
      <c r="E61" s="115" t="n"/>
      <c r="F61" s="115" t="n"/>
      <c r="G61" s="115" t="n"/>
      <c r="H61" s="116" t="n"/>
      <c r="I61" s="116" t="n"/>
      <c r="J61" s="117" t="n"/>
      <c r="K61" s="118" t="n"/>
      <c r="L61" s="118" t="n"/>
      <c r="M61" s="118" t="n"/>
      <c r="N61" s="118" t="n"/>
      <c r="O61" s="118" t="n"/>
      <c r="P61" s="118" t="n"/>
      <c r="Q61" s="118" t="n"/>
      <c r="R61" s="118" t="n"/>
      <c r="S61" s="118" t="n"/>
    </row>
    <row r="62" hidden="1" outlineLevel="2" ht="131.1" customFormat="1" customHeight="1" s="56">
      <c r="A62" s="125" t="inlineStr">
        <is>
          <t>PSAC_V210_D01</t>
        </is>
      </c>
      <c r="B62" s="103" t="inlineStr">
        <is>
          <t>[DPP2 API - PSAC Create Terminal Data record ] 
- SEQ1 (Location P10) with ETB dates  ( current - 3 days &lt;= ETB &lt; current ) , 
so now BTR, UBTR, ETB dates [ ETU (ATU) does not exist ]
- SEQ2  (Location P20) with  BTR &amp; UBTR exists, ETB &amp; ETU  dun not exist</t>
        </is>
      </c>
      <c r="C62" s="131" t="inlineStr">
        <is>
          <t xml:space="preserve">Avail Dates in vessel:  BTR, UBTR, ETB </t>
        </is>
      </c>
      <c r="D62" s="132" t="inlineStr">
        <is>
          <t>PSAC Terminal</t>
        </is>
      </c>
      <c r="E62" s="131" t="n"/>
      <c r="F62" s="133" t="inlineStr">
        <is>
          <t>1. Craft CREATE Terminal JSON message and run in Postman
- Execute JSON for 2 Seq
- SEQ1: BTR &amp; UBTR exists, ETB exist  (current - 72 hours &lt;= ETB &lt; current) , ETU not exist
- SEQ2: (BTR &amp; UBTR) exists and &gt; current, ETB &amp; ETU  dun not exist
Give ETB as outdate timing e.g. current - 72 hours &lt;= ETB &lt; current</t>
        </is>
      </c>
      <c r="G62" s="133" t="inlineStr">
        <is>
          <t>1. Terminal Data for SEQ1 &amp; SEQ2 created successfully.</t>
        </is>
      </c>
      <c r="H62" s="144" t="n">
        <v>45022</v>
      </c>
      <c r="I62" s="145" t="inlineStr">
        <is>
          <t>30</t>
        </is>
      </c>
      <c r="J62" s="129" t="inlineStr">
        <is>
          <t>as expected result</t>
        </is>
      </c>
      <c r="K62" s="126" t="inlineStr">
        <is>
          <t>Passed</t>
        </is>
      </c>
      <c r="L62" s="122" t="n"/>
      <c r="M62" s="122" t="n"/>
      <c r="N62" s="123" t="n"/>
      <c r="O62" s="123" t="n"/>
      <c r="P62" s="123" t="n"/>
      <c r="Q62" s="123" t="n"/>
      <c r="R62" s="123" t="inlineStr">
        <is>
          <t>M</t>
        </is>
      </c>
      <c r="S62" s="123" t="inlineStr">
        <is>
          <t>V2.10 2023 Apr</t>
        </is>
      </c>
    </row>
    <row r="63" hidden="1" outlineLevel="2" ht="271.5" customFormat="1" customHeight="1" s="56">
      <c r="A63" s="125" t="inlineStr">
        <is>
          <t>PSAC_V210_D02</t>
        </is>
      </c>
      <c r="B63" s="103" t="inlineStr">
        <is>
          <t xml:space="preserve">[Online - Enquire Terminal Data Vessel Itinerary page after ]
</t>
        </is>
      </c>
      <c r="C63" s="131" t="n"/>
      <c r="D63" s="132" t="inlineStr">
        <is>
          <t>SMG Agent</t>
        </is>
      </c>
      <c r="E63" s="131" t="n"/>
      <c r="F63" s="134" t="inlineStr">
        <is>
          <t>1. Agent  check Vessel Itinerary Page</t>
        </is>
      </c>
      <c r="G63" s="134" t="inlineStr">
        <is>
          <t>Agent user can View and Create vessel itinerary for Terminal Data.
Agent SMG check Vessel Itinerary Page
When Seq1 Json created:
- Header's Berthing time shows Seq1 ETB, Unberthing time shows Seq1 UBTRU
Berthing SRT = BTR, Start Time = ETB
Unberthing SRT = UBTR, End time = blank as no ETU
When Seq2 Json created:
- Header's Berthing time shows Seq1 ETB, Unberthing time shows Seq2 ubtrDt
Seq2’s Berthing SRT = btr, Start Time = blank as no ETB
Seq2’s Unberthing SRT = Ubtr, End time= blank as no ETU
- At the right side, there is a 3dot icon, showing "Create" option
- all info showing correctly （only have Berthing, Unberthing records)
- Vessel Itinerary is not Submit Icon display  Red as Itinerary Details still  need submit by user.
2. All the dates are correct, as per JSON</t>
        </is>
      </c>
      <c r="H63" s="144" t="n">
        <v>45022</v>
      </c>
      <c r="I63" s="145" t="inlineStr">
        <is>
          <t>15</t>
        </is>
      </c>
      <c r="J63" s="129" t="inlineStr">
        <is>
          <t>as expected result</t>
        </is>
      </c>
      <c r="K63" s="126" t="inlineStr">
        <is>
          <t>Passed</t>
        </is>
      </c>
      <c r="L63" s="122" t="n"/>
      <c r="M63" s="122" t="n"/>
      <c r="N63" s="123" t="n"/>
      <c r="O63" s="123" t="n"/>
      <c r="P63" s="123" t="n"/>
      <c r="Q63" s="123" t="n"/>
      <c r="R63" s="123" t="inlineStr">
        <is>
          <t>S</t>
        </is>
      </c>
      <c r="S63" s="123" t="inlineStr">
        <is>
          <t>V2.10 2023 Apr</t>
        </is>
      </c>
    </row>
    <row r="64" hidden="1" outlineLevel="2" ht="57" customFormat="1" customHeight="1" s="3">
      <c r="A64" s="125" t="inlineStr">
        <is>
          <t>PSAC_V210_D03</t>
        </is>
      </c>
      <c r="B64" s="103" t="inlineStr">
        <is>
          <t>[Email - Agent doesn't receive any email notification  on creation of TermData  with ETB outdate ]</t>
        </is>
      </c>
      <c r="C64" s="132" t="n"/>
      <c r="D64" s="132" t="inlineStr">
        <is>
          <t>SMG Agent</t>
        </is>
      </c>
      <c r="E64" s="132" t="n"/>
      <c r="F64" s="135" t="inlineStr">
        <is>
          <t>Agent check mailbox
Note: If ETB is past timing, notification won't be trigger for outdated.</t>
        </is>
      </c>
      <c r="G64" s="132" t="inlineStr">
        <is>
          <t>1. Agent donot receive Email notification on TermData  creation based on ETB outdate.
 Like this subject
Subject [JIT] Creation of Vessel Itinerary</t>
        </is>
      </c>
      <c r="H64" s="144" t="n">
        <v>45022</v>
      </c>
      <c r="I64" s="145" t="inlineStr">
        <is>
          <t>10</t>
        </is>
      </c>
      <c r="J64" s="129" t="inlineStr">
        <is>
          <t>as expected result</t>
        </is>
      </c>
      <c r="K64" s="126" t="inlineStr">
        <is>
          <t>Passed</t>
        </is>
      </c>
      <c r="L64" s="101" t="n"/>
      <c r="M64" s="87" t="n"/>
      <c r="N64" s="128" t="n"/>
      <c r="O64" s="128" t="n"/>
      <c r="P64" s="128" t="n"/>
      <c r="Q64" s="128" t="n"/>
      <c r="R64" s="123" t="inlineStr">
        <is>
          <t>S</t>
        </is>
      </c>
      <c r="S64" s="123" t="inlineStr">
        <is>
          <t>V2.10 2023 Apr</t>
        </is>
      </c>
      <c r="T64" s="56" t="n"/>
    </row>
    <row r="65" hidden="1" outlineLevel="2" ht="188.45" customFormat="1" customHeight="1" s="56">
      <c r="A65" s="125" t="inlineStr">
        <is>
          <t>PSAC_V210_D04</t>
        </is>
      </c>
      <c r="B65" s="103" t="inlineStr">
        <is>
          <t>[DPP2 API - PSAC update Terminal Data record 2nd ETU exist and outdated] 
- SEQ1 (Location P10) with so now BTR, UBTR, current - 3 days &lt;= ETB &lt; current ,  ETU &gt; current , (ATU) does not exist ]
- SEQ2  (Location P20) with  so now BTR, UBTR, current - 3 days &lt; ETB &lt; current +72 hours ,  ETU &lt; current , (ATU) does not exist ]</t>
        </is>
      </c>
      <c r="C65" s="131" t="inlineStr">
        <is>
          <t xml:space="preserve">Avail Dates in vessel:  BTR, UBTR, ETB </t>
        </is>
      </c>
      <c r="D65" s="132" t="inlineStr">
        <is>
          <t>PSAC Terminal</t>
        </is>
      </c>
      <c r="E65" s="131" t="n"/>
      <c r="F65" s="133" t="inlineStr">
        <is>
          <t>1. Craft UPDATE Terminal Data JSON message and run in Postman
- Update SEQ1's ETU as Future  timing
- Update SEQ2's , ETB and  ETU as Past timing</t>
        </is>
      </c>
      <c r="G65" s="133" t="inlineStr">
        <is>
          <t>1. Terminal Data  for SEQ1 &amp; SEQ2  updated successfully.</t>
        </is>
      </c>
      <c r="H65" s="144" t="n">
        <v>45022</v>
      </c>
      <c r="I65" s="145" t="inlineStr">
        <is>
          <t>40</t>
        </is>
      </c>
      <c r="J65" s="129" t="inlineStr">
        <is>
          <t>Vsts- 16566 _Question: modify_id&amp;modify_org_c will also become PCSYS shortly even if neither NotifyDt nor Notification Mails exists</t>
        </is>
      </c>
      <c r="K65" s="126" t="inlineStr">
        <is>
          <t>Failed</t>
        </is>
      </c>
      <c r="L65" s="122" t="n"/>
      <c r="M65" s="122" t="n"/>
      <c r="N65" s="123" t="n"/>
      <c r="O65" s="123" t="n"/>
      <c r="P65" s="123" t="n"/>
      <c r="Q65" s="123" t="n"/>
      <c r="R65" s="123" t="inlineStr">
        <is>
          <t>M</t>
        </is>
      </c>
      <c r="S65" s="123" t="inlineStr">
        <is>
          <t>V2.10 2023 Apr</t>
        </is>
      </c>
    </row>
    <row r="66" hidden="1" outlineLevel="2" ht="174" customFormat="1" customHeight="1" s="56">
      <c r="A66" s="125" t="inlineStr">
        <is>
          <t>PSAC_V210_D05</t>
        </is>
      </c>
      <c r="B66" s="103" t="inlineStr">
        <is>
          <t xml:space="preserve">[Online - Enquire Terminal Data  Vessel Itinerary page after update 2nd ETU as past timing]
</t>
        </is>
      </c>
      <c r="C66" s="131" t="n"/>
      <c r="D66" s="132" t="inlineStr">
        <is>
          <t>SMG Agent</t>
        </is>
      </c>
      <c r="E66" s="131" t="n"/>
      <c r="F66" s="134" t="inlineStr">
        <is>
          <t>1. Agent  check Vessel Itinerary Page</t>
        </is>
      </c>
      <c r="G66" s="136" t="inlineStr">
        <is>
          <t>Agent user can View vessel itinerary for Terminal Data, but cannot Create vessel itinerary
- Header's Berthing time shows Seq1 ETB, Unberthing time shows Seq2 ETU
Seq2’s Berthing SRT = btr, Start Time =  ETB
Seq2’s Unberthing SRT = Ubtr, End time= ETU
- At the right side, there is No 3dot icon, No  "Create" option
- all info showing correctly （only have Berthing, Unberthing records)
2. All the dates are correct, as per JSON</t>
        </is>
      </c>
      <c r="H66" s="144" t="n">
        <v>45022</v>
      </c>
      <c r="I66" s="145" t="inlineStr">
        <is>
          <t>15</t>
        </is>
      </c>
      <c r="J66" s="129" t="inlineStr">
        <is>
          <t>as expected result</t>
        </is>
      </c>
      <c r="K66" s="126" t="inlineStr">
        <is>
          <t>Passed</t>
        </is>
      </c>
      <c r="L66" s="122" t="n"/>
      <c r="M66" s="122" t="n"/>
      <c r="N66" s="123" t="n"/>
      <c r="O66" s="123" t="n"/>
      <c r="P66" s="123" t="n"/>
      <c r="Q66" s="123" t="n"/>
      <c r="R66" s="123" t="inlineStr">
        <is>
          <t>S</t>
        </is>
      </c>
      <c r="S66" s="123" t="inlineStr">
        <is>
          <t>V2.10 2023 Apr</t>
        </is>
      </c>
    </row>
    <row r="67" hidden="1" outlineLevel="2" ht="102" customFormat="1" customHeight="1" s="56">
      <c r="A67" s="125" t="inlineStr">
        <is>
          <t>PSAC_V210_D06</t>
        </is>
      </c>
      <c r="B67" s="103" t="inlineStr">
        <is>
          <t>[DPP2 API - PSAC update Terminal Data record  (ETB and ETU) &gt; Current] 
- SEQ1 (Location P10)
- Update current &lt;= ETB &lt;= current + 72 hours, 
- update SEQ2 ETU &gt; Current</t>
        </is>
      </c>
      <c r="C67" s="131" t="inlineStr">
        <is>
          <t>Avail Dates in vessel:  BTR, UBTR, ETB , ETU</t>
        </is>
      </c>
      <c r="D67" s="132" t="inlineStr">
        <is>
          <t>PSAC Terminal</t>
        </is>
      </c>
      <c r="E67" s="131" t="n"/>
      <c r="F67" s="134" t="inlineStr">
        <is>
          <t xml:space="preserve">1. Craft UPDATE Terminal Data JSON message and run in Postman
- Update old ETB - 0.5hr &lt; SEQ1's ETB &lt; old ETB+ 0.5hr  won't trigger update ETB email
- Update ETU &gt; Current 
</t>
        </is>
      </c>
      <c r="G67" s="133" t="inlineStr">
        <is>
          <t>1. Terminal Data for SEQ1 ETB, SEQ2 ETU updated successfully.</t>
        </is>
      </c>
      <c r="H67" s="127" t="n"/>
      <c r="I67" s="127" t="n"/>
      <c r="J67" s="129" t="n"/>
      <c r="K67" s="126" t="n"/>
      <c r="L67" s="122" t="n"/>
      <c r="M67" s="122" t="n"/>
      <c r="N67" s="123" t="n"/>
      <c r="O67" s="123" t="n"/>
      <c r="P67" s="123" t="n"/>
      <c r="Q67" s="123" t="n"/>
      <c r="R67" s="123" t="inlineStr">
        <is>
          <t>M</t>
        </is>
      </c>
      <c r="S67" s="123" t="inlineStr">
        <is>
          <t>V2.10 2023 Apr</t>
        </is>
      </c>
    </row>
    <row r="68" hidden="1" outlineLevel="2" ht="195" customFormat="1" customHeight="1" s="56">
      <c r="A68" s="125" t="inlineStr">
        <is>
          <t>PSAC_V210_D07</t>
        </is>
      </c>
      <c r="B68" s="103" t="inlineStr">
        <is>
          <t xml:space="preserve">[Online - Enquire Terminal Data Vessel Itinerary page after Update ETB &amp; ETU]
</t>
        </is>
      </c>
      <c r="C68" s="131" t="n"/>
      <c r="D68" s="132" t="inlineStr">
        <is>
          <t>SMG Agent</t>
        </is>
      </c>
      <c r="E68" s="131" t="n"/>
      <c r="F68" s="134" t="inlineStr">
        <is>
          <t>1. Agent  check Vessel Itinerary Page</t>
        </is>
      </c>
      <c r="G68" s="136" t="inlineStr">
        <is>
          <t>Agent user can View and Create vessel itinerary for Terminal Data.
Agent SMG check Vessel Itinerary Page
- Header's Berthing time shows Seq1 ETB, Unberthing time shows Seq2 ETU
Seq1's Berthing SRT = BTR, Start Time = new ETB
Seq1's Unberthing SRT = UBTR, End time = ETU
Seq2’s Berthing SRT = btr, Start Time =  ETB
Seq2’s Unberthing SRT = Ubtr, End time= new ETU
- At the right side, there is a 3dot icon, showing "Create" option
- all info showing correctly （only have Berthing, Unberthing records)
- Vessel Itinerary is not Submit Icon display  Red as Itinerary Details still  need submit by user.
2. All the dates are correct, as per JSON</t>
        </is>
      </c>
      <c r="H68" s="130" t="n"/>
      <c r="I68" s="130" t="n"/>
      <c r="J68" s="124" t="n"/>
      <c r="K68" s="126" t="n"/>
      <c r="L68" s="122" t="n"/>
      <c r="M68" s="122" t="n"/>
      <c r="N68" s="123" t="n"/>
      <c r="O68" s="123" t="n"/>
      <c r="P68" s="123" t="n"/>
      <c r="Q68" s="123" t="n"/>
      <c r="R68" s="123" t="inlineStr">
        <is>
          <t>S</t>
        </is>
      </c>
      <c r="S68" s="123" t="inlineStr">
        <is>
          <t>V2.10 2023 Apr</t>
        </is>
      </c>
    </row>
    <row r="69" hidden="1" outlineLevel="2" ht="84.95" customFormat="1" customHeight="1" s="3">
      <c r="A69" s="125" t="inlineStr">
        <is>
          <t>PSAC_V210_D08</t>
        </is>
      </c>
      <c r="B69" s="103" t="inlineStr">
        <is>
          <t>[Email - Agent received email notification  on update of TermData (current  &lt;= ETB &lt;= current + 72h ]</t>
        </is>
      </c>
      <c r="C69" s="132" t="n"/>
      <c r="D69" s="132" t="inlineStr">
        <is>
          <t>SMG Agent</t>
        </is>
      </c>
      <c r="E69" s="132" t="n"/>
      <c r="F69" s="135" t="inlineStr">
        <is>
          <t>1. Update  SEQ2  (Location P20) with  current &lt; ETB &lt; current +72 hours ,  ETU &gt; current , (ATU) does not exist ]</t>
        </is>
      </c>
      <c r="G69" s="132" t="inlineStr">
        <is>
          <t>1. Email notification on TermData creation is received based on ETB update.
- the information in the email is correct.
- 2 emails received if both SEQ1 &amp; SEQ2 ETB within 72 hours.
Subject [JIT] Creation of Vessel Itinerary</t>
        </is>
      </c>
      <c r="H69" s="129" t="n"/>
      <c r="I69" s="129" t="n"/>
      <c r="J69" s="124" t="n"/>
      <c r="K69" s="126" t="n"/>
      <c r="L69" s="101" t="n"/>
      <c r="M69" s="87" t="n"/>
      <c r="N69" s="128" t="n"/>
      <c r="O69" s="128" t="n"/>
      <c r="P69" s="128" t="n"/>
      <c r="Q69" s="128" t="n"/>
      <c r="R69" s="123" t="inlineStr">
        <is>
          <t>S</t>
        </is>
      </c>
      <c r="S69" s="123" t="inlineStr">
        <is>
          <t>V2.10 2023 Apr</t>
        </is>
      </c>
      <c r="T69" s="56" t="n"/>
    </row>
    <row r="70" hidden="1" outlineLevel="2" ht="99.75" customFormat="1" customHeight="1" s="3">
      <c r="A70" s="125" t="inlineStr">
        <is>
          <t>PSAC_V210_D09</t>
        </is>
      </c>
      <c r="B70" s="103" t="inlineStr">
        <is>
          <t xml:space="preserve">[DPP2 API - update Terminal Data record  with ETU &gt; Current  and ATB, ATU with past timing &lt;  (current - 6 days) ] 
- SEQ1 (Location P10)
</t>
        </is>
      </c>
      <c r="C70" s="131" t="inlineStr">
        <is>
          <t xml:space="preserve">Avail Dates in vessel:  BTR, UBTR, ETB , ETU, ATB, ATU </t>
        </is>
      </c>
      <c r="D70" s="132" t="inlineStr">
        <is>
          <t>PSAC Terminal</t>
        </is>
      </c>
      <c r="E70" s="131" t="n"/>
      <c r="F70" s="134" t="inlineStr">
        <is>
          <t xml:space="preserve">1. Craft UPDATE Terminal Data  JSON message and run in Postman
- Update old ETB - 0.5hr &lt; SEQ1's ETB &lt; old ETB+ 0.5hr  won't trigger update ETB email
- Update  SEQ2's ETU  &gt; Current 
- Update SEQ1's ATB and SEQ2's ATU with earlier than  (current - 6 days) </t>
        </is>
      </c>
      <c r="G70" s="134" t="inlineStr">
        <is>
          <t>1. Terminal Data 01  for SEQ1 &amp; SEQ2 ETB, ETU, ATB, ATU  updated successfully.
2. all CREATOR_ORG_C,MODIFIER_ID,MODIFIER_ORG_C same with DPP2 - endpoint.xlsx  linked in Sheet Ref for V2.10</t>
        </is>
      </c>
      <c r="H70" s="130" t="n"/>
      <c r="I70" s="130" t="n"/>
      <c r="J70" s="124" t="n"/>
      <c r="K70" s="126" t="n"/>
      <c r="L70" s="101" t="n"/>
      <c r="M70" s="87" t="n"/>
      <c r="N70" s="128" t="n"/>
      <c r="O70" s="128" t="n"/>
      <c r="P70" s="128" t="n"/>
      <c r="Q70" s="128" t="n"/>
      <c r="R70" s="123" t="inlineStr">
        <is>
          <t>S</t>
        </is>
      </c>
      <c r="S70" s="123" t="inlineStr">
        <is>
          <t>V2.10 2023 Apr</t>
        </is>
      </c>
    </row>
    <row r="71" hidden="1" outlineLevel="2" ht="137.1" customFormat="1" customHeight="1" s="56">
      <c r="A71" s="125" t="inlineStr">
        <is>
          <t>PSAC_V210_D10</t>
        </is>
      </c>
      <c r="B71" s="103" t="inlineStr">
        <is>
          <t xml:space="preserve">[Online - Enquire Terminal Data Vessel Itinerary page after Update ETB &amp; ETU &amp; ATB, ATU ]
</t>
        </is>
      </c>
      <c r="C71" s="131" t="n"/>
      <c r="D71" s="132" t="inlineStr">
        <is>
          <t>SMG Agent</t>
        </is>
      </c>
      <c r="E71" s="131" t="n"/>
      <c r="F71" s="134" t="inlineStr">
        <is>
          <t>1. Agent  check Vessel Itinerary Page</t>
        </is>
      </c>
      <c r="G71" s="136" t="inlineStr">
        <is>
          <t>Agent user can View vessel itinerary for Terminal Data,  but cannot Create vessel itinerary
Agent check Vessel Itinerary Page
- Header's Berthing time shows Seq1 new ATB, Unberthing time shows Seq2 new ATU
Berthing SRT = BTR, Start Time = new SEQ1 ATB
Unberthing SRT = UBTR, End time = new SEQ2 ATU
- At the right side, there is No 3dot icon, No  "Create" option
- all info showing correctly （only have Berthing, Unberthing records)
2. All the dates are correct, as per JSON</t>
        </is>
      </c>
      <c r="H71" s="129" t="n"/>
      <c r="I71" s="129" t="n"/>
      <c r="J71" s="124" t="n"/>
      <c r="K71" s="126" t="n"/>
      <c r="L71" s="122" t="n"/>
      <c r="M71" s="122" t="n"/>
      <c r="N71" s="123" t="n"/>
      <c r="O71" s="123" t="n"/>
      <c r="P71" s="123" t="n"/>
      <c r="Q71" s="123" t="n"/>
      <c r="R71" s="123" t="inlineStr">
        <is>
          <t>M</t>
        </is>
      </c>
      <c r="S71" s="123" t="inlineStr">
        <is>
          <t>V2.10 2023 Apr</t>
        </is>
      </c>
    </row>
    <row r="72" hidden="1" outlineLevel="2" ht="114" customFormat="1" customHeight="1" s="56">
      <c r="A72" s="125" t="inlineStr">
        <is>
          <t>PSAC_V210_D11</t>
        </is>
      </c>
      <c r="B72" s="103" t="inlineStr">
        <is>
          <t>[Email - Agent doesn't receive any email notification  on update of TermData ETB , ATB, ATU ]</t>
        </is>
      </c>
      <c r="C72" s="131" t="n"/>
      <c r="D72" s="132" t="inlineStr">
        <is>
          <t>SMG Agent</t>
        </is>
      </c>
      <c r="E72" s="131" t="n"/>
      <c r="F72" s="134" t="inlineStr">
        <is>
          <t>Agent check mailbox
Note: If  old ETB - 0.5hr &lt; ETB &lt; old ETB+ 0.5hr , notification won't be trigger for outdated.
Note: If ATB &lt; current - 6 days , notification won't be trigger for outdated.
Note: If ATU &lt; current - 6 days , notification won't be trigger for outdated.</t>
        </is>
      </c>
      <c r="G72" s="134" t="inlineStr">
        <is>
          <t>1. No 3 Email notification based on ETB ,ATB, ATU update.
Subject :
[JIT] Update in Vessel ETB
[JIT] Vessel ATB /ATU</t>
        </is>
      </c>
      <c r="H72" s="127" t="n"/>
      <c r="I72" s="127" t="n"/>
      <c r="J72" s="124" t="n"/>
      <c r="K72" s="126" t="n"/>
      <c r="L72" s="122" t="n"/>
      <c r="M72" s="122" t="n"/>
      <c r="N72" s="123" t="n"/>
      <c r="O72" s="123" t="n"/>
      <c r="P72" s="123" t="n"/>
      <c r="Q72" s="123" t="n"/>
      <c r="R72" s="123" t="inlineStr">
        <is>
          <t>S</t>
        </is>
      </c>
      <c r="S72" s="123" t="inlineStr">
        <is>
          <t>V2.10 2023 Apr</t>
        </is>
      </c>
    </row>
    <row r="73" hidden="1" outlineLevel="1" ht="85.5" customFormat="1" customHeight="1" s="119">
      <c r="A73" s="143" t="inlineStr">
        <is>
          <t>PSAC_V210_D12</t>
        </is>
      </c>
      <c r="B73" s="103" t="inlineStr">
        <is>
          <t>[DPP2 API - PSAC New Create Terminal Data record ] 
- SEQ1 (Location P10) with ETB dates  ( ETB &gt; current + 72 hrs) , BTR and UBTR, but [ ETU (ATU) does not exist ]
- SEQ2  (Location P20) with  BTR &amp; UBTR exists, ETB &amp; ETU  dun not exist</t>
        </is>
      </c>
      <c r="C73" s="131" t="inlineStr">
        <is>
          <t xml:space="preserve">Avail Dates in vessel:  BTR, UBTR, ETB </t>
        </is>
      </c>
      <c r="D73" s="132" t="inlineStr">
        <is>
          <t>PSAC Terminal</t>
        </is>
      </c>
      <c r="E73" s="131" t="n"/>
      <c r="F73" s="133" t="inlineStr">
        <is>
          <t>1. Craft CREATE Terminal JSON message and run in Postman
- Execute JSON for 2 Seq
- SEQ1: BTR &amp; UBTR exists, ETB exist   ( ETB &gt; current + 72 hrs) , ETU not exist
- SEQ2: BTR &amp; UBTR exists, ETB &amp; ETU  dun not exist</t>
        </is>
      </c>
      <c r="G73" s="133" t="inlineStr">
        <is>
          <t>1. Terminal Data for SEQ1 &amp; SEQ2 created successfully.</t>
        </is>
      </c>
      <c r="H73" s="144" t="n"/>
      <c r="I73" s="129" t="n"/>
      <c r="J73" s="129" t="n"/>
      <c r="K73" s="126" t="n"/>
      <c r="L73" s="122" t="n"/>
      <c r="M73" s="122" t="n"/>
      <c r="N73" s="123" t="n"/>
      <c r="O73" s="123" t="n"/>
      <c r="P73" s="123" t="n"/>
      <c r="Q73" s="123" t="n"/>
      <c r="R73" s="123" t="inlineStr">
        <is>
          <t>M</t>
        </is>
      </c>
      <c r="S73" s="123" t="inlineStr">
        <is>
          <t>V2.10 2023 Apr</t>
        </is>
      </c>
    </row>
    <row r="74" hidden="1" outlineLevel="1" ht="42.75" customHeight="1">
      <c r="A74" s="143" t="inlineStr">
        <is>
          <t>PSAC_V210_D13</t>
        </is>
      </c>
      <c r="B74" s="103" t="inlineStr">
        <is>
          <t xml:space="preserve">[Online - Enquire Terminal Data Vessel Itinerary page after ]
</t>
        </is>
      </c>
      <c r="C74" s="131" t="n"/>
      <c r="D74" s="132" t="inlineStr">
        <is>
          <t>SMG Agent</t>
        </is>
      </c>
      <c r="E74" s="131" t="n"/>
      <c r="F74" s="134" t="inlineStr">
        <is>
          <t>1. Agent  check Vessel Itinerary Page</t>
        </is>
      </c>
      <c r="G74" s="136" t="inlineStr">
        <is>
          <t xml:space="preserve">Agent user can not View vessel itinerary for Terminal Data.
</t>
        </is>
      </c>
      <c r="H74" s="144" t="n"/>
      <c r="I74" s="129" t="n"/>
      <c r="J74" s="129" t="n"/>
      <c r="K74" s="126" t="n"/>
      <c r="L74" s="122" t="n"/>
      <c r="M74" s="122" t="n"/>
      <c r="N74" s="123" t="n"/>
      <c r="O74" s="123" t="n"/>
      <c r="P74" s="123" t="n"/>
      <c r="Q74" s="123" t="n"/>
      <c r="R74" s="123" t="inlineStr">
        <is>
          <t>S</t>
        </is>
      </c>
      <c r="S74" s="123" t="inlineStr">
        <is>
          <t>V2.10 2023 Apr</t>
        </is>
      </c>
      <c r="T74" s="56" t="n"/>
    </row>
    <row r="75" hidden="1" outlineLevel="1" ht="60.95" customHeight="1">
      <c r="A75" s="143" t="inlineStr">
        <is>
          <t>PSAC_V210_D14</t>
        </is>
      </c>
      <c r="B75" s="103" t="inlineStr">
        <is>
          <t>[Email - Agent  doesn't receive any  email notification  on creation of TermData with ETB outdate ]</t>
        </is>
      </c>
      <c r="C75" s="132" t="n"/>
      <c r="D75" s="132" t="inlineStr">
        <is>
          <t>SMG Agent</t>
        </is>
      </c>
      <c r="E75" s="132" t="n"/>
      <c r="F75" s="135" t="inlineStr">
        <is>
          <t>Agent check mailbox
Note: If ETB &gt; current + 72 hrs, notification won't be trigger.</t>
        </is>
      </c>
      <c r="G75" s="132" t="inlineStr">
        <is>
          <t>1. Agent  doesn't receive any  Email notification on TermData  creation based on ETB outdate.
 Like this subject
Subject [JIT] Creation of Vessel Itinerary</t>
        </is>
      </c>
      <c r="H75" s="144" t="n"/>
      <c r="I75" s="129" t="n"/>
      <c r="J75" s="129" t="n"/>
      <c r="K75" s="126" t="n"/>
      <c r="L75" s="101" t="n"/>
      <c r="M75" s="87" t="n"/>
      <c r="N75" s="128" t="n"/>
      <c r="O75" s="128" t="n"/>
      <c r="P75" s="128" t="n"/>
      <c r="Q75" s="128" t="n"/>
      <c r="R75" s="123" t="inlineStr">
        <is>
          <t>S</t>
        </is>
      </c>
      <c r="S75" s="123" t="inlineStr">
        <is>
          <t>V2.10 2023 Apr</t>
        </is>
      </c>
      <c r="T75" s="56" t="n"/>
    </row>
    <row r="76" collapsed="1" ht="18" customHeight="1">
      <c r="A76" s="137" t="n"/>
      <c r="B76" s="138" t="inlineStr">
        <is>
          <t>Verify Vessel records display correctly after change retrieve logic based on vessel ID to Vessel ID + Voyage</t>
        </is>
      </c>
      <c r="C76" s="139" t="n"/>
      <c r="D76" s="139" t="n"/>
      <c r="E76" s="139" t="n"/>
      <c r="F76" s="139" t="n"/>
      <c r="G76" s="140" t="n"/>
      <c r="H76" s="140" t="n"/>
      <c r="I76" s="140" t="n"/>
      <c r="J76" s="141" t="n"/>
      <c r="K76" s="142" t="n"/>
      <c r="L76" s="142" t="n"/>
      <c r="M76" s="142" t="n"/>
      <c r="N76" s="142" t="n"/>
      <c r="O76" s="142" t="n"/>
      <c r="P76" s="142" t="n"/>
      <c r="Q76" s="142" t="n"/>
      <c r="R76" s="142" t="n"/>
      <c r="S76" s="142" t="n"/>
    </row>
    <row r="77" hidden="1" outlineLevel="1" ht="313.5" customHeight="1">
      <c r="A77" s="125" t="inlineStr">
        <is>
          <t>PSAC_V210_D15</t>
        </is>
      </c>
      <c r="B77" s="103" t="inlineStr">
        <is>
          <t xml:space="preserve">[Create different Vessel Itinerary for Double Berthing with exist same voyage + RTD exist ] 
</t>
        </is>
      </c>
      <c r="C77" s="131" t="n"/>
      <c r="D77" s="132" t="inlineStr">
        <is>
          <t>PSAC Terminal</t>
        </is>
      </c>
      <c r="E77" s="131" t="n"/>
      <c r="F77" s="134" t="inlineStr">
        <is>
          <t xml:space="preserve">DPP2 Terminal API - 
- Create Terminal Data within ETB within 72 hours and submit vessel itinerary 
- Update RTD ,departed _i timing as below conditions
- at last change ETB to &gt; 72 hours
1. Vessel ID - D, Voyage - 111	,Shift Sequence 1,2 exist,  SEQ1, SEQ2 's ETB without 72 hours &amp; ETU &gt; current , RTD exist with past timing	, departed _i = N
2. Vessel ID - E, Voyage - 222	,Shift Sequence 1,2 exist,  SEQ1's ETB within 72 hours &amp; ETU &gt; current , SEQ2's ETB &gt; current + 72 hours ,ETU &gt; current , RTD not exist , departed _i = Y
3. Vessel ID - D, Voyage - 333	,Shift Sequence 1,2 exist,  SEQ1, SEQ2 's ETB all within 72 hours &amp; ETU not exist , RTD not exist , departed _i = N
4. Vessel ID - E, Voyage - 111	,Shift Sequence 1,2 exist,  SEQ1's ETB  within 72 hours &amp; ETU &gt; current ,  SEQ2 ETB &gt; current + 72 hours ,ETU &gt; current , RTD not exist , departed _i = N
</t>
        </is>
      </c>
      <c r="G77" s="136" t="inlineStr">
        <is>
          <t>1. before online save Vessel Itinerary Vessel E + 111 , Vessel D + 333 for 2 berthing will display 
2. after Vessel Itinerary   Vessel E + 111 , Vessel D + 333 ， Vessel D + 111  for 2 berthing will display 
3. all vessel will disappear after change departed_I= 'Y'</t>
        </is>
      </c>
      <c r="H77" s="130" t="n"/>
      <c r="I77" s="130" t="n"/>
      <c r="J77" s="124" t="n"/>
      <c r="K77" s="126" t="n"/>
      <c r="L77" s="122" t="n"/>
      <c r="M77" s="122" t="n"/>
      <c r="N77" s="123" t="n"/>
      <c r="O77" s="123" t="n"/>
      <c r="P77" s="123" t="n"/>
      <c r="Q77" s="123" t="n"/>
      <c r="R77" s="123" t="inlineStr">
        <is>
          <t>M</t>
        </is>
      </c>
      <c r="S77" s="123" t="inlineStr">
        <is>
          <t>V2.10 2023 Apr</t>
        </is>
      </c>
    </row>
    <row r="78" hidden="1" outlineLevel="1" ht="57" customHeight="1">
      <c r="A78" s="125" t="inlineStr">
        <is>
          <t>PSAC_V210_D16</t>
        </is>
      </c>
      <c r="B78" s="103" t="inlineStr">
        <is>
          <t xml:space="preserve">[Create Inbound Pilotage for Vessel E + 111 , Vessel D + 333 ， Vessel D + 111  ] 
</t>
        </is>
      </c>
      <c r="C78" s="131" t="n"/>
      <c r="D78" s="132" t="inlineStr">
        <is>
          <t>Service Provider PSAM</t>
        </is>
      </c>
      <c r="E78" s="131" t="n"/>
      <c r="F78" s="134" t="inlineStr">
        <is>
          <t xml:space="preserve">DPP2 / OHS Pilotage API - Create Pilotage Data to match Vessel E + 111 , Vessel D + 333 ， Vessel D + 111  </t>
        </is>
      </c>
      <c r="G78" s="136" t="inlineStr">
        <is>
          <t xml:space="preserve">all Pilotage can be matched and display correctly
</t>
        </is>
      </c>
      <c r="H78" s="129" t="n"/>
      <c r="I78" s="129" t="n"/>
      <c r="J78" s="124" t="n"/>
      <c r="K78" s="126" t="n"/>
      <c r="L78" s="122" t="n"/>
      <c r="M78" s="122" t="n"/>
      <c r="N78" s="123" t="n"/>
      <c r="O78" s="123" t="n"/>
      <c r="P78" s="123" t="n"/>
      <c r="Q78" s="123" t="n"/>
      <c r="R78" s="123" t="inlineStr">
        <is>
          <t>M</t>
        </is>
      </c>
      <c r="S78" s="123" t="inlineStr">
        <is>
          <t>V2.10 2023 Apr</t>
        </is>
      </c>
    </row>
    <row r="79" ht="18" customFormat="1" customHeight="1" s="153">
      <c r="A79" s="147" t="n"/>
      <c r="B79" s="148" t="inlineStr">
        <is>
          <t>v2.10 for Double Berthing of JPC Terminal, OTK Agent</t>
        </is>
      </c>
      <c r="C79" s="149" t="n"/>
      <c r="D79" s="149" t="n"/>
      <c r="E79" s="149" t="n"/>
      <c r="F79" s="149" t="n"/>
      <c r="G79" s="149" t="n"/>
      <c r="H79" s="150" t="n"/>
      <c r="I79" s="150" t="n"/>
      <c r="J79" s="151" t="n"/>
      <c r="K79" s="152" t="n"/>
      <c r="L79" s="152" t="n"/>
      <c r="M79" s="152" t="n"/>
      <c r="N79" s="152" t="n"/>
      <c r="O79" s="152" t="n"/>
      <c r="P79" s="152" t="n"/>
      <c r="Q79" s="152" t="n"/>
      <c r="R79" s="152" t="n"/>
      <c r="S79" s="152" t="n"/>
    </row>
    <row r="80" collapsed="1" ht="18" customFormat="1" customHeight="1" s="119">
      <c r="A80" s="113" t="n"/>
      <c r="B80" s="114" t="inlineStr">
        <is>
          <t>Verify if double Berthing records can be display  correctly before Submit Vessel Itinerary</t>
        </is>
      </c>
      <c r="C80" s="115" t="n"/>
      <c r="D80" s="115" t="n"/>
      <c r="E80" s="115" t="n"/>
      <c r="F80" s="115" t="n"/>
      <c r="G80" s="115" t="n"/>
      <c r="H80" s="116" t="n"/>
      <c r="I80" s="116" t="n"/>
      <c r="J80" s="117" t="n"/>
      <c r="K80" s="118" t="n"/>
      <c r="L80" s="118" t="n"/>
      <c r="M80" s="118" t="n"/>
      <c r="N80" s="118" t="n"/>
      <c r="O80" s="118" t="n"/>
      <c r="P80" s="118" t="n"/>
      <c r="Q80" s="118" t="n"/>
      <c r="R80" s="118" t="n"/>
      <c r="S80" s="118" t="n"/>
    </row>
    <row r="81" hidden="1" outlineLevel="1" ht="135" customFormat="1" customHeight="1" s="56">
      <c r="A81" s="58" t="inlineStr">
        <is>
          <t>JPC_V210_D01</t>
        </is>
      </c>
      <c r="B81" s="103" t="inlineStr">
        <is>
          <t>[DPP2 API - JPC Create Terminal Data record ] 
- SEQ1 (Location P10) with ETB dates  ( current - 3 days &lt;= ETB &lt; current ) , 
so now BTR, UBTR, ETB dates [ ETU (ATU) does not exist ]
- SEQ2  (Location P20) with  BTR &amp; UBTR exists, ETB &amp; ETU  dun not exist</t>
        </is>
      </c>
      <c r="C81" s="102" t="inlineStr">
        <is>
          <t xml:space="preserve">Avail Dates in vessel:  BTR, UBTR, ETB </t>
        </is>
      </c>
      <c r="D81" s="104" t="inlineStr">
        <is>
          <t>JPC Terminal</t>
        </is>
      </c>
      <c r="E81" s="102" t="n"/>
      <c r="F81" s="105" t="inlineStr">
        <is>
          <t>1. Craft CREATE Terminal JSON message and run in Postman
- Execute JSON for 2 Seq
- SEQ1: BTR &amp; UBTR exists, ETB exist  (within 72 hr and  current - 72 hours &lt;= ETB &lt; current) , ETU not exist
- SEQ2: (BTR &amp; UBTR) exists and &gt; current , ETB &amp; ETU  dun not exist
Give ETB as outdate timing e.g. current - 72 hours &lt;= ETB &lt; current</t>
        </is>
      </c>
      <c r="G81" s="105" t="inlineStr">
        <is>
          <t>1. Terminal Data for SEQ1 &amp; SEQ2 created successfully.</t>
        </is>
      </c>
      <c r="H81" s="97" t="n"/>
      <c r="I81" s="86" t="n"/>
      <c r="J81" s="57" t="n"/>
      <c r="K81" s="72" t="n"/>
      <c r="L81" s="54" t="n"/>
      <c r="M81" s="54" t="n"/>
      <c r="N81" s="55" t="n"/>
      <c r="O81" s="55" t="n"/>
      <c r="P81" s="55" t="n"/>
      <c r="Q81" s="55" t="n"/>
      <c r="R81" s="54" t="inlineStr">
        <is>
          <t>S</t>
        </is>
      </c>
      <c r="S81" s="55" t="inlineStr">
        <is>
          <t>V2.10 2023 Apr</t>
        </is>
      </c>
    </row>
    <row r="82" hidden="1" outlineLevel="1" ht="244.5" customFormat="1" customHeight="1" s="56">
      <c r="A82" s="58" t="inlineStr">
        <is>
          <t>JPC_V210_D02</t>
        </is>
      </c>
      <c r="B82" s="103" t="inlineStr">
        <is>
          <t xml:space="preserve">[Online - Enquire Terminal Data Vessel Itinerary page after ]
</t>
        </is>
      </c>
      <c r="C82" s="102" t="n"/>
      <c r="D82" s="104" t="inlineStr">
        <is>
          <t>OTK Agent</t>
        </is>
      </c>
      <c r="E82" s="102" t="n"/>
      <c r="F82" s="106" t="inlineStr">
        <is>
          <t>1. Agent  check Vessel Itinerary Page</t>
        </is>
      </c>
      <c r="G82" s="106" t="inlineStr">
        <is>
          <t>Agent user can View and Create vessel itinerary for Terminal Data.
Agent check Vessel Itinerary Page
When Seq1 Json created:
- Header's Berthing time shows Seq1 ETB, Unberthing time shows Seq1 UBTRU
Berthing SRT = BTR, Start Time = ETB
Unberthing SRT = UBTR, End time= blank as no ETU
When Seq2 Json created:
- Header's Berthing time shows Seq1 ETB, Unberthing time shows Seq2 ubtrDt
Seq2’s Berthing SRT = btr, Start Time = blank as no ETB
Seq2’s Unberthing SRT = Ubtr, End time= blank as no ETU
- At the right side, there is a 3dot icon, showing "Create" option
- all info showing correctly （only have Berthing, Unberthing records)
- Vessel Itinerary is not Submit Icon display  Red as Itinerary Details still  need submit by user.
2. All the dates are correct, as per JSON</t>
        </is>
      </c>
      <c r="H82" s="86" t="n"/>
      <c r="I82" s="98" t="n"/>
      <c r="J82" s="57" t="n"/>
      <c r="K82" s="72" t="n"/>
      <c r="L82" s="54" t="n"/>
      <c r="M82" s="54" t="n"/>
      <c r="N82" s="55" t="n"/>
      <c r="O82" s="55" t="n"/>
      <c r="P82" s="55" t="n"/>
      <c r="Q82" s="55" t="n"/>
      <c r="R82" s="54" t="inlineStr">
        <is>
          <t>S</t>
        </is>
      </c>
      <c r="S82" s="55" t="inlineStr">
        <is>
          <t>V2.10 2023 Apr</t>
        </is>
      </c>
    </row>
    <row r="83" hidden="1" outlineLevel="1" ht="57" customFormat="1" customHeight="1" s="3">
      <c r="A83" s="58" t="inlineStr">
        <is>
          <t>JPC_V210_D03</t>
        </is>
      </c>
      <c r="B83" s="103" t="inlineStr">
        <is>
          <t>[Email - Agent doesn't receive any email notification  on creation of TermData  with ETB outdate ]</t>
        </is>
      </c>
      <c r="C83" s="104" t="n"/>
      <c r="D83" s="104" t="inlineStr">
        <is>
          <t>OTK Agent</t>
        </is>
      </c>
      <c r="E83" s="104" t="n"/>
      <c r="F83" s="107" t="inlineStr">
        <is>
          <t>Agent check mailbox
Note: If ETB is past timing, notification won't be trigger for outdated.</t>
        </is>
      </c>
      <c r="G83" s="104" t="inlineStr">
        <is>
          <t>1. Agent doesn't receive any email notification on TermData  creation based on ETB outdate.
 Like this subject
Subject [JIT] Creation of Vessel Itinerary</t>
        </is>
      </c>
      <c r="H83" s="98" t="n"/>
      <c r="I83" s="97" t="n"/>
      <c r="J83" s="57" t="n"/>
      <c r="K83" s="72" t="n"/>
      <c r="L83" s="101" t="n"/>
      <c r="M83" s="87" t="n"/>
      <c r="N83" s="88" t="n"/>
      <c r="O83" s="88" t="n"/>
      <c r="P83" s="88" t="n"/>
      <c r="Q83" s="88" t="n"/>
      <c r="R83" s="54" t="inlineStr">
        <is>
          <t>S</t>
        </is>
      </c>
      <c r="S83" s="55" t="inlineStr">
        <is>
          <t>V2.10 2023 Apr</t>
        </is>
      </c>
      <c r="T83" s="56" t="n"/>
    </row>
    <row r="84" hidden="1" outlineLevel="1" ht="127.5" customFormat="1" customHeight="1" s="56">
      <c r="A84" s="58" t="inlineStr">
        <is>
          <t>JPC_V210_D04</t>
        </is>
      </c>
      <c r="B84" s="103" t="inlineStr">
        <is>
          <t>[DPP2 API - JPC update Terminal Data record  2nd ETU exist and outdated] 
- SEQ1 (Location P10) with so now BTR, UBTR, current - 3 days &lt;= ETB &lt; current ,  ETU &gt; current , (ATU) does not exist ]
- SEQ2  (Location P20) with  so now BTR, UBTR, current - 3 days &lt; ETB &lt; current +72 hours ,  ETU &lt; current , (ATU) does not exist ]</t>
        </is>
      </c>
      <c r="C84" s="102" t="inlineStr">
        <is>
          <t xml:space="preserve">Avail Dates in vessel:  BTR, UBTR, ETB </t>
        </is>
      </c>
      <c r="D84" s="104" t="inlineStr">
        <is>
          <t>JPC Terminal</t>
        </is>
      </c>
      <c r="E84" s="102" t="n"/>
      <c r="F84" s="105" t="inlineStr">
        <is>
          <t>1. Craft UPDATE Terminal Data JSON message and run in Postman
- Update SEQ1's ETU as Future  timing
- Update SEQ2's , ETB and  ETU as Past timing</t>
        </is>
      </c>
      <c r="G84" s="105" t="inlineStr">
        <is>
          <t>1. Terminal Data for SEQ1 &amp; SEQ2  updated successfully.</t>
        </is>
      </c>
      <c r="H84" s="97" t="n"/>
      <c r="I84" s="86" t="n"/>
      <c r="J84" s="57" t="n"/>
      <c r="K84" s="72" t="n"/>
      <c r="L84" s="54" t="n"/>
      <c r="M84" s="54" t="n"/>
      <c r="N84" s="55" t="n"/>
      <c r="O84" s="55" t="n"/>
      <c r="P84" s="55" t="n"/>
      <c r="Q84" s="55" t="n"/>
      <c r="R84" s="54" t="inlineStr">
        <is>
          <t>S</t>
        </is>
      </c>
      <c r="S84" s="55" t="inlineStr">
        <is>
          <t>V2.10 2023 Apr</t>
        </is>
      </c>
    </row>
    <row r="85" hidden="1" outlineLevel="1" ht="209.45" customFormat="1" customHeight="1" s="56">
      <c r="A85" s="58" t="inlineStr">
        <is>
          <t>JPC_V210_D05</t>
        </is>
      </c>
      <c r="B85" s="103" t="inlineStr">
        <is>
          <t xml:space="preserve">[Online - Enquire Terminal Data Vessel Itinerary page after update 2nd ETU as past timing]
</t>
        </is>
      </c>
      <c r="C85" s="102" t="n"/>
      <c r="D85" s="104" t="inlineStr">
        <is>
          <t>OTK Agent</t>
        </is>
      </c>
      <c r="E85" s="102" t="n"/>
      <c r="F85" s="106" t="inlineStr">
        <is>
          <t>1. Agent  check Vessel Itinerary Page</t>
        </is>
      </c>
      <c r="G85" s="106" t="inlineStr">
        <is>
          <t>Agent user can View vessel itinerary for Terminal Data, but cannot Create vessel itinerary
Agent  check Vessel Itinerary Page
- Header's Berthing time shows Seq1 ETB, Unberthing time shows Seq2 ETU
Seq1’s Berthing SRT = BTR, Start Time = ETB
Seq1’s Unberthing SRT = UBTR, End time = ETU
Seq2’s Berthing SRT = btr, Start Time =  ETB
Seq2’s Unberthing SRT = Ubtr, End time= ETU
- At the right side, there is No 3dot icon, No  "Create" option
- all info showing correctly （only have Berthing, Unberthing records)
2. All the dates are correct, as per JSON</t>
        </is>
      </c>
      <c r="H85" s="86" t="n"/>
      <c r="I85" s="98" t="n"/>
      <c r="J85" s="57" t="n"/>
      <c r="K85" s="72" t="n"/>
      <c r="L85" s="54" t="n"/>
      <c r="M85" s="54" t="n"/>
      <c r="N85" s="55" t="n"/>
      <c r="O85" s="55" t="n"/>
      <c r="P85" s="55" t="n"/>
      <c r="Q85" s="55" t="n"/>
      <c r="R85" s="54" t="inlineStr">
        <is>
          <t>S</t>
        </is>
      </c>
      <c r="S85" s="55" t="inlineStr">
        <is>
          <t>V2.10 2023 Apr</t>
        </is>
      </c>
    </row>
    <row r="86" hidden="1" outlineLevel="1" ht="105.95" customFormat="1" customHeight="1" s="56">
      <c r="A86" s="58" t="inlineStr">
        <is>
          <t>JPC_V210_D06</t>
        </is>
      </c>
      <c r="B86" s="103" t="inlineStr">
        <is>
          <t>[DPP2 API - JPC update Terminal Data record  (ETB and ETU) &gt; Current] 
- SEQ1 (Location P10)
- Update current &lt;= ETB &lt;= current + 72 hours, 
- update SEQ2 ETU &gt; Current</t>
        </is>
      </c>
      <c r="C86" s="102" t="inlineStr">
        <is>
          <t>Avail Dates in vessel:  BTR, UBTR, ETB , ETU</t>
        </is>
      </c>
      <c r="D86" s="104" t="inlineStr">
        <is>
          <t>JPC Terminal</t>
        </is>
      </c>
      <c r="E86" s="102" t="n"/>
      <c r="F86" s="105" t="inlineStr">
        <is>
          <t>1. Update   Terminal Data JSON message and run in Postman 
Update current &lt;= SEQ1‘s ETB &lt;= current + 72 hours,  , SEQ2's ETU &gt; current , (all ATU) does not exist ]</t>
        </is>
      </c>
      <c r="G86" s="105" t="inlineStr">
        <is>
          <t>1. Terminal Data for SEQ1 ETB, SEQ2 ETU updated successfully.</t>
        </is>
      </c>
      <c r="H86" s="97" t="n"/>
      <c r="I86" s="97" t="n"/>
      <c r="J86" s="57" t="n"/>
      <c r="K86" s="72" t="n"/>
      <c r="L86" s="54" t="n"/>
      <c r="M86" s="54" t="n"/>
      <c r="N86" s="55" t="n"/>
      <c r="O86" s="55" t="n"/>
      <c r="P86" s="55" t="n"/>
      <c r="Q86" s="55" t="n"/>
      <c r="R86" s="54" t="inlineStr">
        <is>
          <t>S</t>
        </is>
      </c>
      <c r="S86" s="55" t="inlineStr">
        <is>
          <t>V2.10 2023 Apr</t>
        </is>
      </c>
    </row>
    <row r="87" hidden="1" outlineLevel="1" ht="151.5" customFormat="1" customHeight="1" s="56">
      <c r="A87" s="58" t="inlineStr">
        <is>
          <t>JPC_V210_D07</t>
        </is>
      </c>
      <c r="B87" s="103" t="inlineStr">
        <is>
          <t xml:space="preserve">[Online - Enquire Terminal Data Vessel Itinerary page after Update ETB &amp; ETU]
</t>
        </is>
      </c>
      <c r="C87" s="102" t="n"/>
      <c r="D87" s="104" t="inlineStr">
        <is>
          <t>OTK Agent</t>
        </is>
      </c>
      <c r="E87" s="102" t="n"/>
      <c r="F87" s="106" t="inlineStr">
        <is>
          <t xml:space="preserve">1. Craft UPDATE Terminal Data JSON message and run in Postman
- Update old ETB - 0.5hr &lt; SEQ1's ETB &lt; old ETB+ 0.5hr  won't trigger update ETB email
- Update ETU &gt; Current 
</t>
        </is>
      </c>
      <c r="G87" s="108" t="inlineStr">
        <is>
          <t>Agent user can View and Create vessel itinerary for Terminal Data.
- Header's Berthing time shows Seq1 ETB, Unberthing time shows Seq2 ETU
Seq2’s Berthing SRT = btr, Start Time =  ETB
Seq2’s Unberthing SRT = Ubtr, End time= new ETU
- At the right side, there is a 3dot icon, showing "Create" option
- all info showing correctly （only have Berthing, Unberthing records)
- Vessel Itinerary is not Submit Icon display  Red as Itinerary Details still  need submit by user.
2. All the dates are correct, as per JSON</t>
        </is>
      </c>
      <c r="H87" s="86" t="n"/>
      <c r="I87" s="86" t="n"/>
      <c r="J87" s="57" t="n"/>
      <c r="K87" s="72" t="n"/>
      <c r="L87" s="54" t="n"/>
      <c r="M87" s="54" t="n"/>
      <c r="N87" s="55" t="n"/>
      <c r="O87" s="55" t="n"/>
      <c r="P87" s="55" t="n"/>
      <c r="Q87" s="55" t="n"/>
      <c r="R87" s="54" t="inlineStr">
        <is>
          <t>S</t>
        </is>
      </c>
      <c r="S87" s="55" t="inlineStr">
        <is>
          <t>V2.10 2023 Apr</t>
        </is>
      </c>
    </row>
    <row r="88" hidden="1" outlineLevel="1" ht="84.95" customFormat="1" customHeight="1" s="3">
      <c r="A88" s="58" t="inlineStr">
        <is>
          <t>JPC_V210_D08</t>
        </is>
      </c>
      <c r="B88" s="103" t="inlineStr">
        <is>
          <t>[Email - Agent received email notification  on update of TermData (current  &lt;= ETB &lt;= current + 72h ]</t>
        </is>
      </c>
      <c r="C88" s="104" t="n"/>
      <c r="D88" s="104" t="inlineStr">
        <is>
          <t>OTK Agent</t>
        </is>
      </c>
      <c r="E88" s="104" t="n"/>
      <c r="F88" s="107" t="inlineStr">
        <is>
          <t>1. Update  SEQ2  (Location P10) with  current &lt; ETB &lt; current +72 hours ,  ETU &gt; current , (ATU) does not exist ]</t>
        </is>
      </c>
      <c r="G88" s="104" t="inlineStr">
        <is>
          <t>1. Email notification on TermData creation is received based on ETB update.
- the information in the email is correct.
- 2 emails received if both SEQ1 &amp; SEQ2 ETB within 72 hours.
Subject [JIT] Creation of Vessel Itinerary</t>
        </is>
      </c>
      <c r="H88" s="98" t="n"/>
      <c r="I88" s="86" t="n"/>
      <c r="J88" s="57" t="n"/>
      <c r="K88" s="72" t="n"/>
      <c r="L88" s="101" t="n"/>
      <c r="M88" s="87" t="n"/>
      <c r="N88" s="88" t="n"/>
      <c r="O88" s="88" t="n"/>
      <c r="P88" s="88" t="n"/>
      <c r="Q88" s="88" t="n"/>
      <c r="R88" s="54" t="inlineStr">
        <is>
          <t>S</t>
        </is>
      </c>
      <c r="S88" s="55" t="inlineStr">
        <is>
          <t>V2.10 2023 Apr</t>
        </is>
      </c>
      <c r="T88" s="56" t="n"/>
    </row>
    <row r="89" hidden="1" outlineLevel="1" ht="99.75" customFormat="1" customHeight="1" s="3">
      <c r="A89" s="58" t="inlineStr">
        <is>
          <t>JPC_V210_D09</t>
        </is>
      </c>
      <c r="B89" s="103" t="inlineStr">
        <is>
          <t xml:space="preserve">[DPP2 API - update Terminal Data record  with ETU &gt; Current  and ATB, ATU with past timing &lt;  (current - 6 days) ] 
- SEQ1 (Location P10)
</t>
        </is>
      </c>
      <c r="C89" s="102" t="inlineStr">
        <is>
          <t xml:space="preserve">Avail Dates in vessel:  BTR, UBTR, ETB , ETU, ATB, ATU </t>
        </is>
      </c>
      <c r="D89" s="104" t="inlineStr">
        <is>
          <t>JPC Terminal</t>
        </is>
      </c>
      <c r="E89" s="102" t="n"/>
      <c r="F89" s="106" t="inlineStr">
        <is>
          <t xml:space="preserve">1. Craft UPDATE Terminal Data  JSON message and run in Postman
- Update old ETB - 0.5hr &lt; SEQ1's ETB &lt; old ETB+ 0.5hr  won't trigger update ETB email
- Update  SEQ2's ETU &gt; current 
- Update SEQ1's ATB and SEQ2's ATU with earlier than  (current - 6 days) </t>
        </is>
      </c>
      <c r="G89" s="106" t="inlineStr">
        <is>
          <t>1. Terminal Data 01  for SEQ1 &amp; SEQ2 ETB, ETU, ATB, ATU  updated successfully.
2. all CREATOR_ORG_C,MODIFIER_ID,MODIFIER_ORG_C same with DPP2 - endpoint.xlsx  linked in Sheet Ref for V2.10</t>
        </is>
      </c>
      <c r="H89" s="98" t="n"/>
      <c r="I89" s="98" t="n"/>
      <c r="J89" s="57" t="n"/>
      <c r="K89" s="72" t="n"/>
      <c r="L89" s="101" t="n"/>
      <c r="M89" s="87" t="n"/>
      <c r="N89" s="88" t="n"/>
      <c r="O89" s="88" t="n"/>
      <c r="P89" s="88" t="n"/>
      <c r="Q89" s="88" t="n"/>
      <c r="R89" s="54" t="inlineStr">
        <is>
          <t>S</t>
        </is>
      </c>
      <c r="S89" s="55" t="inlineStr">
        <is>
          <t>V2.10 2023 Apr</t>
        </is>
      </c>
    </row>
    <row r="90" hidden="1" outlineLevel="1" ht="137.1" customFormat="1" customHeight="1" s="56">
      <c r="A90" s="58" t="inlineStr">
        <is>
          <t>JPC_V210_D10</t>
        </is>
      </c>
      <c r="B90" s="103" t="inlineStr">
        <is>
          <t xml:space="preserve">[Online - Enquire Terminal Data Vessel Itinerary page after Update ETB &amp; ETU &amp; ATB, ATU ]
</t>
        </is>
      </c>
      <c r="C90" s="102" t="n"/>
      <c r="D90" s="104" t="inlineStr">
        <is>
          <t>OTK Agent</t>
        </is>
      </c>
      <c r="E90" s="102" t="n"/>
      <c r="F90" s="106" t="inlineStr">
        <is>
          <t>1. Agent  check Vessel Itinerary Page</t>
        </is>
      </c>
      <c r="G90" s="108" t="inlineStr">
        <is>
          <t>Agent user can View vessel itinerary for Terminal Data,  but cannot Create vessel itinerary
Agent check Vessel Itinerary Page
- Header's Berthing time shows Seq1 new ATB, Unberthing time shows Seq2 new ATU
Berthing SRT = BTR, Start Time = new SEQ1 ATB
Unberthing SRT = UBTR, End time = new SEQ2 ATU
- At the right side, there is No 3dot icon, No  "Create" option
- all info showing correctly （only have Berthing, Unberthing records)
2. All the dates are correct, as per JSON</t>
        </is>
      </c>
      <c r="H90" s="97" t="n"/>
      <c r="I90" s="97" t="n"/>
      <c r="J90" s="57" t="n"/>
      <c r="K90" s="72" t="n"/>
      <c r="L90" s="54" t="n"/>
      <c r="M90" s="54" t="n"/>
      <c r="N90" s="55" t="n"/>
      <c r="O90" s="55" t="n"/>
      <c r="P90" s="55" t="n"/>
      <c r="Q90" s="55" t="n"/>
      <c r="R90" s="54" t="inlineStr">
        <is>
          <t>M</t>
        </is>
      </c>
      <c r="S90" s="55" t="inlineStr">
        <is>
          <t>V2.10 2023 Apr</t>
        </is>
      </c>
    </row>
    <row r="91" hidden="1" outlineLevel="1" ht="114" customFormat="1" customHeight="1" s="56">
      <c r="A91" s="58" t="inlineStr">
        <is>
          <t>JPC_V210_D11</t>
        </is>
      </c>
      <c r="B91" s="103" t="inlineStr">
        <is>
          <t>[Email - Agent doesn't receive any email notification  on update of TermData ETB , ATB, ATU ]</t>
        </is>
      </c>
      <c r="C91" s="102" t="n"/>
      <c r="D91" s="104" t="inlineStr">
        <is>
          <t>OTK Agent</t>
        </is>
      </c>
      <c r="E91" s="102" t="n"/>
      <c r="F91" s="106" t="inlineStr">
        <is>
          <t>Agent check mailbox
Note: If  old ETB - 0.5hr &lt; ETB &lt; old ETB+ 0.5hr , notification won't be trigger .
Note: If ATB &lt; current - 6 days , notification won't be trigger for outdated.
Note: If ATU &lt; current - 6 days , notification won't be trigger for outdated.</t>
        </is>
      </c>
      <c r="G91" s="106" t="inlineStr">
        <is>
          <t>1. No 3 Email notification based on ETB ,ATB, ATU update.
Subject :
[JIT] Update in Vessel ETB
[JIT] Vessel ATB /ATU</t>
        </is>
      </c>
      <c r="H91" s="86" t="n"/>
      <c r="I91" s="86" t="n"/>
      <c r="J91" s="57" t="n"/>
      <c r="K91" s="72" t="n"/>
      <c r="L91" s="54" t="n"/>
      <c r="M91" s="54" t="n"/>
      <c r="N91" s="55" t="n"/>
      <c r="O91" s="55" t="n"/>
      <c r="P91" s="55" t="n"/>
      <c r="Q91" s="55" t="n"/>
      <c r="R91" s="54" t="inlineStr">
        <is>
          <t>S</t>
        </is>
      </c>
      <c r="S91" s="55" t="inlineStr">
        <is>
          <t>V2.10 2023 Apr</t>
        </is>
      </c>
    </row>
    <row r="92" collapsed="1" ht="18" customFormat="1" customHeight="1" s="119">
      <c r="A92" s="113" t="n"/>
      <c r="B92" s="114" t="inlineStr">
        <is>
          <t>Verify Vessel records display correctly after change retrieve logic based on vessel ID to Vessel ID + Voyage</t>
        </is>
      </c>
      <c r="C92" s="115" t="n"/>
      <c r="D92" s="115" t="n"/>
      <c r="E92" s="115" t="n"/>
      <c r="F92" s="115" t="n"/>
      <c r="G92" s="115" t="n"/>
      <c r="H92" s="116" t="n"/>
      <c r="I92" s="116" t="n"/>
      <c r="J92" s="117" t="n"/>
      <c r="K92" s="118" t="n"/>
      <c r="L92" s="118" t="n"/>
      <c r="M92" s="118" t="n"/>
      <c r="N92" s="118" t="n"/>
      <c r="O92" s="118" t="n"/>
      <c r="P92" s="118" t="n"/>
      <c r="Q92" s="118" t="n"/>
      <c r="R92" s="118" t="n"/>
      <c r="S92" s="118" t="n"/>
    </row>
    <row r="93" hidden="1" outlineLevel="1" ht="212.45" customHeight="1">
      <c r="A93" s="58" t="inlineStr">
        <is>
          <t>JPC_V210_D12</t>
        </is>
      </c>
      <c r="B93" s="103" t="inlineStr">
        <is>
          <t xml:space="preserve">[Create different Vessel Itinerary for Double Berthing with exist same voyage + RTD exist ] 
</t>
        </is>
      </c>
      <c r="C93" s="102" t="n"/>
      <c r="D93" s="104" t="inlineStr">
        <is>
          <t>JPC Terminal</t>
        </is>
      </c>
      <c r="E93" s="102" t="n"/>
      <c r="F93" s="106" t="inlineStr">
        <is>
          <t xml:space="preserve">DPP2 Terminal API 
- Create Terminal Data within ETB within 72 hours
- Update RTD ,departed _i timing as below conditions
- Submit Vessel Itinerary
- at last change ETB to &gt; 72 hours
1. Vessel ID - D, Voyage - 111	,Shift Sequence 1,2 exist,  SEQ1, SEQ2 's ETB without 72 hours &amp; ETU &gt; current , RTD exist with past timing	, departed _i = N
2. Vessel ID - E, Voyage - 222	,Shift Sequence 1,2 exist,  SEQ1's ETB within 72 hours &amp; ETU &gt; current , SEQ2's ETB &gt; current + 72 hours ,ETU &gt; current , RTD not exist , departed _i = Y
3. Vessel ID - D, Voyage - 333	,Shift Sequence 1,2 exist,  SEQ1, SEQ2 's ETB all within 72 hours &amp; ETU not exist , RTD not exist , departed _i = N
4. Vessel ID - E, Voyage - 111	,Shift Sequence 1,2 exist,  SEQ1's ETB  within 72 hours &amp; ETU &gt; current ,  SEQ2 ETB &gt; current + 72 hours ,ETU &gt; current , RTD not exist , departed _i = N
</t>
        </is>
      </c>
      <c r="G93" s="108" t="inlineStr">
        <is>
          <t>1. before online save Vessel Itinerary Vessel E + 111 , Vessel D + 333 for 2 berthing will display 
2. after Vessel Itinerary   Vessel E + 111 , Vessel D + 333 ， Vessel D + 111  for 2 berthing will display 
3. all vessel will disappear after change departed_I= 'Y'</t>
        </is>
      </c>
      <c r="H93" s="59" t="n"/>
      <c r="I93" s="86" t="n"/>
      <c r="J93" s="57" t="n"/>
      <c r="K93" s="72" t="n"/>
      <c r="L93" s="54" t="n"/>
      <c r="M93" s="54" t="n"/>
      <c r="N93" s="55" t="n"/>
      <c r="O93" s="55" t="n"/>
      <c r="P93" s="55" t="n"/>
      <c r="Q93" s="55" t="n"/>
      <c r="R93" s="54" t="inlineStr">
        <is>
          <t>M</t>
        </is>
      </c>
      <c r="S93" s="55" t="inlineStr">
        <is>
          <t>V2.10 2023 Apr</t>
        </is>
      </c>
      <c r="T93" s="56" t="n"/>
    </row>
    <row r="94" hidden="1" outlineLevel="1" ht="96.95" customHeight="1">
      <c r="A94" s="58" t="inlineStr">
        <is>
          <t>JPC_V210_D13</t>
        </is>
      </c>
      <c r="B94" s="103" t="inlineStr">
        <is>
          <t xml:space="preserve">[Create Inbound Pilotage for Vessel E + 111 , Vessel D + 333 ， Vessel D + 111  ] 
</t>
        </is>
      </c>
      <c r="C94" s="102" t="n"/>
      <c r="D94" s="104" t="inlineStr">
        <is>
          <t>Service Provider PSAM</t>
        </is>
      </c>
      <c r="E94" s="102" t="n"/>
      <c r="F94" s="106" t="inlineStr">
        <is>
          <t xml:space="preserve">DPP2 / OHS Pilotage API - Create Pilotage Data to match Vessel E + 111 , Vessel D + 333 ， Vessel D + 111  
JPC will use smart logic to match with OHS/DPP2 Pilotage and Vsl Id is same ,Voyage is same or different or null  and CST/SRT within ETB-6 hr / ETA  to ETU+6 hr / ETD  </t>
        </is>
      </c>
      <c r="G94" s="108" t="inlineStr">
        <is>
          <t xml:space="preserve">all Pilotage can be matched and display correctly
</t>
        </is>
      </c>
      <c r="H94" s="59" t="n"/>
      <c r="I94" s="97" t="n"/>
      <c r="J94" s="57" t="n"/>
      <c r="K94" s="72" t="n"/>
      <c r="L94" s="54" t="n"/>
      <c r="M94" s="54" t="n"/>
      <c r="N94" s="55" t="n"/>
      <c r="O94" s="55" t="n"/>
      <c r="P94" s="55" t="n"/>
      <c r="Q94" s="55" t="n"/>
      <c r="R94" s="54" t="inlineStr">
        <is>
          <t>M</t>
        </is>
      </c>
      <c r="S94" s="55" t="inlineStr">
        <is>
          <t>V2.10 2023 Apr</t>
        </is>
      </c>
      <c r="T94" s="56" t="n"/>
    </row>
  </sheetData>
  <autoFilter ref="A27:R28"/>
  <mergeCells count="6">
    <mergeCell ref="A2:L2"/>
    <mergeCell ref="A1:L1"/>
    <mergeCell ref="A5:R5"/>
    <mergeCell ref="A3:L3"/>
    <mergeCell ref="A6:R6"/>
    <mergeCell ref="A4:L4"/>
  </mergeCells>
  <conditionalFormatting sqref="H28:J29">
    <cfRule type="cellIs" priority="191" operator="equal" dxfId="2">
      <formula>"Retest Fail"</formula>
    </cfRule>
    <cfRule type="cellIs" priority="192" operator="equal" dxfId="2">
      <formula>"Failed"</formula>
    </cfRule>
    <cfRule type="cellIs" priority="189" operator="equal" dxfId="5">
      <formula>"In Progress"</formula>
    </cfRule>
    <cfRule type="cellIs" priority="188" operator="equal" dxfId="6">
      <formula>"N/A"</formula>
    </cfRule>
    <cfRule type="cellIs" priority="187" operator="equal" dxfId="5">
      <formula>"Blocked"</formula>
    </cfRule>
    <cfRule type="cellIs" priority="193" operator="equal" dxfId="4">
      <formula>"Passed"</formula>
    </cfRule>
    <cfRule type="cellIs" priority="190" operator="equal" dxfId="4">
      <formula>"Retest Pass"</formula>
    </cfRule>
  </conditionalFormatting>
  <conditionalFormatting sqref="H32:J32">
    <cfRule type="cellIs" priority="184" operator="equal" dxfId="2">
      <formula>"Failed"</formula>
    </cfRule>
    <cfRule type="cellIs" priority="183" operator="equal" dxfId="2">
      <formula>"Retest Fail"</formula>
    </cfRule>
  </conditionalFormatting>
  <conditionalFormatting sqref="H44:J45">
    <cfRule type="cellIs" priority="122" operator="equal" dxfId="5">
      <formula>"In Progress"</formula>
    </cfRule>
    <cfRule type="cellIs" priority="123" operator="equal" dxfId="4">
      <formula>"Retest Pass"</formula>
    </cfRule>
    <cfRule type="cellIs" priority="124" operator="equal" dxfId="2">
      <formula>"Retest Fail"</formula>
    </cfRule>
    <cfRule type="cellIs" priority="125" operator="equal" dxfId="2">
      <formula>"Failed"</formula>
    </cfRule>
    <cfRule type="cellIs" priority="120" operator="equal" dxfId="5">
      <formula>"Blocked"</formula>
    </cfRule>
    <cfRule type="cellIs" priority="126" operator="equal" dxfId="4">
      <formula>"Passed"</formula>
    </cfRule>
    <cfRule type="cellIs" priority="121" operator="equal" dxfId="6">
      <formula>"N/A"</formula>
    </cfRule>
  </conditionalFormatting>
  <conditionalFormatting sqref="H48:J48">
    <cfRule type="cellIs" priority="114" operator="equal" dxfId="4">
      <formula>"Retest Pass"</formula>
    </cfRule>
    <cfRule type="cellIs" priority="113" operator="equal" dxfId="5">
      <formula>"In Progress"</formula>
    </cfRule>
    <cfRule type="cellIs" priority="112" operator="equal" dxfId="6">
      <formula>"N/A"</formula>
    </cfRule>
    <cfRule type="cellIs" priority="111" operator="equal" dxfId="5">
      <formula>"Blocked"</formula>
    </cfRule>
    <cfRule type="cellIs" priority="117" operator="equal" dxfId="4">
      <formula>"Passed"</formula>
    </cfRule>
    <cfRule type="cellIs" priority="116" operator="equal" dxfId="2">
      <formula>"Failed"</formula>
    </cfRule>
    <cfRule type="cellIs" priority="115" operator="equal" dxfId="2">
      <formula>"Retest Fail"</formula>
    </cfRule>
  </conditionalFormatting>
  <conditionalFormatting sqref="H60:J61">
    <cfRule type="cellIs" priority="59" operator="equal" dxfId="4">
      <formula>"Retest Pass"</formula>
    </cfRule>
    <cfRule type="cellIs" priority="56" operator="equal" dxfId="5">
      <formula>"Blocked"</formula>
    </cfRule>
    <cfRule type="cellIs" priority="60" operator="equal" dxfId="2">
      <formula>"Retest Fail"</formula>
    </cfRule>
    <cfRule type="cellIs" priority="62" operator="equal" dxfId="4">
      <formula>"Passed"</formula>
    </cfRule>
    <cfRule type="cellIs" priority="61" operator="equal" dxfId="2">
      <formula>"Failed"</formula>
    </cfRule>
    <cfRule type="cellIs" priority="58" operator="equal" dxfId="5">
      <formula>"In Progress"</formula>
    </cfRule>
    <cfRule type="cellIs" priority="57" operator="equal" dxfId="6">
      <formula>"N/A"</formula>
    </cfRule>
  </conditionalFormatting>
  <conditionalFormatting sqref="H73:J73">
    <cfRule type="cellIs" priority="47" operator="equal" dxfId="5">
      <formula>"Blocked"</formula>
    </cfRule>
    <cfRule type="cellIs" priority="48" operator="equal" dxfId="6">
      <formula>"N/A"</formula>
    </cfRule>
    <cfRule type="cellIs" priority="49" operator="equal" dxfId="5">
      <formula>"In Progress"</formula>
    </cfRule>
    <cfRule type="cellIs" priority="50" operator="equal" dxfId="4">
      <formula>"Retest Pass"</formula>
    </cfRule>
    <cfRule type="cellIs" priority="52" operator="equal" dxfId="2">
      <formula>"Failed"</formula>
    </cfRule>
    <cfRule type="cellIs" priority="53" operator="equal" dxfId="4">
      <formula>"Passed"</formula>
    </cfRule>
    <cfRule type="cellIs" priority="51" operator="equal" dxfId="2">
      <formula>"Retest Fail"</formula>
    </cfRule>
  </conditionalFormatting>
  <conditionalFormatting sqref="H79:J80">
    <cfRule type="cellIs" priority="18" operator="equal" dxfId="4">
      <formula>"Passed"</formula>
    </cfRule>
    <cfRule type="cellIs" priority="12" operator="equal" dxfId="5">
      <formula>"Blocked"</formula>
    </cfRule>
    <cfRule type="cellIs" priority="13" operator="equal" dxfId="6">
      <formula>"N/A"</formula>
    </cfRule>
    <cfRule type="cellIs" priority="14" operator="equal" dxfId="5">
      <formula>"In Progress"</formula>
    </cfRule>
    <cfRule type="cellIs" priority="15" operator="equal" dxfId="4">
      <formula>"Retest Pass"</formula>
    </cfRule>
    <cfRule type="cellIs" priority="16" operator="equal" dxfId="2">
      <formula>"Retest Fail"</formula>
    </cfRule>
    <cfRule type="cellIs" priority="17" operator="equal" dxfId="2">
      <formula>"Failed"</formula>
    </cfRule>
  </conditionalFormatting>
  <conditionalFormatting sqref="H92:J92">
    <cfRule type="cellIs" priority="3" operator="equal" dxfId="5">
      <formula>"Blocked"</formula>
    </cfRule>
    <cfRule type="cellIs" priority="4" operator="equal" dxfId="6">
      <formula>"N/A"</formula>
    </cfRule>
    <cfRule type="cellIs" priority="5" operator="equal" dxfId="5">
      <formula>"In Progress"</formula>
    </cfRule>
    <cfRule type="cellIs" priority="6" operator="equal" dxfId="4">
      <formula>"Retest Pass"</formula>
    </cfRule>
    <cfRule type="cellIs" priority="7" operator="equal" dxfId="2">
      <formula>"Retest Fail"</formula>
    </cfRule>
    <cfRule type="cellIs" priority="8" operator="equal" dxfId="2">
      <formula>"Failed"</formula>
    </cfRule>
    <cfRule type="cellIs" priority="9" operator="equal" dxfId="4">
      <formula>"Passed"</formula>
    </cfRule>
  </conditionalFormatting>
  <conditionalFormatting sqref="H32:K32">
    <cfRule type="cellIs" priority="178" operator="equal" dxfId="5">
      <formula>"Blocked"</formula>
    </cfRule>
    <cfRule type="cellIs" priority="179" operator="equal" dxfId="6">
      <formula>"N/A"</formula>
    </cfRule>
    <cfRule type="cellIs" priority="181" operator="equal" dxfId="4">
      <formula>"Retest Pass"</formula>
    </cfRule>
    <cfRule type="cellIs" priority="182" operator="equal" dxfId="4">
      <formula>"Passed"</formula>
    </cfRule>
    <cfRule type="cellIs" priority="180" operator="equal" dxfId="5">
      <formula>"In Progress"</formula>
    </cfRule>
  </conditionalFormatting>
  <conditionalFormatting sqref="J28:J29">
    <cfRule type="cellIs" priority="194" operator="equal" dxfId="0">
      <formula>"Retest Fail"</formula>
    </cfRule>
    <cfRule type="cellIs" priority="195" operator="equal" dxfId="0">
      <formula>"Failed"</formula>
    </cfRule>
  </conditionalFormatting>
  <conditionalFormatting sqref="J32">
    <cfRule type="cellIs" priority="185" operator="equal" dxfId="0">
      <formula>"Retest Fail"</formula>
    </cfRule>
    <cfRule type="cellIs" priority="186" operator="equal" dxfId="0">
      <formula>"Failed"</formula>
    </cfRule>
  </conditionalFormatting>
  <conditionalFormatting sqref="J38 J39:K40 J41">
    <cfRule type="cellIs" priority="200" operator="equal" dxfId="4">
      <formula>"Passed"</formula>
    </cfRule>
    <cfRule type="cellIs" priority="196" operator="equal" dxfId="5">
      <formula>"Blocked"</formula>
    </cfRule>
    <cfRule type="cellIs" priority="197" operator="equal" dxfId="6">
      <formula>"N/A"</formula>
    </cfRule>
    <cfRule type="cellIs" priority="198" operator="equal" dxfId="5">
      <formula>"In Progress"</formula>
    </cfRule>
    <cfRule type="cellIs" priority="199" operator="equal" dxfId="4">
      <formula>"Retest Pass"</formula>
    </cfRule>
  </conditionalFormatting>
  <conditionalFormatting sqref="J44:J45">
    <cfRule type="cellIs" priority="128" operator="equal" dxfId="0">
      <formula>"Failed"</formula>
    </cfRule>
    <cfRule type="cellIs" priority="127" operator="equal" dxfId="0">
      <formula>"Retest Fail"</formula>
    </cfRule>
  </conditionalFormatting>
  <conditionalFormatting sqref="J48">
    <cfRule type="cellIs" priority="119" operator="equal" dxfId="0">
      <formula>"Failed"</formula>
    </cfRule>
    <cfRule type="cellIs" priority="118" operator="equal" dxfId="0">
      <formula>"Retest Fail"</formula>
    </cfRule>
  </conditionalFormatting>
  <conditionalFormatting sqref="J51">
    <cfRule type="cellIs" priority="138" operator="equal" dxfId="5">
      <formula>"In Progress"</formula>
    </cfRule>
    <cfRule type="cellIs" priority="139" operator="equal" dxfId="4">
      <formula>"Retest Pass"</formula>
    </cfRule>
    <cfRule type="cellIs" priority="140" operator="equal" dxfId="4">
      <formula>"Passed"</formula>
    </cfRule>
    <cfRule type="cellIs" priority="136" operator="equal" dxfId="5">
      <formula>"Blocked"</formula>
    </cfRule>
    <cfRule type="cellIs" priority="137" operator="equal" dxfId="6">
      <formula>"N/A"</formula>
    </cfRule>
  </conditionalFormatting>
  <conditionalFormatting sqref="J60:J61">
    <cfRule type="cellIs" priority="63" operator="equal" dxfId="0">
      <formula>"Retest Fail"</formula>
    </cfRule>
    <cfRule type="cellIs" priority="64" operator="equal" dxfId="0">
      <formula>"Failed"</formula>
    </cfRule>
  </conditionalFormatting>
  <conditionalFormatting sqref="J73">
    <cfRule type="cellIs" priority="54" operator="equal" dxfId="0">
      <formula>"Retest Fail"</formula>
    </cfRule>
    <cfRule type="cellIs" priority="55" operator="equal" dxfId="0">
      <formula>"Failed"</formula>
    </cfRule>
  </conditionalFormatting>
  <conditionalFormatting sqref="J79:J80">
    <cfRule type="cellIs" priority="20" operator="equal" dxfId="0">
      <formula>"Failed"</formula>
    </cfRule>
    <cfRule type="cellIs" priority="19" operator="equal" dxfId="0">
      <formula>"Retest Fail"</formula>
    </cfRule>
  </conditionalFormatting>
  <conditionalFormatting sqref="J83">
    <cfRule type="cellIs" priority="36" operator="equal" dxfId="6">
      <formula>"N/A"</formula>
    </cfRule>
    <cfRule type="cellIs" priority="37" operator="equal" dxfId="5">
      <formula>"In Progress"</formula>
    </cfRule>
    <cfRule type="cellIs" priority="38" operator="equal" dxfId="4">
      <formula>"Retest Pass"</formula>
    </cfRule>
    <cfRule type="cellIs" priority="39" operator="equal" dxfId="4">
      <formula>"Passed"</formula>
    </cfRule>
    <cfRule type="cellIs" priority="35" operator="equal" dxfId="5">
      <formula>"Blocked"</formula>
    </cfRule>
  </conditionalFormatting>
  <conditionalFormatting sqref="J92">
    <cfRule type="cellIs" priority="10" operator="equal" dxfId="0">
      <formula>"Retest Fail"</formula>
    </cfRule>
    <cfRule type="cellIs" priority="11" operator="equal" dxfId="0">
      <formula>"Failed"</formula>
    </cfRule>
  </conditionalFormatting>
  <conditionalFormatting sqref="J28:K31">
    <cfRule type="cellIs" priority="173" operator="equal" dxfId="5">
      <formula>"In Progress"</formula>
    </cfRule>
    <cfRule type="cellIs" priority="175" operator="equal" dxfId="4">
      <formula>"Passed"</formula>
    </cfRule>
    <cfRule type="cellIs" priority="171" operator="equal" dxfId="5">
      <formula>"Blocked"</formula>
    </cfRule>
    <cfRule type="cellIs" priority="172" operator="equal" dxfId="6">
      <formula>"N/A"</formula>
    </cfRule>
    <cfRule type="cellIs" priority="174" operator="equal" dxfId="4">
      <formula>"Retest Pass"</formula>
    </cfRule>
  </conditionalFormatting>
  <conditionalFormatting sqref="J28:K32">
    <cfRule type="cellIs" priority="176" operator="equal" dxfId="2">
      <formula>"Retest Fail"</formula>
    </cfRule>
    <cfRule type="cellIs" priority="177" operator="equal" dxfId="2">
      <formula>"Failed"</formula>
    </cfRule>
  </conditionalFormatting>
  <conditionalFormatting sqref="J36:K75">
    <cfRule type="cellIs" priority="46" operator="equal" dxfId="2">
      <formula>"Failed"</formula>
    </cfRule>
    <cfRule type="cellIs" priority="45" operator="equal" dxfId="2">
      <formula>"Retest Fail"</formula>
    </cfRule>
  </conditionalFormatting>
  <conditionalFormatting sqref="J42:K50">
    <cfRule type="cellIs" priority="108" operator="equal" dxfId="4">
      <formula>"Passed"</formula>
    </cfRule>
    <cfRule type="cellIs" priority="107" operator="equal" dxfId="4">
      <formula>"Retest Pass"</formula>
    </cfRule>
    <cfRule type="cellIs" priority="106" operator="equal" dxfId="5">
      <formula>"In Progress"</formula>
    </cfRule>
    <cfRule type="cellIs" priority="105" operator="equal" dxfId="6">
      <formula>"N/A"</formula>
    </cfRule>
    <cfRule type="cellIs" priority="104" operator="equal" dxfId="5">
      <formula>"Blocked"</formula>
    </cfRule>
  </conditionalFormatting>
  <conditionalFormatting sqref="J52:K53 J54">
    <cfRule type="cellIs" priority="146" operator="equal" dxfId="4">
      <formula>"Retest Pass"</formula>
    </cfRule>
    <cfRule type="cellIs" priority="144" operator="equal" dxfId="6">
      <formula>"N/A"</formula>
    </cfRule>
    <cfRule type="cellIs" priority="145" operator="equal" dxfId="5">
      <formula>"In Progress"</formula>
    </cfRule>
    <cfRule type="cellIs" priority="147" operator="equal" dxfId="4">
      <formula>"Passed"</formula>
    </cfRule>
    <cfRule type="cellIs" priority="143" operator="equal" dxfId="5">
      <formula>"Blocked"</formula>
    </cfRule>
  </conditionalFormatting>
  <conditionalFormatting sqref="J55:K75">
    <cfRule type="cellIs" priority="40" operator="equal" dxfId="5">
      <formula>"Blocked"</formula>
    </cfRule>
    <cfRule type="cellIs" priority="44" operator="equal" dxfId="4">
      <formula>"Passed"</formula>
    </cfRule>
    <cfRule type="cellIs" priority="43" operator="equal" dxfId="4">
      <formula>"Retest Pass"</formula>
    </cfRule>
    <cfRule type="cellIs" priority="42" operator="equal" dxfId="5">
      <formula>"In Progress"</formula>
    </cfRule>
    <cfRule type="cellIs" priority="41" operator="equal" dxfId="6">
      <formula>"N/A"</formula>
    </cfRule>
  </conditionalFormatting>
  <conditionalFormatting sqref="J79:K94">
    <cfRule type="cellIs" priority="24" operator="equal" dxfId="4">
      <formula>"Retest Pass"</formula>
    </cfRule>
    <cfRule type="cellIs" priority="23" operator="equal" dxfId="5">
      <formula>"In Progress"</formula>
    </cfRule>
    <cfRule type="cellIs" priority="22" operator="equal" dxfId="6">
      <formula>"N/A"</formula>
    </cfRule>
    <cfRule type="cellIs" priority="2" operator="equal" dxfId="2">
      <formula>"Failed"</formula>
    </cfRule>
    <cfRule type="cellIs" priority="21" operator="equal" dxfId="5">
      <formula>"Blocked"</formula>
    </cfRule>
    <cfRule type="cellIs" priority="1" operator="equal" dxfId="2">
      <formula>"Retest Fail"</formula>
    </cfRule>
    <cfRule type="cellIs" priority="25" operator="equal" dxfId="4">
      <formula>"Passed"</formula>
    </cfRule>
  </conditionalFormatting>
  <conditionalFormatting sqref="K30:K31">
    <cfRule type="cellIs" priority="205" operator="equal" dxfId="0">
      <formula>"Retest Fail"</formula>
    </cfRule>
    <cfRule type="cellIs" priority="206" operator="equal" dxfId="0">
      <formula>"Failed"</formula>
    </cfRule>
  </conditionalFormatting>
  <conditionalFormatting sqref="K46:K47">
    <cfRule type="cellIs" priority="141" operator="equal" dxfId="0">
      <formula>"Retest Fail"</formula>
    </cfRule>
    <cfRule type="cellIs" priority="142" operator="equal" dxfId="0">
      <formula>"Failed"</formula>
    </cfRule>
  </conditionalFormatting>
  <conditionalFormatting sqref="K49:K59">
    <cfRule type="cellIs" priority="130" operator="equal" dxfId="6">
      <formula>"N/A"</formula>
    </cfRule>
    <cfRule type="cellIs" priority="131" operator="equal" dxfId="5">
      <formula>"In Progress"</formula>
    </cfRule>
    <cfRule type="cellIs" priority="132" operator="equal" dxfId="4">
      <formula>"Retest Pass"</formula>
    </cfRule>
    <cfRule type="cellIs" priority="133" operator="equal" dxfId="0">
      <formula>"Retest Fail"</formula>
    </cfRule>
    <cfRule type="cellIs" priority="135" operator="equal" dxfId="4">
      <formula>"Passed"</formula>
    </cfRule>
    <cfRule type="cellIs" priority="134" operator="equal" dxfId="0">
      <formula>"Failed"</formula>
    </cfRule>
    <cfRule type="cellIs" priority="129" operator="equal" dxfId="5">
      <formula>"Blocked"</formula>
    </cfRule>
  </conditionalFormatting>
  <conditionalFormatting sqref="K62:K72">
    <cfRule type="cellIs" priority="65" operator="equal" dxfId="5">
      <formula>"Blocked"</formula>
    </cfRule>
    <cfRule type="cellIs" priority="66" operator="equal" dxfId="6">
      <formula>"N/A"</formula>
    </cfRule>
    <cfRule type="cellIs" priority="67" operator="equal" dxfId="5">
      <formula>"In Progress"</formula>
    </cfRule>
    <cfRule type="cellIs" priority="68" operator="equal" dxfId="4">
      <formula>"Retest Pass"</formula>
    </cfRule>
    <cfRule type="cellIs" priority="69" operator="equal" dxfId="0">
      <formula>"Retest Fail"</formula>
    </cfRule>
    <cfRule type="cellIs" priority="70" operator="equal" dxfId="0">
      <formula>"Failed"</formula>
    </cfRule>
    <cfRule type="cellIs" priority="71" operator="equal" dxfId="4">
      <formula>"Passed"</formula>
    </cfRule>
  </conditionalFormatting>
  <conditionalFormatting sqref="K74:K75">
    <cfRule type="cellIs" priority="72" operator="equal" dxfId="0">
      <formula>"Retest Fail"</formula>
    </cfRule>
    <cfRule type="cellIs" priority="73" operator="equal" dxfId="0">
      <formula>"Failed"</formula>
    </cfRule>
  </conditionalFormatting>
  <conditionalFormatting sqref="K81:K91">
    <cfRule type="cellIs" priority="26" operator="equal" dxfId="5">
      <formula>"Blocked"</formula>
    </cfRule>
    <cfRule type="cellIs" priority="32" operator="equal" dxfId="4">
      <formula>"Passed"</formula>
    </cfRule>
    <cfRule type="cellIs" priority="31" operator="equal" dxfId="0">
      <formula>"Failed"</formula>
    </cfRule>
    <cfRule type="cellIs" priority="30" operator="equal" dxfId="0">
      <formula>"Retest Fail"</formula>
    </cfRule>
    <cfRule type="cellIs" priority="29" operator="equal" dxfId="4">
      <formula>"Retest Pass"</formula>
    </cfRule>
    <cfRule type="cellIs" priority="28" operator="equal" dxfId="5">
      <formula>"In Progress"</formula>
    </cfRule>
    <cfRule type="cellIs" priority="27" operator="equal" dxfId="6">
      <formula>"N/A"</formula>
    </cfRule>
  </conditionalFormatting>
  <conditionalFormatting sqref="K93:K94">
    <cfRule type="cellIs" priority="34" operator="equal" dxfId="0">
      <formula>"Failed"</formula>
    </cfRule>
    <cfRule type="cellIs" priority="33" operator="equal" dxfId="0">
      <formula>"Retest Fail"</formula>
    </cfRule>
  </conditionalFormatting>
  <conditionalFormatting sqref="J36:K37 K33:L35 K38:K43">
    <cfRule type="cellIs" priority="211" operator="equal" dxfId="4">
      <formula>"Passed"</formula>
    </cfRule>
    <cfRule type="cellIs" priority="207" operator="equal" dxfId="5">
      <formula>"Blocked"</formula>
    </cfRule>
    <cfRule type="cellIs" priority="208" operator="equal" dxfId="6">
      <formula>"N/A"</formula>
    </cfRule>
    <cfRule type="cellIs" priority="209" operator="equal" dxfId="5">
      <formula>"In Progress"</formula>
    </cfRule>
    <cfRule type="cellIs" priority="210" operator="equal" dxfId="4">
      <formula>"Retest Pass"</formula>
    </cfRule>
  </conditionalFormatting>
  <conditionalFormatting sqref="K33:L35">
    <cfRule type="cellIs" priority="201" operator="equal" dxfId="2">
      <formula>"Retest Fail"</formula>
    </cfRule>
    <cfRule type="cellIs" priority="202" operator="equal" dxfId="2">
      <formula>"Failed"</formula>
    </cfRule>
  </conditionalFormatting>
  <conditionalFormatting sqref="K36:K43 L33:L35">
    <cfRule type="cellIs" priority="204" operator="equal" dxfId="0">
      <formula>"Failed"</formula>
    </cfRule>
    <cfRule type="cellIs" priority="203" operator="equal" dxfId="0">
      <formula>"Retest Fail"</formula>
    </cfRule>
  </conditionalFormatting>
  <dataValidations count="3">
    <dataValidation sqref="J29 J32 J45 J48 J61 J73 J80 J92 K28 K30:K31 K36:K44 K46:K47 K49:K60 K62:K72 K74:K75 K79:K94 L33:L35" showDropDown="0" showInputMessage="1" showErrorMessage="1" allowBlank="1" type="list">
      <formula1>$A$12:$A$18</formula1>
    </dataValidation>
    <dataValidation sqref="Q34 Q80:R94 R30:R31 R33:R43 R46:R47 R49:R59 R62:R72 R74:R75 S80 S92" showDropDown="0" showInputMessage="1" showErrorMessage="1" allowBlank="1" type="list">
      <formula1>Test_Cases_Complex</formula1>
    </dataValidation>
    <dataValidation sqref="C28:C29 C32 C44:C45 C48 C60:C61 C73 C79:C80 C92" showDropDown="0" showInputMessage="1" showErrorMessage="1" allowBlank="1" type="list">
      <formula1>#REF!</formula1>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Admin</dc:creator>
  <dcterms:created xmlns:dcterms="http://purl.org/dc/terms/" xmlns:xsi="http://www.w3.org/2001/XMLSchema-instance" xsi:type="dcterms:W3CDTF">2022-03-01T02:29:37Z</dcterms:created>
  <dcterms:modified xmlns:dcterms="http://purl.org/dc/terms/" xmlns:xsi="http://www.w3.org/2001/XMLSchema-instance" xsi:type="dcterms:W3CDTF">2025-01-20T14:09:54Z</dcterms:modified>
  <cp:lastModifiedBy>LEE KEE</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0x010100243CAA5C9C94CD449ECBC17874C5FD4B</vt:lpwstr>
  </property>
  <property name="MediaServiceImageTags" fmtid="{D5CDD505-2E9C-101B-9397-08002B2CF9AE}" pid="3">
    <vt:lpwstr xmlns:vt="http://schemas.openxmlformats.org/officeDocument/2006/docPropsVTypes"/>
  </property>
</Properties>
</file>