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ortk\OneDrive\Desktop\COMP\BTU\2023 Autumn\EXCEL\IT EXCEL\"/>
    </mc:Choice>
  </mc:AlternateContent>
  <xr:revisionPtr revIDLastSave="0" documentId="8_{EFCDF730-E492-451F-8018-309914E4F5B6}" xr6:coauthVersionLast="47" xr6:coauthVersionMax="47" xr10:uidLastSave="{00000000-0000-0000-0000-000000000000}"/>
  <bookViews>
    <workbookView xWindow="-108" yWindow="-108" windowWidth="23256" windowHeight="12456" xr2:uid="{BCE70840-B4DF-4A2E-A841-89772E5EB698}"/>
  </bookViews>
  <sheets>
    <sheet name="1" sheetId="5" r:id="rId1"/>
    <sheet name="1.1" sheetId="6" r:id="rId2"/>
    <sheet name="2" sheetId="4" r:id="rId3"/>
    <sheet name="2.1" sheetId="2" r:id="rId4"/>
    <sheet name="3" sheetId="1" r:id="rId5"/>
    <sheet name="3.1"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0" i="2"/>
  <c r="P3" i="4"/>
  <c r="P4" i="4"/>
  <c r="P5" i="4"/>
  <c r="P6" i="4"/>
  <c r="P7" i="4"/>
  <c r="P8" i="4"/>
  <c r="P9" i="4"/>
  <c r="P10" i="4"/>
  <c r="P11" i="4"/>
  <c r="P2" i="4"/>
  <c r="M211" i="6"/>
  <c r="L211" i="6"/>
  <c r="K211" i="6"/>
  <c r="J211" i="6"/>
  <c r="I211" i="6"/>
  <c r="H211" i="6"/>
  <c r="G211" i="6"/>
  <c r="F211" i="6"/>
  <c r="E211" i="6"/>
  <c r="D211" i="6"/>
  <c r="C211" i="6"/>
  <c r="B211" i="6"/>
  <c r="A211" i="6"/>
  <c r="M210" i="6"/>
  <c r="L210" i="6"/>
  <c r="K210" i="6"/>
  <c r="J210" i="6"/>
  <c r="I210" i="6"/>
  <c r="H210" i="6"/>
  <c r="G210" i="6"/>
  <c r="F210" i="6"/>
  <c r="E210" i="6"/>
  <c r="D210" i="6"/>
  <c r="C210" i="6"/>
  <c r="B210" i="6"/>
  <c r="A210" i="6"/>
  <c r="M209" i="6"/>
  <c r="L209" i="6"/>
  <c r="K209" i="6"/>
  <c r="J209" i="6"/>
  <c r="I209" i="6"/>
  <c r="H209" i="6"/>
  <c r="G209" i="6"/>
  <c r="F209" i="6"/>
  <c r="E209" i="6"/>
  <c r="D209" i="6"/>
  <c r="C209" i="6"/>
  <c r="B209" i="6"/>
  <c r="A209" i="6"/>
  <c r="M208" i="6"/>
  <c r="L208" i="6"/>
  <c r="K208" i="6"/>
  <c r="J208" i="6"/>
  <c r="I208" i="6"/>
  <c r="H208" i="6"/>
  <c r="G208" i="6"/>
  <c r="F208" i="6"/>
  <c r="E208" i="6"/>
  <c r="D208" i="6"/>
  <c r="C208" i="6"/>
  <c r="B208" i="6"/>
  <c r="A208" i="6"/>
  <c r="M207" i="6"/>
  <c r="L207" i="6"/>
  <c r="K207" i="6"/>
  <c r="J207" i="6"/>
  <c r="I207" i="6"/>
  <c r="H207" i="6"/>
  <c r="G207" i="6"/>
  <c r="F207" i="6"/>
  <c r="E207" i="6"/>
  <c r="D207" i="6"/>
  <c r="C207" i="6"/>
  <c r="B207" i="6"/>
  <c r="A207" i="6"/>
  <c r="M206" i="6"/>
  <c r="L206" i="6"/>
  <c r="K206" i="6"/>
  <c r="J206" i="6"/>
  <c r="I206" i="6"/>
  <c r="H206" i="6"/>
  <c r="G206" i="6"/>
  <c r="F206" i="6"/>
  <c r="E206" i="6"/>
  <c r="D206" i="6"/>
  <c r="C206" i="6"/>
  <c r="B206" i="6"/>
  <c r="A206" i="6"/>
  <c r="M205" i="6"/>
  <c r="L205" i="6"/>
  <c r="K205" i="6"/>
  <c r="J205" i="6"/>
  <c r="I205" i="6"/>
  <c r="H205" i="6"/>
  <c r="G205" i="6"/>
  <c r="F205" i="6"/>
  <c r="E205" i="6"/>
  <c r="D205" i="6"/>
  <c r="C205" i="6"/>
  <c r="B205" i="6"/>
  <c r="A205" i="6"/>
  <c r="M204" i="6"/>
  <c r="L204" i="6"/>
  <c r="K204" i="6"/>
  <c r="J204" i="6"/>
  <c r="I204" i="6"/>
  <c r="H204" i="6"/>
  <c r="G204" i="6"/>
  <c r="F204" i="6"/>
  <c r="E204" i="6"/>
  <c r="D204" i="6"/>
  <c r="C204" i="6"/>
  <c r="B204" i="6"/>
  <c r="A204" i="6"/>
  <c r="M203" i="6"/>
  <c r="L203" i="6"/>
  <c r="K203" i="6"/>
  <c r="J203" i="6"/>
  <c r="I203" i="6"/>
  <c r="H203" i="6"/>
  <c r="G203" i="6"/>
  <c r="F203" i="6"/>
  <c r="E203" i="6"/>
  <c r="D203" i="6"/>
  <c r="C203" i="6"/>
  <c r="B203" i="6"/>
  <c r="A203" i="6"/>
  <c r="M202" i="6"/>
  <c r="L202" i="6"/>
  <c r="K202" i="6"/>
  <c r="J202" i="6"/>
  <c r="I202" i="6"/>
  <c r="H202" i="6"/>
  <c r="G202" i="6"/>
  <c r="F202" i="6"/>
  <c r="E202" i="6"/>
  <c r="D202" i="6"/>
  <c r="C202" i="6"/>
  <c r="B202" i="6"/>
  <c r="A202" i="6"/>
  <c r="M201" i="6"/>
  <c r="L201" i="6"/>
  <c r="K201" i="6"/>
  <c r="J201" i="6"/>
  <c r="I201" i="6"/>
  <c r="H201" i="6"/>
  <c r="G201" i="6"/>
  <c r="F201" i="6"/>
  <c r="E201" i="6"/>
  <c r="D201" i="6"/>
  <c r="C201" i="6"/>
  <c r="B201" i="6"/>
  <c r="A201" i="6"/>
  <c r="M200" i="6"/>
  <c r="L200" i="6"/>
  <c r="K200" i="6"/>
  <c r="J200" i="6"/>
  <c r="I200" i="6"/>
  <c r="H200" i="6"/>
  <c r="G200" i="6"/>
  <c r="F200" i="6"/>
  <c r="E200" i="6"/>
  <c r="D200" i="6"/>
  <c r="C200" i="6"/>
  <c r="B200" i="6"/>
  <c r="A200" i="6"/>
  <c r="M199" i="6"/>
  <c r="L199" i="6"/>
  <c r="K199" i="6"/>
  <c r="J199" i="6"/>
  <c r="I199" i="6"/>
  <c r="H199" i="6"/>
  <c r="G199" i="6"/>
  <c r="F199" i="6"/>
  <c r="E199" i="6"/>
  <c r="D199" i="6"/>
  <c r="C199" i="6"/>
  <c r="B199" i="6"/>
  <c r="A199" i="6"/>
  <c r="M198" i="6"/>
  <c r="L198" i="6"/>
  <c r="K198" i="6"/>
  <c r="J198" i="6"/>
  <c r="I198" i="6"/>
  <c r="H198" i="6"/>
  <c r="G198" i="6"/>
  <c r="F198" i="6"/>
  <c r="E198" i="6"/>
  <c r="D198" i="6"/>
  <c r="C198" i="6"/>
  <c r="B198" i="6"/>
  <c r="A198" i="6"/>
  <c r="M197" i="6"/>
  <c r="L197" i="6"/>
  <c r="K197" i="6"/>
  <c r="J197" i="6"/>
  <c r="I197" i="6"/>
  <c r="H197" i="6"/>
  <c r="G197" i="6"/>
  <c r="F197" i="6"/>
  <c r="E197" i="6"/>
  <c r="D197" i="6"/>
  <c r="C197" i="6"/>
  <c r="B197" i="6"/>
  <c r="A197" i="6"/>
  <c r="M196" i="6"/>
  <c r="L196" i="6"/>
  <c r="K196" i="6"/>
  <c r="J196" i="6"/>
  <c r="I196" i="6"/>
  <c r="H196" i="6"/>
  <c r="G196" i="6"/>
  <c r="F196" i="6"/>
  <c r="E196" i="6"/>
  <c r="D196" i="6"/>
  <c r="C196" i="6"/>
  <c r="B196" i="6"/>
  <c r="A196" i="6"/>
  <c r="M195" i="6"/>
  <c r="L195" i="6"/>
  <c r="K195" i="6"/>
  <c r="J195" i="6"/>
  <c r="I195" i="6"/>
  <c r="H195" i="6"/>
  <c r="G195" i="6"/>
  <c r="F195" i="6"/>
  <c r="E195" i="6"/>
  <c r="D195" i="6"/>
  <c r="C195" i="6"/>
  <c r="B195" i="6"/>
  <c r="A195" i="6"/>
  <c r="M194" i="6"/>
  <c r="L194" i="6"/>
  <c r="K194" i="6"/>
  <c r="J194" i="6"/>
  <c r="I194" i="6"/>
  <c r="H194" i="6"/>
  <c r="G194" i="6"/>
  <c r="F194" i="6"/>
  <c r="E194" i="6"/>
  <c r="D194" i="6"/>
  <c r="C194" i="6"/>
  <c r="B194" i="6"/>
  <c r="A194" i="6"/>
  <c r="M193" i="6"/>
  <c r="L193" i="6"/>
  <c r="K193" i="6"/>
  <c r="J193" i="6"/>
  <c r="I193" i="6"/>
  <c r="H193" i="6"/>
  <c r="G193" i="6"/>
  <c r="F193" i="6"/>
  <c r="E193" i="6"/>
  <c r="D193" i="6"/>
  <c r="C193" i="6"/>
  <c r="B193" i="6"/>
  <c r="A193" i="6"/>
  <c r="M192" i="6"/>
  <c r="L192" i="6"/>
  <c r="K192" i="6"/>
  <c r="J192" i="6"/>
  <c r="I192" i="6"/>
  <c r="H192" i="6"/>
  <c r="G192" i="6"/>
  <c r="F192" i="6"/>
  <c r="E192" i="6"/>
  <c r="D192" i="6"/>
  <c r="C192" i="6"/>
  <c r="B192" i="6"/>
  <c r="A192" i="6"/>
  <c r="M191" i="6"/>
  <c r="L191" i="6"/>
  <c r="K191" i="6"/>
  <c r="J191" i="6"/>
  <c r="I191" i="6"/>
  <c r="H191" i="6"/>
  <c r="G191" i="6"/>
  <c r="F191" i="6"/>
  <c r="E191" i="6"/>
  <c r="D191" i="6"/>
  <c r="C191" i="6"/>
  <c r="B191" i="6"/>
  <c r="A191" i="6"/>
  <c r="M190" i="6"/>
  <c r="L190" i="6"/>
  <c r="K190" i="6"/>
  <c r="J190" i="6"/>
  <c r="I190" i="6"/>
  <c r="H190" i="6"/>
  <c r="G190" i="6"/>
  <c r="F190" i="6"/>
  <c r="E190" i="6"/>
  <c r="D190" i="6"/>
  <c r="C190" i="6"/>
  <c r="B190" i="6"/>
  <c r="A190" i="6"/>
  <c r="M189" i="6"/>
  <c r="L189" i="6"/>
  <c r="K189" i="6"/>
  <c r="J189" i="6"/>
  <c r="I189" i="6"/>
  <c r="H189" i="6"/>
  <c r="G189" i="6"/>
  <c r="F189" i="6"/>
  <c r="E189" i="6"/>
  <c r="D189" i="6"/>
  <c r="C189" i="6"/>
  <c r="B189" i="6"/>
  <c r="A189" i="6"/>
  <c r="M188" i="6"/>
  <c r="L188" i="6"/>
  <c r="K188" i="6"/>
  <c r="J188" i="6"/>
  <c r="I188" i="6"/>
  <c r="H188" i="6"/>
  <c r="G188" i="6"/>
  <c r="F188" i="6"/>
  <c r="E188" i="6"/>
  <c r="D188" i="6"/>
  <c r="C188" i="6"/>
  <c r="B188" i="6"/>
  <c r="A188" i="6"/>
  <c r="M187" i="6"/>
  <c r="L187" i="6"/>
  <c r="K187" i="6"/>
  <c r="J187" i="6"/>
  <c r="I187" i="6"/>
  <c r="H187" i="6"/>
  <c r="G187" i="6"/>
  <c r="F187" i="6"/>
  <c r="E187" i="6"/>
  <c r="D187" i="6"/>
  <c r="C187" i="6"/>
  <c r="B187" i="6"/>
  <c r="A187" i="6"/>
  <c r="M186" i="6"/>
  <c r="L186" i="6"/>
  <c r="K186" i="6"/>
  <c r="J186" i="6"/>
  <c r="I186" i="6"/>
  <c r="H186" i="6"/>
  <c r="G186" i="6"/>
  <c r="F186" i="6"/>
  <c r="E186" i="6"/>
  <c r="D186" i="6"/>
  <c r="C186" i="6"/>
  <c r="B186" i="6"/>
  <c r="A186" i="6"/>
  <c r="M185" i="6"/>
  <c r="L185" i="6"/>
  <c r="K185" i="6"/>
  <c r="J185" i="6"/>
  <c r="I185" i="6"/>
  <c r="H185" i="6"/>
  <c r="G185" i="6"/>
  <c r="F185" i="6"/>
  <c r="E185" i="6"/>
  <c r="D185" i="6"/>
  <c r="C185" i="6"/>
  <c r="B185" i="6"/>
  <c r="A185" i="6"/>
  <c r="M184" i="6"/>
  <c r="L184" i="6"/>
  <c r="K184" i="6"/>
  <c r="J184" i="6"/>
  <c r="I184" i="6"/>
  <c r="H184" i="6"/>
  <c r="G184" i="6"/>
  <c r="F184" i="6"/>
  <c r="E184" i="6"/>
  <c r="D184" i="6"/>
  <c r="C184" i="6"/>
  <c r="B184" i="6"/>
  <c r="A184" i="6"/>
  <c r="M183" i="6"/>
  <c r="L183" i="6"/>
  <c r="K183" i="6"/>
  <c r="J183" i="6"/>
  <c r="I183" i="6"/>
  <c r="H183" i="6"/>
  <c r="G183" i="6"/>
  <c r="F183" i="6"/>
  <c r="E183" i="6"/>
  <c r="D183" i="6"/>
  <c r="C183" i="6"/>
  <c r="B183" i="6"/>
  <c r="A183" i="6"/>
  <c r="M182" i="6"/>
  <c r="L182" i="6"/>
  <c r="K182" i="6"/>
  <c r="J182" i="6"/>
  <c r="I182" i="6"/>
  <c r="H182" i="6"/>
  <c r="G182" i="6"/>
  <c r="F182" i="6"/>
  <c r="E182" i="6"/>
  <c r="D182" i="6"/>
  <c r="C182" i="6"/>
  <c r="B182" i="6"/>
  <c r="A182" i="6"/>
  <c r="M181" i="6"/>
  <c r="L181" i="6"/>
  <c r="K181" i="6"/>
  <c r="J181" i="6"/>
  <c r="I181" i="6"/>
  <c r="H181" i="6"/>
  <c r="G181" i="6"/>
  <c r="F181" i="6"/>
  <c r="E181" i="6"/>
  <c r="D181" i="6"/>
  <c r="C181" i="6"/>
  <c r="B181" i="6"/>
  <c r="A181" i="6"/>
  <c r="M180" i="6"/>
  <c r="L180" i="6"/>
  <c r="K180" i="6"/>
  <c r="J180" i="6"/>
  <c r="I180" i="6"/>
  <c r="H180" i="6"/>
  <c r="G180" i="6"/>
  <c r="F180" i="6"/>
  <c r="E180" i="6"/>
  <c r="D180" i="6"/>
  <c r="C180" i="6"/>
  <c r="B180" i="6"/>
  <c r="A180" i="6"/>
  <c r="M179" i="6"/>
  <c r="L179" i="6"/>
  <c r="K179" i="6"/>
  <c r="J179" i="6"/>
  <c r="I179" i="6"/>
  <c r="H179" i="6"/>
  <c r="G179" i="6"/>
  <c r="F179" i="6"/>
  <c r="E179" i="6"/>
  <c r="D179" i="6"/>
  <c r="C179" i="6"/>
  <c r="B179" i="6"/>
  <c r="A179" i="6"/>
  <c r="M178" i="6"/>
  <c r="L178" i="6"/>
  <c r="K178" i="6"/>
  <c r="J178" i="6"/>
  <c r="I178" i="6"/>
  <c r="H178" i="6"/>
  <c r="G178" i="6"/>
  <c r="F178" i="6"/>
  <c r="E178" i="6"/>
  <c r="D178" i="6"/>
  <c r="C178" i="6"/>
  <c r="B178" i="6"/>
  <c r="A178" i="6"/>
  <c r="M177" i="6"/>
  <c r="L177" i="6"/>
  <c r="K177" i="6"/>
  <c r="J177" i="6"/>
  <c r="I177" i="6"/>
  <c r="H177" i="6"/>
  <c r="G177" i="6"/>
  <c r="F177" i="6"/>
  <c r="E177" i="6"/>
  <c r="D177" i="6"/>
  <c r="C177" i="6"/>
  <c r="B177" i="6"/>
  <c r="A177" i="6"/>
  <c r="M176" i="6"/>
  <c r="L176" i="6"/>
  <c r="K176" i="6"/>
  <c r="J176" i="6"/>
  <c r="I176" i="6"/>
  <c r="H176" i="6"/>
  <c r="G176" i="6"/>
  <c r="F176" i="6"/>
  <c r="E176" i="6"/>
  <c r="D176" i="6"/>
  <c r="C176" i="6"/>
  <c r="B176" i="6"/>
  <c r="A176" i="6"/>
  <c r="M175" i="6"/>
  <c r="L175" i="6"/>
  <c r="K175" i="6"/>
  <c r="J175" i="6"/>
  <c r="I175" i="6"/>
  <c r="H175" i="6"/>
  <c r="G175" i="6"/>
  <c r="F175" i="6"/>
  <c r="E175" i="6"/>
  <c r="D175" i="6"/>
  <c r="C175" i="6"/>
  <c r="B175" i="6"/>
  <c r="A175" i="6"/>
  <c r="M174" i="6"/>
  <c r="L174" i="6"/>
  <c r="K174" i="6"/>
  <c r="J174" i="6"/>
  <c r="I174" i="6"/>
  <c r="H174" i="6"/>
  <c r="G174" i="6"/>
  <c r="F174" i="6"/>
  <c r="E174" i="6"/>
  <c r="D174" i="6"/>
  <c r="C174" i="6"/>
  <c r="B174" i="6"/>
  <c r="A174" i="6"/>
  <c r="M173" i="6"/>
  <c r="L173" i="6"/>
  <c r="K173" i="6"/>
  <c r="J173" i="6"/>
  <c r="I173" i="6"/>
  <c r="H173" i="6"/>
  <c r="G173" i="6"/>
  <c r="F173" i="6"/>
  <c r="E173" i="6"/>
  <c r="D173" i="6"/>
  <c r="C173" i="6"/>
  <c r="B173" i="6"/>
  <c r="A173" i="6"/>
  <c r="M172" i="6"/>
  <c r="L172" i="6"/>
  <c r="K172" i="6"/>
  <c r="J172" i="6"/>
  <c r="I172" i="6"/>
  <c r="H172" i="6"/>
  <c r="G172" i="6"/>
  <c r="F172" i="6"/>
  <c r="E172" i="6"/>
  <c r="D172" i="6"/>
  <c r="C172" i="6"/>
  <c r="B172" i="6"/>
  <c r="A172" i="6"/>
  <c r="M171" i="6"/>
  <c r="L171" i="6"/>
  <c r="K171" i="6"/>
  <c r="J171" i="6"/>
  <c r="I171" i="6"/>
  <c r="H171" i="6"/>
  <c r="G171" i="6"/>
  <c r="F171" i="6"/>
  <c r="E171" i="6"/>
  <c r="D171" i="6"/>
  <c r="C171" i="6"/>
  <c r="B171" i="6"/>
  <c r="A171" i="6"/>
  <c r="M170" i="6"/>
  <c r="L170" i="6"/>
  <c r="K170" i="6"/>
  <c r="J170" i="6"/>
  <c r="I170" i="6"/>
  <c r="H170" i="6"/>
  <c r="G170" i="6"/>
  <c r="F170" i="6"/>
  <c r="E170" i="6"/>
  <c r="D170" i="6"/>
  <c r="C170" i="6"/>
  <c r="B170" i="6"/>
  <c r="A170" i="6"/>
  <c r="M169" i="6"/>
  <c r="L169" i="6"/>
  <c r="K169" i="6"/>
  <c r="J169" i="6"/>
  <c r="I169" i="6"/>
  <c r="H169" i="6"/>
  <c r="G169" i="6"/>
  <c r="F169" i="6"/>
  <c r="E169" i="6"/>
  <c r="D169" i="6"/>
  <c r="C169" i="6"/>
  <c r="B169" i="6"/>
  <c r="A169" i="6"/>
  <c r="M168" i="6"/>
  <c r="L168" i="6"/>
  <c r="K168" i="6"/>
  <c r="J168" i="6"/>
  <c r="I168" i="6"/>
  <c r="H168" i="6"/>
  <c r="G168" i="6"/>
  <c r="F168" i="6"/>
  <c r="E168" i="6"/>
  <c r="D168" i="6"/>
  <c r="C168" i="6"/>
  <c r="B168" i="6"/>
  <c r="A168" i="6"/>
  <c r="M167" i="6"/>
  <c r="L167" i="6"/>
  <c r="K167" i="6"/>
  <c r="J167" i="6"/>
  <c r="I167" i="6"/>
  <c r="H167" i="6"/>
  <c r="G167" i="6"/>
  <c r="F167" i="6"/>
  <c r="E167" i="6"/>
  <c r="D167" i="6"/>
  <c r="C167" i="6"/>
  <c r="B167" i="6"/>
  <c r="A167" i="6"/>
  <c r="M166" i="6"/>
  <c r="L166" i="6"/>
  <c r="K166" i="6"/>
  <c r="J166" i="6"/>
  <c r="I166" i="6"/>
  <c r="H166" i="6"/>
  <c r="G166" i="6"/>
  <c r="F166" i="6"/>
  <c r="E166" i="6"/>
  <c r="D166" i="6"/>
  <c r="C166" i="6"/>
  <c r="B166" i="6"/>
  <c r="A166" i="6"/>
  <c r="M165" i="6"/>
  <c r="L165" i="6"/>
  <c r="K165" i="6"/>
  <c r="J165" i="6"/>
  <c r="I165" i="6"/>
  <c r="H165" i="6"/>
  <c r="G165" i="6"/>
  <c r="F165" i="6"/>
  <c r="E165" i="6"/>
  <c r="D165" i="6"/>
  <c r="C165" i="6"/>
  <c r="B165" i="6"/>
  <c r="A165" i="6"/>
  <c r="M164" i="6"/>
  <c r="L164" i="6"/>
  <c r="K164" i="6"/>
  <c r="J164" i="6"/>
  <c r="I164" i="6"/>
  <c r="H164" i="6"/>
  <c r="G164" i="6"/>
  <c r="F164" i="6"/>
  <c r="E164" i="6"/>
  <c r="D164" i="6"/>
  <c r="C164" i="6"/>
  <c r="B164" i="6"/>
  <c r="A164" i="6"/>
  <c r="M163" i="6"/>
  <c r="L163" i="6"/>
  <c r="K163" i="6"/>
  <c r="J163" i="6"/>
  <c r="I163" i="6"/>
  <c r="H163" i="6"/>
  <c r="G163" i="6"/>
  <c r="F163" i="6"/>
  <c r="E163" i="6"/>
  <c r="D163" i="6"/>
  <c r="C163" i="6"/>
  <c r="B163" i="6"/>
  <c r="A163" i="6"/>
  <c r="M162" i="6"/>
  <c r="L162" i="6"/>
  <c r="K162" i="6"/>
  <c r="J162" i="6"/>
  <c r="I162" i="6"/>
  <c r="H162" i="6"/>
  <c r="G162" i="6"/>
  <c r="F162" i="6"/>
  <c r="E162" i="6"/>
  <c r="D162" i="6"/>
  <c r="C162" i="6"/>
  <c r="B162" i="6"/>
  <c r="A162" i="6"/>
  <c r="M161" i="6"/>
  <c r="L161" i="6"/>
  <c r="K161" i="6"/>
  <c r="J161" i="6"/>
  <c r="I161" i="6"/>
  <c r="H161" i="6"/>
  <c r="G161" i="6"/>
  <c r="F161" i="6"/>
  <c r="E161" i="6"/>
  <c r="D161" i="6"/>
  <c r="C161" i="6"/>
  <c r="B161" i="6"/>
  <c r="A161" i="6"/>
  <c r="M160" i="6"/>
  <c r="L160" i="6"/>
  <c r="K160" i="6"/>
  <c r="J160" i="6"/>
  <c r="I160" i="6"/>
  <c r="H160" i="6"/>
  <c r="G160" i="6"/>
  <c r="F160" i="6"/>
  <c r="E160" i="6"/>
  <c r="D160" i="6"/>
  <c r="C160" i="6"/>
  <c r="B160" i="6"/>
  <c r="A160" i="6"/>
  <c r="M159" i="6"/>
  <c r="L159" i="6"/>
  <c r="K159" i="6"/>
  <c r="J159" i="6"/>
  <c r="I159" i="6"/>
  <c r="H159" i="6"/>
  <c r="G159" i="6"/>
  <c r="F159" i="6"/>
  <c r="E159" i="6"/>
  <c r="D159" i="6"/>
  <c r="C159" i="6"/>
  <c r="B159" i="6"/>
  <c r="A159" i="6"/>
  <c r="M158" i="6"/>
  <c r="L158" i="6"/>
  <c r="K158" i="6"/>
  <c r="J158" i="6"/>
  <c r="I158" i="6"/>
  <c r="H158" i="6"/>
  <c r="G158" i="6"/>
  <c r="F158" i="6"/>
  <c r="E158" i="6"/>
  <c r="D158" i="6"/>
  <c r="C158" i="6"/>
  <c r="B158" i="6"/>
  <c r="A158" i="6"/>
  <c r="M157" i="6"/>
  <c r="L157" i="6"/>
  <c r="K157" i="6"/>
  <c r="J157" i="6"/>
  <c r="I157" i="6"/>
  <c r="H157" i="6"/>
  <c r="G157" i="6"/>
  <c r="F157" i="6"/>
  <c r="E157" i="6"/>
  <c r="D157" i="6"/>
  <c r="C157" i="6"/>
  <c r="B157" i="6"/>
  <c r="A157" i="6"/>
  <c r="M156" i="6"/>
  <c r="L156" i="6"/>
  <c r="K156" i="6"/>
  <c r="J156" i="6"/>
  <c r="I156" i="6"/>
  <c r="H156" i="6"/>
  <c r="G156" i="6"/>
  <c r="F156" i="6"/>
  <c r="E156" i="6"/>
  <c r="D156" i="6"/>
  <c r="C156" i="6"/>
  <c r="B156" i="6"/>
  <c r="A156" i="6"/>
  <c r="M155" i="6"/>
  <c r="L155" i="6"/>
  <c r="K155" i="6"/>
  <c r="J155" i="6"/>
  <c r="I155" i="6"/>
  <c r="H155" i="6"/>
  <c r="G155" i="6"/>
  <c r="F155" i="6"/>
  <c r="E155" i="6"/>
  <c r="D155" i="6"/>
  <c r="C155" i="6"/>
  <c r="B155" i="6"/>
  <c r="A155" i="6"/>
  <c r="M154" i="6"/>
  <c r="L154" i="6"/>
  <c r="K154" i="6"/>
  <c r="J154" i="6"/>
  <c r="I154" i="6"/>
  <c r="H154" i="6"/>
  <c r="G154" i="6"/>
  <c r="F154" i="6"/>
  <c r="E154" i="6"/>
  <c r="D154" i="6"/>
  <c r="C154" i="6"/>
  <c r="B154" i="6"/>
  <c r="A154" i="6"/>
  <c r="M153" i="6"/>
  <c r="L153" i="6"/>
  <c r="K153" i="6"/>
  <c r="J153" i="6"/>
  <c r="I153" i="6"/>
  <c r="H153" i="6"/>
  <c r="G153" i="6"/>
  <c r="F153" i="6"/>
  <c r="E153" i="6"/>
  <c r="D153" i="6"/>
  <c r="C153" i="6"/>
  <c r="B153" i="6"/>
  <c r="A153" i="6"/>
  <c r="M152" i="6"/>
  <c r="L152" i="6"/>
  <c r="K152" i="6"/>
  <c r="J152" i="6"/>
  <c r="I152" i="6"/>
  <c r="H152" i="6"/>
  <c r="G152" i="6"/>
  <c r="F152" i="6"/>
  <c r="E152" i="6"/>
  <c r="D152" i="6"/>
  <c r="C152" i="6"/>
  <c r="B152" i="6"/>
  <c r="A152" i="6"/>
  <c r="M151" i="6"/>
  <c r="L151" i="6"/>
  <c r="K151" i="6"/>
  <c r="J151" i="6"/>
  <c r="I151" i="6"/>
  <c r="H151" i="6"/>
  <c r="G151" i="6"/>
  <c r="F151" i="6"/>
  <c r="E151" i="6"/>
  <c r="D151" i="6"/>
  <c r="C151" i="6"/>
  <c r="B151" i="6"/>
  <c r="A151" i="6"/>
  <c r="M150" i="6"/>
  <c r="L150" i="6"/>
  <c r="K150" i="6"/>
  <c r="J150" i="6"/>
  <c r="I150" i="6"/>
  <c r="H150" i="6"/>
  <c r="G150" i="6"/>
  <c r="F150" i="6"/>
  <c r="E150" i="6"/>
  <c r="D150" i="6"/>
  <c r="C150" i="6"/>
  <c r="B150" i="6"/>
  <c r="A150" i="6"/>
  <c r="M149" i="6"/>
  <c r="L149" i="6"/>
  <c r="K149" i="6"/>
  <c r="J149" i="6"/>
  <c r="I149" i="6"/>
  <c r="H149" i="6"/>
  <c r="G149" i="6"/>
  <c r="F149" i="6"/>
  <c r="E149" i="6"/>
  <c r="D149" i="6"/>
  <c r="C149" i="6"/>
  <c r="B149" i="6"/>
  <c r="A149" i="6"/>
  <c r="M148" i="6"/>
  <c r="L148" i="6"/>
  <c r="K148" i="6"/>
  <c r="J148" i="6"/>
  <c r="I148" i="6"/>
  <c r="H148" i="6"/>
  <c r="G148" i="6"/>
  <c r="F148" i="6"/>
  <c r="E148" i="6"/>
  <c r="D148" i="6"/>
  <c r="C148" i="6"/>
  <c r="B148" i="6"/>
  <c r="A148" i="6"/>
  <c r="M147" i="6"/>
  <c r="L147" i="6"/>
  <c r="K147" i="6"/>
  <c r="J147" i="6"/>
  <c r="I147" i="6"/>
  <c r="H147" i="6"/>
  <c r="G147" i="6"/>
  <c r="F147" i="6"/>
  <c r="E147" i="6"/>
  <c r="D147" i="6"/>
  <c r="C147" i="6"/>
  <c r="B147" i="6"/>
  <c r="A147" i="6"/>
  <c r="M146" i="6"/>
  <c r="L146" i="6"/>
  <c r="K146" i="6"/>
  <c r="J146" i="6"/>
  <c r="I146" i="6"/>
  <c r="H146" i="6"/>
  <c r="G146" i="6"/>
  <c r="F146" i="6"/>
  <c r="E146" i="6"/>
  <c r="D146" i="6"/>
  <c r="C146" i="6"/>
  <c r="B146" i="6"/>
  <c r="A146" i="6"/>
  <c r="M145" i="6"/>
  <c r="L145" i="6"/>
  <c r="K145" i="6"/>
  <c r="J145" i="6"/>
  <c r="I145" i="6"/>
  <c r="H145" i="6"/>
  <c r="G145" i="6"/>
  <c r="F145" i="6"/>
  <c r="E145" i="6"/>
  <c r="D145" i="6"/>
  <c r="C145" i="6"/>
  <c r="B145" i="6"/>
  <c r="A145" i="6"/>
  <c r="M144" i="6"/>
  <c r="L144" i="6"/>
  <c r="K144" i="6"/>
  <c r="J144" i="6"/>
  <c r="I144" i="6"/>
  <c r="H144" i="6"/>
  <c r="G144" i="6"/>
  <c r="F144" i="6"/>
  <c r="E144" i="6"/>
  <c r="D144" i="6"/>
  <c r="C144" i="6"/>
  <c r="B144" i="6"/>
  <c r="A144" i="6"/>
  <c r="M143" i="6"/>
  <c r="L143" i="6"/>
  <c r="K143" i="6"/>
  <c r="J143" i="6"/>
  <c r="I143" i="6"/>
  <c r="H143" i="6"/>
  <c r="G143" i="6"/>
  <c r="F143" i="6"/>
  <c r="E143" i="6"/>
  <c r="D143" i="6"/>
  <c r="C143" i="6"/>
  <c r="B143" i="6"/>
  <c r="A143" i="6"/>
  <c r="M142" i="6"/>
  <c r="L142" i="6"/>
  <c r="K142" i="6"/>
  <c r="J142" i="6"/>
  <c r="I142" i="6"/>
  <c r="H142" i="6"/>
  <c r="G142" i="6"/>
  <c r="F142" i="6"/>
  <c r="E142" i="6"/>
  <c r="D142" i="6"/>
  <c r="C142" i="6"/>
  <c r="B142" i="6"/>
  <c r="A142" i="6"/>
  <c r="M141" i="6"/>
  <c r="L141" i="6"/>
  <c r="K141" i="6"/>
  <c r="J141" i="6"/>
  <c r="I141" i="6"/>
  <c r="H141" i="6"/>
  <c r="G141" i="6"/>
  <c r="F141" i="6"/>
  <c r="E141" i="6"/>
  <c r="D141" i="6"/>
  <c r="C141" i="6"/>
  <c r="B141" i="6"/>
  <c r="A141" i="6"/>
  <c r="M140" i="6"/>
  <c r="L140" i="6"/>
  <c r="K140" i="6"/>
  <c r="J140" i="6"/>
  <c r="I140" i="6"/>
  <c r="H140" i="6"/>
  <c r="G140" i="6"/>
  <c r="F140" i="6"/>
  <c r="E140" i="6"/>
  <c r="D140" i="6"/>
  <c r="C140" i="6"/>
  <c r="B140" i="6"/>
  <c r="A140" i="6"/>
  <c r="M139" i="6"/>
  <c r="L139" i="6"/>
  <c r="K139" i="6"/>
  <c r="J139" i="6"/>
  <c r="I139" i="6"/>
  <c r="H139" i="6"/>
  <c r="G139" i="6"/>
  <c r="F139" i="6"/>
  <c r="E139" i="6"/>
  <c r="D139" i="6"/>
  <c r="C139" i="6"/>
  <c r="B139" i="6"/>
  <c r="A139" i="6"/>
  <c r="M138" i="6"/>
  <c r="L138" i="6"/>
  <c r="K138" i="6"/>
  <c r="J138" i="6"/>
  <c r="I138" i="6"/>
  <c r="H138" i="6"/>
  <c r="G138" i="6"/>
  <c r="F138" i="6"/>
  <c r="E138" i="6"/>
  <c r="D138" i="6"/>
  <c r="C138" i="6"/>
  <c r="B138" i="6"/>
  <c r="A138" i="6"/>
  <c r="M137" i="6"/>
  <c r="L137" i="6"/>
  <c r="K137" i="6"/>
  <c r="J137" i="6"/>
  <c r="I137" i="6"/>
  <c r="H137" i="6"/>
  <c r="G137" i="6"/>
  <c r="F137" i="6"/>
  <c r="E137" i="6"/>
  <c r="D137" i="6"/>
  <c r="C137" i="6"/>
  <c r="B137" i="6"/>
  <c r="A137" i="6"/>
  <c r="M136" i="6"/>
  <c r="L136" i="6"/>
  <c r="K136" i="6"/>
  <c r="J136" i="6"/>
  <c r="I136" i="6"/>
  <c r="H136" i="6"/>
  <c r="G136" i="6"/>
  <c r="F136" i="6"/>
  <c r="E136" i="6"/>
  <c r="D136" i="6"/>
  <c r="C136" i="6"/>
  <c r="B136" i="6"/>
  <c r="A136" i="6"/>
  <c r="M135" i="6"/>
  <c r="L135" i="6"/>
  <c r="K135" i="6"/>
  <c r="J135" i="6"/>
  <c r="I135" i="6"/>
  <c r="H135" i="6"/>
  <c r="G135" i="6"/>
  <c r="F135" i="6"/>
  <c r="E135" i="6"/>
  <c r="D135" i="6"/>
  <c r="C135" i="6"/>
  <c r="B135" i="6"/>
  <c r="A135" i="6"/>
  <c r="M134" i="6"/>
  <c r="L134" i="6"/>
  <c r="K134" i="6"/>
  <c r="J134" i="6"/>
  <c r="I134" i="6"/>
  <c r="H134" i="6"/>
  <c r="G134" i="6"/>
  <c r="F134" i="6"/>
  <c r="E134" i="6"/>
  <c r="D134" i="6"/>
  <c r="C134" i="6"/>
  <c r="B134" i="6"/>
  <c r="A134" i="6"/>
  <c r="M133" i="6"/>
  <c r="L133" i="6"/>
  <c r="K133" i="6"/>
  <c r="J133" i="6"/>
  <c r="I133" i="6"/>
  <c r="H133" i="6"/>
  <c r="G133" i="6"/>
  <c r="F133" i="6"/>
  <c r="E133" i="6"/>
  <c r="D133" i="6"/>
  <c r="C133" i="6"/>
  <c r="B133" i="6"/>
  <c r="A133" i="6"/>
  <c r="M132" i="6"/>
  <c r="L132" i="6"/>
  <c r="K132" i="6"/>
  <c r="J132" i="6"/>
  <c r="I132" i="6"/>
  <c r="H132" i="6"/>
  <c r="G132" i="6"/>
  <c r="F132" i="6"/>
  <c r="E132" i="6"/>
  <c r="D132" i="6"/>
  <c r="C132" i="6"/>
  <c r="B132" i="6"/>
  <c r="A132" i="6"/>
  <c r="M131" i="6"/>
  <c r="L131" i="6"/>
  <c r="K131" i="6"/>
  <c r="J131" i="6"/>
  <c r="I131" i="6"/>
  <c r="H131" i="6"/>
  <c r="G131" i="6"/>
  <c r="F131" i="6"/>
  <c r="E131" i="6"/>
  <c r="D131" i="6"/>
  <c r="C131" i="6"/>
  <c r="B131" i="6"/>
  <c r="A131" i="6"/>
  <c r="M130" i="6"/>
  <c r="L130" i="6"/>
  <c r="K130" i="6"/>
  <c r="J130" i="6"/>
  <c r="I130" i="6"/>
  <c r="H130" i="6"/>
  <c r="G130" i="6"/>
  <c r="F130" i="6"/>
  <c r="E130" i="6"/>
  <c r="D130" i="6"/>
  <c r="C130" i="6"/>
  <c r="B130" i="6"/>
  <c r="A130" i="6"/>
  <c r="M129" i="6"/>
  <c r="L129" i="6"/>
  <c r="K129" i="6"/>
  <c r="J129" i="6"/>
  <c r="I129" i="6"/>
  <c r="H129" i="6"/>
  <c r="G129" i="6"/>
  <c r="F129" i="6"/>
  <c r="E129" i="6"/>
  <c r="D129" i="6"/>
  <c r="C129" i="6"/>
  <c r="B129" i="6"/>
  <c r="A129" i="6"/>
  <c r="M128" i="6"/>
  <c r="L128" i="6"/>
  <c r="K128" i="6"/>
  <c r="J128" i="6"/>
  <c r="I128" i="6"/>
  <c r="H128" i="6"/>
  <c r="G128" i="6"/>
  <c r="F128" i="6"/>
  <c r="E128" i="6"/>
  <c r="D128" i="6"/>
  <c r="C128" i="6"/>
  <c r="B128" i="6"/>
  <c r="A128" i="6"/>
  <c r="M127" i="6"/>
  <c r="L127" i="6"/>
  <c r="K127" i="6"/>
  <c r="J127" i="6"/>
  <c r="I127" i="6"/>
  <c r="H127" i="6"/>
  <c r="G127" i="6"/>
  <c r="F127" i="6"/>
  <c r="E127" i="6"/>
  <c r="D127" i="6"/>
  <c r="C127" i="6"/>
  <c r="B127" i="6"/>
  <c r="A127" i="6"/>
  <c r="M126" i="6"/>
  <c r="L126" i="6"/>
  <c r="K126" i="6"/>
  <c r="J126" i="6"/>
  <c r="I126" i="6"/>
  <c r="H126" i="6"/>
  <c r="G126" i="6"/>
  <c r="F126" i="6"/>
  <c r="E126" i="6"/>
  <c r="D126" i="6"/>
  <c r="C126" i="6"/>
  <c r="B126" i="6"/>
  <c r="A126" i="6"/>
  <c r="M125" i="6"/>
  <c r="L125" i="6"/>
  <c r="K125" i="6"/>
  <c r="J125" i="6"/>
  <c r="I125" i="6"/>
  <c r="H125" i="6"/>
  <c r="G125" i="6"/>
  <c r="F125" i="6"/>
  <c r="E125" i="6"/>
  <c r="D125" i="6"/>
  <c r="C125" i="6"/>
  <c r="B125" i="6"/>
  <c r="A125" i="6"/>
  <c r="M124" i="6"/>
  <c r="L124" i="6"/>
  <c r="K124" i="6"/>
  <c r="J124" i="6"/>
  <c r="I124" i="6"/>
  <c r="H124" i="6"/>
  <c r="G124" i="6"/>
  <c r="F124" i="6"/>
  <c r="E124" i="6"/>
  <c r="D124" i="6"/>
  <c r="C124" i="6"/>
  <c r="B124" i="6"/>
  <c r="A124" i="6"/>
  <c r="M123" i="6"/>
  <c r="L123" i="6"/>
  <c r="K123" i="6"/>
  <c r="J123" i="6"/>
  <c r="I123" i="6"/>
  <c r="H123" i="6"/>
  <c r="G123" i="6"/>
  <c r="F123" i="6"/>
  <c r="E123" i="6"/>
  <c r="D123" i="6"/>
  <c r="C123" i="6"/>
  <c r="B123" i="6"/>
  <c r="A123" i="6"/>
  <c r="M122" i="6"/>
  <c r="L122" i="6"/>
  <c r="K122" i="6"/>
  <c r="J122" i="6"/>
  <c r="I122" i="6"/>
  <c r="H122" i="6"/>
  <c r="G122" i="6"/>
  <c r="F122" i="6"/>
  <c r="E122" i="6"/>
  <c r="D122" i="6"/>
  <c r="C122" i="6"/>
  <c r="B122" i="6"/>
  <c r="A122" i="6"/>
  <c r="M121" i="6"/>
  <c r="L121" i="6"/>
  <c r="K121" i="6"/>
  <c r="J121" i="6"/>
  <c r="I121" i="6"/>
  <c r="H121" i="6"/>
  <c r="G121" i="6"/>
  <c r="F121" i="6"/>
  <c r="E121" i="6"/>
  <c r="D121" i="6"/>
  <c r="C121" i="6"/>
  <c r="B121" i="6"/>
  <c r="A121" i="6"/>
  <c r="M120" i="6"/>
  <c r="L120" i="6"/>
  <c r="K120" i="6"/>
  <c r="J120" i="6"/>
  <c r="I120" i="6"/>
  <c r="H120" i="6"/>
  <c r="G120" i="6"/>
  <c r="F120" i="6"/>
  <c r="E120" i="6"/>
  <c r="D120" i="6"/>
  <c r="C120" i="6"/>
  <c r="B120" i="6"/>
  <c r="A120" i="6"/>
  <c r="M119" i="6"/>
  <c r="L119" i="6"/>
  <c r="K119" i="6"/>
  <c r="J119" i="6"/>
  <c r="I119" i="6"/>
  <c r="H119" i="6"/>
  <c r="G119" i="6"/>
  <c r="F119" i="6"/>
  <c r="E119" i="6"/>
  <c r="D119" i="6"/>
  <c r="C119" i="6"/>
  <c r="B119" i="6"/>
  <c r="A119" i="6"/>
  <c r="M118" i="6"/>
  <c r="L118" i="6"/>
  <c r="K118" i="6"/>
  <c r="J118" i="6"/>
  <c r="I118" i="6"/>
  <c r="H118" i="6"/>
  <c r="G118" i="6"/>
  <c r="F118" i="6"/>
  <c r="E118" i="6"/>
  <c r="D118" i="6"/>
  <c r="C118" i="6"/>
  <c r="B118" i="6"/>
  <c r="A118" i="6"/>
  <c r="M117" i="6"/>
  <c r="L117" i="6"/>
  <c r="K117" i="6"/>
  <c r="J117" i="6"/>
  <c r="I117" i="6"/>
  <c r="H117" i="6"/>
  <c r="G117" i="6"/>
  <c r="F117" i="6"/>
  <c r="E117" i="6"/>
  <c r="D117" i="6"/>
  <c r="C117" i="6"/>
  <c r="B117" i="6"/>
  <c r="A117" i="6"/>
  <c r="M116" i="6"/>
  <c r="L116" i="6"/>
  <c r="K116" i="6"/>
  <c r="J116" i="6"/>
  <c r="I116" i="6"/>
  <c r="H116" i="6"/>
  <c r="G116" i="6"/>
  <c r="F116" i="6"/>
  <c r="E116" i="6"/>
  <c r="D116" i="6"/>
  <c r="C116" i="6"/>
  <c r="B116" i="6"/>
  <c r="A116" i="6"/>
  <c r="M115" i="6"/>
  <c r="L115" i="6"/>
  <c r="K115" i="6"/>
  <c r="J115" i="6"/>
  <c r="I115" i="6"/>
  <c r="H115" i="6"/>
  <c r="G115" i="6"/>
  <c r="F115" i="6"/>
  <c r="E115" i="6"/>
  <c r="D115" i="6"/>
  <c r="C115" i="6"/>
  <c r="B115" i="6"/>
  <c r="A115" i="6"/>
  <c r="M114" i="6"/>
  <c r="L114" i="6"/>
  <c r="K114" i="6"/>
  <c r="J114" i="6"/>
  <c r="I114" i="6"/>
  <c r="H114" i="6"/>
  <c r="G114" i="6"/>
  <c r="F114" i="6"/>
  <c r="E114" i="6"/>
  <c r="D114" i="6"/>
  <c r="C114" i="6"/>
  <c r="B114" i="6"/>
  <c r="A114" i="6"/>
  <c r="M113" i="6"/>
  <c r="L113" i="6"/>
  <c r="K113" i="6"/>
  <c r="J113" i="6"/>
  <c r="I113" i="6"/>
  <c r="H113" i="6"/>
  <c r="G113" i="6"/>
  <c r="F113" i="6"/>
  <c r="E113" i="6"/>
  <c r="D113" i="6"/>
  <c r="C113" i="6"/>
  <c r="B113" i="6"/>
  <c r="A113" i="6"/>
  <c r="M112" i="6"/>
  <c r="L112" i="6"/>
  <c r="K112" i="6"/>
  <c r="J112" i="6"/>
  <c r="I112" i="6"/>
  <c r="H112" i="6"/>
  <c r="G112" i="6"/>
  <c r="F112" i="6"/>
  <c r="E112" i="6"/>
  <c r="D112" i="6"/>
  <c r="C112" i="6"/>
  <c r="B112" i="6"/>
  <c r="A112" i="6"/>
  <c r="M111" i="6"/>
  <c r="L111" i="6"/>
  <c r="K111" i="6"/>
  <c r="J111" i="6"/>
  <c r="I111" i="6"/>
  <c r="H111" i="6"/>
  <c r="G111" i="6"/>
  <c r="F111" i="6"/>
  <c r="E111" i="6"/>
  <c r="D111" i="6"/>
  <c r="C111" i="6"/>
  <c r="B111" i="6"/>
  <c r="A111" i="6"/>
  <c r="M110" i="6"/>
  <c r="L110" i="6"/>
  <c r="K110" i="6"/>
  <c r="J110" i="6"/>
  <c r="I110" i="6"/>
  <c r="H110" i="6"/>
  <c r="G110" i="6"/>
  <c r="F110" i="6"/>
  <c r="E110" i="6"/>
  <c r="D110" i="6"/>
  <c r="C110" i="6"/>
  <c r="B110" i="6"/>
  <c r="A110" i="6"/>
  <c r="M109" i="6"/>
  <c r="L109" i="6"/>
  <c r="K109" i="6"/>
  <c r="J109" i="6"/>
  <c r="I109" i="6"/>
  <c r="H109" i="6"/>
  <c r="G109" i="6"/>
  <c r="F109" i="6"/>
  <c r="E109" i="6"/>
  <c r="D109" i="6"/>
  <c r="C109" i="6"/>
  <c r="B109" i="6"/>
  <c r="A109" i="6"/>
  <c r="M108" i="6"/>
  <c r="L108" i="6"/>
  <c r="K108" i="6"/>
  <c r="J108" i="6"/>
  <c r="I108" i="6"/>
  <c r="H108" i="6"/>
  <c r="G108" i="6"/>
  <c r="F108" i="6"/>
  <c r="E108" i="6"/>
  <c r="D108" i="6"/>
  <c r="C108" i="6"/>
  <c r="B108" i="6"/>
  <c r="A108" i="6"/>
  <c r="M107" i="6"/>
  <c r="L107" i="6"/>
  <c r="K107" i="6"/>
  <c r="J107" i="6"/>
  <c r="I107" i="6"/>
  <c r="H107" i="6"/>
  <c r="G107" i="6"/>
  <c r="F107" i="6"/>
  <c r="E107" i="6"/>
  <c r="D107" i="6"/>
  <c r="C107" i="6"/>
  <c r="B107" i="6"/>
  <c r="A107" i="6"/>
  <c r="M106" i="6"/>
  <c r="L106" i="6"/>
  <c r="K106" i="6"/>
  <c r="J106" i="6"/>
  <c r="I106" i="6"/>
  <c r="H106" i="6"/>
  <c r="G106" i="6"/>
  <c r="F106" i="6"/>
  <c r="E106" i="6"/>
  <c r="D106" i="6"/>
  <c r="C106" i="6"/>
  <c r="B106" i="6"/>
  <c r="A106" i="6"/>
  <c r="M105" i="6"/>
  <c r="L105" i="6"/>
  <c r="K105" i="6"/>
  <c r="J105" i="6"/>
  <c r="I105" i="6"/>
  <c r="H105" i="6"/>
  <c r="G105" i="6"/>
  <c r="F105" i="6"/>
  <c r="E105" i="6"/>
  <c r="D105" i="6"/>
  <c r="C105" i="6"/>
  <c r="B105" i="6"/>
  <c r="A105" i="6"/>
  <c r="M104" i="6"/>
  <c r="L104" i="6"/>
  <c r="K104" i="6"/>
  <c r="J104" i="6"/>
  <c r="I104" i="6"/>
  <c r="H104" i="6"/>
  <c r="G104" i="6"/>
  <c r="F104" i="6"/>
  <c r="E104" i="6"/>
  <c r="D104" i="6"/>
  <c r="C104" i="6"/>
  <c r="B104" i="6"/>
  <c r="A104" i="6"/>
  <c r="M103" i="6"/>
  <c r="L103" i="6"/>
  <c r="K103" i="6"/>
  <c r="J103" i="6"/>
  <c r="I103" i="6"/>
  <c r="H103" i="6"/>
  <c r="G103" i="6"/>
  <c r="F103" i="6"/>
  <c r="E103" i="6"/>
  <c r="D103" i="6"/>
  <c r="C103" i="6"/>
  <c r="B103" i="6"/>
  <c r="A103" i="6"/>
  <c r="M102" i="6"/>
  <c r="L102" i="6"/>
  <c r="K102" i="6"/>
  <c r="J102" i="6"/>
  <c r="I102" i="6"/>
  <c r="H102" i="6"/>
  <c r="G102" i="6"/>
  <c r="F102" i="6"/>
  <c r="E102" i="6"/>
  <c r="D102" i="6"/>
  <c r="C102" i="6"/>
  <c r="B102" i="6"/>
  <c r="A102" i="6"/>
  <c r="M101" i="6"/>
  <c r="L101" i="6"/>
  <c r="K101" i="6"/>
  <c r="J101" i="6"/>
  <c r="I101" i="6"/>
  <c r="H101" i="6"/>
  <c r="G101" i="6"/>
  <c r="F101" i="6"/>
  <c r="E101" i="6"/>
  <c r="D101" i="6"/>
  <c r="C101" i="6"/>
  <c r="B101" i="6"/>
  <c r="A101" i="6"/>
  <c r="M100" i="6"/>
  <c r="L100" i="6"/>
  <c r="K100" i="6"/>
  <c r="J100" i="6"/>
  <c r="I100" i="6"/>
  <c r="H100" i="6"/>
  <c r="G100" i="6"/>
  <c r="F100" i="6"/>
  <c r="E100" i="6"/>
  <c r="D100" i="6"/>
  <c r="C100" i="6"/>
  <c r="B100" i="6"/>
  <c r="A100" i="6"/>
  <c r="M99" i="6"/>
  <c r="L99" i="6"/>
  <c r="K99" i="6"/>
  <c r="J99" i="6"/>
  <c r="I99" i="6"/>
  <c r="H99" i="6"/>
  <c r="G99" i="6"/>
  <c r="F99" i="6"/>
  <c r="E99" i="6"/>
  <c r="D99" i="6"/>
  <c r="C99" i="6"/>
  <c r="B99" i="6"/>
  <c r="A99" i="6"/>
  <c r="M98" i="6"/>
  <c r="L98" i="6"/>
  <c r="K98" i="6"/>
  <c r="J98" i="6"/>
  <c r="I98" i="6"/>
  <c r="H98" i="6"/>
  <c r="G98" i="6"/>
  <c r="F98" i="6"/>
  <c r="E98" i="6"/>
  <c r="D98" i="6"/>
  <c r="C98" i="6"/>
  <c r="B98" i="6"/>
  <c r="A98" i="6"/>
  <c r="M97" i="6"/>
  <c r="L97" i="6"/>
  <c r="K97" i="6"/>
  <c r="J97" i="6"/>
  <c r="I97" i="6"/>
  <c r="H97" i="6"/>
  <c r="G97" i="6"/>
  <c r="F97" i="6"/>
  <c r="E97" i="6"/>
  <c r="D97" i="6"/>
  <c r="C97" i="6"/>
  <c r="B97" i="6"/>
  <c r="A97" i="6"/>
  <c r="M96" i="6"/>
  <c r="L96" i="6"/>
  <c r="K96" i="6"/>
  <c r="J96" i="6"/>
  <c r="I96" i="6"/>
  <c r="H96" i="6"/>
  <c r="G96" i="6"/>
  <c r="F96" i="6"/>
  <c r="E96" i="6"/>
  <c r="D96" i="6"/>
  <c r="C96" i="6"/>
  <c r="B96" i="6"/>
  <c r="A96" i="6"/>
  <c r="M95" i="6"/>
  <c r="L95" i="6"/>
  <c r="K95" i="6"/>
  <c r="J95" i="6"/>
  <c r="I95" i="6"/>
  <c r="H95" i="6"/>
  <c r="G95" i="6"/>
  <c r="F95" i="6"/>
  <c r="E95" i="6"/>
  <c r="D95" i="6"/>
  <c r="C95" i="6"/>
  <c r="B95" i="6"/>
  <c r="A95" i="6"/>
  <c r="M94" i="6"/>
  <c r="L94" i="6"/>
  <c r="K94" i="6"/>
  <c r="J94" i="6"/>
  <c r="I94" i="6"/>
  <c r="H94" i="6"/>
  <c r="G94" i="6"/>
  <c r="F94" i="6"/>
  <c r="E94" i="6"/>
  <c r="D94" i="6"/>
  <c r="C94" i="6"/>
  <c r="B94" i="6"/>
  <c r="A94" i="6"/>
  <c r="M93" i="6"/>
  <c r="L93" i="6"/>
  <c r="K93" i="6"/>
  <c r="J93" i="6"/>
  <c r="I93" i="6"/>
  <c r="H93" i="6"/>
  <c r="G93" i="6"/>
  <c r="F93" i="6"/>
  <c r="E93" i="6"/>
  <c r="D93" i="6"/>
  <c r="C93" i="6"/>
  <c r="B93" i="6"/>
  <c r="A93" i="6"/>
  <c r="M92" i="6"/>
  <c r="L92" i="6"/>
  <c r="K92" i="6"/>
  <c r="J92" i="6"/>
  <c r="I92" i="6"/>
  <c r="H92" i="6"/>
  <c r="G92" i="6"/>
  <c r="F92" i="6"/>
  <c r="E92" i="6"/>
  <c r="D92" i="6"/>
  <c r="C92" i="6"/>
  <c r="B92" i="6"/>
  <c r="A92" i="6"/>
  <c r="M91" i="6"/>
  <c r="L91" i="6"/>
  <c r="K91" i="6"/>
  <c r="J91" i="6"/>
  <c r="I91" i="6"/>
  <c r="H91" i="6"/>
  <c r="G91" i="6"/>
  <c r="F91" i="6"/>
  <c r="E91" i="6"/>
  <c r="D91" i="6"/>
  <c r="C91" i="6"/>
  <c r="B91" i="6"/>
  <c r="A91" i="6"/>
  <c r="M90" i="6"/>
  <c r="L90" i="6"/>
  <c r="K90" i="6"/>
  <c r="J90" i="6"/>
  <c r="I90" i="6"/>
  <c r="H90" i="6"/>
  <c r="G90" i="6"/>
  <c r="F90" i="6"/>
  <c r="E90" i="6"/>
  <c r="D90" i="6"/>
  <c r="C90" i="6"/>
  <c r="B90" i="6"/>
  <c r="A90" i="6"/>
  <c r="M89" i="6"/>
  <c r="L89" i="6"/>
  <c r="K89" i="6"/>
  <c r="J89" i="6"/>
  <c r="I89" i="6"/>
  <c r="H89" i="6"/>
  <c r="G89" i="6"/>
  <c r="F89" i="6"/>
  <c r="E89" i="6"/>
  <c r="D89" i="6"/>
  <c r="C89" i="6"/>
  <c r="B89" i="6"/>
  <c r="A89" i="6"/>
  <c r="M88" i="6"/>
  <c r="L88" i="6"/>
  <c r="K88" i="6"/>
  <c r="J88" i="6"/>
  <c r="I88" i="6"/>
  <c r="H88" i="6"/>
  <c r="G88" i="6"/>
  <c r="F88" i="6"/>
  <c r="E88" i="6"/>
  <c r="D88" i="6"/>
  <c r="C88" i="6"/>
  <c r="B88" i="6"/>
  <c r="A88" i="6"/>
  <c r="M87" i="6"/>
  <c r="L87" i="6"/>
  <c r="K87" i="6"/>
  <c r="J87" i="6"/>
  <c r="I87" i="6"/>
  <c r="H87" i="6"/>
  <c r="G87" i="6"/>
  <c r="F87" i="6"/>
  <c r="E87" i="6"/>
  <c r="D87" i="6"/>
  <c r="C87" i="6"/>
  <c r="B87" i="6"/>
  <c r="A87" i="6"/>
  <c r="M86" i="6"/>
  <c r="L86" i="6"/>
  <c r="K86" i="6"/>
  <c r="J86" i="6"/>
  <c r="I86" i="6"/>
  <c r="H86" i="6"/>
  <c r="G86" i="6"/>
  <c r="F86" i="6"/>
  <c r="E86" i="6"/>
  <c r="D86" i="6"/>
  <c r="C86" i="6"/>
  <c r="B86" i="6"/>
  <c r="A86" i="6"/>
  <c r="M85" i="6"/>
  <c r="L85" i="6"/>
  <c r="K85" i="6"/>
  <c r="J85" i="6"/>
  <c r="I85" i="6"/>
  <c r="H85" i="6"/>
  <c r="G85" i="6"/>
  <c r="F85" i="6"/>
  <c r="E85" i="6"/>
  <c r="D85" i="6"/>
  <c r="C85" i="6"/>
  <c r="B85" i="6"/>
  <c r="A85" i="6"/>
  <c r="M84" i="6"/>
  <c r="L84" i="6"/>
  <c r="K84" i="6"/>
  <c r="J84" i="6"/>
  <c r="I84" i="6"/>
  <c r="H84" i="6"/>
  <c r="G84" i="6"/>
  <c r="F84" i="6"/>
  <c r="E84" i="6"/>
  <c r="D84" i="6"/>
  <c r="C84" i="6"/>
  <c r="B84" i="6"/>
  <c r="A84" i="6"/>
  <c r="M83" i="6"/>
  <c r="L83" i="6"/>
  <c r="K83" i="6"/>
  <c r="J83" i="6"/>
  <c r="I83" i="6"/>
  <c r="H83" i="6"/>
  <c r="G83" i="6"/>
  <c r="F83" i="6"/>
  <c r="E83" i="6"/>
  <c r="D83" i="6"/>
  <c r="C83" i="6"/>
  <c r="B83" i="6"/>
  <c r="A83" i="6"/>
  <c r="M82" i="6"/>
  <c r="L82" i="6"/>
  <c r="K82" i="6"/>
  <c r="J82" i="6"/>
  <c r="I82" i="6"/>
  <c r="H82" i="6"/>
  <c r="G82" i="6"/>
  <c r="F82" i="6"/>
  <c r="E82" i="6"/>
  <c r="D82" i="6"/>
  <c r="C82" i="6"/>
  <c r="B82" i="6"/>
  <c r="A82" i="6"/>
  <c r="M81" i="6"/>
  <c r="L81" i="6"/>
  <c r="K81" i="6"/>
  <c r="J81" i="6"/>
  <c r="I81" i="6"/>
  <c r="H81" i="6"/>
  <c r="G81" i="6"/>
  <c r="F81" i="6"/>
  <c r="E81" i="6"/>
  <c r="D81" i="6"/>
  <c r="C81" i="6"/>
  <c r="B81" i="6"/>
  <c r="A81" i="6"/>
  <c r="M80" i="6"/>
  <c r="L80" i="6"/>
  <c r="K80" i="6"/>
  <c r="J80" i="6"/>
  <c r="I80" i="6"/>
  <c r="H80" i="6"/>
  <c r="G80" i="6"/>
  <c r="F80" i="6"/>
  <c r="E80" i="6"/>
  <c r="D80" i="6"/>
  <c r="C80" i="6"/>
  <c r="B80" i="6"/>
  <c r="A80" i="6"/>
  <c r="M79" i="6"/>
  <c r="L79" i="6"/>
  <c r="K79" i="6"/>
  <c r="J79" i="6"/>
  <c r="I79" i="6"/>
  <c r="H79" i="6"/>
  <c r="G79" i="6"/>
  <c r="F79" i="6"/>
  <c r="E79" i="6"/>
  <c r="D79" i="6"/>
  <c r="C79" i="6"/>
  <c r="B79" i="6"/>
  <c r="A79" i="6"/>
  <c r="M78" i="6"/>
  <c r="L78" i="6"/>
  <c r="K78" i="6"/>
  <c r="J78" i="6"/>
  <c r="I78" i="6"/>
  <c r="H78" i="6"/>
  <c r="G78" i="6"/>
  <c r="F78" i="6"/>
  <c r="E78" i="6"/>
  <c r="D78" i="6"/>
  <c r="C78" i="6"/>
  <c r="B78" i="6"/>
  <c r="A78" i="6"/>
  <c r="M77" i="6"/>
  <c r="L77" i="6"/>
  <c r="K77" i="6"/>
  <c r="J77" i="6"/>
  <c r="I77" i="6"/>
  <c r="H77" i="6"/>
  <c r="G77" i="6"/>
  <c r="F77" i="6"/>
  <c r="E77" i="6"/>
  <c r="D77" i="6"/>
  <c r="C77" i="6"/>
  <c r="B77" i="6"/>
  <c r="A77" i="6"/>
  <c r="M76" i="6"/>
  <c r="L76" i="6"/>
  <c r="K76" i="6"/>
  <c r="J76" i="6"/>
  <c r="I76" i="6"/>
  <c r="H76" i="6"/>
  <c r="G76" i="6"/>
  <c r="F76" i="6"/>
  <c r="E76" i="6"/>
  <c r="D76" i="6"/>
  <c r="C76" i="6"/>
  <c r="B76" i="6"/>
  <c r="A76" i="6"/>
  <c r="M75" i="6"/>
  <c r="L75" i="6"/>
  <c r="K75" i="6"/>
  <c r="J75" i="6"/>
  <c r="I75" i="6"/>
  <c r="H75" i="6"/>
  <c r="G75" i="6"/>
  <c r="F75" i="6"/>
  <c r="E75" i="6"/>
  <c r="D75" i="6"/>
  <c r="C75" i="6"/>
  <c r="B75" i="6"/>
  <c r="A75" i="6"/>
  <c r="M74" i="6"/>
  <c r="L74" i="6"/>
  <c r="K74" i="6"/>
  <c r="J74" i="6"/>
  <c r="I74" i="6"/>
  <c r="H74" i="6"/>
  <c r="G74" i="6"/>
  <c r="F74" i="6"/>
  <c r="E74" i="6"/>
  <c r="D74" i="6"/>
  <c r="C74" i="6"/>
  <c r="B74" i="6"/>
  <c r="A74" i="6"/>
  <c r="M73" i="6"/>
  <c r="L73" i="6"/>
  <c r="K73" i="6"/>
  <c r="J73" i="6"/>
  <c r="I73" i="6"/>
  <c r="H73" i="6"/>
  <c r="G73" i="6"/>
  <c r="F73" i="6"/>
  <c r="E73" i="6"/>
  <c r="D73" i="6"/>
  <c r="C73" i="6"/>
  <c r="B73" i="6"/>
  <c r="A73" i="6"/>
  <c r="M72" i="6"/>
  <c r="L72" i="6"/>
  <c r="K72" i="6"/>
  <c r="J72" i="6"/>
  <c r="I72" i="6"/>
  <c r="H72" i="6"/>
  <c r="G72" i="6"/>
  <c r="F72" i="6"/>
  <c r="E72" i="6"/>
  <c r="D72" i="6"/>
  <c r="C72" i="6"/>
  <c r="B72" i="6"/>
  <c r="A72" i="6"/>
  <c r="M71" i="6"/>
  <c r="L71" i="6"/>
  <c r="K71" i="6"/>
  <c r="J71" i="6"/>
  <c r="I71" i="6"/>
  <c r="H71" i="6"/>
  <c r="G71" i="6"/>
  <c r="F71" i="6"/>
  <c r="E71" i="6"/>
  <c r="D71" i="6"/>
  <c r="C71" i="6"/>
  <c r="B71" i="6"/>
  <c r="A71" i="6"/>
  <c r="M70" i="6"/>
  <c r="L70" i="6"/>
  <c r="K70" i="6"/>
  <c r="J70" i="6"/>
  <c r="I70" i="6"/>
  <c r="H70" i="6"/>
  <c r="G70" i="6"/>
  <c r="F70" i="6"/>
  <c r="E70" i="6"/>
  <c r="D70" i="6"/>
  <c r="C70" i="6"/>
  <c r="B70" i="6"/>
  <c r="A70" i="6"/>
  <c r="M69" i="6"/>
  <c r="L69" i="6"/>
  <c r="K69" i="6"/>
  <c r="J69" i="6"/>
  <c r="I69" i="6"/>
  <c r="H69" i="6"/>
  <c r="G69" i="6"/>
  <c r="F69" i="6"/>
  <c r="E69" i="6"/>
  <c r="D69" i="6"/>
  <c r="C69" i="6"/>
  <c r="B69" i="6"/>
  <c r="A69" i="6"/>
  <c r="M68" i="6"/>
  <c r="L68" i="6"/>
  <c r="K68" i="6"/>
  <c r="J68" i="6"/>
  <c r="I68" i="6"/>
  <c r="H68" i="6"/>
  <c r="G68" i="6"/>
  <c r="F68" i="6"/>
  <c r="E68" i="6"/>
  <c r="D68" i="6"/>
  <c r="C68" i="6"/>
  <c r="B68" i="6"/>
  <c r="A68" i="6"/>
  <c r="M67" i="6"/>
  <c r="L67" i="6"/>
  <c r="K67" i="6"/>
  <c r="J67" i="6"/>
  <c r="I67" i="6"/>
  <c r="H67" i="6"/>
  <c r="G67" i="6"/>
  <c r="F67" i="6"/>
  <c r="E67" i="6"/>
  <c r="D67" i="6"/>
  <c r="C67" i="6"/>
  <c r="B67" i="6"/>
  <c r="A67" i="6"/>
  <c r="M66" i="6"/>
  <c r="L66" i="6"/>
  <c r="K66" i="6"/>
  <c r="J66" i="6"/>
  <c r="I66" i="6"/>
  <c r="H66" i="6"/>
  <c r="G66" i="6"/>
  <c r="F66" i="6"/>
  <c r="E66" i="6"/>
  <c r="D66" i="6"/>
  <c r="C66" i="6"/>
  <c r="B66" i="6"/>
  <c r="A66" i="6"/>
  <c r="M65" i="6"/>
  <c r="L65" i="6"/>
  <c r="K65" i="6"/>
  <c r="J65" i="6"/>
  <c r="I65" i="6"/>
  <c r="H65" i="6"/>
  <c r="G65" i="6"/>
  <c r="F65" i="6"/>
  <c r="E65" i="6"/>
  <c r="D65" i="6"/>
  <c r="C65" i="6"/>
  <c r="B65" i="6"/>
  <c r="A65" i="6"/>
  <c r="M64" i="6"/>
  <c r="L64" i="6"/>
  <c r="K64" i="6"/>
  <c r="J64" i="6"/>
  <c r="I64" i="6"/>
  <c r="H64" i="6"/>
  <c r="G64" i="6"/>
  <c r="F64" i="6"/>
  <c r="E64" i="6"/>
  <c r="D64" i="6"/>
  <c r="C64" i="6"/>
  <c r="B64" i="6"/>
  <c r="A64" i="6"/>
  <c r="M63" i="6"/>
  <c r="L63" i="6"/>
  <c r="K63" i="6"/>
  <c r="J63" i="6"/>
  <c r="I63" i="6"/>
  <c r="H63" i="6"/>
  <c r="G63" i="6"/>
  <c r="F63" i="6"/>
  <c r="E63" i="6"/>
  <c r="D63" i="6"/>
  <c r="C63" i="6"/>
  <c r="B63" i="6"/>
  <c r="A63" i="6"/>
  <c r="M62" i="6"/>
  <c r="L62" i="6"/>
  <c r="K62" i="6"/>
  <c r="J62" i="6"/>
  <c r="I62" i="6"/>
  <c r="H62" i="6"/>
  <c r="G62" i="6"/>
  <c r="F62" i="6"/>
  <c r="E62" i="6"/>
  <c r="D62" i="6"/>
  <c r="C62" i="6"/>
  <c r="B62" i="6"/>
  <c r="A62" i="6"/>
  <c r="M61" i="6"/>
  <c r="L61" i="6"/>
  <c r="K61" i="6"/>
  <c r="J61" i="6"/>
  <c r="I61" i="6"/>
  <c r="H61" i="6"/>
  <c r="G61" i="6"/>
  <c r="F61" i="6"/>
  <c r="E61" i="6"/>
  <c r="D61" i="6"/>
  <c r="C61" i="6"/>
  <c r="B61" i="6"/>
  <c r="A61" i="6"/>
  <c r="M60" i="6"/>
  <c r="L60" i="6"/>
  <c r="K60" i="6"/>
  <c r="J60" i="6"/>
  <c r="I60" i="6"/>
  <c r="H60" i="6"/>
  <c r="G60" i="6"/>
  <c r="F60" i="6"/>
  <c r="E60" i="6"/>
  <c r="D60" i="6"/>
  <c r="C60" i="6"/>
  <c r="B60" i="6"/>
  <c r="A60" i="6"/>
  <c r="M59" i="6"/>
  <c r="L59" i="6"/>
  <c r="K59" i="6"/>
  <c r="J59" i="6"/>
  <c r="I59" i="6"/>
  <c r="H59" i="6"/>
  <c r="G59" i="6"/>
  <c r="F59" i="6"/>
  <c r="E59" i="6"/>
  <c r="D59" i="6"/>
  <c r="C59" i="6"/>
  <c r="B59" i="6"/>
  <c r="A59" i="6"/>
  <c r="M58" i="6"/>
  <c r="L58" i="6"/>
  <c r="K58" i="6"/>
  <c r="J58" i="6"/>
  <c r="I58" i="6"/>
  <c r="H58" i="6"/>
  <c r="G58" i="6"/>
  <c r="F58" i="6"/>
  <c r="E58" i="6"/>
  <c r="D58" i="6"/>
  <c r="C58" i="6"/>
  <c r="B58" i="6"/>
  <c r="A58" i="6"/>
  <c r="M57" i="6"/>
  <c r="L57" i="6"/>
  <c r="K57" i="6"/>
  <c r="J57" i="6"/>
  <c r="I57" i="6"/>
  <c r="H57" i="6"/>
  <c r="G57" i="6"/>
  <c r="F57" i="6"/>
  <c r="E57" i="6"/>
  <c r="D57" i="6"/>
  <c r="C57" i="6"/>
  <c r="B57" i="6"/>
  <c r="A57" i="6"/>
  <c r="M56" i="6"/>
  <c r="L56" i="6"/>
  <c r="K56" i="6"/>
  <c r="J56" i="6"/>
  <c r="I56" i="6"/>
  <c r="H56" i="6"/>
  <c r="G56" i="6"/>
  <c r="F56" i="6"/>
  <c r="E56" i="6"/>
  <c r="D56" i="6"/>
  <c r="C56" i="6"/>
  <c r="B56" i="6"/>
  <c r="A56" i="6"/>
  <c r="M55" i="6"/>
  <c r="L55" i="6"/>
  <c r="K55" i="6"/>
  <c r="J55" i="6"/>
  <c r="I55" i="6"/>
  <c r="H55" i="6"/>
  <c r="G55" i="6"/>
  <c r="F55" i="6"/>
  <c r="E55" i="6"/>
  <c r="D55" i="6"/>
  <c r="C55" i="6"/>
  <c r="B55" i="6"/>
  <c r="A55" i="6"/>
  <c r="M54" i="6"/>
  <c r="L54" i="6"/>
  <c r="K54" i="6"/>
  <c r="J54" i="6"/>
  <c r="I54" i="6"/>
  <c r="H54" i="6"/>
  <c r="G54" i="6"/>
  <c r="F54" i="6"/>
  <c r="E54" i="6"/>
  <c r="D54" i="6"/>
  <c r="C54" i="6"/>
  <c r="B54" i="6"/>
  <c r="A54" i="6"/>
  <c r="M53" i="6"/>
  <c r="L53" i="6"/>
  <c r="K53" i="6"/>
  <c r="J53" i="6"/>
  <c r="I53" i="6"/>
  <c r="H53" i="6"/>
  <c r="G53" i="6"/>
  <c r="F53" i="6"/>
  <c r="E53" i="6"/>
  <c r="D53" i="6"/>
  <c r="C53" i="6"/>
  <c r="B53" i="6"/>
  <c r="A53" i="6"/>
  <c r="M52" i="6"/>
  <c r="L52" i="6"/>
  <c r="K52" i="6"/>
  <c r="J52" i="6"/>
  <c r="I52" i="6"/>
  <c r="H52" i="6"/>
  <c r="G52" i="6"/>
  <c r="F52" i="6"/>
  <c r="E52" i="6"/>
  <c r="D52" i="6"/>
  <c r="C52" i="6"/>
  <c r="B52" i="6"/>
  <c r="A52" i="6"/>
  <c r="M51" i="6"/>
  <c r="L51" i="6"/>
  <c r="K51" i="6"/>
  <c r="J51" i="6"/>
  <c r="I51" i="6"/>
  <c r="H51" i="6"/>
  <c r="G51" i="6"/>
  <c r="F51" i="6"/>
  <c r="E51" i="6"/>
  <c r="D51" i="6"/>
  <c r="C51" i="6"/>
  <c r="B51" i="6"/>
  <c r="A51" i="6"/>
  <c r="M50" i="6"/>
  <c r="L50" i="6"/>
  <c r="K50" i="6"/>
  <c r="J50" i="6"/>
  <c r="I50" i="6"/>
  <c r="H50" i="6"/>
  <c r="G50" i="6"/>
  <c r="F50" i="6"/>
  <c r="E50" i="6"/>
  <c r="D50" i="6"/>
  <c r="C50" i="6"/>
  <c r="B50" i="6"/>
  <c r="A50" i="6"/>
  <c r="M49" i="6"/>
  <c r="L49" i="6"/>
  <c r="K49" i="6"/>
  <c r="J49" i="6"/>
  <c r="I49" i="6"/>
  <c r="H49" i="6"/>
  <c r="G49" i="6"/>
  <c r="F49" i="6"/>
  <c r="E49" i="6"/>
  <c r="D49" i="6"/>
  <c r="C49" i="6"/>
  <c r="B49" i="6"/>
  <c r="A49" i="6"/>
  <c r="M48" i="6"/>
  <c r="L48" i="6"/>
  <c r="K48" i="6"/>
  <c r="J48" i="6"/>
  <c r="I48" i="6"/>
  <c r="H48" i="6"/>
  <c r="G48" i="6"/>
  <c r="F48" i="6"/>
  <c r="E48" i="6"/>
  <c r="D48" i="6"/>
  <c r="C48" i="6"/>
  <c r="B48" i="6"/>
  <c r="A48" i="6"/>
  <c r="M47" i="6"/>
  <c r="L47" i="6"/>
  <c r="K47" i="6"/>
  <c r="J47" i="6"/>
  <c r="I47" i="6"/>
  <c r="H47" i="6"/>
  <c r="G47" i="6"/>
  <c r="F47" i="6"/>
  <c r="E47" i="6"/>
  <c r="D47" i="6"/>
  <c r="C47" i="6"/>
  <c r="B47" i="6"/>
  <c r="A47" i="6"/>
  <c r="M46" i="6"/>
  <c r="L46" i="6"/>
  <c r="K46" i="6"/>
  <c r="J46" i="6"/>
  <c r="I46" i="6"/>
  <c r="H46" i="6"/>
  <c r="G46" i="6"/>
  <c r="F46" i="6"/>
  <c r="E46" i="6"/>
  <c r="D46" i="6"/>
  <c r="C46" i="6"/>
  <c r="B46" i="6"/>
  <c r="A46" i="6"/>
  <c r="M45" i="6"/>
  <c r="L45" i="6"/>
  <c r="K45" i="6"/>
  <c r="J45" i="6"/>
  <c r="I45" i="6"/>
  <c r="H45" i="6"/>
  <c r="G45" i="6"/>
  <c r="F45" i="6"/>
  <c r="E45" i="6"/>
  <c r="D45" i="6"/>
  <c r="C45" i="6"/>
  <c r="B45" i="6"/>
  <c r="A45" i="6"/>
  <c r="M44" i="6"/>
  <c r="L44" i="6"/>
  <c r="K44" i="6"/>
  <c r="J44" i="6"/>
  <c r="I44" i="6"/>
  <c r="H44" i="6"/>
  <c r="G44" i="6"/>
  <c r="F44" i="6"/>
  <c r="E44" i="6"/>
  <c r="D44" i="6"/>
  <c r="C44" i="6"/>
  <c r="B44" i="6"/>
  <c r="A44" i="6"/>
  <c r="M43" i="6"/>
  <c r="L43" i="6"/>
  <c r="K43" i="6"/>
  <c r="J43" i="6"/>
  <c r="I43" i="6"/>
  <c r="H43" i="6"/>
  <c r="G43" i="6"/>
  <c r="F43" i="6"/>
  <c r="E43" i="6"/>
  <c r="D43" i="6"/>
  <c r="C43" i="6"/>
  <c r="B43" i="6"/>
  <c r="A43" i="6"/>
  <c r="M42" i="6"/>
  <c r="L42" i="6"/>
  <c r="K42" i="6"/>
  <c r="J42" i="6"/>
  <c r="I42" i="6"/>
  <c r="H42" i="6"/>
  <c r="G42" i="6"/>
  <c r="F42" i="6"/>
  <c r="E42" i="6"/>
  <c r="D42" i="6"/>
  <c r="C42" i="6"/>
  <c r="B42" i="6"/>
  <c r="A42" i="6"/>
  <c r="M41" i="6"/>
  <c r="L41" i="6"/>
  <c r="K41" i="6"/>
  <c r="J41" i="6"/>
  <c r="I41" i="6"/>
  <c r="H41" i="6"/>
  <c r="G41" i="6"/>
  <c r="F41" i="6"/>
  <c r="E41" i="6"/>
  <c r="D41" i="6"/>
  <c r="C41" i="6"/>
  <c r="B41" i="6"/>
  <c r="A41" i="6"/>
  <c r="M40" i="6"/>
  <c r="L40" i="6"/>
  <c r="K40" i="6"/>
  <c r="J40" i="6"/>
  <c r="I40" i="6"/>
  <c r="H40" i="6"/>
  <c r="G40" i="6"/>
  <c r="F40" i="6"/>
  <c r="E40" i="6"/>
  <c r="D40" i="6"/>
  <c r="C40" i="6"/>
  <c r="B40" i="6"/>
  <c r="A40" i="6"/>
  <c r="M39" i="6"/>
  <c r="L39" i="6"/>
  <c r="K39" i="6"/>
  <c r="J39" i="6"/>
  <c r="I39" i="6"/>
  <c r="H39" i="6"/>
  <c r="G39" i="6"/>
  <c r="F39" i="6"/>
  <c r="E39" i="6"/>
  <c r="D39" i="6"/>
  <c r="C39" i="6"/>
  <c r="B39" i="6"/>
  <c r="A39" i="6"/>
  <c r="M38" i="6"/>
  <c r="L38" i="6"/>
  <c r="K38" i="6"/>
  <c r="J38" i="6"/>
  <c r="I38" i="6"/>
  <c r="H38" i="6"/>
  <c r="G38" i="6"/>
  <c r="F38" i="6"/>
  <c r="E38" i="6"/>
  <c r="D38" i="6"/>
  <c r="C38" i="6"/>
  <c r="B38" i="6"/>
  <c r="A38" i="6"/>
  <c r="M37" i="6"/>
  <c r="L37" i="6"/>
  <c r="K37" i="6"/>
  <c r="J37" i="6"/>
  <c r="I37" i="6"/>
  <c r="H37" i="6"/>
  <c r="G37" i="6"/>
  <c r="F37" i="6"/>
  <c r="E37" i="6"/>
  <c r="D37" i="6"/>
  <c r="C37" i="6"/>
  <c r="B37" i="6"/>
  <c r="A37" i="6"/>
  <c r="M36" i="6"/>
  <c r="L36" i="6"/>
  <c r="K36" i="6"/>
  <c r="J36" i="6"/>
  <c r="I36" i="6"/>
  <c r="H36" i="6"/>
  <c r="G36" i="6"/>
  <c r="F36" i="6"/>
  <c r="E36" i="6"/>
  <c r="D36" i="6"/>
  <c r="C36" i="6"/>
  <c r="B36" i="6"/>
  <c r="A36" i="6"/>
  <c r="M35" i="6"/>
  <c r="L35" i="6"/>
  <c r="K35" i="6"/>
  <c r="J35" i="6"/>
  <c r="I35" i="6"/>
  <c r="H35" i="6"/>
  <c r="G35" i="6"/>
  <c r="F35" i="6"/>
  <c r="E35" i="6"/>
  <c r="D35" i="6"/>
  <c r="C35" i="6"/>
  <c r="B35" i="6"/>
  <c r="A35" i="6"/>
  <c r="M34" i="6"/>
  <c r="L34" i="6"/>
  <c r="K34" i="6"/>
  <c r="J34" i="6"/>
  <c r="I34" i="6"/>
  <c r="H34" i="6"/>
  <c r="G34" i="6"/>
  <c r="F34" i="6"/>
  <c r="E34" i="6"/>
  <c r="D34" i="6"/>
  <c r="C34" i="6"/>
  <c r="B34" i="6"/>
  <c r="A34" i="6"/>
  <c r="M33" i="6"/>
  <c r="L33" i="6"/>
  <c r="K33" i="6"/>
  <c r="J33" i="6"/>
  <c r="I33" i="6"/>
  <c r="H33" i="6"/>
  <c r="G33" i="6"/>
  <c r="F33" i="6"/>
  <c r="E33" i="6"/>
  <c r="D33" i="6"/>
  <c r="C33" i="6"/>
  <c r="B33" i="6"/>
  <c r="A33" i="6"/>
  <c r="M32" i="6"/>
  <c r="L32" i="6"/>
  <c r="K32" i="6"/>
  <c r="J32" i="6"/>
  <c r="I32" i="6"/>
  <c r="H32" i="6"/>
  <c r="G32" i="6"/>
  <c r="F32" i="6"/>
  <c r="E32" i="6"/>
  <c r="D32" i="6"/>
  <c r="C32" i="6"/>
  <c r="B32" i="6"/>
  <c r="A32" i="6"/>
  <c r="M31" i="6"/>
  <c r="L31" i="6"/>
  <c r="K31" i="6"/>
  <c r="J31" i="6"/>
  <c r="I31" i="6"/>
  <c r="H31" i="6"/>
  <c r="G31" i="6"/>
  <c r="F31" i="6"/>
  <c r="E31" i="6"/>
  <c r="D31" i="6"/>
  <c r="C31" i="6"/>
  <c r="B31" i="6"/>
  <c r="A31" i="6"/>
  <c r="M30" i="6"/>
  <c r="L30" i="6"/>
  <c r="K30" i="6"/>
  <c r="J30" i="6"/>
  <c r="I30" i="6"/>
  <c r="H30" i="6"/>
  <c r="G30" i="6"/>
  <c r="F30" i="6"/>
  <c r="E30" i="6"/>
  <c r="D30" i="6"/>
  <c r="C30" i="6"/>
  <c r="B30" i="6"/>
  <c r="A30" i="6"/>
  <c r="M29" i="6"/>
  <c r="L29" i="6"/>
  <c r="K29" i="6"/>
  <c r="J29" i="6"/>
  <c r="I29" i="6"/>
  <c r="H29" i="6"/>
  <c r="G29" i="6"/>
  <c r="F29" i="6"/>
  <c r="E29" i="6"/>
  <c r="D29" i="6"/>
  <c r="C29" i="6"/>
  <c r="B29" i="6"/>
  <c r="A29" i="6"/>
  <c r="M28" i="6"/>
  <c r="L28" i="6"/>
  <c r="K28" i="6"/>
  <c r="J28" i="6"/>
  <c r="I28" i="6"/>
  <c r="H28" i="6"/>
  <c r="G28" i="6"/>
  <c r="F28" i="6"/>
  <c r="E28" i="6"/>
  <c r="D28" i="6"/>
  <c r="C28" i="6"/>
  <c r="B28" i="6"/>
  <c r="A28" i="6"/>
  <c r="M27" i="6"/>
  <c r="L27" i="6"/>
  <c r="K27" i="6"/>
  <c r="J27" i="6"/>
  <c r="I27" i="6"/>
  <c r="H27" i="6"/>
  <c r="G27" i="6"/>
  <c r="F27" i="6"/>
  <c r="E27" i="6"/>
  <c r="D27" i="6"/>
  <c r="C27" i="6"/>
  <c r="B27" i="6"/>
  <c r="A27" i="6"/>
  <c r="M26" i="6"/>
  <c r="L26" i="6"/>
  <c r="K26" i="6"/>
  <c r="J26" i="6"/>
  <c r="I26" i="6"/>
  <c r="H26" i="6"/>
  <c r="G26" i="6"/>
  <c r="F26" i="6"/>
  <c r="E26" i="6"/>
  <c r="D26" i="6"/>
  <c r="C26" i="6"/>
  <c r="B26" i="6"/>
  <c r="A26" i="6"/>
  <c r="M25" i="6"/>
  <c r="L25" i="6"/>
  <c r="K25" i="6"/>
  <c r="J25" i="6"/>
  <c r="I25" i="6"/>
  <c r="H25" i="6"/>
  <c r="G25" i="6"/>
  <c r="F25" i="6"/>
  <c r="E25" i="6"/>
  <c r="D25" i="6"/>
  <c r="C25" i="6"/>
  <c r="B25" i="6"/>
  <c r="A25" i="6"/>
  <c r="M24" i="6"/>
  <c r="L24" i="6"/>
  <c r="K24" i="6"/>
  <c r="J24" i="6"/>
  <c r="I24" i="6"/>
  <c r="H24" i="6"/>
  <c r="G24" i="6"/>
  <c r="F24" i="6"/>
  <c r="E24" i="6"/>
  <c r="D24" i="6"/>
  <c r="C24" i="6"/>
  <c r="B24" i="6"/>
  <c r="A24" i="6"/>
  <c r="M23" i="6"/>
  <c r="L23" i="6"/>
  <c r="K23" i="6"/>
  <c r="J23" i="6"/>
  <c r="I23" i="6"/>
  <c r="H23" i="6"/>
  <c r="G23" i="6"/>
  <c r="F23" i="6"/>
  <c r="E23" i="6"/>
  <c r="D23" i="6"/>
  <c r="C23" i="6"/>
  <c r="B23" i="6"/>
  <c r="A23" i="6"/>
  <c r="M22" i="6"/>
  <c r="L22" i="6"/>
  <c r="K22" i="6"/>
  <c r="J22" i="6"/>
  <c r="I22" i="6"/>
  <c r="H22" i="6"/>
  <c r="G22" i="6"/>
  <c r="F22" i="6"/>
  <c r="E22" i="6"/>
  <c r="D22" i="6"/>
  <c r="C22" i="6"/>
  <c r="B22" i="6"/>
  <c r="A22" i="6"/>
  <c r="M21" i="6"/>
  <c r="L21" i="6"/>
  <c r="K21" i="6"/>
  <c r="J21" i="6"/>
  <c r="I21" i="6"/>
  <c r="H21" i="6"/>
  <c r="G21" i="6"/>
  <c r="F21" i="6"/>
  <c r="E21" i="6"/>
  <c r="D21" i="6"/>
  <c r="C21" i="6"/>
  <c r="B21" i="6"/>
  <c r="A21" i="6"/>
  <c r="M20" i="6"/>
  <c r="K20" i="6"/>
  <c r="J20" i="6"/>
  <c r="I20" i="6"/>
  <c r="H20" i="6"/>
  <c r="G20" i="6"/>
  <c r="F20" i="6"/>
  <c r="E20" i="6"/>
  <c r="D20" i="6"/>
  <c r="C20" i="6"/>
  <c r="B20" i="6"/>
  <c r="A20" i="6"/>
  <c r="M19" i="6"/>
  <c r="L19" i="6"/>
  <c r="K19" i="6"/>
  <c r="J19" i="6"/>
  <c r="I19" i="6"/>
  <c r="H19" i="6"/>
  <c r="G19" i="6"/>
  <c r="F19" i="6"/>
  <c r="E19" i="6"/>
  <c r="D19" i="6"/>
  <c r="C19" i="6"/>
  <c r="B19" i="6"/>
  <c r="A19" i="6"/>
  <c r="M18" i="6"/>
  <c r="L18" i="6"/>
  <c r="K18" i="6"/>
  <c r="J18" i="6"/>
  <c r="I18" i="6"/>
  <c r="H18" i="6"/>
  <c r="G18" i="6"/>
  <c r="F18" i="6"/>
  <c r="E18" i="6"/>
  <c r="D18" i="6"/>
  <c r="C18" i="6"/>
  <c r="B18" i="6"/>
  <c r="A18" i="6"/>
  <c r="M17" i="6"/>
  <c r="L17" i="6"/>
  <c r="K17" i="6"/>
  <c r="J17" i="6"/>
  <c r="I17" i="6"/>
  <c r="H17" i="6"/>
  <c r="G17" i="6"/>
  <c r="F17" i="6"/>
  <c r="E17" i="6"/>
  <c r="D17" i="6"/>
  <c r="C17" i="6"/>
  <c r="B17" i="6"/>
  <c r="A17" i="6"/>
  <c r="M16" i="6"/>
  <c r="L16" i="6"/>
  <c r="K16" i="6"/>
  <c r="J16" i="6"/>
  <c r="I16" i="6"/>
  <c r="H16" i="6"/>
  <c r="G16" i="6"/>
  <c r="F16" i="6"/>
  <c r="E16" i="6"/>
  <c r="D16" i="6"/>
  <c r="C16" i="6"/>
  <c r="B16" i="6"/>
  <c r="A16" i="6"/>
  <c r="M15" i="6"/>
  <c r="L15" i="6"/>
  <c r="K15" i="6"/>
  <c r="J15" i="6"/>
  <c r="I15" i="6"/>
  <c r="H15" i="6"/>
  <c r="G15" i="6"/>
  <c r="F15" i="6"/>
  <c r="E15" i="6"/>
  <c r="D15" i="6"/>
  <c r="C15" i="6"/>
  <c r="B15" i="6"/>
  <c r="A15" i="6"/>
  <c r="M14" i="6"/>
  <c r="L14" i="6"/>
  <c r="K14" i="6"/>
  <c r="J14" i="6"/>
  <c r="I14" i="6"/>
  <c r="H14" i="6"/>
  <c r="G14" i="6"/>
  <c r="F14" i="6"/>
  <c r="E14" i="6"/>
  <c r="D14" i="6"/>
  <c r="C14" i="6"/>
  <c r="B14" i="6"/>
  <c r="A14" i="6"/>
  <c r="M13" i="6"/>
  <c r="L13" i="6"/>
  <c r="K13" i="6"/>
  <c r="J13" i="6"/>
  <c r="I13" i="6"/>
  <c r="H13" i="6"/>
  <c r="G13" i="6"/>
  <c r="F13" i="6"/>
  <c r="E13" i="6"/>
  <c r="D13" i="6"/>
  <c r="C13" i="6"/>
  <c r="B13" i="6"/>
  <c r="A13" i="6"/>
  <c r="M12" i="6"/>
  <c r="L12" i="6"/>
  <c r="K12" i="6"/>
  <c r="J12" i="6"/>
  <c r="I12" i="6"/>
  <c r="H12" i="6"/>
  <c r="G12" i="6"/>
  <c r="F12" i="6"/>
  <c r="E12" i="6"/>
  <c r="D12" i="6"/>
  <c r="C12" i="6"/>
  <c r="B12" i="6"/>
  <c r="A12" i="6"/>
  <c r="M11" i="6"/>
  <c r="L11" i="6"/>
  <c r="K11" i="6"/>
  <c r="J11" i="6"/>
  <c r="I11" i="6"/>
  <c r="H11" i="6"/>
  <c r="G11" i="6"/>
  <c r="F11" i="6"/>
  <c r="E11" i="6"/>
  <c r="D11" i="6"/>
  <c r="C11" i="6"/>
  <c r="B11" i="6"/>
  <c r="A11" i="6"/>
  <c r="M10" i="6"/>
  <c r="L10" i="6"/>
  <c r="K10" i="6"/>
  <c r="J10" i="6"/>
  <c r="I10" i="6"/>
  <c r="H10" i="6"/>
  <c r="G10" i="6"/>
  <c r="F10" i="6"/>
  <c r="E10" i="6"/>
  <c r="D10" i="6"/>
  <c r="C10" i="6"/>
  <c r="B10" i="6"/>
  <c r="A10" i="6"/>
  <c r="M9" i="6"/>
  <c r="L9" i="6"/>
  <c r="K9" i="6"/>
  <c r="J9" i="6"/>
  <c r="I9" i="6"/>
  <c r="H9" i="6"/>
  <c r="G9" i="6"/>
  <c r="F9" i="6"/>
  <c r="E9" i="6"/>
  <c r="D9" i="6"/>
  <c r="C9" i="6"/>
  <c r="B9" i="6"/>
  <c r="A9" i="6"/>
  <c r="M8" i="6"/>
  <c r="L8" i="6"/>
  <c r="K8" i="6"/>
  <c r="J8" i="6"/>
  <c r="I8" i="6"/>
  <c r="H8" i="6"/>
  <c r="G8" i="6"/>
  <c r="F8" i="6"/>
  <c r="E8" i="6"/>
  <c r="D8" i="6"/>
  <c r="C8" i="6"/>
  <c r="B8" i="6"/>
  <c r="A8" i="6"/>
  <c r="M7" i="6"/>
  <c r="L7" i="6"/>
  <c r="K7" i="6"/>
  <c r="J7" i="6"/>
  <c r="I7" i="6"/>
  <c r="H7" i="6"/>
  <c r="G7" i="6"/>
  <c r="F7" i="6"/>
  <c r="E7" i="6"/>
  <c r="D7" i="6"/>
  <c r="C7" i="6"/>
  <c r="B7" i="6"/>
  <c r="A7" i="6"/>
  <c r="M6" i="6"/>
  <c r="K6" i="6"/>
  <c r="J6" i="6"/>
  <c r="I6" i="6"/>
  <c r="H6" i="6"/>
  <c r="G6" i="6"/>
  <c r="F6" i="6"/>
  <c r="E6" i="6"/>
  <c r="D6" i="6"/>
  <c r="C6" i="6"/>
  <c r="B6" i="6"/>
  <c r="A6" i="6"/>
  <c r="M5" i="6"/>
  <c r="L5" i="6"/>
  <c r="K5" i="6"/>
  <c r="J5" i="6"/>
  <c r="I5" i="6"/>
  <c r="H5" i="6"/>
  <c r="G5" i="6"/>
  <c r="F5" i="6"/>
  <c r="E5" i="6"/>
  <c r="D5" i="6"/>
  <c r="C5" i="6"/>
  <c r="B5" i="6"/>
  <c r="A5" i="6"/>
  <c r="M4" i="6"/>
  <c r="L4" i="6"/>
  <c r="K4" i="6"/>
  <c r="J4" i="6"/>
  <c r="I4" i="6"/>
  <c r="H4" i="6"/>
  <c r="G4" i="6"/>
  <c r="F4" i="6"/>
  <c r="E4" i="6"/>
  <c r="D4" i="6"/>
  <c r="C4" i="6"/>
  <c r="B4" i="6"/>
  <c r="A4" i="6"/>
  <c r="M3" i="6"/>
  <c r="L3" i="6"/>
  <c r="K3" i="6"/>
  <c r="J3" i="6"/>
  <c r="I3" i="6"/>
  <c r="H3" i="6"/>
  <c r="G3" i="6"/>
  <c r="F3" i="6"/>
  <c r="E3" i="6"/>
  <c r="D3" i="6"/>
  <c r="C3" i="6"/>
  <c r="B3" i="6"/>
  <c r="A3" i="6"/>
  <c r="M2" i="6"/>
  <c r="L2" i="6"/>
  <c r="K2" i="6"/>
  <c r="J2" i="6"/>
  <c r="I2" i="6"/>
  <c r="H2" i="6"/>
  <c r="G2" i="6"/>
  <c r="F2" i="6"/>
  <c r="E2" i="6"/>
  <c r="D2" i="6"/>
  <c r="C2" i="6"/>
  <c r="B2" i="6"/>
  <c r="A2" i="6"/>
  <c r="J172" i="5" l="1"/>
  <c r="G172" i="5"/>
  <c r="F172" i="5"/>
  <c r="J171" i="5"/>
  <c r="G171" i="5"/>
  <c r="F171" i="5"/>
  <c r="J170" i="5"/>
  <c r="G170" i="5"/>
  <c r="F170" i="5"/>
  <c r="J169" i="5"/>
  <c r="G169" i="5"/>
  <c r="F169" i="5"/>
  <c r="J168" i="5"/>
  <c r="G168" i="5"/>
  <c r="F168" i="5"/>
  <c r="J167" i="5"/>
  <c r="G167" i="5"/>
  <c r="F167" i="5"/>
  <c r="J166" i="5"/>
  <c r="G166" i="5"/>
  <c r="F166" i="5"/>
  <c r="J165" i="5"/>
  <c r="G165" i="5"/>
  <c r="F165" i="5"/>
  <c r="J164" i="5"/>
  <c r="G164" i="5"/>
  <c r="F164" i="5"/>
  <c r="J163" i="5"/>
  <c r="G163" i="5"/>
  <c r="F163" i="5"/>
  <c r="J162" i="5"/>
  <c r="G162" i="5"/>
  <c r="F162" i="5"/>
  <c r="J161" i="5"/>
  <c r="G161" i="5"/>
  <c r="F161" i="5"/>
  <c r="J160" i="5"/>
  <c r="G160" i="5"/>
  <c r="F160" i="5"/>
  <c r="J159" i="5"/>
  <c r="G159" i="5"/>
  <c r="F159" i="5"/>
  <c r="J158" i="5"/>
  <c r="G158" i="5"/>
  <c r="F158" i="5"/>
  <c r="J157" i="5"/>
  <c r="G157" i="5"/>
  <c r="F157" i="5"/>
  <c r="J156" i="5"/>
  <c r="G156" i="5"/>
  <c r="F156" i="5"/>
  <c r="J155" i="5"/>
  <c r="G155" i="5"/>
  <c r="F155" i="5"/>
  <c r="J154" i="5"/>
  <c r="G154" i="5"/>
  <c r="F154" i="5"/>
  <c r="J153" i="5"/>
  <c r="G153" i="5"/>
  <c r="F153" i="5"/>
  <c r="J152" i="5"/>
  <c r="G152" i="5"/>
  <c r="F152" i="5"/>
  <c r="J151" i="5"/>
  <c r="G151" i="5"/>
  <c r="F151" i="5"/>
  <c r="J150" i="5"/>
  <c r="G150" i="5"/>
  <c r="F150" i="5"/>
  <c r="J149" i="5"/>
  <c r="G149" i="5"/>
  <c r="F149" i="5"/>
  <c r="J148" i="5"/>
  <c r="G148" i="5"/>
  <c r="F148" i="5"/>
  <c r="J147" i="5"/>
  <c r="G147" i="5"/>
  <c r="F147" i="5"/>
  <c r="J146" i="5"/>
  <c r="G146" i="5"/>
  <c r="F146" i="5"/>
  <c r="J145" i="5"/>
  <c r="G145" i="5"/>
  <c r="F145" i="5"/>
  <c r="J144" i="5"/>
  <c r="G144" i="5"/>
  <c r="F144" i="5"/>
  <c r="J143" i="5"/>
  <c r="G143" i="5"/>
  <c r="F143" i="5"/>
  <c r="J142" i="5"/>
  <c r="G142" i="5"/>
  <c r="F142" i="5"/>
  <c r="J141" i="5"/>
  <c r="G141" i="5"/>
  <c r="F141" i="5"/>
  <c r="J140" i="5"/>
  <c r="G140" i="5"/>
  <c r="F140" i="5"/>
  <c r="J139" i="5"/>
  <c r="G139" i="5"/>
  <c r="F139" i="5"/>
  <c r="J138" i="5"/>
  <c r="G138" i="5"/>
  <c r="F138" i="5"/>
  <c r="J137" i="5"/>
  <c r="G137" i="5"/>
  <c r="F137" i="5"/>
  <c r="J136" i="5"/>
  <c r="G136" i="5"/>
  <c r="F136" i="5"/>
  <c r="J135" i="5"/>
  <c r="G135" i="5"/>
  <c r="F135" i="5"/>
  <c r="J134" i="5"/>
  <c r="G134" i="5"/>
  <c r="F134" i="5"/>
  <c r="J133" i="5"/>
  <c r="G133" i="5"/>
  <c r="F133" i="5"/>
  <c r="J132" i="5"/>
  <c r="G132" i="5"/>
  <c r="F132" i="5"/>
  <c r="J131" i="5"/>
  <c r="G131" i="5"/>
  <c r="F131" i="5"/>
  <c r="J130" i="5"/>
  <c r="G130" i="5"/>
  <c r="F130" i="5"/>
  <c r="J129" i="5"/>
  <c r="G129" i="5"/>
  <c r="F129" i="5"/>
  <c r="J128" i="5"/>
  <c r="G128" i="5"/>
  <c r="F128" i="5"/>
  <c r="J127" i="5"/>
  <c r="G127" i="5"/>
  <c r="F127" i="5"/>
  <c r="J126" i="5"/>
  <c r="G126" i="5"/>
  <c r="F126" i="5"/>
  <c r="J125" i="5"/>
  <c r="G125" i="5"/>
  <c r="F125" i="5"/>
  <c r="J124" i="5"/>
  <c r="G124" i="5"/>
  <c r="F124" i="5"/>
  <c r="J123" i="5"/>
  <c r="G123" i="5"/>
  <c r="F123" i="5"/>
  <c r="J122" i="5"/>
  <c r="G122" i="5"/>
  <c r="F122" i="5"/>
  <c r="J121" i="5"/>
  <c r="G121" i="5"/>
  <c r="F121" i="5"/>
  <c r="J120" i="5"/>
  <c r="G120" i="5"/>
  <c r="F120" i="5"/>
  <c r="J119" i="5"/>
  <c r="G119" i="5"/>
  <c r="F119" i="5"/>
  <c r="J118" i="5"/>
  <c r="G118" i="5"/>
  <c r="F118" i="5"/>
  <c r="J117" i="5"/>
  <c r="G117" i="5"/>
  <c r="F117" i="5"/>
  <c r="J116" i="5"/>
  <c r="G116" i="5"/>
  <c r="F116" i="5"/>
  <c r="J115" i="5"/>
  <c r="G115" i="5"/>
  <c r="F115" i="5"/>
  <c r="J114" i="5"/>
  <c r="G114" i="5"/>
  <c r="F114" i="5"/>
  <c r="J113" i="5"/>
  <c r="G113" i="5"/>
  <c r="F113" i="5"/>
  <c r="J112" i="5"/>
  <c r="G112" i="5"/>
  <c r="F112" i="5"/>
  <c r="J111" i="5"/>
  <c r="G111" i="5"/>
  <c r="F111" i="5"/>
  <c r="J110" i="5"/>
  <c r="G110" i="5"/>
  <c r="F110" i="5"/>
  <c r="J109" i="5"/>
  <c r="G109" i="5"/>
  <c r="F109" i="5"/>
  <c r="J108" i="5"/>
  <c r="G108" i="5"/>
  <c r="F108" i="5"/>
  <c r="J107" i="5"/>
  <c r="G107" i="5"/>
  <c r="F107" i="5"/>
  <c r="J106" i="5"/>
  <c r="G106" i="5"/>
  <c r="F106" i="5"/>
  <c r="J105" i="5"/>
  <c r="G105" i="5"/>
  <c r="F105" i="5"/>
  <c r="J104" i="5"/>
  <c r="G104" i="5"/>
  <c r="F104" i="5"/>
  <c r="J103" i="5"/>
  <c r="G103" i="5"/>
  <c r="F103" i="5"/>
  <c r="J102" i="5"/>
  <c r="G102" i="5"/>
  <c r="F102" i="5"/>
  <c r="J101" i="5"/>
  <c r="G101" i="5"/>
  <c r="F101" i="5"/>
  <c r="J100" i="5"/>
  <c r="G100" i="5"/>
  <c r="F100" i="5"/>
  <c r="J99" i="5"/>
  <c r="G99" i="5"/>
  <c r="F99" i="5"/>
  <c r="J98" i="5"/>
  <c r="G98" i="5"/>
  <c r="F98" i="5"/>
  <c r="J97" i="5"/>
  <c r="G97" i="5"/>
  <c r="F97" i="5"/>
  <c r="J96" i="5"/>
  <c r="G96" i="5"/>
  <c r="F96" i="5"/>
  <c r="J95" i="5"/>
  <c r="G95" i="5"/>
  <c r="F95" i="5"/>
  <c r="J94" i="5"/>
  <c r="G94" i="5"/>
  <c r="F94" i="5"/>
  <c r="J93" i="5"/>
  <c r="G93" i="5"/>
  <c r="F93" i="5"/>
  <c r="J92" i="5"/>
  <c r="G92" i="5"/>
  <c r="F92" i="5"/>
  <c r="J91" i="5"/>
  <c r="G91" i="5"/>
  <c r="F91" i="5"/>
  <c r="J90" i="5"/>
  <c r="G90" i="5"/>
  <c r="F90" i="5"/>
  <c r="J89" i="5"/>
  <c r="G89" i="5"/>
  <c r="F89" i="5"/>
  <c r="J88" i="5"/>
  <c r="G88" i="5"/>
  <c r="F88" i="5"/>
  <c r="J87" i="5"/>
  <c r="G87" i="5"/>
  <c r="F87" i="5"/>
  <c r="J86" i="5"/>
  <c r="G86" i="5"/>
  <c r="F86" i="5"/>
  <c r="J85" i="5"/>
  <c r="G85" i="5"/>
  <c r="F85" i="5"/>
  <c r="J84" i="5"/>
  <c r="G84" i="5"/>
  <c r="F84" i="5"/>
  <c r="J83" i="5"/>
  <c r="G83" i="5"/>
  <c r="F83" i="5"/>
  <c r="J82" i="5"/>
  <c r="G82" i="5"/>
  <c r="F82" i="5"/>
  <c r="J81" i="5"/>
  <c r="G81" i="5"/>
  <c r="F81" i="5"/>
  <c r="J80" i="5"/>
  <c r="G80" i="5"/>
  <c r="F80" i="5"/>
  <c r="J79" i="5"/>
  <c r="G79" i="5"/>
  <c r="F79" i="5"/>
  <c r="J78" i="5"/>
  <c r="G78" i="5"/>
  <c r="F78" i="5"/>
  <c r="J77" i="5"/>
  <c r="G77" i="5"/>
  <c r="F77" i="5"/>
  <c r="J76" i="5"/>
  <c r="G76" i="5"/>
  <c r="F76" i="5"/>
  <c r="J75" i="5"/>
  <c r="G75" i="5"/>
  <c r="F75" i="5"/>
  <c r="J74" i="5"/>
  <c r="G74" i="5"/>
  <c r="F74" i="5"/>
  <c r="J73" i="5"/>
  <c r="G73" i="5"/>
  <c r="F73" i="5"/>
  <c r="J72" i="5"/>
  <c r="G72" i="5"/>
  <c r="F72" i="5"/>
  <c r="J71" i="5"/>
  <c r="G71" i="5"/>
  <c r="F71" i="5"/>
  <c r="J70" i="5"/>
  <c r="G70" i="5"/>
  <c r="F70" i="5"/>
  <c r="J69" i="5"/>
  <c r="G69" i="5"/>
  <c r="F69" i="5"/>
  <c r="J68" i="5"/>
  <c r="G68" i="5"/>
  <c r="F68" i="5"/>
  <c r="J67" i="5"/>
  <c r="G67" i="5"/>
  <c r="F67" i="5"/>
  <c r="J66" i="5"/>
  <c r="G66" i="5"/>
  <c r="F66" i="5"/>
  <c r="J65" i="5"/>
  <c r="G65" i="5"/>
  <c r="F65" i="5"/>
  <c r="J64" i="5"/>
  <c r="G64" i="5"/>
  <c r="F64" i="5"/>
  <c r="J63" i="5"/>
  <c r="G63" i="5"/>
  <c r="F63" i="5"/>
  <c r="J62" i="5"/>
  <c r="G62" i="5"/>
  <c r="F62" i="5"/>
  <c r="J61" i="5"/>
  <c r="G61" i="5"/>
  <c r="F61" i="5"/>
  <c r="J60" i="5"/>
  <c r="G60" i="5"/>
  <c r="F60" i="5"/>
  <c r="J59" i="5"/>
  <c r="G59" i="5"/>
  <c r="F59" i="5"/>
  <c r="J58" i="5"/>
  <c r="G58" i="5"/>
  <c r="F58" i="5"/>
  <c r="J57" i="5"/>
  <c r="G57" i="5"/>
  <c r="F57" i="5"/>
  <c r="J56" i="5"/>
  <c r="G56" i="5"/>
  <c r="F56" i="5"/>
  <c r="J55" i="5"/>
  <c r="G55" i="5"/>
  <c r="F55" i="5"/>
  <c r="J54" i="5"/>
  <c r="G54" i="5"/>
  <c r="F54" i="5"/>
  <c r="J53" i="5"/>
  <c r="G53" i="5"/>
  <c r="F53" i="5"/>
  <c r="J52" i="5"/>
  <c r="G52" i="5"/>
  <c r="F52" i="5"/>
  <c r="J51" i="5"/>
  <c r="G51" i="5"/>
  <c r="F51" i="5"/>
  <c r="J50" i="5"/>
  <c r="G50" i="5"/>
  <c r="F50" i="5"/>
  <c r="J49" i="5"/>
  <c r="G49" i="5"/>
  <c r="F49" i="5"/>
  <c r="J48" i="5"/>
  <c r="G48" i="5"/>
  <c r="F48" i="5"/>
  <c r="J47" i="5"/>
  <c r="G47" i="5"/>
  <c r="F47" i="5"/>
  <c r="J46" i="5"/>
  <c r="G46" i="5"/>
  <c r="F46" i="5"/>
  <c r="J45" i="5"/>
  <c r="G45" i="5"/>
  <c r="F45" i="5"/>
  <c r="J44" i="5"/>
  <c r="G44" i="5"/>
  <c r="F44" i="5"/>
  <c r="J43" i="5"/>
  <c r="G43" i="5"/>
  <c r="F43" i="5"/>
  <c r="J42" i="5"/>
  <c r="G42" i="5"/>
  <c r="F42" i="5"/>
  <c r="J41" i="5"/>
  <c r="G41" i="5"/>
  <c r="F41" i="5"/>
  <c r="J40" i="5"/>
  <c r="G40" i="5"/>
  <c r="F40" i="5"/>
  <c r="J39" i="5"/>
  <c r="G39" i="5"/>
  <c r="F39" i="5"/>
  <c r="J38" i="5"/>
  <c r="G38" i="5"/>
  <c r="F38" i="5"/>
  <c r="J37" i="5"/>
  <c r="G37" i="5"/>
  <c r="F37" i="5"/>
  <c r="J36" i="5"/>
  <c r="G36" i="5"/>
  <c r="F36" i="5"/>
  <c r="J35" i="5"/>
  <c r="G35" i="5"/>
  <c r="F35" i="5"/>
  <c r="J34" i="5"/>
  <c r="G34" i="5"/>
  <c r="F34" i="5"/>
  <c r="J33" i="5"/>
  <c r="G33" i="5"/>
  <c r="F33" i="5"/>
  <c r="J32" i="5"/>
  <c r="G32" i="5"/>
  <c r="F32" i="5"/>
  <c r="J31" i="5"/>
  <c r="G31" i="5"/>
  <c r="F31" i="5"/>
  <c r="J30" i="5"/>
  <c r="G30" i="5"/>
  <c r="F30" i="5"/>
  <c r="J29" i="5"/>
  <c r="G29" i="5"/>
  <c r="F29" i="5"/>
  <c r="J28" i="5"/>
  <c r="G28" i="5"/>
  <c r="F28" i="5"/>
  <c r="J27" i="5"/>
  <c r="G27" i="5"/>
  <c r="F27" i="5"/>
  <c r="J26" i="5"/>
  <c r="G26" i="5"/>
  <c r="F26" i="5"/>
  <c r="J25" i="5"/>
  <c r="G25" i="5"/>
  <c r="F25" i="5"/>
  <c r="J24" i="5"/>
  <c r="G24" i="5"/>
  <c r="F24" i="5"/>
  <c r="J23" i="5"/>
  <c r="G23" i="5"/>
  <c r="F23" i="5"/>
  <c r="J22" i="5"/>
  <c r="G22" i="5"/>
  <c r="F22" i="5"/>
  <c r="J21" i="5"/>
  <c r="G21" i="5"/>
  <c r="F21" i="5"/>
  <c r="J20" i="5"/>
  <c r="G20" i="5"/>
  <c r="F20" i="5"/>
  <c r="J19" i="5"/>
  <c r="G19" i="5"/>
  <c r="F19" i="5"/>
  <c r="J18" i="5"/>
  <c r="G18" i="5"/>
  <c r="F18" i="5"/>
  <c r="J17" i="5"/>
  <c r="G17" i="5"/>
  <c r="F17" i="5"/>
  <c r="J16" i="5"/>
  <c r="G16" i="5"/>
  <c r="F16" i="5"/>
  <c r="J15" i="5"/>
  <c r="G15" i="5"/>
  <c r="F15" i="5"/>
  <c r="J14" i="5"/>
  <c r="G14" i="5"/>
  <c r="F14" i="5"/>
  <c r="K14" i="5" s="1"/>
  <c r="C2" i="4" l="1"/>
  <c r="B2" i="4"/>
  <c r="L173" i="3"/>
  <c r="K173" i="3"/>
  <c r="J173" i="3"/>
  <c r="I173" i="3"/>
  <c r="H173" i="3"/>
  <c r="G173" i="3"/>
  <c r="N173" i="3" s="1"/>
  <c r="F173" i="3"/>
  <c r="E173" i="3"/>
  <c r="D173" i="3"/>
  <c r="L172" i="3"/>
  <c r="K172" i="3"/>
  <c r="J172" i="3"/>
  <c r="I172" i="3"/>
  <c r="H172" i="3"/>
  <c r="G172" i="3"/>
  <c r="N172" i="3" s="1"/>
  <c r="F172" i="3"/>
  <c r="E172" i="3"/>
  <c r="D172" i="3"/>
  <c r="L171" i="3"/>
  <c r="K171" i="3"/>
  <c r="J171" i="3"/>
  <c r="I171" i="3"/>
  <c r="H171" i="3"/>
  <c r="G171" i="3"/>
  <c r="N171" i="3" s="1"/>
  <c r="F171" i="3"/>
  <c r="E171" i="3"/>
  <c r="D171" i="3"/>
  <c r="L170" i="3"/>
  <c r="K170" i="3"/>
  <c r="J170" i="3"/>
  <c r="I170" i="3"/>
  <c r="H170" i="3"/>
  <c r="G170" i="3"/>
  <c r="N170" i="3" s="1"/>
  <c r="F170" i="3"/>
  <c r="E170" i="3"/>
  <c r="D170" i="3"/>
  <c r="L169" i="3"/>
  <c r="K169" i="3"/>
  <c r="J169" i="3"/>
  <c r="I169" i="3"/>
  <c r="H169" i="3"/>
  <c r="G169" i="3"/>
  <c r="N169" i="3" s="1"/>
  <c r="F169" i="3"/>
  <c r="E169" i="3"/>
  <c r="D169" i="3"/>
  <c r="L168" i="3"/>
  <c r="K168" i="3"/>
  <c r="J168" i="3"/>
  <c r="I168" i="3"/>
  <c r="H168" i="3"/>
  <c r="G168" i="3"/>
  <c r="N168" i="3" s="1"/>
  <c r="F168" i="3"/>
  <c r="E168" i="3"/>
  <c r="D168" i="3"/>
  <c r="L167" i="3"/>
  <c r="K167" i="3"/>
  <c r="J167" i="3"/>
  <c r="I167" i="3"/>
  <c r="H167" i="3"/>
  <c r="G167" i="3"/>
  <c r="N167" i="3" s="1"/>
  <c r="F167" i="3"/>
  <c r="E167" i="3"/>
  <c r="D167" i="3"/>
  <c r="L166" i="3"/>
  <c r="K166" i="3"/>
  <c r="J166" i="3"/>
  <c r="I166" i="3"/>
  <c r="H166" i="3"/>
  <c r="G166" i="3"/>
  <c r="N166" i="3" s="1"/>
  <c r="F166" i="3"/>
  <c r="E166" i="3"/>
  <c r="D166" i="3"/>
  <c r="L165" i="3"/>
  <c r="K165" i="3"/>
  <c r="J165" i="3"/>
  <c r="I165" i="3"/>
  <c r="H165" i="3"/>
  <c r="G165" i="3"/>
  <c r="N165" i="3" s="1"/>
  <c r="F165" i="3"/>
  <c r="E165" i="3"/>
  <c r="D165" i="3"/>
  <c r="L164" i="3"/>
  <c r="K164" i="3"/>
  <c r="J164" i="3"/>
  <c r="I164" i="3"/>
  <c r="H164" i="3"/>
  <c r="G164" i="3"/>
  <c r="N164" i="3" s="1"/>
  <c r="F164" i="3"/>
  <c r="E164" i="3"/>
  <c r="D164" i="3"/>
  <c r="L163" i="3"/>
  <c r="K163" i="3"/>
  <c r="J163" i="3"/>
  <c r="I163" i="3"/>
  <c r="H163" i="3"/>
  <c r="G163" i="3"/>
  <c r="N163" i="3" s="1"/>
  <c r="F163" i="3"/>
  <c r="E163" i="3"/>
  <c r="D163" i="3"/>
  <c r="L162" i="3"/>
  <c r="K162" i="3"/>
  <c r="J162" i="3"/>
  <c r="I162" i="3"/>
  <c r="H162" i="3"/>
  <c r="G162" i="3"/>
  <c r="N162" i="3" s="1"/>
  <c r="F162" i="3"/>
  <c r="E162" i="3"/>
  <c r="D162" i="3"/>
  <c r="L161" i="3"/>
  <c r="K161" i="3"/>
  <c r="J161" i="3"/>
  <c r="I161" i="3"/>
  <c r="H161" i="3"/>
  <c r="G161" i="3"/>
  <c r="N161" i="3" s="1"/>
  <c r="F161" i="3"/>
  <c r="E161" i="3"/>
  <c r="D161" i="3"/>
  <c r="L160" i="3"/>
  <c r="K160" i="3"/>
  <c r="J160" i="3"/>
  <c r="I160" i="3"/>
  <c r="H160" i="3"/>
  <c r="G160" i="3"/>
  <c r="N160" i="3" s="1"/>
  <c r="F160" i="3"/>
  <c r="E160" i="3"/>
  <c r="D160" i="3"/>
  <c r="L159" i="3"/>
  <c r="K159" i="3"/>
  <c r="J159" i="3"/>
  <c r="I159" i="3"/>
  <c r="H159" i="3"/>
  <c r="G159" i="3"/>
  <c r="N159" i="3" s="1"/>
  <c r="F159" i="3"/>
  <c r="E159" i="3"/>
  <c r="D159" i="3"/>
  <c r="L158" i="3"/>
  <c r="K158" i="3"/>
  <c r="J158" i="3"/>
  <c r="I158" i="3"/>
  <c r="H158" i="3"/>
  <c r="G158" i="3"/>
  <c r="N158" i="3" s="1"/>
  <c r="F158" i="3"/>
  <c r="E158" i="3"/>
  <c r="D158" i="3"/>
  <c r="L157" i="3"/>
  <c r="K157" i="3"/>
  <c r="J157" i="3"/>
  <c r="I157" i="3"/>
  <c r="H157" i="3"/>
  <c r="G157" i="3"/>
  <c r="N157" i="3" s="1"/>
  <c r="F157" i="3"/>
  <c r="E157" i="3"/>
  <c r="D157" i="3"/>
  <c r="L156" i="3"/>
  <c r="K156" i="3"/>
  <c r="J156" i="3"/>
  <c r="I156" i="3"/>
  <c r="H156" i="3"/>
  <c r="G156" i="3"/>
  <c r="N156" i="3" s="1"/>
  <c r="F156" i="3"/>
  <c r="E156" i="3"/>
  <c r="D156" i="3"/>
  <c r="L155" i="3"/>
  <c r="K155" i="3"/>
  <c r="J155" i="3"/>
  <c r="I155" i="3"/>
  <c r="H155" i="3"/>
  <c r="G155" i="3"/>
  <c r="N155" i="3" s="1"/>
  <c r="F155" i="3"/>
  <c r="E155" i="3"/>
  <c r="D155" i="3"/>
  <c r="L154" i="3"/>
  <c r="K154" i="3"/>
  <c r="J154" i="3"/>
  <c r="I154" i="3"/>
  <c r="H154" i="3"/>
  <c r="G154" i="3"/>
  <c r="N154" i="3" s="1"/>
  <c r="F154" i="3"/>
  <c r="E154" i="3"/>
  <c r="D154" i="3"/>
  <c r="L153" i="3"/>
  <c r="K153" i="3"/>
  <c r="J153" i="3"/>
  <c r="I153" i="3"/>
  <c r="H153" i="3"/>
  <c r="G153" i="3"/>
  <c r="N153" i="3" s="1"/>
  <c r="F153" i="3"/>
  <c r="E153" i="3"/>
  <c r="D153" i="3"/>
  <c r="L152" i="3"/>
  <c r="K152" i="3"/>
  <c r="J152" i="3"/>
  <c r="I152" i="3"/>
  <c r="H152" i="3"/>
  <c r="G152" i="3"/>
  <c r="N152" i="3" s="1"/>
  <c r="F152" i="3"/>
  <c r="E152" i="3"/>
  <c r="D152" i="3"/>
  <c r="L151" i="3"/>
  <c r="K151" i="3"/>
  <c r="J151" i="3"/>
  <c r="I151" i="3"/>
  <c r="H151" i="3"/>
  <c r="G151" i="3"/>
  <c r="N151" i="3" s="1"/>
  <c r="F151" i="3"/>
  <c r="E151" i="3"/>
  <c r="D151" i="3"/>
  <c r="L150" i="3"/>
  <c r="K150" i="3"/>
  <c r="J150" i="3"/>
  <c r="I150" i="3"/>
  <c r="H150" i="3"/>
  <c r="G150" i="3"/>
  <c r="N150" i="3" s="1"/>
  <c r="F150" i="3"/>
  <c r="E150" i="3"/>
  <c r="D150" i="3"/>
  <c r="L149" i="3"/>
  <c r="K149" i="3"/>
  <c r="J149" i="3"/>
  <c r="I149" i="3"/>
  <c r="H149" i="3"/>
  <c r="G149" i="3"/>
  <c r="N149" i="3" s="1"/>
  <c r="F149" i="3"/>
  <c r="E149" i="3"/>
  <c r="D149" i="3"/>
  <c r="L148" i="3"/>
  <c r="K148" i="3"/>
  <c r="J148" i="3"/>
  <c r="I148" i="3"/>
  <c r="H148" i="3"/>
  <c r="G148" i="3"/>
  <c r="N148" i="3" s="1"/>
  <c r="F148" i="3"/>
  <c r="E148" i="3"/>
  <c r="D148" i="3"/>
  <c r="L147" i="3"/>
  <c r="K147" i="3"/>
  <c r="J147" i="3"/>
  <c r="I147" i="3"/>
  <c r="H147" i="3"/>
  <c r="G147" i="3"/>
  <c r="N147" i="3" s="1"/>
  <c r="F147" i="3"/>
  <c r="E147" i="3"/>
  <c r="D147" i="3"/>
  <c r="L146" i="3"/>
  <c r="K146" i="3"/>
  <c r="J146" i="3"/>
  <c r="I146" i="3"/>
  <c r="H146" i="3"/>
  <c r="G146" i="3"/>
  <c r="N146" i="3" s="1"/>
  <c r="F146" i="3"/>
  <c r="E146" i="3"/>
  <c r="D146" i="3"/>
  <c r="L145" i="3"/>
  <c r="K145" i="3"/>
  <c r="J145" i="3"/>
  <c r="I145" i="3"/>
  <c r="H145" i="3"/>
  <c r="G145" i="3"/>
  <c r="N145" i="3" s="1"/>
  <c r="F145" i="3"/>
  <c r="E145" i="3"/>
  <c r="D145" i="3"/>
  <c r="L144" i="3"/>
  <c r="K144" i="3"/>
  <c r="J144" i="3"/>
  <c r="I144" i="3"/>
  <c r="H144" i="3"/>
  <c r="G144" i="3"/>
  <c r="N144" i="3" s="1"/>
  <c r="F144" i="3"/>
  <c r="E144" i="3"/>
  <c r="D144" i="3"/>
  <c r="L143" i="3"/>
  <c r="K143" i="3"/>
  <c r="J143" i="3"/>
  <c r="I143" i="3"/>
  <c r="H143" i="3"/>
  <c r="G143" i="3"/>
  <c r="N143" i="3" s="1"/>
  <c r="F143" i="3"/>
  <c r="E143" i="3"/>
  <c r="D143" i="3"/>
  <c r="L142" i="3"/>
  <c r="K142" i="3"/>
  <c r="J142" i="3"/>
  <c r="I142" i="3"/>
  <c r="H142" i="3"/>
  <c r="G142" i="3"/>
  <c r="N142" i="3" s="1"/>
  <c r="F142" i="3"/>
  <c r="E142" i="3"/>
  <c r="D142" i="3"/>
  <c r="L141" i="3"/>
  <c r="K141" i="3"/>
  <c r="J141" i="3"/>
  <c r="I141" i="3"/>
  <c r="H141" i="3"/>
  <c r="G141" i="3"/>
  <c r="N141" i="3" s="1"/>
  <c r="F141" i="3"/>
  <c r="E141" i="3"/>
  <c r="D141" i="3"/>
  <c r="L140" i="3"/>
  <c r="K140" i="3"/>
  <c r="J140" i="3"/>
  <c r="I140" i="3"/>
  <c r="H140" i="3"/>
  <c r="G140" i="3"/>
  <c r="N140" i="3" s="1"/>
  <c r="F140" i="3"/>
  <c r="E140" i="3"/>
  <c r="D140" i="3"/>
  <c r="L139" i="3"/>
  <c r="K139" i="3"/>
  <c r="J139" i="3"/>
  <c r="I139" i="3"/>
  <c r="H139" i="3"/>
  <c r="G139" i="3"/>
  <c r="N139" i="3" s="1"/>
  <c r="F139" i="3"/>
  <c r="E139" i="3"/>
  <c r="D139" i="3"/>
  <c r="L138" i="3"/>
  <c r="K138" i="3"/>
  <c r="J138" i="3"/>
  <c r="I138" i="3"/>
  <c r="H138" i="3"/>
  <c r="G138" i="3"/>
  <c r="N138" i="3" s="1"/>
  <c r="F138" i="3"/>
  <c r="E138" i="3"/>
  <c r="D138" i="3"/>
  <c r="L137" i="3"/>
  <c r="K137" i="3"/>
  <c r="J137" i="3"/>
  <c r="I137" i="3"/>
  <c r="H137" i="3"/>
  <c r="G137" i="3"/>
  <c r="N137" i="3" s="1"/>
  <c r="F137" i="3"/>
  <c r="E137" i="3"/>
  <c r="D137" i="3"/>
  <c r="L136" i="3"/>
  <c r="K136" i="3"/>
  <c r="J136" i="3"/>
  <c r="I136" i="3"/>
  <c r="H136" i="3"/>
  <c r="G136" i="3"/>
  <c r="N136" i="3" s="1"/>
  <c r="F136" i="3"/>
  <c r="E136" i="3"/>
  <c r="D136" i="3"/>
  <c r="L135" i="3"/>
  <c r="K135" i="3"/>
  <c r="J135" i="3"/>
  <c r="I135" i="3"/>
  <c r="H135" i="3"/>
  <c r="G135" i="3"/>
  <c r="N135" i="3" s="1"/>
  <c r="F135" i="3"/>
  <c r="E135" i="3"/>
  <c r="D135" i="3"/>
  <c r="L134" i="3"/>
  <c r="K134" i="3"/>
  <c r="J134" i="3"/>
  <c r="I134" i="3"/>
  <c r="H134" i="3"/>
  <c r="G134" i="3"/>
  <c r="N134" i="3" s="1"/>
  <c r="F134" i="3"/>
  <c r="E134" i="3"/>
  <c r="D134" i="3"/>
  <c r="L133" i="3"/>
  <c r="K133" i="3"/>
  <c r="J133" i="3"/>
  <c r="I133" i="3"/>
  <c r="H133" i="3"/>
  <c r="G133" i="3"/>
  <c r="N133" i="3" s="1"/>
  <c r="F133" i="3"/>
  <c r="E133" i="3"/>
  <c r="D133" i="3"/>
  <c r="L132" i="3"/>
  <c r="K132" i="3"/>
  <c r="J132" i="3"/>
  <c r="I132" i="3"/>
  <c r="H132" i="3"/>
  <c r="G132" i="3"/>
  <c r="N132" i="3" s="1"/>
  <c r="F132" i="3"/>
  <c r="E132" i="3"/>
  <c r="D132" i="3"/>
  <c r="L131" i="3"/>
  <c r="K131" i="3"/>
  <c r="J131" i="3"/>
  <c r="I131" i="3"/>
  <c r="H131" i="3"/>
  <c r="G131" i="3"/>
  <c r="N131" i="3" s="1"/>
  <c r="F131" i="3"/>
  <c r="E131" i="3"/>
  <c r="D131" i="3"/>
  <c r="L130" i="3"/>
  <c r="K130" i="3"/>
  <c r="J130" i="3"/>
  <c r="I130" i="3"/>
  <c r="H130" i="3"/>
  <c r="G130" i="3"/>
  <c r="N130" i="3" s="1"/>
  <c r="F130" i="3"/>
  <c r="E130" i="3"/>
  <c r="D130" i="3"/>
  <c r="L129" i="3"/>
  <c r="K129" i="3"/>
  <c r="J129" i="3"/>
  <c r="I129" i="3"/>
  <c r="H129" i="3"/>
  <c r="G129" i="3"/>
  <c r="N129" i="3" s="1"/>
  <c r="F129" i="3"/>
  <c r="E129" i="3"/>
  <c r="D129" i="3"/>
  <c r="L128" i="3"/>
  <c r="K128" i="3"/>
  <c r="J128" i="3"/>
  <c r="I128" i="3"/>
  <c r="H128" i="3"/>
  <c r="G128" i="3"/>
  <c r="N128" i="3" s="1"/>
  <c r="F128" i="3"/>
  <c r="E128" i="3"/>
  <c r="D128" i="3"/>
  <c r="L127" i="3"/>
  <c r="K127" i="3"/>
  <c r="J127" i="3"/>
  <c r="I127" i="3"/>
  <c r="H127" i="3"/>
  <c r="G127" i="3"/>
  <c r="N127" i="3" s="1"/>
  <c r="F127" i="3"/>
  <c r="E127" i="3"/>
  <c r="D127" i="3"/>
  <c r="L126" i="3"/>
  <c r="K126" i="3"/>
  <c r="J126" i="3"/>
  <c r="I126" i="3"/>
  <c r="H126" i="3"/>
  <c r="G126" i="3"/>
  <c r="N126" i="3" s="1"/>
  <c r="F126" i="3"/>
  <c r="E126" i="3"/>
  <c r="D126" i="3"/>
  <c r="L125" i="3"/>
  <c r="K125" i="3"/>
  <c r="J125" i="3"/>
  <c r="I125" i="3"/>
  <c r="H125" i="3"/>
  <c r="G125" i="3"/>
  <c r="N125" i="3" s="1"/>
  <c r="F125" i="3"/>
  <c r="E125" i="3"/>
  <c r="D125" i="3"/>
  <c r="L124" i="3"/>
  <c r="K124" i="3"/>
  <c r="J124" i="3"/>
  <c r="I124" i="3"/>
  <c r="H124" i="3"/>
  <c r="G124" i="3"/>
  <c r="N124" i="3" s="1"/>
  <c r="F124" i="3"/>
  <c r="E124" i="3"/>
  <c r="D124" i="3"/>
  <c r="L123" i="3"/>
  <c r="K123" i="3"/>
  <c r="J123" i="3"/>
  <c r="I123" i="3"/>
  <c r="H123" i="3"/>
  <c r="G123" i="3"/>
  <c r="N123" i="3" s="1"/>
  <c r="F123" i="3"/>
  <c r="E123" i="3"/>
  <c r="D123" i="3"/>
  <c r="L122" i="3"/>
  <c r="K122" i="3"/>
  <c r="J122" i="3"/>
  <c r="I122" i="3"/>
  <c r="H122" i="3"/>
  <c r="G122" i="3"/>
  <c r="N122" i="3" s="1"/>
  <c r="F122" i="3"/>
  <c r="E122" i="3"/>
  <c r="D122" i="3"/>
  <c r="L121" i="3"/>
  <c r="K121" i="3"/>
  <c r="J121" i="3"/>
  <c r="I121" i="3"/>
  <c r="H121" i="3"/>
  <c r="G121" i="3"/>
  <c r="N121" i="3" s="1"/>
  <c r="F121" i="3"/>
  <c r="E121" i="3"/>
  <c r="D121" i="3"/>
  <c r="L120" i="3"/>
  <c r="K120" i="3"/>
  <c r="J120" i="3"/>
  <c r="I120" i="3"/>
  <c r="H120" i="3"/>
  <c r="G120" i="3"/>
  <c r="N120" i="3" s="1"/>
  <c r="F120" i="3"/>
  <c r="E120" i="3"/>
  <c r="D120" i="3"/>
  <c r="L119" i="3"/>
  <c r="K119" i="3"/>
  <c r="J119" i="3"/>
  <c r="I119" i="3"/>
  <c r="H119" i="3"/>
  <c r="G119" i="3"/>
  <c r="N119" i="3" s="1"/>
  <c r="F119" i="3"/>
  <c r="E119" i="3"/>
  <c r="D119" i="3"/>
  <c r="L118" i="3"/>
  <c r="K118" i="3"/>
  <c r="J118" i="3"/>
  <c r="I118" i="3"/>
  <c r="H118" i="3"/>
  <c r="G118" i="3"/>
  <c r="N118" i="3" s="1"/>
  <c r="F118" i="3"/>
  <c r="E118" i="3"/>
  <c r="D118" i="3"/>
  <c r="L117" i="3"/>
  <c r="K117" i="3"/>
  <c r="J117" i="3"/>
  <c r="I117" i="3"/>
  <c r="H117" i="3"/>
  <c r="G117" i="3"/>
  <c r="N117" i="3" s="1"/>
  <c r="F117" i="3"/>
  <c r="E117" i="3"/>
  <c r="D117" i="3"/>
  <c r="L116" i="3"/>
  <c r="K116" i="3"/>
  <c r="J116" i="3"/>
  <c r="I116" i="3"/>
  <c r="H116" i="3"/>
  <c r="G116" i="3"/>
  <c r="N116" i="3" s="1"/>
  <c r="F116" i="3"/>
  <c r="E116" i="3"/>
  <c r="D116" i="3"/>
  <c r="L115" i="3"/>
  <c r="K115" i="3"/>
  <c r="J115" i="3"/>
  <c r="I115" i="3"/>
  <c r="H115" i="3"/>
  <c r="G115" i="3"/>
  <c r="N115" i="3" s="1"/>
  <c r="F115" i="3"/>
  <c r="E115" i="3"/>
  <c r="D115" i="3"/>
  <c r="L114" i="3"/>
  <c r="K114" i="3"/>
  <c r="J114" i="3"/>
  <c r="I114" i="3"/>
  <c r="H114" i="3"/>
  <c r="G114" i="3"/>
  <c r="N114" i="3" s="1"/>
  <c r="F114" i="3"/>
  <c r="E114" i="3"/>
  <c r="D114" i="3"/>
  <c r="L113" i="3"/>
  <c r="K113" i="3"/>
  <c r="J113" i="3"/>
  <c r="I113" i="3"/>
  <c r="H113" i="3"/>
  <c r="G113" i="3"/>
  <c r="N113" i="3" s="1"/>
  <c r="F113" i="3"/>
  <c r="E113" i="3"/>
  <c r="D113" i="3"/>
  <c r="L112" i="3"/>
  <c r="K112" i="3"/>
  <c r="J112" i="3"/>
  <c r="I112" i="3"/>
  <c r="H112" i="3"/>
  <c r="G112" i="3"/>
  <c r="N112" i="3" s="1"/>
  <c r="F112" i="3"/>
  <c r="E112" i="3"/>
  <c r="D112" i="3"/>
  <c r="L111" i="3"/>
  <c r="K111" i="3"/>
  <c r="J111" i="3"/>
  <c r="I111" i="3"/>
  <c r="H111" i="3"/>
  <c r="G111" i="3"/>
  <c r="N111" i="3" s="1"/>
  <c r="F111" i="3"/>
  <c r="E111" i="3"/>
  <c r="D111" i="3"/>
  <c r="L110" i="3"/>
  <c r="K110" i="3"/>
  <c r="J110" i="3"/>
  <c r="I110" i="3"/>
  <c r="H110" i="3"/>
  <c r="G110" i="3"/>
  <c r="N110" i="3" s="1"/>
  <c r="F110" i="3"/>
  <c r="E110" i="3"/>
  <c r="D110" i="3"/>
  <c r="L109" i="3"/>
  <c r="K109" i="3"/>
  <c r="J109" i="3"/>
  <c r="I109" i="3"/>
  <c r="H109" i="3"/>
  <c r="G109" i="3"/>
  <c r="N109" i="3" s="1"/>
  <c r="F109" i="3"/>
  <c r="E109" i="3"/>
  <c r="D109" i="3"/>
  <c r="L108" i="3"/>
  <c r="K108" i="3"/>
  <c r="J108" i="3"/>
  <c r="I108" i="3"/>
  <c r="H108" i="3"/>
  <c r="G108" i="3"/>
  <c r="N108" i="3" s="1"/>
  <c r="F108" i="3"/>
  <c r="E108" i="3"/>
  <c r="D108" i="3"/>
  <c r="L107" i="3"/>
  <c r="K107" i="3"/>
  <c r="J107" i="3"/>
  <c r="I107" i="3"/>
  <c r="H107" i="3"/>
  <c r="G107" i="3"/>
  <c r="N107" i="3" s="1"/>
  <c r="F107" i="3"/>
  <c r="E107" i="3"/>
  <c r="D107" i="3"/>
  <c r="L106" i="3"/>
  <c r="K106" i="3"/>
  <c r="J106" i="3"/>
  <c r="I106" i="3"/>
  <c r="H106" i="3"/>
  <c r="G106" i="3"/>
  <c r="N106" i="3" s="1"/>
  <c r="F106" i="3"/>
  <c r="E106" i="3"/>
  <c r="D106" i="3"/>
  <c r="L105" i="3"/>
  <c r="K105" i="3"/>
  <c r="J105" i="3"/>
  <c r="I105" i="3"/>
  <c r="H105" i="3"/>
  <c r="G105" i="3"/>
  <c r="N105" i="3" s="1"/>
  <c r="F105" i="3"/>
  <c r="E105" i="3"/>
  <c r="D105" i="3"/>
  <c r="L104" i="3"/>
  <c r="K104" i="3"/>
  <c r="J104" i="3"/>
  <c r="I104" i="3"/>
  <c r="H104" i="3"/>
  <c r="G104" i="3"/>
  <c r="N104" i="3" s="1"/>
  <c r="F104" i="3"/>
  <c r="E104" i="3"/>
  <c r="D104" i="3"/>
  <c r="L103" i="3"/>
  <c r="K103" i="3"/>
  <c r="J103" i="3"/>
  <c r="I103" i="3"/>
  <c r="H103" i="3"/>
  <c r="G103" i="3"/>
  <c r="N103" i="3" s="1"/>
  <c r="F103" i="3"/>
  <c r="E103" i="3"/>
  <c r="D103" i="3"/>
  <c r="L102" i="3"/>
  <c r="K102" i="3"/>
  <c r="J102" i="3"/>
  <c r="I102" i="3"/>
  <c r="H102" i="3"/>
  <c r="G102" i="3"/>
  <c r="N102" i="3" s="1"/>
  <c r="F102" i="3"/>
  <c r="E102" i="3"/>
  <c r="D102" i="3"/>
  <c r="L101" i="3"/>
  <c r="K101" i="3"/>
  <c r="J101" i="3"/>
  <c r="I101" i="3"/>
  <c r="H101" i="3"/>
  <c r="G101" i="3"/>
  <c r="N101" i="3" s="1"/>
  <c r="F101" i="3"/>
  <c r="E101" i="3"/>
  <c r="D101" i="3"/>
  <c r="L100" i="3"/>
  <c r="K100" i="3"/>
  <c r="J100" i="3"/>
  <c r="I100" i="3"/>
  <c r="H100" i="3"/>
  <c r="G100" i="3"/>
  <c r="N100" i="3" s="1"/>
  <c r="F100" i="3"/>
  <c r="E100" i="3"/>
  <c r="D100" i="3"/>
  <c r="L99" i="3"/>
  <c r="K99" i="3"/>
  <c r="J99" i="3"/>
  <c r="I99" i="3"/>
  <c r="H99" i="3"/>
  <c r="G99" i="3"/>
  <c r="N99" i="3" s="1"/>
  <c r="F99" i="3"/>
  <c r="E99" i="3"/>
  <c r="D99" i="3"/>
  <c r="L98" i="3"/>
  <c r="K98" i="3"/>
  <c r="J98" i="3"/>
  <c r="I98" i="3"/>
  <c r="H98" i="3"/>
  <c r="G98" i="3"/>
  <c r="N98" i="3" s="1"/>
  <c r="F98" i="3"/>
  <c r="E98" i="3"/>
  <c r="D98" i="3"/>
  <c r="L97" i="3"/>
  <c r="K97" i="3"/>
  <c r="J97" i="3"/>
  <c r="I97" i="3"/>
  <c r="H97" i="3"/>
  <c r="G97" i="3"/>
  <c r="N97" i="3" s="1"/>
  <c r="F97" i="3"/>
  <c r="E97" i="3"/>
  <c r="D97" i="3"/>
  <c r="L96" i="3"/>
  <c r="K96" i="3"/>
  <c r="J96" i="3"/>
  <c r="I96" i="3"/>
  <c r="H96" i="3"/>
  <c r="G96" i="3"/>
  <c r="N96" i="3" s="1"/>
  <c r="F96" i="3"/>
  <c r="E96" i="3"/>
  <c r="D96" i="3"/>
  <c r="L95" i="3"/>
  <c r="K95" i="3"/>
  <c r="J95" i="3"/>
  <c r="I95" i="3"/>
  <c r="H95" i="3"/>
  <c r="G95" i="3"/>
  <c r="N95" i="3" s="1"/>
  <c r="F95" i="3"/>
  <c r="E95" i="3"/>
  <c r="D95" i="3"/>
  <c r="L94" i="3"/>
  <c r="K94" i="3"/>
  <c r="J94" i="3"/>
  <c r="I94" i="3"/>
  <c r="H94" i="3"/>
  <c r="G94" i="3"/>
  <c r="N94" i="3" s="1"/>
  <c r="F94" i="3"/>
  <c r="E94" i="3"/>
  <c r="D94" i="3"/>
  <c r="L93" i="3"/>
  <c r="K93" i="3"/>
  <c r="J93" i="3"/>
  <c r="I93" i="3"/>
  <c r="H93" i="3"/>
  <c r="G93" i="3"/>
  <c r="N93" i="3" s="1"/>
  <c r="F93" i="3"/>
  <c r="E93" i="3"/>
  <c r="D93" i="3"/>
  <c r="L92" i="3"/>
  <c r="K92" i="3"/>
  <c r="J92" i="3"/>
  <c r="I92" i="3"/>
  <c r="H92" i="3"/>
  <c r="G92" i="3"/>
  <c r="N92" i="3" s="1"/>
  <c r="F92" i="3"/>
  <c r="E92" i="3"/>
  <c r="D92" i="3"/>
  <c r="L91" i="3"/>
  <c r="K91" i="3"/>
  <c r="J91" i="3"/>
  <c r="I91" i="3"/>
  <c r="H91" i="3"/>
  <c r="G91" i="3"/>
  <c r="N91" i="3" s="1"/>
  <c r="F91" i="3"/>
  <c r="E91" i="3"/>
  <c r="D91" i="3"/>
  <c r="L90" i="3"/>
  <c r="K90" i="3"/>
  <c r="J90" i="3"/>
  <c r="I90" i="3"/>
  <c r="H90" i="3"/>
  <c r="G90" i="3"/>
  <c r="N90" i="3" s="1"/>
  <c r="F90" i="3"/>
  <c r="E90" i="3"/>
  <c r="D90" i="3"/>
  <c r="L89" i="3"/>
  <c r="K89" i="3"/>
  <c r="J89" i="3"/>
  <c r="I89" i="3"/>
  <c r="H89" i="3"/>
  <c r="G89" i="3"/>
  <c r="N89" i="3" s="1"/>
  <c r="F89" i="3"/>
  <c r="E89" i="3"/>
  <c r="D89" i="3"/>
  <c r="L88" i="3"/>
  <c r="K88" i="3"/>
  <c r="J88" i="3"/>
  <c r="I88" i="3"/>
  <c r="H88" i="3"/>
  <c r="G88" i="3"/>
  <c r="N88" i="3" s="1"/>
  <c r="F88" i="3"/>
  <c r="E88" i="3"/>
  <c r="D88" i="3"/>
  <c r="L87" i="3"/>
  <c r="K87" i="3"/>
  <c r="J87" i="3"/>
  <c r="I87" i="3"/>
  <c r="H87" i="3"/>
  <c r="G87" i="3"/>
  <c r="N87" i="3" s="1"/>
  <c r="F87" i="3"/>
  <c r="E87" i="3"/>
  <c r="D87" i="3"/>
  <c r="L86" i="3"/>
  <c r="K86" i="3"/>
  <c r="J86" i="3"/>
  <c r="I86" i="3"/>
  <c r="H86" i="3"/>
  <c r="G86" i="3"/>
  <c r="N86" i="3" s="1"/>
  <c r="F86" i="3"/>
  <c r="E86" i="3"/>
  <c r="D86" i="3"/>
  <c r="L85" i="3"/>
  <c r="K85" i="3"/>
  <c r="J85" i="3"/>
  <c r="I85" i="3"/>
  <c r="H85" i="3"/>
  <c r="G85" i="3"/>
  <c r="N85" i="3" s="1"/>
  <c r="F85" i="3"/>
  <c r="E85" i="3"/>
  <c r="D85" i="3"/>
  <c r="L84" i="3"/>
  <c r="K84" i="3"/>
  <c r="J84" i="3"/>
  <c r="I84" i="3"/>
  <c r="H84" i="3"/>
  <c r="G84" i="3"/>
  <c r="N84" i="3" s="1"/>
  <c r="F84" i="3"/>
  <c r="E84" i="3"/>
  <c r="D84" i="3"/>
  <c r="L83" i="3"/>
  <c r="K83" i="3"/>
  <c r="J83" i="3"/>
  <c r="I83" i="3"/>
  <c r="H83" i="3"/>
  <c r="G83" i="3"/>
  <c r="N83" i="3" s="1"/>
  <c r="F83" i="3"/>
  <c r="E83" i="3"/>
  <c r="D83" i="3"/>
  <c r="L82" i="3"/>
  <c r="K82" i="3"/>
  <c r="J82" i="3"/>
  <c r="I82" i="3"/>
  <c r="H82" i="3"/>
  <c r="G82" i="3"/>
  <c r="N82" i="3" s="1"/>
  <c r="F82" i="3"/>
  <c r="E82" i="3"/>
  <c r="D82" i="3"/>
  <c r="L81" i="3"/>
  <c r="K81" i="3"/>
  <c r="J81" i="3"/>
  <c r="I81" i="3"/>
  <c r="H81" i="3"/>
  <c r="G81" i="3"/>
  <c r="N81" i="3" s="1"/>
  <c r="F81" i="3"/>
  <c r="E81" i="3"/>
  <c r="D81" i="3"/>
  <c r="L80" i="3"/>
  <c r="K80" i="3"/>
  <c r="J80" i="3"/>
  <c r="I80" i="3"/>
  <c r="H80" i="3"/>
  <c r="G80" i="3"/>
  <c r="N80" i="3" s="1"/>
  <c r="F80" i="3"/>
  <c r="E80" i="3"/>
  <c r="D80" i="3"/>
  <c r="L79" i="3"/>
  <c r="K79" i="3"/>
  <c r="J79" i="3"/>
  <c r="I79" i="3"/>
  <c r="H79" i="3"/>
  <c r="G79" i="3"/>
  <c r="N79" i="3" s="1"/>
  <c r="F79" i="3"/>
  <c r="E79" i="3"/>
  <c r="D79" i="3"/>
  <c r="L78" i="3"/>
  <c r="K78" i="3"/>
  <c r="J78" i="3"/>
  <c r="I78" i="3"/>
  <c r="H78" i="3"/>
  <c r="G78" i="3"/>
  <c r="N78" i="3" s="1"/>
  <c r="F78" i="3"/>
  <c r="E78" i="3"/>
  <c r="D78" i="3"/>
  <c r="L77" i="3"/>
  <c r="K77" i="3"/>
  <c r="J77" i="3"/>
  <c r="I77" i="3"/>
  <c r="H77" i="3"/>
  <c r="G77" i="3"/>
  <c r="N77" i="3" s="1"/>
  <c r="F77" i="3"/>
  <c r="E77" i="3"/>
  <c r="D77" i="3"/>
  <c r="L76" i="3"/>
  <c r="K76" i="3"/>
  <c r="J76" i="3"/>
  <c r="I76" i="3"/>
  <c r="H76" i="3"/>
  <c r="G76" i="3"/>
  <c r="N76" i="3" s="1"/>
  <c r="F76" i="3"/>
  <c r="E76" i="3"/>
  <c r="D76" i="3"/>
  <c r="L75" i="3"/>
  <c r="K75" i="3"/>
  <c r="J75" i="3"/>
  <c r="I75" i="3"/>
  <c r="H75" i="3"/>
  <c r="G75" i="3"/>
  <c r="N75" i="3" s="1"/>
  <c r="F75" i="3"/>
  <c r="E75" i="3"/>
  <c r="D75" i="3"/>
  <c r="L74" i="3"/>
  <c r="K74" i="3"/>
  <c r="J74" i="3"/>
  <c r="I74" i="3"/>
  <c r="H74" i="3"/>
  <c r="G74" i="3"/>
  <c r="N74" i="3" s="1"/>
  <c r="F74" i="3"/>
  <c r="E74" i="3"/>
  <c r="D74" i="3"/>
  <c r="L73" i="3"/>
  <c r="K73" i="3"/>
  <c r="J73" i="3"/>
  <c r="I73" i="3"/>
  <c r="H73" i="3"/>
  <c r="G73" i="3"/>
  <c r="N73" i="3" s="1"/>
  <c r="F73" i="3"/>
  <c r="E73" i="3"/>
  <c r="D73" i="3"/>
  <c r="L72" i="3"/>
  <c r="K72" i="3"/>
  <c r="J72" i="3"/>
  <c r="I72" i="3"/>
  <c r="H72" i="3"/>
  <c r="G72" i="3"/>
  <c r="N72" i="3" s="1"/>
  <c r="F72" i="3"/>
  <c r="E72" i="3"/>
  <c r="D72" i="3"/>
  <c r="L71" i="3"/>
  <c r="K71" i="3"/>
  <c r="J71" i="3"/>
  <c r="I71" i="3"/>
  <c r="H71" i="3"/>
  <c r="G71" i="3"/>
  <c r="N71" i="3" s="1"/>
  <c r="F71" i="3"/>
  <c r="E71" i="3"/>
  <c r="D71" i="3"/>
  <c r="L70" i="3"/>
  <c r="K70" i="3"/>
  <c r="J70" i="3"/>
  <c r="I70" i="3"/>
  <c r="H70" i="3"/>
  <c r="G70" i="3"/>
  <c r="N70" i="3" s="1"/>
  <c r="F70" i="3"/>
  <c r="E70" i="3"/>
  <c r="D70" i="3"/>
  <c r="L69" i="3"/>
  <c r="K69" i="3"/>
  <c r="J69" i="3"/>
  <c r="I69" i="3"/>
  <c r="H69" i="3"/>
  <c r="G69" i="3"/>
  <c r="N69" i="3" s="1"/>
  <c r="F69" i="3"/>
  <c r="E69" i="3"/>
  <c r="D69" i="3"/>
  <c r="L68" i="3"/>
  <c r="K68" i="3"/>
  <c r="J68" i="3"/>
  <c r="I68" i="3"/>
  <c r="H68" i="3"/>
  <c r="G68" i="3"/>
  <c r="N68" i="3" s="1"/>
  <c r="F68" i="3"/>
  <c r="E68" i="3"/>
  <c r="D68" i="3"/>
  <c r="L67" i="3"/>
  <c r="K67" i="3"/>
  <c r="J67" i="3"/>
  <c r="I67" i="3"/>
  <c r="H67" i="3"/>
  <c r="G67" i="3"/>
  <c r="N67" i="3" s="1"/>
  <c r="F67" i="3"/>
  <c r="E67" i="3"/>
  <c r="D67" i="3"/>
  <c r="L66" i="3"/>
  <c r="K66" i="3"/>
  <c r="J66" i="3"/>
  <c r="I66" i="3"/>
  <c r="H66" i="3"/>
  <c r="G66" i="3"/>
  <c r="N66" i="3" s="1"/>
  <c r="F66" i="3"/>
  <c r="E66" i="3"/>
  <c r="D66" i="3"/>
  <c r="L65" i="3"/>
  <c r="K65" i="3"/>
  <c r="J65" i="3"/>
  <c r="I65" i="3"/>
  <c r="H65" i="3"/>
  <c r="G65" i="3"/>
  <c r="N65" i="3" s="1"/>
  <c r="F65" i="3"/>
  <c r="E65" i="3"/>
  <c r="D65" i="3"/>
  <c r="L64" i="3"/>
  <c r="K64" i="3"/>
  <c r="J64" i="3"/>
  <c r="I64" i="3"/>
  <c r="H64" i="3"/>
  <c r="G64" i="3"/>
  <c r="N64" i="3" s="1"/>
  <c r="F64" i="3"/>
  <c r="E64" i="3"/>
  <c r="D64" i="3"/>
  <c r="L63" i="3"/>
  <c r="K63" i="3"/>
  <c r="J63" i="3"/>
  <c r="I63" i="3"/>
  <c r="H63" i="3"/>
  <c r="G63" i="3"/>
  <c r="N63" i="3" s="1"/>
  <c r="F63" i="3"/>
  <c r="E63" i="3"/>
  <c r="D63" i="3"/>
  <c r="L62" i="3"/>
  <c r="K62" i="3"/>
  <c r="J62" i="3"/>
  <c r="I62" i="3"/>
  <c r="H62" i="3"/>
  <c r="G62" i="3"/>
  <c r="N62" i="3" s="1"/>
  <c r="F62" i="3"/>
  <c r="E62" i="3"/>
  <c r="D62" i="3"/>
  <c r="L61" i="3"/>
  <c r="K61" i="3"/>
  <c r="J61" i="3"/>
  <c r="I61" i="3"/>
  <c r="H61" i="3"/>
  <c r="G61" i="3"/>
  <c r="N61" i="3" s="1"/>
  <c r="F61" i="3"/>
  <c r="E61" i="3"/>
  <c r="D61" i="3"/>
  <c r="L60" i="3"/>
  <c r="K60" i="3"/>
  <c r="J60" i="3"/>
  <c r="I60" i="3"/>
  <c r="H60" i="3"/>
  <c r="G60" i="3"/>
  <c r="N60" i="3" s="1"/>
  <c r="F60" i="3"/>
  <c r="E60" i="3"/>
  <c r="D60" i="3"/>
  <c r="L59" i="3"/>
  <c r="K59" i="3"/>
  <c r="J59" i="3"/>
  <c r="I59" i="3"/>
  <c r="H59" i="3"/>
  <c r="G59" i="3"/>
  <c r="N59" i="3" s="1"/>
  <c r="F59" i="3"/>
  <c r="E59" i="3"/>
  <c r="D59" i="3"/>
  <c r="L58" i="3"/>
  <c r="K58" i="3"/>
  <c r="J58" i="3"/>
  <c r="I58" i="3"/>
  <c r="H58" i="3"/>
  <c r="G58" i="3"/>
  <c r="N58" i="3" s="1"/>
  <c r="F58" i="3"/>
  <c r="E58" i="3"/>
  <c r="D58" i="3"/>
  <c r="L57" i="3"/>
  <c r="K57" i="3"/>
  <c r="J57" i="3"/>
  <c r="I57" i="3"/>
  <c r="H57" i="3"/>
  <c r="G57" i="3"/>
  <c r="N57" i="3" s="1"/>
  <c r="F57" i="3"/>
  <c r="E57" i="3"/>
  <c r="D57" i="3"/>
  <c r="L56" i="3"/>
  <c r="K56" i="3"/>
  <c r="J56" i="3"/>
  <c r="I56" i="3"/>
  <c r="H56" i="3"/>
  <c r="G56" i="3"/>
  <c r="N56" i="3" s="1"/>
  <c r="F56" i="3"/>
  <c r="E56" i="3"/>
  <c r="D56" i="3"/>
  <c r="L55" i="3"/>
  <c r="K55" i="3"/>
  <c r="J55" i="3"/>
  <c r="I55" i="3"/>
  <c r="H55" i="3"/>
  <c r="G55" i="3"/>
  <c r="N55" i="3" s="1"/>
  <c r="F55" i="3"/>
  <c r="E55" i="3"/>
  <c r="D55" i="3"/>
  <c r="L54" i="3"/>
  <c r="K54" i="3"/>
  <c r="J54" i="3"/>
  <c r="I54" i="3"/>
  <c r="H54" i="3"/>
  <c r="G54" i="3"/>
  <c r="N54" i="3" s="1"/>
  <c r="F54" i="3"/>
  <c r="E54" i="3"/>
  <c r="D54" i="3"/>
  <c r="L53" i="3"/>
  <c r="K53" i="3"/>
  <c r="J53" i="3"/>
  <c r="I53" i="3"/>
  <c r="H53" i="3"/>
  <c r="G53" i="3"/>
  <c r="N53" i="3" s="1"/>
  <c r="F53" i="3"/>
  <c r="E53" i="3"/>
  <c r="D53" i="3"/>
  <c r="L52" i="3"/>
  <c r="K52" i="3"/>
  <c r="J52" i="3"/>
  <c r="I52" i="3"/>
  <c r="H52" i="3"/>
  <c r="G52" i="3"/>
  <c r="N52" i="3" s="1"/>
  <c r="F52" i="3"/>
  <c r="E52" i="3"/>
  <c r="D52" i="3"/>
  <c r="L51" i="3"/>
  <c r="K51" i="3"/>
  <c r="J51" i="3"/>
  <c r="I51" i="3"/>
  <c r="H51" i="3"/>
  <c r="G51" i="3"/>
  <c r="N51" i="3" s="1"/>
  <c r="F51" i="3"/>
  <c r="E51" i="3"/>
  <c r="D51" i="3"/>
  <c r="L50" i="3"/>
  <c r="K50" i="3"/>
  <c r="J50" i="3"/>
  <c r="I50" i="3"/>
  <c r="H50" i="3"/>
  <c r="G50" i="3"/>
  <c r="N50" i="3" s="1"/>
  <c r="F50" i="3"/>
  <c r="E50" i="3"/>
  <c r="D50" i="3"/>
  <c r="L49" i="3"/>
  <c r="K49" i="3"/>
  <c r="J49" i="3"/>
  <c r="I49" i="3"/>
  <c r="H49" i="3"/>
  <c r="G49" i="3"/>
  <c r="N49" i="3" s="1"/>
  <c r="F49" i="3"/>
  <c r="E49" i="3"/>
  <c r="D49" i="3"/>
  <c r="L48" i="3"/>
  <c r="K48" i="3"/>
  <c r="J48" i="3"/>
  <c r="I48" i="3"/>
  <c r="H48" i="3"/>
  <c r="G48" i="3"/>
  <c r="N48" i="3" s="1"/>
  <c r="F48" i="3"/>
  <c r="E48" i="3"/>
  <c r="D48" i="3"/>
  <c r="L47" i="3"/>
  <c r="K47" i="3"/>
  <c r="J47" i="3"/>
  <c r="I47" i="3"/>
  <c r="H47" i="3"/>
  <c r="G47" i="3"/>
  <c r="N47" i="3" s="1"/>
  <c r="F47" i="3"/>
  <c r="E47" i="3"/>
  <c r="D47" i="3"/>
  <c r="L46" i="3"/>
  <c r="K46" i="3"/>
  <c r="J46" i="3"/>
  <c r="I46" i="3"/>
  <c r="H46" i="3"/>
  <c r="G46" i="3"/>
  <c r="N46" i="3" s="1"/>
  <c r="F46" i="3"/>
  <c r="E46" i="3"/>
  <c r="D46" i="3"/>
  <c r="L45" i="3"/>
  <c r="K45" i="3"/>
  <c r="J45" i="3"/>
  <c r="I45" i="3"/>
  <c r="H45" i="3"/>
  <c r="G45" i="3"/>
  <c r="N45" i="3" s="1"/>
  <c r="F45" i="3"/>
  <c r="E45" i="3"/>
  <c r="D45" i="3"/>
  <c r="L44" i="3"/>
  <c r="K44" i="3"/>
  <c r="J44" i="3"/>
  <c r="I44" i="3"/>
  <c r="H44" i="3"/>
  <c r="G44" i="3"/>
  <c r="N44" i="3" s="1"/>
  <c r="F44" i="3"/>
  <c r="E44" i="3"/>
  <c r="D44" i="3"/>
  <c r="L43" i="3"/>
  <c r="K43" i="3"/>
  <c r="J43" i="3"/>
  <c r="I43" i="3"/>
  <c r="H43" i="3"/>
  <c r="G43" i="3"/>
  <c r="N43" i="3" s="1"/>
  <c r="F43" i="3"/>
  <c r="E43" i="3"/>
  <c r="D43" i="3"/>
  <c r="L42" i="3"/>
  <c r="K42" i="3"/>
  <c r="J42" i="3"/>
  <c r="I42" i="3"/>
  <c r="H42" i="3"/>
  <c r="G42" i="3"/>
  <c r="N42" i="3" s="1"/>
  <c r="F42" i="3"/>
  <c r="E42" i="3"/>
  <c r="D42" i="3"/>
  <c r="L41" i="3"/>
  <c r="K41" i="3"/>
  <c r="J41" i="3"/>
  <c r="I41" i="3"/>
  <c r="H41" i="3"/>
  <c r="G41" i="3"/>
  <c r="N41" i="3" s="1"/>
  <c r="F41" i="3"/>
  <c r="E41" i="3"/>
  <c r="D41" i="3"/>
  <c r="L40" i="3"/>
  <c r="K40" i="3"/>
  <c r="J40" i="3"/>
  <c r="I40" i="3"/>
  <c r="H40" i="3"/>
  <c r="G40" i="3"/>
  <c r="N40" i="3" s="1"/>
  <c r="F40" i="3"/>
  <c r="E40" i="3"/>
  <c r="D40" i="3"/>
  <c r="L39" i="3"/>
  <c r="K39" i="3"/>
  <c r="J39" i="3"/>
  <c r="I39" i="3"/>
  <c r="H39" i="3"/>
  <c r="G39" i="3"/>
  <c r="N39" i="3" s="1"/>
  <c r="F39" i="3"/>
  <c r="E39" i="3"/>
  <c r="D39" i="3"/>
  <c r="L38" i="3"/>
  <c r="K38" i="3"/>
  <c r="J38" i="3"/>
  <c r="I38" i="3"/>
  <c r="H38" i="3"/>
  <c r="G38" i="3"/>
  <c r="N38" i="3" s="1"/>
  <c r="F38" i="3"/>
  <c r="E38" i="3"/>
  <c r="D38" i="3"/>
  <c r="L37" i="3"/>
  <c r="K37" i="3"/>
  <c r="J37" i="3"/>
  <c r="I37" i="3"/>
  <c r="H37" i="3"/>
  <c r="G37" i="3"/>
  <c r="N37" i="3" s="1"/>
  <c r="F37" i="3"/>
  <c r="E37" i="3"/>
  <c r="D37" i="3"/>
  <c r="L36" i="3"/>
  <c r="K36" i="3"/>
  <c r="J36" i="3"/>
  <c r="I36" i="3"/>
  <c r="H36" i="3"/>
  <c r="G36" i="3"/>
  <c r="N36" i="3" s="1"/>
  <c r="F36" i="3"/>
  <c r="E36" i="3"/>
  <c r="D36" i="3"/>
  <c r="L35" i="3"/>
  <c r="K35" i="3"/>
  <c r="J35" i="3"/>
  <c r="I35" i="3"/>
  <c r="H35" i="3"/>
  <c r="G35" i="3"/>
  <c r="N35" i="3" s="1"/>
  <c r="F35" i="3"/>
  <c r="E35" i="3"/>
  <c r="D35" i="3"/>
  <c r="L34" i="3"/>
  <c r="K34" i="3"/>
  <c r="J34" i="3"/>
  <c r="I34" i="3"/>
  <c r="H34" i="3"/>
  <c r="G34" i="3"/>
  <c r="N34" i="3" s="1"/>
  <c r="F34" i="3"/>
  <c r="E34" i="3"/>
  <c r="D34" i="3"/>
  <c r="L33" i="3"/>
  <c r="K33" i="3"/>
  <c r="J33" i="3"/>
  <c r="I33" i="3"/>
  <c r="H33" i="3"/>
  <c r="G33" i="3"/>
  <c r="N33" i="3" s="1"/>
  <c r="F33" i="3"/>
  <c r="E33" i="3"/>
  <c r="D33" i="3"/>
  <c r="L32" i="3"/>
  <c r="K32" i="3"/>
  <c r="J32" i="3"/>
  <c r="I32" i="3"/>
  <c r="H32" i="3"/>
  <c r="G32" i="3"/>
  <c r="N32" i="3" s="1"/>
  <c r="F32" i="3"/>
  <c r="E32" i="3"/>
  <c r="D32" i="3"/>
  <c r="L31" i="3"/>
  <c r="K31" i="3"/>
  <c r="J31" i="3"/>
  <c r="I31" i="3"/>
  <c r="H31" i="3"/>
  <c r="G31" i="3"/>
  <c r="N31" i="3" s="1"/>
  <c r="F31" i="3"/>
  <c r="E31" i="3"/>
  <c r="D31" i="3"/>
  <c r="L30" i="3"/>
  <c r="K30" i="3"/>
  <c r="J30" i="3"/>
  <c r="I30" i="3"/>
  <c r="H30" i="3"/>
  <c r="G30" i="3"/>
  <c r="N30" i="3" s="1"/>
  <c r="F30" i="3"/>
  <c r="E30" i="3"/>
  <c r="D30" i="3"/>
  <c r="L29" i="3"/>
  <c r="K29" i="3"/>
  <c r="J29" i="3"/>
  <c r="I29" i="3"/>
  <c r="H29" i="3"/>
  <c r="G29" i="3"/>
  <c r="N29" i="3" s="1"/>
  <c r="F29" i="3"/>
  <c r="E29" i="3"/>
  <c r="D29" i="3"/>
  <c r="L28" i="3"/>
  <c r="K28" i="3"/>
  <c r="J28" i="3"/>
  <c r="I28" i="3"/>
  <c r="H28" i="3"/>
  <c r="G28" i="3"/>
  <c r="N28" i="3" s="1"/>
  <c r="F28" i="3"/>
  <c r="E28" i="3"/>
  <c r="D28" i="3"/>
  <c r="L27" i="3"/>
  <c r="K27" i="3"/>
  <c r="J27" i="3"/>
  <c r="I27" i="3"/>
  <c r="H27" i="3"/>
  <c r="G27" i="3"/>
  <c r="N27" i="3" s="1"/>
  <c r="F27" i="3"/>
  <c r="E27" i="3"/>
  <c r="D27" i="3"/>
  <c r="L26" i="3"/>
  <c r="K26" i="3"/>
  <c r="J26" i="3"/>
  <c r="I26" i="3"/>
  <c r="H26" i="3"/>
  <c r="G26" i="3"/>
  <c r="N26" i="3" s="1"/>
  <c r="F26" i="3"/>
  <c r="E26" i="3"/>
  <c r="D26" i="3"/>
  <c r="L25" i="3"/>
  <c r="K25" i="3"/>
  <c r="J25" i="3"/>
  <c r="I25" i="3"/>
  <c r="H25" i="3"/>
  <c r="G25" i="3"/>
  <c r="N25" i="3" s="1"/>
  <c r="F25" i="3"/>
  <c r="E25" i="3"/>
  <c r="D25" i="3"/>
  <c r="L24" i="3"/>
  <c r="K24" i="3"/>
  <c r="J24" i="3"/>
  <c r="I24" i="3"/>
  <c r="H24" i="3"/>
  <c r="G24" i="3"/>
  <c r="N24" i="3" s="1"/>
  <c r="F24" i="3"/>
  <c r="E24" i="3"/>
  <c r="D24" i="3"/>
  <c r="L23" i="3"/>
  <c r="K23" i="3"/>
  <c r="J23" i="3"/>
  <c r="I23" i="3"/>
  <c r="H23" i="3"/>
  <c r="G23" i="3"/>
  <c r="N23" i="3" s="1"/>
  <c r="F23" i="3"/>
  <c r="E23" i="3"/>
  <c r="D23" i="3"/>
  <c r="L22" i="3"/>
  <c r="K22" i="3"/>
  <c r="J22" i="3"/>
  <c r="I22" i="3"/>
  <c r="H22" i="3"/>
  <c r="G22" i="3"/>
  <c r="N22" i="3" s="1"/>
  <c r="F22" i="3"/>
  <c r="E22" i="3"/>
  <c r="D22" i="3"/>
  <c r="L21" i="3"/>
  <c r="K21" i="3"/>
  <c r="J21" i="3"/>
  <c r="I21" i="3"/>
  <c r="H21" i="3"/>
  <c r="G21" i="3"/>
  <c r="N21" i="3" s="1"/>
  <c r="F21" i="3"/>
  <c r="E21" i="3"/>
  <c r="D21" i="3"/>
  <c r="L20" i="3"/>
  <c r="K20" i="3"/>
  <c r="J20" i="3"/>
  <c r="I20" i="3"/>
  <c r="H20" i="3"/>
  <c r="G20" i="3"/>
  <c r="N20" i="3" s="1"/>
  <c r="F20" i="3"/>
  <c r="E20" i="3"/>
  <c r="D20" i="3"/>
  <c r="L19" i="3"/>
  <c r="K19" i="3"/>
  <c r="J19" i="3"/>
  <c r="I19" i="3"/>
  <c r="H19" i="3"/>
  <c r="G19" i="3"/>
  <c r="N19" i="3" s="1"/>
  <c r="F19" i="3"/>
  <c r="E19" i="3"/>
  <c r="D19" i="3"/>
  <c r="L18" i="3"/>
  <c r="K18" i="3"/>
  <c r="J18" i="3"/>
  <c r="I18" i="3"/>
  <c r="H18" i="3"/>
  <c r="G18" i="3"/>
  <c r="N18" i="3" s="1"/>
  <c r="F18" i="3"/>
  <c r="E18" i="3"/>
  <c r="D18" i="3"/>
  <c r="L17" i="3"/>
  <c r="K17" i="3"/>
  <c r="J17" i="3"/>
  <c r="I17" i="3"/>
  <c r="H17" i="3"/>
  <c r="G17" i="3"/>
  <c r="N17" i="3" s="1"/>
  <c r="F17" i="3"/>
  <c r="E17" i="3"/>
  <c r="D17" i="3"/>
  <c r="L16" i="3"/>
  <c r="K16" i="3"/>
  <c r="J16" i="3"/>
  <c r="I16" i="3"/>
  <c r="H16" i="3"/>
  <c r="G16" i="3"/>
  <c r="N16" i="3" s="1"/>
  <c r="F16" i="3"/>
  <c r="E16" i="3"/>
  <c r="D16" i="3"/>
  <c r="L15" i="3"/>
  <c r="K15" i="3"/>
  <c r="J15" i="3"/>
  <c r="I15" i="3"/>
  <c r="H15" i="3"/>
  <c r="G15" i="3"/>
  <c r="N15" i="3" s="1"/>
  <c r="F15" i="3"/>
  <c r="D15" i="3"/>
  <c r="C2" i="3"/>
  <c r="B2" i="3"/>
  <c r="D164" i="1"/>
  <c r="E164" i="1" s="1"/>
  <c r="D163" i="1"/>
  <c r="E163" i="1" s="1"/>
  <c r="D162" i="1"/>
  <c r="E162" i="1" s="1"/>
  <c r="D161" i="1"/>
  <c r="E161" i="1" s="1"/>
  <c r="D160" i="1"/>
  <c r="E160" i="1" s="1"/>
  <c r="D159" i="1"/>
  <c r="E159" i="1" s="1"/>
  <c r="D158" i="1"/>
  <c r="E158" i="1" s="1"/>
  <c r="D157" i="1"/>
  <c r="E157" i="1" s="1"/>
  <c r="D156" i="1"/>
  <c r="E156" i="1" s="1"/>
  <c r="D155" i="1"/>
  <c r="E155" i="1" s="1"/>
  <c r="D154" i="1"/>
  <c r="E154" i="1" s="1"/>
  <c r="D153" i="1"/>
  <c r="E153" i="1" s="1"/>
  <c r="D152" i="1"/>
  <c r="E152" i="1" s="1"/>
  <c r="D151" i="1"/>
  <c r="E151" i="1" s="1"/>
  <c r="D150" i="1"/>
  <c r="E150" i="1" s="1"/>
  <c r="D149" i="1"/>
  <c r="E149" i="1" s="1"/>
  <c r="D148" i="1"/>
  <c r="E148" i="1" s="1"/>
  <c r="D147" i="1"/>
  <c r="E147" i="1" s="1"/>
  <c r="D146" i="1"/>
  <c r="E146" i="1" s="1"/>
  <c r="D145" i="1"/>
  <c r="E145" i="1" s="1"/>
  <c r="D144" i="1"/>
  <c r="E144" i="1" s="1"/>
  <c r="D143" i="1"/>
  <c r="E143" i="1" s="1"/>
  <c r="D142" i="1"/>
  <c r="E142" i="1" s="1"/>
  <c r="D141" i="1"/>
  <c r="E141" i="1" s="1"/>
  <c r="D140" i="1"/>
  <c r="E140" i="1" s="1"/>
  <c r="D139" i="1"/>
  <c r="E139" i="1" s="1"/>
  <c r="D138" i="1"/>
  <c r="E138" i="1" s="1"/>
  <c r="D137" i="1"/>
  <c r="E137" i="1" s="1"/>
  <c r="D136" i="1"/>
  <c r="E136" i="1" s="1"/>
  <c r="D135" i="1"/>
  <c r="E135" i="1" s="1"/>
  <c r="D134" i="1"/>
  <c r="E134" i="1" s="1"/>
  <c r="D133" i="1"/>
  <c r="E133" i="1" s="1"/>
  <c r="D132" i="1"/>
  <c r="E132" i="1" s="1"/>
  <c r="D131" i="1"/>
  <c r="E131" i="1" s="1"/>
  <c r="D130" i="1"/>
  <c r="E130" i="1" s="1"/>
  <c r="D129" i="1"/>
  <c r="E129" i="1" s="1"/>
  <c r="D128" i="1"/>
  <c r="E128" i="1" s="1"/>
  <c r="D127" i="1"/>
  <c r="E127" i="1" s="1"/>
  <c r="D126" i="1"/>
  <c r="E126" i="1" s="1"/>
  <c r="D125" i="1"/>
  <c r="E125" i="1" s="1"/>
  <c r="D124" i="1"/>
  <c r="E124" i="1" s="1"/>
  <c r="D123" i="1"/>
  <c r="E123" i="1" s="1"/>
  <c r="D122" i="1"/>
  <c r="E122" i="1" s="1"/>
  <c r="D121" i="1"/>
  <c r="E121" i="1" s="1"/>
  <c r="D120" i="1"/>
  <c r="E120" i="1" s="1"/>
  <c r="D119" i="1"/>
  <c r="E119" i="1" s="1"/>
  <c r="D118" i="1"/>
  <c r="E118" i="1" s="1"/>
  <c r="D117" i="1"/>
  <c r="E117" i="1" s="1"/>
  <c r="D116" i="1"/>
  <c r="E116" i="1" s="1"/>
  <c r="D115" i="1"/>
  <c r="E115" i="1" s="1"/>
  <c r="D114" i="1"/>
  <c r="E114" i="1" s="1"/>
  <c r="D113" i="1"/>
  <c r="E113" i="1" s="1"/>
  <c r="D112" i="1"/>
  <c r="E112" i="1" s="1"/>
  <c r="D111" i="1"/>
  <c r="E111" i="1" s="1"/>
  <c r="D110" i="1"/>
  <c r="E110" i="1" s="1"/>
  <c r="D109" i="1"/>
  <c r="E109" i="1" s="1"/>
  <c r="D108" i="1"/>
  <c r="E108" i="1" s="1"/>
  <c r="D107" i="1"/>
  <c r="E107" i="1" s="1"/>
  <c r="D106" i="1"/>
  <c r="E106" i="1" s="1"/>
  <c r="D105" i="1"/>
  <c r="E105" i="1" s="1"/>
  <c r="D104" i="1"/>
  <c r="E104" i="1" s="1"/>
  <c r="D103" i="1"/>
  <c r="E103" i="1" s="1"/>
  <c r="D102" i="1"/>
  <c r="E102" i="1" s="1"/>
  <c r="D101" i="1"/>
  <c r="E101" i="1" s="1"/>
  <c r="D100" i="1"/>
  <c r="E100" i="1" s="1"/>
  <c r="D99" i="1"/>
  <c r="E99" i="1" s="1"/>
  <c r="D98" i="1"/>
  <c r="E98" i="1" s="1"/>
  <c r="D97" i="1"/>
  <c r="E97" i="1" s="1"/>
  <c r="D96" i="1"/>
  <c r="E96" i="1" s="1"/>
  <c r="D95" i="1"/>
  <c r="E95" i="1" s="1"/>
  <c r="D94" i="1"/>
  <c r="E94" i="1" s="1"/>
  <c r="D93" i="1"/>
  <c r="E93" i="1" s="1"/>
  <c r="D92" i="1"/>
  <c r="E92" i="1" s="1"/>
  <c r="D91" i="1"/>
  <c r="E91" i="1" s="1"/>
  <c r="D90" i="1"/>
  <c r="E90" i="1" s="1"/>
  <c r="D89" i="1"/>
  <c r="E89" i="1" s="1"/>
  <c r="D88" i="1"/>
  <c r="E88" i="1" s="1"/>
  <c r="D87" i="1"/>
  <c r="E87" i="1" s="1"/>
  <c r="D86" i="1"/>
  <c r="E86" i="1" s="1"/>
  <c r="D85" i="1"/>
  <c r="E85" i="1" s="1"/>
  <c r="D84" i="1"/>
  <c r="E84" i="1" s="1"/>
  <c r="D83" i="1"/>
  <c r="E83" i="1" s="1"/>
  <c r="D82" i="1"/>
  <c r="E82" i="1" s="1"/>
  <c r="D81" i="1"/>
  <c r="E81" i="1" s="1"/>
  <c r="D80" i="1"/>
  <c r="E80" i="1" s="1"/>
  <c r="D79" i="1"/>
  <c r="E79" i="1" s="1"/>
  <c r="D78" i="1"/>
  <c r="E78" i="1" s="1"/>
  <c r="D77" i="1"/>
  <c r="E77" i="1" s="1"/>
  <c r="D76" i="1"/>
  <c r="E76" i="1" s="1"/>
  <c r="D75" i="1"/>
  <c r="E75" i="1" s="1"/>
  <c r="D74" i="1"/>
  <c r="E74" i="1" s="1"/>
  <c r="D73" i="1"/>
  <c r="E73" i="1" s="1"/>
  <c r="D72" i="1"/>
  <c r="E72" i="1" s="1"/>
  <c r="D71" i="1"/>
  <c r="E71" i="1" s="1"/>
  <c r="D70" i="1"/>
  <c r="E70" i="1" s="1"/>
  <c r="D69" i="1"/>
  <c r="E69" i="1" s="1"/>
  <c r="D68" i="1"/>
  <c r="E68" i="1" s="1"/>
  <c r="D67" i="1"/>
  <c r="E67" i="1" s="1"/>
  <c r="D66" i="1"/>
  <c r="E66" i="1" s="1"/>
  <c r="D65" i="1"/>
  <c r="E65" i="1" s="1"/>
  <c r="D64" i="1"/>
  <c r="E64" i="1" s="1"/>
  <c r="D63" i="1"/>
  <c r="E63" i="1" s="1"/>
  <c r="D62" i="1"/>
  <c r="E62" i="1" s="1"/>
  <c r="D61" i="1"/>
  <c r="E61" i="1" s="1"/>
  <c r="D60" i="1"/>
  <c r="E60" i="1" s="1"/>
  <c r="D59" i="1"/>
  <c r="E59" i="1" s="1"/>
  <c r="D58" i="1"/>
  <c r="E58" i="1" s="1"/>
  <c r="D57" i="1"/>
  <c r="E57" i="1" s="1"/>
  <c r="D56" i="1"/>
  <c r="E56" i="1" s="1"/>
  <c r="D55" i="1"/>
  <c r="E55" i="1" s="1"/>
  <c r="D54" i="1"/>
  <c r="E54" i="1" s="1"/>
  <c r="D53" i="1"/>
  <c r="E53" i="1" s="1"/>
  <c r="D52" i="1"/>
  <c r="E52" i="1" s="1"/>
  <c r="D51" i="1"/>
  <c r="E51" i="1" s="1"/>
  <c r="D50" i="1"/>
  <c r="E50" i="1" s="1"/>
  <c r="D49" i="1"/>
  <c r="E49" i="1" s="1"/>
  <c r="D48" i="1"/>
  <c r="E48" i="1" s="1"/>
  <c r="D47" i="1"/>
  <c r="E47" i="1" s="1"/>
  <c r="D46" i="1"/>
  <c r="E46" i="1" s="1"/>
  <c r="D45" i="1"/>
  <c r="E45" i="1" s="1"/>
  <c r="D44" i="1"/>
  <c r="E44" i="1" s="1"/>
  <c r="D43" i="1"/>
  <c r="E43" i="1" s="1"/>
  <c r="D42" i="1"/>
  <c r="E42" i="1" s="1"/>
  <c r="D41" i="1"/>
  <c r="E41" i="1" s="1"/>
  <c r="D40" i="1"/>
  <c r="E40" i="1" s="1"/>
  <c r="D39" i="1"/>
  <c r="E39" i="1" s="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23" i="1"/>
  <c r="E23" i="1" s="1"/>
  <c r="D22" i="1"/>
  <c r="E22" i="1" s="1"/>
  <c r="D21" i="1"/>
  <c r="E21" i="1" s="1"/>
  <c r="D20" i="1"/>
  <c r="E20" i="1" s="1"/>
  <c r="D19" i="1"/>
  <c r="E19" i="1" s="1"/>
  <c r="D18" i="1"/>
  <c r="E18" i="1" s="1"/>
  <c r="D17" i="1"/>
  <c r="E17" i="1" s="1"/>
  <c r="D16" i="1"/>
  <c r="E16" i="1" s="1"/>
  <c r="D15" i="1"/>
  <c r="E15" i="1" s="1"/>
  <c r="D14" i="1"/>
  <c r="E14" i="1" s="1"/>
  <c r="D13" i="1"/>
  <c r="E13" i="1" s="1"/>
  <c r="D12" i="1"/>
  <c r="E12" i="1" s="1"/>
  <c r="D11" i="1"/>
  <c r="E11" i="1" s="1"/>
  <c r="D10" i="1"/>
  <c r="E10" i="1" s="1"/>
  <c r="D9" i="1"/>
  <c r="E9" i="1" s="1"/>
  <c r="D8" i="1"/>
  <c r="E8" i="1" s="1"/>
  <c r="D7" i="1"/>
  <c r="E7" i="1" s="1"/>
  <c r="D6" i="1"/>
  <c r="E6" i="1" s="1"/>
</calcChain>
</file>

<file path=xl/sharedStrings.xml><?xml version="1.0" encoding="utf-8"?>
<sst xmlns="http://schemas.openxmlformats.org/spreadsheetml/2006/main" count="2942" uniqueCount="665">
  <si>
    <t>პროექტზე მუშაობას ყველა მომხმარებელი ასრულებს 2023 წლის 10 იანვარს. გამოთვალეთ პროექტზე ჩასარიცხი თანხა, პროექტის დაწყების თარიღის, პროექტის დასრულების თარიღისა და დასვენების დღეების გათვალისწინებით. 
პროექტში ჩართული მომხმარებლები ისვენებენ ყოველ სამშაბათს და ოთხშაბათს, ასევე 2022 წლის 7 იანვარს, 19 იანვარს და 28 აგვისტოს. დღის განმავლობაში მუშაობენ 5 საათს, ხოლო საათობრივი ანაზღაურება შეადგენს 20 დოლარს.</t>
  </si>
  <si>
    <t>N</t>
  </si>
  <si>
    <t>ID</t>
  </si>
  <si>
    <t>მომხმარებელი</t>
  </si>
  <si>
    <t>პროექტის დაწყების თარიღი</t>
  </si>
  <si>
    <t>ჩასარიცხი თანხა</t>
  </si>
  <si>
    <t>0400183882</t>
  </si>
  <si>
    <t>დავით ცინცაძე</t>
  </si>
  <si>
    <t>0205679514</t>
  </si>
  <si>
    <t>რობერტ მაღლაკელიძე</t>
  </si>
  <si>
    <t>01016021271</t>
  </si>
  <si>
    <t>ლევან კასრაძე</t>
  </si>
  <si>
    <t>0404030320</t>
  </si>
  <si>
    <t>ნუგზარი ნაჭყებია</t>
  </si>
  <si>
    <t>0101304977</t>
  </si>
  <si>
    <t>ზურაბ ბედია</t>
  </si>
  <si>
    <t>01047436325</t>
  </si>
  <si>
    <t>გიორგი ძინძიბაძე</t>
  </si>
  <si>
    <t>02046671983</t>
  </si>
  <si>
    <t>დიმიტრილეთოდიანი</t>
  </si>
  <si>
    <t>0103995672</t>
  </si>
  <si>
    <t>ოთარ ჩხარტიშვილი</t>
  </si>
  <si>
    <t>0103599536</t>
  </si>
  <si>
    <t>თამაზ ქობლიანიძე</t>
  </si>
  <si>
    <t>0107033984</t>
  </si>
  <si>
    <t>მალხაზი ცუხიშვილი</t>
  </si>
  <si>
    <t>01093310379</t>
  </si>
  <si>
    <t>ამირან ხომასურიძე</t>
  </si>
  <si>
    <t>0104054610</t>
  </si>
  <si>
    <t>რომანრაზმაძე</t>
  </si>
  <si>
    <t>გრიშა ტერუნაშვილი</t>
  </si>
  <si>
    <t>0106927536</t>
  </si>
  <si>
    <t>მალხაზ კაპანაძე</t>
  </si>
  <si>
    <t>01057241538</t>
  </si>
  <si>
    <t>ვიტალი ყავლაშვილი</t>
  </si>
  <si>
    <t>0104969415</t>
  </si>
  <si>
    <t>თემურეთერია</t>
  </si>
  <si>
    <t>0102353994</t>
  </si>
  <si>
    <t>ედემ ბეჭვაია</t>
  </si>
  <si>
    <t>იოსებ ხიზანიშვილი</t>
  </si>
  <si>
    <t>0106663206</t>
  </si>
  <si>
    <t>ტარიელსებისკვერაძე</t>
  </si>
  <si>
    <t>01080221285</t>
  </si>
  <si>
    <t>გრიგოლ ხურცილავა</t>
  </si>
  <si>
    <t>01047241332</t>
  </si>
  <si>
    <t>თორნიკე ფიფია</t>
  </si>
  <si>
    <t>0302648541</t>
  </si>
  <si>
    <t>რუდენიფაცაცია</t>
  </si>
  <si>
    <t>0103533540</t>
  </si>
  <si>
    <t>თამაზ აფციაური</t>
  </si>
  <si>
    <t>0105304449</t>
  </si>
  <si>
    <t>მამუკა კვახაძე</t>
  </si>
  <si>
    <t>0103467358</t>
  </si>
  <si>
    <t>გიორგი ნათიშვილი</t>
  </si>
  <si>
    <t>0407288684</t>
  </si>
  <si>
    <t>ზურაბდავაძე</t>
  </si>
  <si>
    <t>0106214307</t>
  </si>
  <si>
    <t>ნუგზარ ნაჭყებია</t>
  </si>
  <si>
    <t>0104202351</t>
  </si>
  <si>
    <t>მამული წერეთელი</t>
  </si>
  <si>
    <t>01073912235</t>
  </si>
  <si>
    <t>თეიმურაზი ფატარიძე</t>
  </si>
  <si>
    <t>0300510000</t>
  </si>
  <si>
    <t>ბადრინარსია</t>
  </si>
  <si>
    <t>ოთარ ჭინჭარაული</t>
  </si>
  <si>
    <t>0105826364</t>
  </si>
  <si>
    <t>ზურაბ ჯიმუხაძე</t>
  </si>
  <si>
    <t>0106971082</t>
  </si>
  <si>
    <t>დავით ჯუღაშვილი</t>
  </si>
  <si>
    <t>0101671320</t>
  </si>
  <si>
    <t>ბესიკ კალანდაძე</t>
  </si>
  <si>
    <t>0308974761</t>
  </si>
  <si>
    <t>თეიმურაზ ცუცქირიძე</t>
  </si>
  <si>
    <t>მალხაზ კოჭლამაზაშვილი</t>
  </si>
  <si>
    <t>0100813463</t>
  </si>
  <si>
    <t>გოჩა კუხალაშვილი</t>
  </si>
  <si>
    <t>0109673430</t>
  </si>
  <si>
    <t>გელამიქაია</t>
  </si>
  <si>
    <t>0203610427</t>
  </si>
  <si>
    <t>პაატა ელუაშვილი</t>
  </si>
  <si>
    <t>0206571988</t>
  </si>
  <si>
    <t>გარი შაგინიანი</t>
  </si>
  <si>
    <t>03015829033</t>
  </si>
  <si>
    <t>გურამ ნაცვლიშვილი</t>
  </si>
  <si>
    <t>0104719791</t>
  </si>
  <si>
    <t>რამინ შონია</t>
  </si>
  <si>
    <t>შალვაკვარაცხელია</t>
  </si>
  <si>
    <t>თამაზცხადაძე</t>
  </si>
  <si>
    <t>0109393221</t>
  </si>
  <si>
    <t>მურთაზ გეგეჭკორი</t>
  </si>
  <si>
    <t>0100032171</t>
  </si>
  <si>
    <t>სერგო მაგილენკო</t>
  </si>
  <si>
    <t>0100059524</t>
  </si>
  <si>
    <t>გოჩა დანელია</t>
  </si>
  <si>
    <t>0100879608</t>
  </si>
  <si>
    <t>ვახტანგ გოგია</t>
  </si>
  <si>
    <t>0109241707</t>
  </si>
  <si>
    <t>მერაბ ზუხბაია</t>
  </si>
  <si>
    <t>01080071411</t>
  </si>
  <si>
    <t>გრიგოლი ყაზარიანი</t>
  </si>
  <si>
    <t>0105063075</t>
  </si>
  <si>
    <t>ვასილიპაპიაშვილი</t>
  </si>
  <si>
    <t>0109729496</t>
  </si>
  <si>
    <t>მურადი აგუმავა</t>
  </si>
  <si>
    <t>0107397514</t>
  </si>
  <si>
    <t>როლანდ მოსაშვილი</t>
  </si>
  <si>
    <t>0102217109</t>
  </si>
  <si>
    <t>რომანლომიძე</t>
  </si>
  <si>
    <t>თეიმურაზ შარაშიძე</t>
  </si>
  <si>
    <t>0109363454</t>
  </si>
  <si>
    <t>როლანდი დამენია</t>
  </si>
  <si>
    <t>0105615377</t>
  </si>
  <si>
    <t>გიორგი გიგაური</t>
  </si>
  <si>
    <t>0104949060</t>
  </si>
  <si>
    <t>გრიგოლ ჟურავლიოვ</t>
  </si>
  <si>
    <t>0107744827</t>
  </si>
  <si>
    <t>ალექსანდრე ღვაბერიძე</t>
  </si>
  <si>
    <t>0204577695</t>
  </si>
  <si>
    <t>ილია ვარდოსანიძე</t>
  </si>
  <si>
    <t>0108825618</t>
  </si>
  <si>
    <t>ნიკოლოზ დურგლიშვილი</t>
  </si>
  <si>
    <t>0103487064</t>
  </si>
  <si>
    <t>ჯემალ ღვინჯილია</t>
  </si>
  <si>
    <t>0105070916</t>
  </si>
  <si>
    <t>დავით გონგლაძე</t>
  </si>
  <si>
    <t>0101533136</t>
  </si>
  <si>
    <t>ზურაბ ჯალაღონია</t>
  </si>
  <si>
    <t>0406015215</t>
  </si>
  <si>
    <t>თეიმურაზი ლურსმანაშვილი</t>
  </si>
  <si>
    <t>0102248293</t>
  </si>
  <si>
    <t>ლევან პატარაია</t>
  </si>
  <si>
    <t>0207658279</t>
  </si>
  <si>
    <t>მიხეილისიხარულიძე</t>
  </si>
  <si>
    <t>0104652785</t>
  </si>
  <si>
    <t>რამაზ ტეფნაძე</t>
  </si>
  <si>
    <t>0106917777</t>
  </si>
  <si>
    <t>გივი ქავთარაძე</t>
  </si>
  <si>
    <t>0305170451</t>
  </si>
  <si>
    <t>თათო ქეთელაური</t>
  </si>
  <si>
    <t>0108144687</t>
  </si>
  <si>
    <t>თეიმურაზ რუსიშვილი</t>
  </si>
  <si>
    <t>0201732069</t>
  </si>
  <si>
    <t>რობერტიელოშვილი</t>
  </si>
  <si>
    <t>0305975935</t>
  </si>
  <si>
    <t>ბიძინა სილაგაძე</t>
  </si>
  <si>
    <t>0409183196</t>
  </si>
  <si>
    <t>გიორგი ფოფხაძე</t>
  </si>
  <si>
    <t>0104219092</t>
  </si>
  <si>
    <t>ავთანდილი მაჭარაშვილი</t>
  </si>
  <si>
    <t>0200217010</t>
  </si>
  <si>
    <t>მამუკა ბაკაშვილი</t>
  </si>
  <si>
    <t>ხვიჩა კაკაჩია</t>
  </si>
  <si>
    <t>0109648281</t>
  </si>
  <si>
    <t>გიასოფრომაძე</t>
  </si>
  <si>
    <t>0200326539</t>
  </si>
  <si>
    <t>ზაურ ქარაია</t>
  </si>
  <si>
    <t>0307492951</t>
  </si>
  <si>
    <t>მალხაზ გოლავა</t>
  </si>
  <si>
    <t>0105087533</t>
  </si>
  <si>
    <t>თამაზ ცინარიძე</t>
  </si>
  <si>
    <t>0105015420</t>
  </si>
  <si>
    <t>ჯამბულ კვარაცხელია</t>
  </si>
  <si>
    <t>0105576897</t>
  </si>
  <si>
    <t>ვაჟა ახალაური</t>
  </si>
  <si>
    <t>0106558957</t>
  </si>
  <si>
    <t>გიორგი კახნიაშვილი</t>
  </si>
  <si>
    <t>0100252755</t>
  </si>
  <si>
    <t>ტარიელ ბოქოლიშვილი</t>
  </si>
  <si>
    <t>0402514344</t>
  </si>
  <si>
    <t>ბესიკი ცანავა</t>
  </si>
  <si>
    <t>0300866863</t>
  </si>
  <si>
    <t>ოთარ ნინიძე</t>
  </si>
  <si>
    <t>0109462344</t>
  </si>
  <si>
    <t>როსტომ გვიჩიანი</t>
  </si>
  <si>
    <t>0403271476</t>
  </si>
  <si>
    <t>ჯუმბერ ჩემინავა</t>
  </si>
  <si>
    <t>0307817050</t>
  </si>
  <si>
    <t>თამაზ ჭაღალიძე</t>
  </si>
  <si>
    <t>0104946862</t>
  </si>
  <si>
    <t>ავთანდილ ჯღანჯღავა</t>
  </si>
  <si>
    <t>0407191140</t>
  </si>
  <si>
    <t>მალხაზგუგუსიანი</t>
  </si>
  <si>
    <t>0106075560</t>
  </si>
  <si>
    <t>დავით წიკლაური</t>
  </si>
  <si>
    <t>0306850417</t>
  </si>
  <si>
    <t>ბადრი გერლიანი</t>
  </si>
  <si>
    <t>0103125473</t>
  </si>
  <si>
    <t>ჯონი ბოჭოიძე</t>
  </si>
  <si>
    <t>0105370299</t>
  </si>
  <si>
    <t>რეზო სუჯაშვილი</t>
  </si>
  <si>
    <t>0103449472</t>
  </si>
  <si>
    <t>ქეთევან ხუბიაშვილი</t>
  </si>
  <si>
    <t>0409918250</t>
  </si>
  <si>
    <t>ირმა ბაბლომაშვილი</t>
  </si>
  <si>
    <t>0105762457</t>
  </si>
  <si>
    <t>შორენა ხურცილავა</t>
  </si>
  <si>
    <t>0107429273</t>
  </si>
  <si>
    <t>მარიამი ბორაშვილი</t>
  </si>
  <si>
    <t>0108476387</t>
  </si>
  <si>
    <t>მადონა რამიშვილი</t>
  </si>
  <si>
    <t>0107294121</t>
  </si>
  <si>
    <t>მარინა მაქაცარია</t>
  </si>
  <si>
    <t>0100380731</t>
  </si>
  <si>
    <t>ანჟელამიკირტიჩიანი</t>
  </si>
  <si>
    <t>0301858307</t>
  </si>
  <si>
    <t>თამუნა თოიძე</t>
  </si>
  <si>
    <t>0101414199</t>
  </si>
  <si>
    <t>მაია ხორავა</t>
  </si>
  <si>
    <t>0309226034</t>
  </si>
  <si>
    <t>ეკა თელაურიძე</t>
  </si>
  <si>
    <t>0104623885</t>
  </si>
  <si>
    <t>ივეტა ჭიღლაძე</t>
  </si>
  <si>
    <t>0100211594</t>
  </si>
  <si>
    <t>ია ოღიაშვილი</t>
  </si>
  <si>
    <t>ნანი ანთია</t>
  </si>
  <si>
    <t>0204081561</t>
  </si>
  <si>
    <t>ლალი ბოჭორიშვილი</t>
  </si>
  <si>
    <t>0108808286</t>
  </si>
  <si>
    <t>ზარინააბაზოვა</t>
  </si>
  <si>
    <t>0202814856</t>
  </si>
  <si>
    <t>ქეთევანი კევლიშვილი</t>
  </si>
  <si>
    <t>0106559590</t>
  </si>
  <si>
    <t>ნანა ხუციშვილი</t>
  </si>
  <si>
    <t>0105184924</t>
  </si>
  <si>
    <t>ნინო აბრამიშვილი</t>
  </si>
  <si>
    <t>0404524582</t>
  </si>
  <si>
    <t>ნარგიზ აბაშიძე</t>
  </si>
  <si>
    <t>0407172914</t>
  </si>
  <si>
    <t>ნინო კასრაძე</t>
  </si>
  <si>
    <t>0105305897</t>
  </si>
  <si>
    <t>ეკატერინე ფანგანი</t>
  </si>
  <si>
    <t>0106236271</t>
  </si>
  <si>
    <t>ანა ბეჟანიშვილი</t>
  </si>
  <si>
    <t>0200705499</t>
  </si>
  <si>
    <t>ანა ცოხნიაშვილი</t>
  </si>
  <si>
    <t>0102719452</t>
  </si>
  <si>
    <t>ლიანა სამხარაძე</t>
  </si>
  <si>
    <t>0107365605</t>
  </si>
  <si>
    <t>ნატალია გაჩეჩილაძე</t>
  </si>
  <si>
    <t>0205142988</t>
  </si>
  <si>
    <t>სოფიკო ჯიბუტი</t>
  </si>
  <si>
    <t>0301639099</t>
  </si>
  <si>
    <t>შორენა მალანია</t>
  </si>
  <si>
    <t>0100153253</t>
  </si>
  <si>
    <t>ქეთევანი კიკნაძე</t>
  </si>
  <si>
    <t>0108283097</t>
  </si>
  <si>
    <t>ციალა ქურცაძე</t>
  </si>
  <si>
    <t>0103219062</t>
  </si>
  <si>
    <t>დარეჯანი ქავთარაძე</t>
  </si>
  <si>
    <t>0100737372</t>
  </si>
  <si>
    <t>ნანული თუშიშვილი</t>
  </si>
  <si>
    <t>0102527647</t>
  </si>
  <si>
    <t>ფიქრიაკოვზაძე</t>
  </si>
  <si>
    <t>0203269778</t>
  </si>
  <si>
    <t>ნატო მელაძე</t>
  </si>
  <si>
    <t>0300778255</t>
  </si>
  <si>
    <t>თამარ ჩიქოვანი</t>
  </si>
  <si>
    <t>0100338802</t>
  </si>
  <si>
    <t>მანანა შამუგია</t>
  </si>
  <si>
    <t>0405286797</t>
  </si>
  <si>
    <t>სვეტლანა ჯოხარიძე</t>
  </si>
  <si>
    <t>0107612248</t>
  </si>
  <si>
    <t>ნატო ჭილაია</t>
  </si>
  <si>
    <t>0200133793</t>
  </si>
  <si>
    <t>თეა მიქელოვი</t>
  </si>
  <si>
    <t>0107020249</t>
  </si>
  <si>
    <t>შორენა ზანგალაძე</t>
  </si>
  <si>
    <t>0109357632</t>
  </si>
  <si>
    <t>ნანული მჭედლიძე</t>
  </si>
  <si>
    <t>0401151938</t>
  </si>
  <si>
    <t>რუსუდან ლაზარაშვილი</t>
  </si>
  <si>
    <t>0103345503</t>
  </si>
  <si>
    <t>თეონა სამუშია</t>
  </si>
  <si>
    <t>0409718323</t>
  </si>
  <si>
    <t>დოდო ქუქიშვილი</t>
  </si>
  <si>
    <t>0206956403</t>
  </si>
  <si>
    <t>ნინო დოგრაშვილი</t>
  </si>
  <si>
    <t>0102890111</t>
  </si>
  <si>
    <t>გვანცა პავლიაშვილი</t>
  </si>
  <si>
    <t>0103734804</t>
  </si>
  <si>
    <t>ლალი გელაშვილი</t>
  </si>
  <si>
    <t>0106361352</t>
  </si>
  <si>
    <t>რიტა გოგოხია</t>
  </si>
  <si>
    <t>0101600974</t>
  </si>
  <si>
    <t>ლიანა კასრაძე</t>
  </si>
  <si>
    <t>0301961462</t>
  </si>
  <si>
    <t>ნადია ხორგუაშვილი</t>
  </si>
  <si>
    <t>0109506019</t>
  </si>
  <si>
    <t>ლეილა ციცქიშვილი</t>
  </si>
  <si>
    <t>0103807892</t>
  </si>
  <si>
    <t>მანანასებისკვერაძე</t>
  </si>
  <si>
    <t>0101867013</t>
  </si>
  <si>
    <t>მაკა არჩუაძე</t>
  </si>
  <si>
    <t>0103777415</t>
  </si>
  <si>
    <t>ნინოსარაჯიშვილი</t>
  </si>
  <si>
    <t>0200318416</t>
  </si>
  <si>
    <t>სალომე საბანაძე</t>
  </si>
  <si>
    <t>0100876932</t>
  </si>
  <si>
    <t>ნატალიახომასურიძე</t>
  </si>
  <si>
    <t>0203603842</t>
  </si>
  <si>
    <t>მარინე მამიაშვილი</t>
  </si>
  <si>
    <t>0102270815</t>
  </si>
  <si>
    <t>ციური თევზაძე</t>
  </si>
  <si>
    <t>0104643266</t>
  </si>
  <si>
    <t>კლარა ზვანბაია</t>
  </si>
  <si>
    <t>0108118364</t>
  </si>
  <si>
    <t>ინგა გასვიანი</t>
  </si>
  <si>
    <t>0303301647</t>
  </si>
  <si>
    <t>მაია მიქაშავიძე</t>
  </si>
  <si>
    <t>0202304257</t>
  </si>
  <si>
    <t>ლალი ბაქრაძე</t>
  </si>
  <si>
    <t>0109679256</t>
  </si>
  <si>
    <t>ნანა ჭიჭიაშვილი</t>
  </si>
  <si>
    <t>0107076623</t>
  </si>
  <si>
    <t>ცაცაცინცაძე</t>
  </si>
  <si>
    <t>პროდუქტი</t>
  </si>
  <si>
    <t>მაღაზია</t>
  </si>
  <si>
    <t>პროდუქტის გამოშვების თარიღი</t>
  </si>
  <si>
    <t>ვადა პროდუქტზე - დღეებში</t>
  </si>
  <si>
    <t>რაოდენობა</t>
  </si>
  <si>
    <t>ერთეულის ფასი</t>
  </si>
  <si>
    <t>მწარმოებელი ფირმა</t>
  </si>
  <si>
    <t>ვაუჩერზე დაგროვილი ქულები</t>
  </si>
  <si>
    <t>რძე</t>
  </si>
  <si>
    <t>აგროჰაბი</t>
  </si>
  <si>
    <t>Jacobs</t>
  </si>
  <si>
    <t>სოსისი</t>
  </si>
  <si>
    <t>ორი ნაბიჯი</t>
  </si>
  <si>
    <t>Nescafe</t>
  </si>
  <si>
    <t>ზეთი</t>
  </si>
  <si>
    <t>Maccoffee</t>
  </si>
  <si>
    <t>შაქარი</t>
  </si>
  <si>
    <t>ბიუ ბიუ</t>
  </si>
  <si>
    <t>მზესუმზირა</t>
  </si>
  <si>
    <t>სპარი</t>
  </si>
  <si>
    <t>ხაჭო</t>
  </si>
  <si>
    <t>Viola</t>
  </si>
  <si>
    <t>კარფური</t>
  </si>
  <si>
    <t>Sante</t>
  </si>
  <si>
    <t>არაჟანი</t>
  </si>
  <si>
    <t>გუდვილი</t>
  </si>
  <si>
    <t>ლუდი</t>
  </si>
  <si>
    <t>ნუგეში</t>
  </si>
  <si>
    <t>Barambo</t>
  </si>
  <si>
    <t>President</t>
  </si>
  <si>
    <t>შოკოლადი</t>
  </si>
  <si>
    <t>ევრო პროდუქტი</t>
  </si>
  <si>
    <t>ფუნთუშა</t>
  </si>
  <si>
    <t>Alpen Gold</t>
  </si>
  <si>
    <t>ნაყინი</t>
  </si>
  <si>
    <t>Pilsner</t>
  </si>
  <si>
    <t>Bakery</t>
  </si>
  <si>
    <t>ნიკორა</t>
  </si>
  <si>
    <t>Argo</t>
  </si>
  <si>
    <t>Zedazeni</t>
  </si>
  <si>
    <t>ლიბრე</t>
  </si>
  <si>
    <t>ყავა</t>
  </si>
  <si>
    <t>კარაქი</t>
  </si>
  <si>
    <t>Marshe</t>
  </si>
  <si>
    <t>Coca Cola</t>
  </si>
  <si>
    <t>პური</t>
  </si>
  <si>
    <t>Sandora</t>
  </si>
  <si>
    <t>ჩაი</t>
  </si>
  <si>
    <t>ქულა</t>
  </si>
  <si>
    <t>შედეგი</t>
  </si>
  <si>
    <t>COM.GE</t>
  </si>
  <si>
    <t>პროდუქცია</t>
  </si>
  <si>
    <t>შეძენის ადგილი</t>
  </si>
  <si>
    <t>პროდუქციის გამოშვების თარიღი</t>
  </si>
  <si>
    <t>გაყიდვის თარიღი</t>
  </si>
  <si>
    <t>ელ-ფოსტა</t>
  </si>
  <si>
    <t>გარანტიის გასვლის თარიღი</t>
  </si>
  <si>
    <t>davit cincadze</t>
  </si>
  <si>
    <t>zoommer</t>
  </si>
  <si>
    <t>robert maghlakelidze</t>
  </si>
  <si>
    <t>0101602127</t>
  </si>
  <si>
    <t>levan kasradze</t>
  </si>
  <si>
    <t>nugzari nachyebia</t>
  </si>
  <si>
    <t>zurab bedia</t>
  </si>
  <si>
    <t>0104743632</t>
  </si>
  <si>
    <t>giorgi dzindzibadze</t>
  </si>
  <si>
    <t>0204667198</t>
  </si>
  <si>
    <t>dimitri letodiani</t>
  </si>
  <si>
    <t>otar Ckhartishvili</t>
  </si>
  <si>
    <t>tamaz qoblianidze</t>
  </si>
  <si>
    <t>malkhazi cukhishvili</t>
  </si>
  <si>
    <t>0109331037</t>
  </si>
  <si>
    <t>amiran khomasuridze</t>
  </si>
  <si>
    <t>roman razmadze</t>
  </si>
  <si>
    <t>0308190159</t>
  </si>
  <si>
    <t>grisha terunashvili</t>
  </si>
  <si>
    <t>malkhaz kapanadze</t>
  </si>
  <si>
    <t>0105724153</t>
  </si>
  <si>
    <t>vitali yavlashvili</t>
  </si>
  <si>
    <t>temur eteria</t>
  </si>
  <si>
    <t>edem bechvaia</t>
  </si>
  <si>
    <t>0400811857</t>
  </si>
  <si>
    <t>ioseb khizanishvili</t>
  </si>
  <si>
    <t>tariel sebiskveradze</t>
  </si>
  <si>
    <t>0108022128</t>
  </si>
  <si>
    <t>grigol khurcilava</t>
  </si>
  <si>
    <t>0104724133</t>
  </si>
  <si>
    <t>tornike fifia</t>
  </si>
  <si>
    <t>rudeni facacia</t>
  </si>
  <si>
    <t>tamaz afciauri</t>
  </si>
  <si>
    <t>mamuka kvakhadze</t>
  </si>
  <si>
    <t>giorgi natishvili</t>
  </si>
  <si>
    <t>zurab davadze</t>
  </si>
  <si>
    <t>nugzar nachyebia</t>
  </si>
  <si>
    <t>mamuli wereteli</t>
  </si>
  <si>
    <t>0107391223</t>
  </si>
  <si>
    <t>teimurazi fataridze</t>
  </si>
  <si>
    <t>badri narsia</t>
  </si>
  <si>
    <t>0102546428</t>
  </si>
  <si>
    <t>otar chincharauli</t>
  </si>
  <si>
    <t>zurab jimukhadze</t>
  </si>
  <si>
    <t>davit jughashvili</t>
  </si>
  <si>
    <t>besik kalandadze</t>
  </si>
  <si>
    <t>teimuraz cucqiridze</t>
  </si>
  <si>
    <t>0107372156</t>
  </si>
  <si>
    <t>malkhaz kochlamazashvili</t>
  </si>
  <si>
    <t>goCa kukhalashvili</t>
  </si>
  <si>
    <t>gela miqaia</t>
  </si>
  <si>
    <t>paata eluashvili</t>
  </si>
  <si>
    <t>gari shaginiani</t>
  </si>
  <si>
    <t>0301582903</t>
  </si>
  <si>
    <t>guram nacvlishvili</t>
  </si>
  <si>
    <t>ramin shonia</t>
  </si>
  <si>
    <t>0301834026</t>
  </si>
  <si>
    <t>shalva kvarackhelia</t>
  </si>
  <si>
    <t>0405149208</t>
  </si>
  <si>
    <t>tamaz ckhadadze</t>
  </si>
  <si>
    <t>murtaz gegechkori</t>
  </si>
  <si>
    <t>sergo magilenko</t>
  </si>
  <si>
    <t>goCa danelia</t>
  </si>
  <si>
    <t>vakhtang gogia</t>
  </si>
  <si>
    <t>merab zukhbaia</t>
  </si>
  <si>
    <t>0108007141</t>
  </si>
  <si>
    <t>grigoli yazariani</t>
  </si>
  <si>
    <t>vasili papiashvili</t>
  </si>
  <si>
    <t>muradi agumava</t>
  </si>
  <si>
    <t>roland mosashvili</t>
  </si>
  <si>
    <t>roman lomidze</t>
  </si>
  <si>
    <t>0104787334</t>
  </si>
  <si>
    <t>teimuraz sharashidze</t>
  </si>
  <si>
    <t>rolandi damenia</t>
  </si>
  <si>
    <t>giorgi gigauri</t>
  </si>
  <si>
    <t>grigol Juravliov</t>
  </si>
  <si>
    <t>aleqsandre ghvaberidze</t>
  </si>
  <si>
    <t>ilia vardosanidze</t>
  </si>
  <si>
    <t>nikoloz durglishvili</t>
  </si>
  <si>
    <t>jemal ghvinjilia</t>
  </si>
  <si>
    <t>davit gongladze</t>
  </si>
  <si>
    <t>zurab jalaghonia</t>
  </si>
  <si>
    <t>teimurazi lursmanashvili</t>
  </si>
  <si>
    <t>levan pataraia</t>
  </si>
  <si>
    <t>mikheili sikharulidze</t>
  </si>
  <si>
    <t>ramaz tefnadze</t>
  </si>
  <si>
    <t>givi qavtaradze</t>
  </si>
  <si>
    <t>tato qetelauri</t>
  </si>
  <si>
    <t>teimuraz rusishvili</t>
  </si>
  <si>
    <t>roberti eloshvili</t>
  </si>
  <si>
    <t>bidzina silagadze</t>
  </si>
  <si>
    <t>giorgi fofkhadze</t>
  </si>
  <si>
    <t>avtandili macharashvili</t>
  </si>
  <si>
    <t>mamuka bakashvili</t>
  </si>
  <si>
    <t>0303530330</t>
  </si>
  <si>
    <t>khviCa kakaCia</t>
  </si>
  <si>
    <t>gia sofromadze</t>
  </si>
  <si>
    <t>zaur qaraia</t>
  </si>
  <si>
    <t>malkhaz golava</t>
  </si>
  <si>
    <t>tamaz cinaridze</t>
  </si>
  <si>
    <t>jambul kvarackhelia</t>
  </si>
  <si>
    <t>vaJa akhalauri</t>
  </si>
  <si>
    <t>giorgi kakhniashvili</t>
  </si>
  <si>
    <t>tariel boqolishvili</t>
  </si>
  <si>
    <t>besiki canava</t>
  </si>
  <si>
    <t>otar ninidze</t>
  </si>
  <si>
    <t>rostom gviCiani</t>
  </si>
  <si>
    <t>jumber Ceminava</t>
  </si>
  <si>
    <t>tamaz chaghalidze</t>
  </si>
  <si>
    <t>avtandil jghanjghava</t>
  </si>
  <si>
    <t>malkhaz gugusiani</t>
  </si>
  <si>
    <t>davit wiklauri</t>
  </si>
  <si>
    <t>badri gerliani</t>
  </si>
  <si>
    <t>joni bochoidze</t>
  </si>
  <si>
    <t>rezo sujashvili</t>
  </si>
  <si>
    <t>qetevan khubiashvili</t>
  </si>
  <si>
    <t>irma bablomashvili</t>
  </si>
  <si>
    <t>shorena khurcilava</t>
  </si>
  <si>
    <t>mariami borashvili</t>
  </si>
  <si>
    <t>madona ramishvili</t>
  </si>
  <si>
    <t>marina maqacaria</t>
  </si>
  <si>
    <t>anJela mikirtiCiani</t>
  </si>
  <si>
    <t>tamuna toidze</t>
  </si>
  <si>
    <t>maia khorava</t>
  </si>
  <si>
    <t>eka telauridze</t>
  </si>
  <si>
    <t>iveta chighladze</t>
  </si>
  <si>
    <t>ia oghiashvili</t>
  </si>
  <si>
    <t>0302392776</t>
  </si>
  <si>
    <t>nani antia</t>
  </si>
  <si>
    <t>lali bochorishvili</t>
  </si>
  <si>
    <t>zarina abazova</t>
  </si>
  <si>
    <t>qetevani kevlishvili</t>
  </si>
  <si>
    <t>nana khucishvili</t>
  </si>
  <si>
    <t>nino abramishvili</t>
  </si>
  <si>
    <t>nargiz abashidze</t>
  </si>
  <si>
    <t>nino kasradze</t>
  </si>
  <si>
    <t>ekaterine fangani</t>
  </si>
  <si>
    <t>ana beJanishvili</t>
  </si>
  <si>
    <t>ana cokhniashvili</t>
  </si>
  <si>
    <t>liana samkharadze</t>
  </si>
  <si>
    <t>natalia gaCeCiladze</t>
  </si>
  <si>
    <t>sofiko jibuti</t>
  </si>
  <si>
    <t>shorena malania</t>
  </si>
  <si>
    <t>qetevani kiknadze</t>
  </si>
  <si>
    <t>ciala qurcadze</t>
  </si>
  <si>
    <t>darejani qavtaradze</t>
  </si>
  <si>
    <t>nanuli tushishvili</t>
  </si>
  <si>
    <t>fiqria kovzadze</t>
  </si>
  <si>
    <t>nato meladze</t>
  </si>
  <si>
    <t>tamar Ciqovani</t>
  </si>
  <si>
    <t>manana shamugia</t>
  </si>
  <si>
    <t>svetlana jokharidze</t>
  </si>
  <si>
    <t>nato chilaia</t>
  </si>
  <si>
    <t>tea miqelovi</t>
  </si>
  <si>
    <t>shorena zangaladze</t>
  </si>
  <si>
    <t>nanuli mchedlidze</t>
  </si>
  <si>
    <t>rusudan lazarashvili</t>
  </si>
  <si>
    <t>teona samushia</t>
  </si>
  <si>
    <t>dodo quqishvili</t>
  </si>
  <si>
    <t>nino dograshvili</t>
  </si>
  <si>
    <t>gvanca pavliashvili</t>
  </si>
  <si>
    <t>lali gelashvili</t>
  </si>
  <si>
    <t>rita gogokhia</t>
  </si>
  <si>
    <t>liana kasradze</t>
  </si>
  <si>
    <t>nadia khorguashvili</t>
  </si>
  <si>
    <t>leila cicqishvili</t>
  </si>
  <si>
    <t>manana sebiskveradze</t>
  </si>
  <si>
    <t>maka arCuadze</t>
  </si>
  <si>
    <t>nino sarajishvili</t>
  </si>
  <si>
    <t>salome sabanadze</t>
  </si>
  <si>
    <t>natalia khomasuridze</t>
  </si>
  <si>
    <t>marine mamiashvili</t>
  </si>
  <si>
    <t>ciuri tevzadze</t>
  </si>
  <si>
    <t>klara zvanbaia</t>
  </si>
  <si>
    <t>inga gasviani</t>
  </si>
  <si>
    <t>maia miqashavidze</t>
  </si>
  <si>
    <t>lali baqradze</t>
  </si>
  <si>
    <t>nana chichiashvili</t>
  </si>
  <si>
    <t>caca cincadze</t>
  </si>
  <si>
    <t>მომხმარებელთა რაოდენობა</t>
  </si>
  <si>
    <t>smiley</t>
  </si>
  <si>
    <t>alta ok</t>
  </si>
  <si>
    <t>megatechnica</t>
  </si>
  <si>
    <t>gigant</t>
  </si>
  <si>
    <t>beko</t>
  </si>
  <si>
    <t>elit electronics</t>
  </si>
  <si>
    <t>technoboom</t>
  </si>
  <si>
    <r>
      <t xml:space="preserve">P სვეტის მწვანედ აღნიშნულ უჯრებში, ერთი გავრცელებადი ფორმულით დათვალეთ მომხმარებელთა რაოდენობა O სვეტში მოცემული მაღაზიების მიხედვით, რომელთა ვაუჩერზე დაგროვილი ქულები არ აღემატება L1 უჯრაში არსებულ რიცხვს </t>
    </r>
    <r>
      <rPr>
        <b/>
        <sz val="12"/>
        <color theme="1"/>
        <rFont val="Sylfaen"/>
        <family val="1"/>
      </rPr>
      <t xml:space="preserve"> (3.5 ქულა)</t>
    </r>
  </si>
  <si>
    <t>metromart</t>
  </si>
  <si>
    <t>gorgia</t>
  </si>
  <si>
    <t>ახალი ფასი</t>
  </si>
  <si>
    <t>blender</t>
  </si>
  <si>
    <t>თელავი</t>
  </si>
  <si>
    <t>TEKA</t>
  </si>
  <si>
    <t>playstation</t>
  </si>
  <si>
    <t>ბათუმი</t>
  </si>
  <si>
    <t>FRANKO</t>
  </si>
  <si>
    <t>laptop</t>
  </si>
  <si>
    <t>გორი</t>
  </si>
  <si>
    <t>air condition</t>
  </si>
  <si>
    <t>მცხეთა</t>
  </si>
  <si>
    <t>mobile phone</t>
  </si>
  <si>
    <t>ქუთაისი</t>
  </si>
  <si>
    <t>APPLE</t>
  </si>
  <si>
    <t>giorgidzindzibadze</t>
  </si>
  <si>
    <t>iron</t>
  </si>
  <si>
    <t>კასპი</t>
  </si>
  <si>
    <t>SONY</t>
  </si>
  <si>
    <t>home cinema</t>
  </si>
  <si>
    <t>ახმეტა</t>
  </si>
  <si>
    <t>LUXELL</t>
  </si>
  <si>
    <t>camera</t>
  </si>
  <si>
    <t>ELECTROLUX</t>
  </si>
  <si>
    <t>dryer</t>
  </si>
  <si>
    <t>WHIRLPOOL</t>
  </si>
  <si>
    <t>drone</t>
  </si>
  <si>
    <t>PANASONIC</t>
  </si>
  <si>
    <t>joystick</t>
  </si>
  <si>
    <t>ზუგდიდი</t>
  </si>
  <si>
    <t>INDESIT</t>
  </si>
  <si>
    <t>SAMSUNG</t>
  </si>
  <si>
    <t>PHILIPS</t>
  </si>
  <si>
    <t>vitaliyavlashvili</t>
  </si>
  <si>
    <t>ZANUSSI</t>
  </si>
  <si>
    <t>თბილისი</t>
  </si>
  <si>
    <t>xbox</t>
  </si>
  <si>
    <t>tv</t>
  </si>
  <si>
    <t>grill</t>
  </si>
  <si>
    <t>SAACHI</t>
  </si>
  <si>
    <t>washing machine</t>
  </si>
  <si>
    <t>ფოთი</t>
  </si>
  <si>
    <t>otarchincharauli</t>
  </si>
  <si>
    <t>davitjughashvili</t>
  </si>
  <si>
    <t>KENWOOD</t>
  </si>
  <si>
    <t>raminshonia</t>
  </si>
  <si>
    <t>LG</t>
  </si>
  <si>
    <t>rolandmosashvili</t>
  </si>
  <si>
    <t>davitgongladze</t>
  </si>
  <si>
    <t>teimurazilursmanashvili</t>
  </si>
  <si>
    <t>giorgifofkhadze</t>
  </si>
  <si>
    <t>khviCakakaCia</t>
  </si>
  <si>
    <t>giorgikakhniashvili</t>
  </si>
  <si>
    <t>rostomgviCiani</t>
  </si>
  <si>
    <t>mariamiborashvili</t>
  </si>
  <si>
    <t>naniantia</t>
  </si>
  <si>
    <t>sofikojibuti</t>
  </si>
  <si>
    <t>qetevanikiknadze</t>
  </si>
  <si>
    <t>darejaniqavtaradze</t>
  </si>
  <si>
    <t>nanulitushishvili</t>
  </si>
  <si>
    <t>tamarCiqovani</t>
  </si>
  <si>
    <t>svetlanajokharidze</t>
  </si>
  <si>
    <t>makaarCuadze</t>
  </si>
  <si>
    <t>ingagasviani</t>
  </si>
  <si>
    <t>დიმიტრი ლეთოდიანი</t>
  </si>
  <si>
    <t>რომან რაზმაძე</t>
  </si>
  <si>
    <t>თემურ ეთერია</t>
  </si>
  <si>
    <t>ტარიელ სებისკვერაძე</t>
  </si>
  <si>
    <t>რუდენი ფაცაცია</t>
  </si>
  <si>
    <t>ზურაბ დავაძე</t>
  </si>
  <si>
    <t>ბადრი ნარსია</t>
  </si>
  <si>
    <t>გელა მიქაია</t>
  </si>
  <si>
    <t>შალვა კვარაცხელია</t>
  </si>
  <si>
    <t>თამაზ ცხადაძე</t>
  </si>
  <si>
    <t>ვასილი პაპიაშვილი</t>
  </si>
  <si>
    <t>რომან ლომიძე</t>
  </si>
  <si>
    <t>მიხეილი სიხარულიძე</t>
  </si>
  <si>
    <t>რობერტი ელოშვილი</t>
  </si>
  <si>
    <t>გია სოფრომაძე</t>
  </si>
  <si>
    <t>მალხაზ გუგუსიანი</t>
  </si>
  <si>
    <t>ანჟელა მიკირტიჩიანი</t>
  </si>
  <si>
    <t>ზარინა აბაზოვა</t>
  </si>
  <si>
    <t>ფიქრია კოვზაძე</t>
  </si>
  <si>
    <t>მანანა სებისკვერაძე</t>
  </si>
  <si>
    <t>ნინო სარაჯიშვილი</t>
  </si>
  <si>
    <t>ნატალია ხომასურიძე</t>
  </si>
  <si>
    <t>ცაცა ცინცაძე</t>
  </si>
  <si>
    <t xml:space="preserve">მოცემულია ინფორმაცია გაყიდული პროდუქტების შესახებ
 M6 უჯრაში გამოთვალეთ ნიკორასა და გუდვილში გაყიდული პროდუქციის საშუალო რაოდენობა, რომლის მწარმოებელი ფირმაა Nescafe, ვადა პროდუქტზე მეტია P2 უჯრაში არსებულ მონაცემზე და გამოშვებულია 2015 წლის შემდეგ </t>
  </si>
  <si>
    <t>სახელი</t>
  </si>
  <si>
    <t>გვარი</t>
  </si>
  <si>
    <t>ასაკი</t>
  </si>
  <si>
    <t>ქალაქი</t>
  </si>
  <si>
    <t>სამუშაო ადგილი (ორგანიზაცია)</t>
  </si>
  <si>
    <t>თანამდებობა</t>
  </si>
  <si>
    <t>განათლება</t>
  </si>
  <si>
    <t>ყოველთვიური ანაზღაურება</t>
  </si>
  <si>
    <t>სადაზღვევო კომპანია</t>
  </si>
  <si>
    <t>დაზღვევის თანხა</t>
  </si>
  <si>
    <t>საპენსიო ფონდი</t>
  </si>
  <si>
    <t>ხელშეკრულების გაფორმების დრო</t>
  </si>
  <si>
    <t>ხელშეკრულების შეწყვეტის დრო</t>
  </si>
  <si>
    <t>პირობითი ფორმატირების საშუალებით განახორციელეთ უჯრების დაფორმატება შემდეგნაირად: 
პროდუქტი - ყვითელი ფერით აღნიშნეთ პროდუქტი, რომელიც იწყება ასო მ-ზე
რაოდენობა - წითელი ფერით აღნიშნეთ რაოდენობა , რომელიც აღემატება საშუალო მნიშვნელობას
მომხმარებელი - ლურჯი ფერით აღნიშნეთ მომხმარებლები, რომლებმაც შეიძინეს 2020 წლის შემდეგ  გამოშვებული მზესუმზირა</t>
  </si>
  <si>
    <t xml:space="preserve">გამოთვალეთ გარანტიის გასვლის თარიღი, გაითვალისწინეთ, ყველა პროდუქტს გარანტიის ვადა გასდის გაყიდვიდან 36 თვეში და საბოლოო თარიღი მიიღეთ თვის ბოლო დღით </t>
  </si>
  <si>
    <t>სთ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</si>
</sst>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70" formatCode="_(&quot;$&quot;* #,##0_);_(&quot;$&quot;* \(#,##0\);_(&quot;$&quot;* &quot;-&quot;??_);_(@_)"/>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0"/>
      <color theme="1"/>
      <name val="Calibri"/>
      <family val="2"/>
      <scheme val="minor"/>
    </font>
    <font>
      <sz val="9"/>
      <color theme="1"/>
      <name val="Calibri"/>
      <family val="2"/>
      <scheme val="minor"/>
    </font>
    <font>
      <sz val="10"/>
      <color theme="1"/>
      <name val="Calibri"/>
      <family val="2"/>
      <scheme val="minor"/>
    </font>
    <font>
      <sz val="12"/>
      <color theme="1"/>
      <name val="Sylfaen"/>
      <family val="1"/>
    </font>
    <font>
      <b/>
      <sz val="12"/>
      <color theme="1"/>
      <name val="Sylfaen"/>
      <family val="1"/>
    </font>
    <font>
      <b/>
      <sz val="11"/>
      <color rgb="FF000000"/>
      <name val="Sylfaen"/>
      <family val="1"/>
    </font>
    <font>
      <sz val="11"/>
      <color rgb="FF000000"/>
      <name val="Sylfaen"/>
      <family val="1"/>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0" fillId="0" borderId="0" applyFont="0" applyFill="0" applyBorder="0" applyAlignment="0" applyProtection="0"/>
  </cellStyleXfs>
  <cellXfs count="36">
    <xf numFmtId="0" fontId="0" fillId="0" borderId="0" xfId="0"/>
    <xf numFmtId="0" fontId="3" fillId="2" borderId="1" xfId="0" applyFont="1" applyFill="1" applyBorder="1" applyAlignment="1">
      <alignment horizontal="center" vertical="center" wrapText="1"/>
    </xf>
    <xf numFmtId="0" fontId="0" fillId="0" borderId="1" xfId="0" applyBorder="1" applyAlignment="1">
      <alignment horizontal="left"/>
    </xf>
    <xf numFmtId="49" fontId="0" fillId="0" borderId="1" xfId="0" applyNumberFormat="1" applyBorder="1" applyAlignment="1">
      <alignment horizontal="left"/>
    </xf>
    <xf numFmtId="0" fontId="4" fillId="0" borderId="1" xfId="0" applyFont="1" applyBorder="1"/>
    <xf numFmtId="14" fontId="0" fillId="0" borderId="1" xfId="0" applyNumberFormat="1" applyBorder="1"/>
    <xf numFmtId="0" fontId="0" fillId="0" borderId="1" xfId="0" applyBorder="1"/>
    <xf numFmtId="0" fontId="0" fillId="3" borderId="0" xfId="0" applyFill="1"/>
    <xf numFmtId="0" fontId="5" fillId="0" borderId="1" xfId="0" applyFont="1" applyBorder="1" applyAlignment="1">
      <alignment horizontal="left"/>
    </xf>
    <xf numFmtId="14" fontId="5" fillId="0" borderId="1" xfId="0" applyNumberFormat="1" applyFont="1" applyBorder="1" applyAlignment="1">
      <alignment horizontal="left"/>
    </xf>
    <xf numFmtId="164" fontId="5" fillId="0" borderId="1" xfId="0" applyNumberFormat="1" applyFont="1" applyBorder="1" applyAlignment="1">
      <alignment horizontal="left"/>
    </xf>
    <xf numFmtId="0" fontId="1" fillId="0" borderId="1" xfId="0" applyFont="1" applyBorder="1" applyAlignment="1">
      <alignment horizontal="center" vertical="center"/>
    </xf>
    <xf numFmtId="14" fontId="0" fillId="0" borderId="0" xfId="0" applyNumberFormat="1"/>
    <xf numFmtId="0" fontId="1" fillId="4" borderId="0" xfId="0" applyFont="1" applyFill="1" applyAlignment="1">
      <alignment horizontal="center" vertical="center"/>
    </xf>
    <xf numFmtId="0" fontId="3" fillId="0" borderId="1" xfId="0" applyFont="1" applyBorder="1" applyAlignment="1">
      <alignment horizontal="center" vertical="center" wrapText="1"/>
    </xf>
    <xf numFmtId="0" fontId="0" fillId="5" borderId="1" xfId="0" applyFill="1" applyBorder="1"/>
    <xf numFmtId="0" fontId="8" fillId="0" borderId="0" xfId="0" applyFont="1"/>
    <xf numFmtId="0" fontId="9" fillId="0" borderId="0" xfId="0" applyFont="1"/>
    <xf numFmtId="0" fontId="5" fillId="0" borderId="1" xfId="0" applyFont="1" applyBorder="1" applyAlignment="1">
      <alignment horizontal="center" vertical="center" wrapText="1"/>
    </xf>
    <xf numFmtId="0" fontId="2" fillId="0" borderId="0" xfId="0" applyFont="1" applyAlignment="1">
      <alignment vertical="top" wrapText="1"/>
    </xf>
    <xf numFmtId="0" fontId="0" fillId="4" borderId="1" xfId="0" applyFill="1" applyBorder="1" applyAlignment="1">
      <alignment horizontal="center" vertical="center" wrapText="1"/>
    </xf>
    <xf numFmtId="0" fontId="2" fillId="0" borderId="0" xfId="0" applyFont="1" applyAlignment="1">
      <alignment horizontal="left" vertical="top" wrapText="1"/>
    </xf>
    <xf numFmtId="0" fontId="6" fillId="0" borderId="1" xfId="0" applyFont="1" applyBorder="1" applyAlignment="1">
      <alignment horizontal="center" vertical="top" wrapText="1"/>
    </xf>
    <xf numFmtId="0" fontId="6" fillId="0" borderId="0" xfId="0" applyFont="1" applyAlignment="1">
      <alignment horizontal="center"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0" fillId="0" borderId="0" xfId="0" applyNumberFormat="1"/>
    <xf numFmtId="170" fontId="0" fillId="0" borderId="0" xfId="1" applyNumberFormat="1" applyFont="1"/>
    <xf numFmtId="170" fontId="0" fillId="0" borderId="1" xfId="1" applyNumberFormat="1" applyFont="1" applyBorder="1"/>
  </cellXfs>
  <cellStyles count="2">
    <cellStyle name="Currency" xfId="1" builtinId="4"/>
    <cellStyle name="Normal" xfId="0" builtinId="0"/>
  </cellStyles>
  <dxfs count="4">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457200</xdr:colOff>
      <xdr:row>1</xdr:row>
      <xdr:rowOff>76200</xdr:rowOff>
    </xdr:from>
    <xdr:to>
      <xdr:col>22</xdr:col>
      <xdr:colOff>446914</xdr:colOff>
      <xdr:row>17</xdr:row>
      <xdr:rowOff>56714</xdr:rowOff>
    </xdr:to>
    <xdr:pic>
      <xdr:nvPicPr>
        <xdr:cNvPr id="2" name="Picture 1">
          <a:extLst>
            <a:ext uri="{FF2B5EF4-FFF2-40B4-BE49-F238E27FC236}">
              <a16:creationId xmlns:a16="http://schemas.microsoft.com/office/drawing/2014/main" id="{3224FE41-A231-ADFA-83AC-066A9101485A}"/>
            </a:ext>
          </a:extLst>
        </xdr:cNvPr>
        <xdr:cNvPicPr>
          <a:picLocks noChangeAspect="1"/>
        </xdr:cNvPicPr>
      </xdr:nvPicPr>
      <xdr:blipFill>
        <a:blip xmlns:r="http://schemas.openxmlformats.org/officeDocument/2006/relationships" r:embed="rId1"/>
        <a:stretch>
          <a:fillRect/>
        </a:stretch>
      </xdr:blipFill>
      <xdr:spPr>
        <a:xfrm>
          <a:off x="10039350" y="266700"/>
          <a:ext cx="6085714" cy="3485714"/>
        </a:xfrm>
        <a:prstGeom prst="rect">
          <a:avLst/>
        </a:prstGeom>
      </xdr:spPr>
    </xdr:pic>
    <xdr:clientData/>
  </xdr:twoCellAnchor>
  <xdr:twoCellAnchor editAs="oneCell">
    <xdr:from>
      <xdr:col>13</xdr:col>
      <xdr:colOff>47625</xdr:colOff>
      <xdr:row>19</xdr:row>
      <xdr:rowOff>133350</xdr:rowOff>
    </xdr:from>
    <xdr:to>
      <xdr:col>20</xdr:col>
      <xdr:colOff>219075</xdr:colOff>
      <xdr:row>48</xdr:row>
      <xdr:rowOff>47625</xdr:rowOff>
    </xdr:to>
    <xdr:pic>
      <xdr:nvPicPr>
        <xdr:cNvPr id="4" name="Picture 3">
          <a:extLst>
            <a:ext uri="{FF2B5EF4-FFF2-40B4-BE49-F238E27FC236}">
              <a16:creationId xmlns:a16="http://schemas.microsoft.com/office/drawing/2014/main" id="{8290C981-15A5-48FA-9F8F-FA88FA4BFCC8}"/>
            </a:ext>
          </a:extLst>
        </xdr:cNvPr>
        <xdr:cNvPicPr>
          <a:picLocks noChangeAspect="1"/>
        </xdr:cNvPicPr>
      </xdr:nvPicPr>
      <xdr:blipFill rotWithShape="1">
        <a:blip xmlns:r="http://schemas.openxmlformats.org/officeDocument/2006/relationships" r:embed="rId2"/>
        <a:srcRect l="40787" t="3703" r="34939" b="43420"/>
        <a:stretch/>
      </xdr:blipFill>
      <xdr:spPr>
        <a:xfrm>
          <a:off x="10239375" y="4210050"/>
          <a:ext cx="4438650" cy="5438775"/>
        </a:xfrm>
        <a:prstGeom prst="rect">
          <a:avLst/>
        </a:prstGeom>
      </xdr:spPr>
    </xdr:pic>
    <xdr:clientData/>
  </xdr:twoCellAnchor>
  <xdr:twoCellAnchor editAs="oneCell">
    <xdr:from>
      <xdr:col>12</xdr:col>
      <xdr:colOff>190500</xdr:colOff>
      <xdr:row>52</xdr:row>
      <xdr:rowOff>57150</xdr:rowOff>
    </xdr:from>
    <xdr:to>
      <xdr:col>27</xdr:col>
      <xdr:colOff>65548</xdr:colOff>
      <xdr:row>73</xdr:row>
      <xdr:rowOff>113793</xdr:rowOff>
    </xdr:to>
    <xdr:pic>
      <xdr:nvPicPr>
        <xdr:cNvPr id="5" name="Picture 4">
          <a:extLst>
            <a:ext uri="{FF2B5EF4-FFF2-40B4-BE49-F238E27FC236}">
              <a16:creationId xmlns:a16="http://schemas.microsoft.com/office/drawing/2014/main" id="{9A1FFF76-ECE6-58F1-806F-396A6EFB97CB}"/>
            </a:ext>
          </a:extLst>
        </xdr:cNvPr>
        <xdr:cNvPicPr>
          <a:picLocks noChangeAspect="1"/>
        </xdr:cNvPicPr>
      </xdr:nvPicPr>
      <xdr:blipFill>
        <a:blip xmlns:r="http://schemas.openxmlformats.org/officeDocument/2006/relationships" r:embed="rId3"/>
        <a:stretch>
          <a:fillRect/>
        </a:stretch>
      </xdr:blipFill>
      <xdr:spPr>
        <a:xfrm>
          <a:off x="9772650" y="10420350"/>
          <a:ext cx="9019048" cy="40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495300</xdr:colOff>
      <xdr:row>0</xdr:row>
      <xdr:rowOff>632460</xdr:rowOff>
    </xdr:from>
    <xdr:to>
      <xdr:col>21</xdr:col>
      <xdr:colOff>403860</xdr:colOff>
      <xdr:row>18</xdr:row>
      <xdr:rowOff>38100</xdr:rowOff>
    </xdr:to>
    <xdr:sp macro="" textlink="">
      <xdr:nvSpPr>
        <xdr:cNvPr id="2" name="TextBox 1">
          <a:extLst>
            <a:ext uri="{FF2B5EF4-FFF2-40B4-BE49-F238E27FC236}">
              <a16:creationId xmlns:a16="http://schemas.microsoft.com/office/drawing/2014/main" id="{55180D79-991F-4899-99E7-0EBBA63FB263}"/>
            </a:ext>
          </a:extLst>
        </xdr:cNvPr>
        <xdr:cNvSpPr txBox="1"/>
      </xdr:nvSpPr>
      <xdr:spPr>
        <a:xfrm>
          <a:off x="10927080" y="632460"/>
          <a:ext cx="4785360" cy="3246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ka-GE" sz="1100">
              <a:solidFill>
                <a:schemeClr val="dk1"/>
              </a:solidFill>
              <a:effectLst/>
              <a:latin typeface="+mn-lt"/>
              <a:ea typeface="+mn-ea"/>
              <a:cs typeface="+mn-cs"/>
            </a:rPr>
            <a:t>პირობითი ფორმატირების</a:t>
          </a:r>
          <a:r>
            <a:rPr lang="en-US" sz="1100">
              <a:solidFill>
                <a:schemeClr val="dk1"/>
              </a:solidFill>
              <a:effectLst/>
              <a:latin typeface="+mn-lt"/>
              <a:ea typeface="+mn-ea"/>
              <a:cs typeface="+mn-cs"/>
            </a:rPr>
            <a:t> (Conditional Formatting) </a:t>
          </a:r>
          <a:r>
            <a:rPr lang="ka-GE" sz="1100">
              <a:solidFill>
                <a:schemeClr val="dk1"/>
              </a:solidFill>
              <a:effectLst/>
              <a:latin typeface="+mn-lt"/>
              <a:ea typeface="+mn-ea"/>
              <a:cs typeface="+mn-cs"/>
            </a:rPr>
            <a:t>საშუალებით დააფორმატეთ მონაცემები </a:t>
          </a:r>
        </a:p>
        <a:p>
          <a:pPr lvl="0"/>
          <a:endParaRPr lang="ka-GE" sz="1100">
            <a:solidFill>
              <a:schemeClr val="dk1"/>
            </a:solidFill>
            <a:effectLst/>
            <a:latin typeface="+mn-lt"/>
            <a:ea typeface="+mn-ea"/>
            <a:cs typeface="+mn-cs"/>
          </a:endParaRPr>
        </a:p>
        <a:p>
          <a:pPr lvl="0"/>
          <a:r>
            <a:rPr lang="ka-GE" sz="1100">
              <a:solidFill>
                <a:schemeClr val="dk1"/>
              </a:solidFill>
              <a:effectLst/>
              <a:latin typeface="+mn-lt"/>
              <a:ea typeface="+mn-ea"/>
              <a:cs typeface="+mn-cs"/>
            </a:rPr>
            <a:t>1) ყოველთვიური ანაზღაურება დააფორმატეთ ისრის მანიშნებლებით შემდეგნაირად:</a:t>
          </a:r>
        </a:p>
        <a:p>
          <a:pPr lvl="0"/>
          <a:r>
            <a:rPr lang="ka-GE" sz="1100">
              <a:solidFill>
                <a:schemeClr val="dk1"/>
              </a:solidFill>
              <a:effectLst/>
              <a:latin typeface="+mn-lt"/>
              <a:ea typeface="+mn-ea"/>
              <a:cs typeface="+mn-cs"/>
            </a:rPr>
            <a:t>ანაზღაურება არ აღემატება 1500 - მწვანე ისარი</a:t>
          </a:r>
        </a:p>
        <a:p>
          <a:pPr lvl="0"/>
          <a:r>
            <a:rPr lang="ka-GE" sz="1100">
              <a:solidFill>
                <a:schemeClr val="dk1"/>
              </a:solidFill>
              <a:effectLst/>
              <a:latin typeface="+mn-lt"/>
              <a:ea typeface="+mn-ea"/>
              <a:cs typeface="+mn-cs"/>
            </a:rPr>
            <a:t>1500-დან</a:t>
          </a:r>
          <a:r>
            <a:rPr lang="ka-GE" sz="1100" baseline="0">
              <a:solidFill>
                <a:schemeClr val="dk1"/>
              </a:solidFill>
              <a:effectLst/>
              <a:latin typeface="+mn-lt"/>
              <a:ea typeface="+mn-ea"/>
              <a:cs typeface="+mn-cs"/>
            </a:rPr>
            <a:t> 3000-ის ჩათვლით - წითელი ისარი</a:t>
          </a:r>
        </a:p>
        <a:p>
          <a:pPr lvl="0"/>
          <a:r>
            <a:rPr lang="ka-GE" sz="1100" baseline="0">
              <a:solidFill>
                <a:schemeClr val="dk1"/>
              </a:solidFill>
              <a:effectLst/>
              <a:latin typeface="+mn-lt"/>
              <a:ea typeface="+mn-ea"/>
              <a:cs typeface="+mn-cs"/>
            </a:rPr>
            <a:t>3000-ზე მეტი - ყვითელი ისარი</a:t>
          </a:r>
        </a:p>
        <a:p>
          <a:pPr lvl="0"/>
          <a:endParaRPr lang="ka-GE" sz="1100" baseline="0">
            <a:solidFill>
              <a:schemeClr val="dk1"/>
            </a:solidFill>
            <a:effectLst/>
            <a:latin typeface="+mn-lt"/>
            <a:ea typeface="+mn-ea"/>
            <a:cs typeface="+mn-cs"/>
          </a:endParaRPr>
        </a:p>
        <a:p>
          <a:pPr lvl="0"/>
          <a:r>
            <a:rPr lang="ka-GE" sz="1100" baseline="0">
              <a:solidFill>
                <a:schemeClr val="dk1"/>
              </a:solidFill>
              <a:effectLst/>
              <a:latin typeface="+mn-lt"/>
              <a:ea typeface="+mn-ea"/>
              <a:cs typeface="+mn-cs"/>
            </a:rPr>
            <a:t>2) ცხრილის მთლიან სტრიქონში ჩაასხით ლურჯი ფერი ვინც დაზღვეულია არდის სადაზღვეო კომპანიაში.</a:t>
          </a:r>
          <a:endParaRPr lang="en-US" sz="1100">
            <a:solidFill>
              <a:schemeClr val="dk1"/>
            </a:solidFill>
            <a:effectLst/>
            <a:latin typeface="+mn-lt"/>
            <a:ea typeface="+mn-ea"/>
            <a:cs typeface="+mn-cs"/>
          </a:endParaRPr>
        </a:p>
        <a:p>
          <a:endParaRPr lang="en-US" sz="1100"/>
        </a:p>
      </xdr:txBody>
    </xdr:sp>
    <xdr:clientData/>
  </xdr:twoCellAnchor>
  <xdr:twoCellAnchor editAs="oneCell">
    <xdr:from>
      <xdr:col>15</xdr:col>
      <xdr:colOff>495300</xdr:colOff>
      <xdr:row>19</xdr:row>
      <xdr:rowOff>66675</xdr:rowOff>
    </xdr:from>
    <xdr:to>
      <xdr:col>26</xdr:col>
      <xdr:colOff>370652</xdr:colOff>
      <xdr:row>42</xdr:row>
      <xdr:rowOff>189937</xdr:rowOff>
    </xdr:to>
    <xdr:pic>
      <xdr:nvPicPr>
        <xdr:cNvPr id="3" name="Picture 2">
          <a:extLst>
            <a:ext uri="{FF2B5EF4-FFF2-40B4-BE49-F238E27FC236}">
              <a16:creationId xmlns:a16="http://schemas.microsoft.com/office/drawing/2014/main" id="{67D4F1E6-7835-68B8-7210-941A36009ECA}"/>
            </a:ext>
          </a:extLst>
        </xdr:cNvPr>
        <xdr:cNvPicPr>
          <a:picLocks noChangeAspect="1"/>
        </xdr:cNvPicPr>
      </xdr:nvPicPr>
      <xdr:blipFill>
        <a:blip xmlns:r="http://schemas.openxmlformats.org/officeDocument/2006/relationships" r:embed="rId1"/>
        <a:stretch>
          <a:fillRect/>
        </a:stretch>
      </xdr:blipFill>
      <xdr:spPr>
        <a:xfrm>
          <a:off x="11868150" y="4448175"/>
          <a:ext cx="6580952" cy="4504762"/>
        </a:xfrm>
        <a:prstGeom prst="rect">
          <a:avLst/>
        </a:prstGeom>
      </xdr:spPr>
    </xdr:pic>
    <xdr:clientData/>
  </xdr:twoCellAnchor>
  <xdr:twoCellAnchor editAs="oneCell">
    <xdr:from>
      <xdr:col>15</xdr:col>
      <xdr:colOff>219075</xdr:colOff>
      <xdr:row>49</xdr:row>
      <xdr:rowOff>57150</xdr:rowOff>
    </xdr:from>
    <xdr:to>
      <xdr:col>38</xdr:col>
      <xdr:colOff>188751</xdr:colOff>
      <xdr:row>70</xdr:row>
      <xdr:rowOff>170936</xdr:rowOff>
    </xdr:to>
    <xdr:pic>
      <xdr:nvPicPr>
        <xdr:cNvPr id="4" name="Picture 3">
          <a:extLst>
            <a:ext uri="{FF2B5EF4-FFF2-40B4-BE49-F238E27FC236}">
              <a16:creationId xmlns:a16="http://schemas.microsoft.com/office/drawing/2014/main" id="{C3A2203C-99B3-628E-9D92-EA760E97C0A0}"/>
            </a:ext>
          </a:extLst>
        </xdr:cNvPr>
        <xdr:cNvPicPr>
          <a:picLocks noChangeAspect="1"/>
        </xdr:cNvPicPr>
      </xdr:nvPicPr>
      <xdr:blipFill>
        <a:blip xmlns:r="http://schemas.openxmlformats.org/officeDocument/2006/relationships" r:embed="rId2"/>
        <a:stretch>
          <a:fillRect/>
        </a:stretch>
      </xdr:blipFill>
      <xdr:spPr>
        <a:xfrm>
          <a:off x="11591925" y="10153650"/>
          <a:ext cx="13990476" cy="41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11CB4-8126-4B80-8151-13C9207754F8}">
  <dimension ref="A1:M172"/>
  <sheetViews>
    <sheetView tabSelected="1" workbookViewId="0">
      <selection activeCell="I21" sqref="I21"/>
    </sheetView>
  </sheetViews>
  <sheetFormatPr defaultRowHeight="14.4" x14ac:dyDescent="0.3"/>
  <cols>
    <col min="1" max="1" width="6.33203125" customWidth="1"/>
    <col min="2" max="2" width="23.33203125" bestFit="1" customWidth="1"/>
    <col min="3" max="3" width="13.33203125" customWidth="1"/>
    <col min="4" max="4" width="21.5546875" bestFit="1" customWidth="1"/>
    <col min="5" max="5" width="14.109375" customWidth="1"/>
    <col min="6" max="6" width="10.33203125" customWidth="1"/>
  </cols>
  <sheetData>
    <row r="1" spans="1:13" x14ac:dyDescent="0.3">
      <c r="A1" s="21" t="s">
        <v>662</v>
      </c>
      <c r="B1" s="21"/>
      <c r="C1" s="21"/>
      <c r="D1" s="21"/>
      <c r="E1" s="21"/>
      <c r="F1" s="21"/>
      <c r="G1" s="21"/>
      <c r="H1" s="21"/>
      <c r="I1" s="21"/>
      <c r="J1" s="21"/>
      <c r="M1">
        <v>1</v>
      </c>
    </row>
    <row r="2" spans="1:13" x14ac:dyDescent="0.3">
      <c r="A2" s="21"/>
      <c r="B2" s="21"/>
      <c r="C2" s="21"/>
      <c r="D2" s="21"/>
      <c r="E2" s="21"/>
      <c r="F2" s="21"/>
      <c r="G2" s="21"/>
      <c r="H2" s="21"/>
      <c r="I2" s="21"/>
      <c r="J2" s="21"/>
      <c r="M2">
        <v>1</v>
      </c>
    </row>
    <row r="3" spans="1:13" x14ac:dyDescent="0.3">
      <c r="A3" s="21"/>
      <c r="B3" s="21"/>
      <c r="C3" s="21"/>
      <c r="D3" s="21"/>
      <c r="E3" s="21"/>
      <c r="F3" s="21"/>
      <c r="G3" s="21"/>
      <c r="H3" s="21"/>
      <c r="I3" s="21"/>
      <c r="J3" s="21"/>
      <c r="L3" s="16"/>
    </row>
    <row r="4" spans="1:13" x14ac:dyDescent="0.3">
      <c r="A4" s="21"/>
      <c r="B4" s="21"/>
      <c r="C4" s="21"/>
      <c r="D4" s="21"/>
      <c r="E4" s="21"/>
      <c r="F4" s="21"/>
      <c r="G4" s="21"/>
      <c r="H4" s="21"/>
      <c r="I4" s="21"/>
      <c r="J4" s="21"/>
      <c r="L4" s="17"/>
    </row>
    <row r="5" spans="1:13" x14ac:dyDescent="0.3">
      <c r="A5" s="21"/>
      <c r="B5" s="21"/>
      <c r="C5" s="21"/>
      <c r="D5" s="21"/>
      <c r="E5" s="21"/>
      <c r="F5" s="21"/>
      <c r="G5" s="21"/>
      <c r="H5" s="21"/>
      <c r="I5" s="21"/>
      <c r="J5" s="21"/>
      <c r="L5" s="17"/>
    </row>
    <row r="6" spans="1:13" x14ac:dyDescent="0.3">
      <c r="A6" s="21"/>
      <c r="B6" s="21"/>
      <c r="C6" s="21"/>
      <c r="D6" s="21"/>
      <c r="E6" s="21"/>
      <c r="F6" s="21"/>
      <c r="G6" s="21"/>
      <c r="H6" s="21"/>
      <c r="I6" s="21"/>
      <c r="J6" s="21"/>
      <c r="L6" s="17"/>
    </row>
    <row r="7" spans="1:13" x14ac:dyDescent="0.3">
      <c r="A7" s="21"/>
      <c r="B7" s="21"/>
      <c r="C7" s="21"/>
      <c r="D7" s="21"/>
      <c r="E7" s="21"/>
      <c r="F7" s="21"/>
      <c r="G7" s="21"/>
      <c r="H7" s="21"/>
      <c r="I7" s="21"/>
      <c r="J7" s="21"/>
      <c r="L7" s="17"/>
    </row>
    <row r="8" spans="1:13" x14ac:dyDescent="0.3">
      <c r="A8" s="21"/>
      <c r="B8" s="21"/>
      <c r="C8" s="21"/>
      <c r="D8" s="21"/>
      <c r="E8" s="21"/>
      <c r="F8" s="21"/>
      <c r="G8" s="21"/>
      <c r="H8" s="21"/>
      <c r="I8" s="21"/>
      <c r="J8" s="21"/>
      <c r="L8" s="17"/>
    </row>
    <row r="9" spans="1:13" x14ac:dyDescent="0.3">
      <c r="A9" s="21"/>
      <c r="B9" s="21"/>
      <c r="C9" s="21"/>
      <c r="D9" s="21"/>
      <c r="E9" s="21"/>
      <c r="F9" s="21"/>
      <c r="G9" s="21"/>
      <c r="H9" s="21"/>
      <c r="I9" s="21"/>
      <c r="J9" s="21"/>
      <c r="L9" s="17"/>
    </row>
    <row r="10" spans="1:13" x14ac:dyDescent="0.3">
      <c r="A10" s="21"/>
      <c r="B10" s="21"/>
      <c r="C10" s="21"/>
      <c r="D10" s="21"/>
      <c r="E10" s="21"/>
      <c r="F10" s="21"/>
      <c r="G10" s="21"/>
      <c r="H10" s="21"/>
      <c r="I10" s="21"/>
      <c r="J10" s="21"/>
      <c r="L10" s="17"/>
    </row>
    <row r="11" spans="1:13" x14ac:dyDescent="0.3">
      <c r="A11" s="21"/>
      <c r="B11" s="21"/>
      <c r="C11" s="21"/>
      <c r="D11" s="21"/>
      <c r="E11" s="21"/>
      <c r="F11" s="21"/>
      <c r="G11" s="21"/>
      <c r="H11" s="21"/>
      <c r="I11" s="21"/>
      <c r="J11" s="21"/>
    </row>
    <row r="13" spans="1:13" ht="69" x14ac:dyDescent="0.3">
      <c r="A13" s="18" t="s">
        <v>1</v>
      </c>
      <c r="B13" s="18" t="s">
        <v>3</v>
      </c>
      <c r="C13" s="18" t="s">
        <v>315</v>
      </c>
      <c r="D13" s="18" t="s">
        <v>316</v>
      </c>
      <c r="E13" s="18" t="s">
        <v>367</v>
      </c>
      <c r="F13" s="18" t="s">
        <v>317</v>
      </c>
      <c r="G13" s="18" t="s">
        <v>319</v>
      </c>
      <c r="H13" s="18" t="s">
        <v>320</v>
      </c>
      <c r="I13" s="18" t="s">
        <v>321</v>
      </c>
      <c r="J13" s="18" t="s">
        <v>322</v>
      </c>
    </row>
    <row r="14" spans="1:13" x14ac:dyDescent="0.3">
      <c r="A14" s="8">
        <v>1</v>
      </c>
      <c r="B14" s="4" t="s">
        <v>7</v>
      </c>
      <c r="C14" s="8" t="s">
        <v>331</v>
      </c>
      <c r="D14" s="8" t="s">
        <v>342</v>
      </c>
      <c r="E14" s="8" t="s">
        <v>564</v>
      </c>
      <c r="F14" s="9">
        <f ca="1">RANDBETWEEN(42500,44900)</f>
        <v>44089</v>
      </c>
      <c r="G14" s="8">
        <f ca="1">RANDBETWEEN(10,150)</f>
        <v>128</v>
      </c>
      <c r="H14" s="10">
        <v>86.441326274441764</v>
      </c>
      <c r="I14" s="8" t="s">
        <v>359</v>
      </c>
      <c r="J14" s="8">
        <f ca="1">RANDBETWEEN(1000,15000)</f>
        <v>9312</v>
      </c>
      <c r="K14" t="b">
        <f ca="1">AND(YEAR(F14)&gt;2020,C14="მზესუმზირა")</f>
        <v>0</v>
      </c>
    </row>
    <row r="15" spans="1:13" x14ac:dyDescent="0.3">
      <c r="A15" s="8">
        <v>2</v>
      </c>
      <c r="B15" s="4" t="s">
        <v>9</v>
      </c>
      <c r="C15" s="8" t="s">
        <v>329</v>
      </c>
      <c r="D15" s="8" t="s">
        <v>346</v>
      </c>
      <c r="E15" s="8" t="s">
        <v>567</v>
      </c>
      <c r="F15" s="9">
        <f t="shared" ref="F15:F78" ca="1" si="0">RANDBETWEEN(42500,44900)</f>
        <v>44881</v>
      </c>
      <c r="G15" s="8">
        <f t="shared" ref="G15:G78" ca="1" si="1">RANDBETWEEN(10,150)</f>
        <v>144</v>
      </c>
      <c r="H15" s="10">
        <v>97.311290511059951</v>
      </c>
      <c r="I15" s="8" t="s">
        <v>350</v>
      </c>
      <c r="J15" s="8">
        <f t="shared" ref="J15:J78" ca="1" si="2">RANDBETWEEN(1000,15000)</f>
        <v>12467</v>
      </c>
    </row>
    <row r="16" spans="1:13" x14ac:dyDescent="0.3">
      <c r="A16" s="8">
        <v>3</v>
      </c>
      <c r="B16" s="4" t="s">
        <v>11</v>
      </c>
      <c r="C16" s="8" t="s">
        <v>333</v>
      </c>
      <c r="D16" s="8" t="s">
        <v>324</v>
      </c>
      <c r="E16" s="8" t="s">
        <v>590</v>
      </c>
      <c r="F16" s="9">
        <f t="shared" ca="1" si="0"/>
        <v>44099</v>
      </c>
      <c r="G16" s="8">
        <f t="shared" ca="1" si="1"/>
        <v>61</v>
      </c>
      <c r="H16" s="10">
        <v>65.082294578806042</v>
      </c>
      <c r="I16" s="8" t="s">
        <v>344</v>
      </c>
      <c r="J16" s="8">
        <f t="shared" ca="1" si="2"/>
        <v>12567</v>
      </c>
    </row>
    <row r="17" spans="1:13" x14ac:dyDescent="0.3">
      <c r="A17" s="8">
        <v>4</v>
      </c>
      <c r="B17" s="4" t="s">
        <v>13</v>
      </c>
      <c r="C17" s="8" t="s">
        <v>333</v>
      </c>
      <c r="D17" s="8" t="s">
        <v>346</v>
      </c>
      <c r="E17" s="8" t="s">
        <v>590</v>
      </c>
      <c r="F17" s="9">
        <f t="shared" ca="1" si="0"/>
        <v>43733</v>
      </c>
      <c r="G17" s="8">
        <f t="shared" ca="1" si="1"/>
        <v>142</v>
      </c>
      <c r="H17" s="10">
        <v>30.606902644111411</v>
      </c>
      <c r="I17" s="8" t="s">
        <v>354</v>
      </c>
      <c r="J17" s="8">
        <f t="shared" ca="1" si="2"/>
        <v>2961</v>
      </c>
    </row>
    <row r="18" spans="1:13" x14ac:dyDescent="0.3">
      <c r="A18" s="8">
        <v>5</v>
      </c>
      <c r="B18" s="4" t="s">
        <v>15</v>
      </c>
      <c r="C18" s="8" t="s">
        <v>341</v>
      </c>
      <c r="D18" s="8" t="s">
        <v>346</v>
      </c>
      <c r="E18" s="8" t="s">
        <v>567</v>
      </c>
      <c r="F18" s="9">
        <f t="shared" ca="1" si="0"/>
        <v>44625</v>
      </c>
      <c r="G18" s="8">
        <f t="shared" ca="1" si="1"/>
        <v>122</v>
      </c>
      <c r="H18" s="10">
        <v>5.2600292839696383</v>
      </c>
      <c r="I18" s="8" t="s">
        <v>343</v>
      </c>
      <c r="J18" s="8">
        <f t="shared" ca="1" si="2"/>
        <v>7138</v>
      </c>
    </row>
    <row r="19" spans="1:13" x14ac:dyDescent="0.3">
      <c r="A19" s="8">
        <v>6</v>
      </c>
      <c r="B19" s="4" t="s">
        <v>17</v>
      </c>
      <c r="C19" s="8" t="s">
        <v>331</v>
      </c>
      <c r="D19" s="8" t="s">
        <v>346</v>
      </c>
      <c r="E19" s="8" t="s">
        <v>570</v>
      </c>
      <c r="F19" s="9">
        <f t="shared" ca="1" si="0"/>
        <v>44522</v>
      </c>
      <c r="G19" s="8">
        <f t="shared" ca="1" si="1"/>
        <v>136</v>
      </c>
      <c r="H19" s="10">
        <v>11.669410468455448</v>
      </c>
      <c r="I19" s="8" t="s">
        <v>348</v>
      </c>
      <c r="J19" s="8">
        <f t="shared" ca="1" si="2"/>
        <v>3037</v>
      </c>
      <c r="M19">
        <v>2</v>
      </c>
    </row>
    <row r="20" spans="1:13" x14ac:dyDescent="0.3">
      <c r="A20" s="8">
        <v>7</v>
      </c>
      <c r="B20" s="4" t="s">
        <v>625</v>
      </c>
      <c r="C20" s="8" t="s">
        <v>323</v>
      </c>
      <c r="D20" s="8" t="s">
        <v>327</v>
      </c>
      <c r="E20" s="8" t="s">
        <v>578</v>
      </c>
      <c r="F20" s="9">
        <f t="shared" ca="1" si="0"/>
        <v>43334</v>
      </c>
      <c r="G20" s="8">
        <f t="shared" ca="1" si="1"/>
        <v>50</v>
      </c>
      <c r="H20" s="10">
        <v>62.626309973745435</v>
      </c>
      <c r="I20" s="8" t="s">
        <v>358</v>
      </c>
      <c r="J20" s="8">
        <f t="shared" ca="1" si="2"/>
        <v>3302</v>
      </c>
    </row>
    <row r="21" spans="1:13" x14ac:dyDescent="0.3">
      <c r="A21" s="8">
        <v>8</v>
      </c>
      <c r="B21" s="4" t="s">
        <v>21</v>
      </c>
      <c r="C21" s="8" t="s">
        <v>331</v>
      </c>
      <c r="D21" s="8" t="s">
        <v>327</v>
      </c>
      <c r="E21" s="8" t="s">
        <v>574</v>
      </c>
      <c r="F21" s="9">
        <f t="shared" ca="1" si="0"/>
        <v>43196</v>
      </c>
      <c r="G21" s="8">
        <f t="shared" ca="1" si="1"/>
        <v>55</v>
      </c>
      <c r="H21" s="10">
        <v>96.296497569395555</v>
      </c>
      <c r="I21" s="8" t="s">
        <v>325</v>
      </c>
      <c r="J21" s="8">
        <f t="shared" ca="1" si="2"/>
        <v>11077</v>
      </c>
    </row>
    <row r="22" spans="1:13" x14ac:dyDescent="0.3">
      <c r="A22" s="8">
        <v>9</v>
      </c>
      <c r="B22" s="4" t="s">
        <v>23</v>
      </c>
      <c r="C22" s="8" t="s">
        <v>333</v>
      </c>
      <c r="D22" s="8" t="s">
        <v>327</v>
      </c>
      <c r="E22" s="8" t="s">
        <v>572</v>
      </c>
      <c r="F22" s="9">
        <f t="shared" ca="1" si="0"/>
        <v>42648</v>
      </c>
      <c r="G22" s="8">
        <f t="shared" ca="1" si="1"/>
        <v>63</v>
      </c>
      <c r="H22" s="10">
        <v>63.524306622503374</v>
      </c>
      <c r="I22" s="8" t="s">
        <v>330</v>
      </c>
      <c r="J22" s="8">
        <f t="shared" ca="1" si="2"/>
        <v>6654</v>
      </c>
    </row>
    <row r="23" spans="1:13" x14ac:dyDescent="0.3">
      <c r="A23" s="8">
        <v>10</v>
      </c>
      <c r="B23" s="4" t="s">
        <v>25</v>
      </c>
      <c r="C23" s="8" t="s">
        <v>362</v>
      </c>
      <c r="D23" s="8" t="s">
        <v>332</v>
      </c>
      <c r="E23" s="8" t="s">
        <v>567</v>
      </c>
      <c r="F23" s="9">
        <f t="shared" ca="1" si="0"/>
        <v>44005</v>
      </c>
      <c r="G23" s="8">
        <f t="shared" ca="1" si="1"/>
        <v>61</v>
      </c>
      <c r="H23" s="10">
        <v>15.291096366323531</v>
      </c>
      <c r="I23" s="8" t="s">
        <v>338</v>
      </c>
      <c r="J23" s="8">
        <f t="shared" ca="1" si="2"/>
        <v>1721</v>
      </c>
    </row>
    <row r="24" spans="1:13" x14ac:dyDescent="0.3">
      <c r="A24" s="8">
        <v>11</v>
      </c>
      <c r="B24" s="4" t="s">
        <v>27</v>
      </c>
      <c r="C24" s="8" t="s">
        <v>345</v>
      </c>
      <c r="D24" s="8" t="s">
        <v>346</v>
      </c>
      <c r="E24" s="8" t="s">
        <v>574</v>
      </c>
      <c r="F24" s="9">
        <f t="shared" ca="1" si="0"/>
        <v>43197</v>
      </c>
      <c r="G24" s="8">
        <f t="shared" ca="1" si="1"/>
        <v>68</v>
      </c>
      <c r="H24" s="10">
        <v>66.692763506361345</v>
      </c>
      <c r="I24" s="8" t="s">
        <v>344</v>
      </c>
      <c r="J24" s="8">
        <f t="shared" ca="1" si="2"/>
        <v>10293</v>
      </c>
    </row>
    <row r="25" spans="1:13" x14ac:dyDescent="0.3">
      <c r="A25" s="8">
        <v>12</v>
      </c>
      <c r="B25" s="4" t="s">
        <v>626</v>
      </c>
      <c r="C25" s="8" t="s">
        <v>349</v>
      </c>
      <c r="D25" s="8" t="s">
        <v>346</v>
      </c>
      <c r="E25" s="8" t="s">
        <v>596</v>
      </c>
      <c r="F25" s="9">
        <f t="shared" ca="1" si="0"/>
        <v>42980</v>
      </c>
      <c r="G25" s="8">
        <f t="shared" ca="1" si="1"/>
        <v>119</v>
      </c>
      <c r="H25" s="10">
        <v>93.188266125382739</v>
      </c>
      <c r="I25" s="8" t="s">
        <v>328</v>
      </c>
      <c r="J25" s="8">
        <f t="shared" ca="1" si="2"/>
        <v>3377</v>
      </c>
    </row>
    <row r="26" spans="1:13" x14ac:dyDescent="0.3">
      <c r="A26" s="8">
        <v>13</v>
      </c>
      <c r="B26" s="4" t="s">
        <v>30</v>
      </c>
      <c r="C26" s="8" t="s">
        <v>349</v>
      </c>
      <c r="D26" s="8" t="s">
        <v>337</v>
      </c>
      <c r="E26" s="8" t="s">
        <v>578</v>
      </c>
      <c r="F26" s="9">
        <f t="shared" ca="1" si="0"/>
        <v>42916</v>
      </c>
      <c r="G26" s="8">
        <f t="shared" ca="1" si="1"/>
        <v>73</v>
      </c>
      <c r="H26" s="10">
        <v>9.3864228388128339</v>
      </c>
      <c r="I26" s="8" t="s">
        <v>344</v>
      </c>
      <c r="J26" s="8">
        <f t="shared" ca="1" si="2"/>
        <v>3083</v>
      </c>
    </row>
    <row r="27" spans="1:13" x14ac:dyDescent="0.3">
      <c r="A27" s="8">
        <v>14</v>
      </c>
      <c r="B27" s="4" t="s">
        <v>32</v>
      </c>
      <c r="C27" s="8" t="s">
        <v>347</v>
      </c>
      <c r="D27" s="8" t="s">
        <v>355</v>
      </c>
      <c r="E27" s="8" t="s">
        <v>596</v>
      </c>
      <c r="F27" s="9">
        <f t="shared" ca="1" si="0"/>
        <v>44766</v>
      </c>
      <c r="G27" s="8">
        <f t="shared" ca="1" si="1"/>
        <v>125</v>
      </c>
      <c r="H27" s="10">
        <v>34.510218393980125</v>
      </c>
      <c r="I27" s="8" t="s">
        <v>344</v>
      </c>
      <c r="J27" s="8">
        <f t="shared" ca="1" si="2"/>
        <v>9315</v>
      </c>
    </row>
    <row r="28" spans="1:13" x14ac:dyDescent="0.3">
      <c r="A28" s="8">
        <v>15</v>
      </c>
      <c r="B28" s="4" t="s">
        <v>34</v>
      </c>
      <c r="C28" s="8" t="s">
        <v>323</v>
      </c>
      <c r="D28" s="8" t="s">
        <v>352</v>
      </c>
      <c r="E28" s="8" t="s">
        <v>564</v>
      </c>
      <c r="F28" s="9">
        <f t="shared" ca="1" si="0"/>
        <v>43944</v>
      </c>
      <c r="G28" s="8">
        <f t="shared" ca="1" si="1"/>
        <v>84</v>
      </c>
      <c r="H28" s="10">
        <v>67.452048371478185</v>
      </c>
      <c r="I28" s="8" t="s">
        <v>353</v>
      </c>
      <c r="J28" s="8">
        <f t="shared" ca="1" si="2"/>
        <v>4144</v>
      </c>
    </row>
    <row r="29" spans="1:13" x14ac:dyDescent="0.3">
      <c r="A29" s="8">
        <v>16</v>
      </c>
      <c r="B29" s="4" t="s">
        <v>627</v>
      </c>
      <c r="C29" s="8" t="s">
        <v>347</v>
      </c>
      <c r="D29" s="8" t="s">
        <v>327</v>
      </c>
      <c r="E29" s="8" t="s">
        <v>581</v>
      </c>
      <c r="F29" s="9">
        <f t="shared" ca="1" si="0"/>
        <v>43772</v>
      </c>
      <c r="G29" s="8">
        <f t="shared" ca="1" si="1"/>
        <v>97</v>
      </c>
      <c r="H29" s="10">
        <v>92.567289441254317</v>
      </c>
      <c r="I29" s="8" t="s">
        <v>351</v>
      </c>
      <c r="J29" s="8">
        <f t="shared" ca="1" si="2"/>
        <v>12944</v>
      </c>
    </row>
    <row r="30" spans="1:13" x14ac:dyDescent="0.3">
      <c r="A30" s="8">
        <v>17</v>
      </c>
      <c r="B30" s="4" t="s">
        <v>38</v>
      </c>
      <c r="C30" s="8" t="s">
        <v>335</v>
      </c>
      <c r="D30" s="8" t="s">
        <v>334</v>
      </c>
      <c r="E30" s="8" t="s">
        <v>602</v>
      </c>
      <c r="F30" s="9">
        <f t="shared" ca="1" si="0"/>
        <v>42772</v>
      </c>
      <c r="G30" s="8">
        <f t="shared" ca="1" si="1"/>
        <v>54</v>
      </c>
      <c r="H30" s="10">
        <v>17.387653657886439</v>
      </c>
      <c r="I30" s="8" t="s">
        <v>336</v>
      </c>
      <c r="J30" s="8">
        <f t="shared" ca="1" si="2"/>
        <v>13063</v>
      </c>
    </row>
    <row r="31" spans="1:13" x14ac:dyDescent="0.3">
      <c r="A31" s="8">
        <v>18</v>
      </c>
      <c r="B31" s="4" t="s">
        <v>39</v>
      </c>
      <c r="C31" s="8" t="s">
        <v>323</v>
      </c>
      <c r="D31" s="8" t="s">
        <v>324</v>
      </c>
      <c r="E31" s="8" t="s">
        <v>572</v>
      </c>
      <c r="F31" s="9">
        <f t="shared" ca="1" si="0"/>
        <v>43007</v>
      </c>
      <c r="G31" s="8">
        <f t="shared" ca="1" si="1"/>
        <v>21</v>
      </c>
      <c r="H31" s="10">
        <v>97.852687061206424</v>
      </c>
      <c r="I31" s="8" t="s">
        <v>350</v>
      </c>
      <c r="J31" s="8">
        <f t="shared" ca="1" si="2"/>
        <v>3909</v>
      </c>
    </row>
    <row r="32" spans="1:13" x14ac:dyDescent="0.3">
      <c r="A32" s="8">
        <v>19</v>
      </c>
      <c r="B32" s="4" t="s">
        <v>628</v>
      </c>
      <c r="C32" s="8" t="s">
        <v>341</v>
      </c>
      <c r="D32" s="8" t="s">
        <v>352</v>
      </c>
      <c r="E32" s="8" t="s">
        <v>590</v>
      </c>
      <c r="F32" s="9">
        <f t="shared" ca="1" si="0"/>
        <v>42511</v>
      </c>
      <c r="G32" s="8">
        <f t="shared" ca="1" si="1"/>
        <v>139</v>
      </c>
      <c r="H32" s="10">
        <v>59.107914783930504</v>
      </c>
      <c r="I32" s="8" t="s">
        <v>353</v>
      </c>
      <c r="J32" s="8">
        <f t="shared" ca="1" si="2"/>
        <v>5743</v>
      </c>
    </row>
    <row r="33" spans="1:10" x14ac:dyDescent="0.3">
      <c r="A33" s="8">
        <v>20</v>
      </c>
      <c r="B33" s="4" t="s">
        <v>43</v>
      </c>
      <c r="C33" s="8" t="s">
        <v>326</v>
      </c>
      <c r="D33" s="8" t="s">
        <v>337</v>
      </c>
      <c r="E33" s="8" t="s">
        <v>581</v>
      </c>
      <c r="F33" s="9">
        <f t="shared" ca="1" si="0"/>
        <v>43301</v>
      </c>
      <c r="G33" s="8">
        <f t="shared" ca="1" si="1"/>
        <v>39</v>
      </c>
      <c r="H33" s="10">
        <v>3.4827470434398111</v>
      </c>
      <c r="I33" s="8" t="s">
        <v>330</v>
      </c>
      <c r="J33" s="8">
        <f t="shared" ca="1" si="2"/>
        <v>7832</v>
      </c>
    </row>
    <row r="34" spans="1:10" x14ac:dyDescent="0.3">
      <c r="A34" s="8">
        <v>21</v>
      </c>
      <c r="B34" s="4" t="s">
        <v>45</v>
      </c>
      <c r="C34" s="8" t="s">
        <v>323</v>
      </c>
      <c r="D34" s="8" t="s">
        <v>327</v>
      </c>
      <c r="E34" s="8" t="s">
        <v>574</v>
      </c>
      <c r="F34" s="9">
        <f t="shared" ca="1" si="0"/>
        <v>42928</v>
      </c>
      <c r="G34" s="8">
        <f t="shared" ca="1" si="1"/>
        <v>134</v>
      </c>
      <c r="H34" s="10">
        <v>94.067665364650793</v>
      </c>
      <c r="I34" s="8" t="s">
        <v>336</v>
      </c>
      <c r="J34" s="8">
        <f t="shared" ca="1" si="2"/>
        <v>4384</v>
      </c>
    </row>
    <row r="35" spans="1:10" x14ac:dyDescent="0.3">
      <c r="A35" s="8">
        <v>22</v>
      </c>
      <c r="B35" s="4" t="s">
        <v>629</v>
      </c>
      <c r="C35" s="8" t="s">
        <v>329</v>
      </c>
      <c r="D35" s="8" t="s">
        <v>327</v>
      </c>
      <c r="E35" s="8" t="s">
        <v>570</v>
      </c>
      <c r="F35" s="9">
        <f t="shared" ca="1" si="0"/>
        <v>43676</v>
      </c>
      <c r="G35" s="8">
        <f t="shared" ca="1" si="1"/>
        <v>43</v>
      </c>
      <c r="H35" s="10">
        <v>60.328302852820677</v>
      </c>
      <c r="I35" s="8" t="s">
        <v>351</v>
      </c>
      <c r="J35" s="8">
        <f t="shared" ca="1" si="2"/>
        <v>2519</v>
      </c>
    </row>
    <row r="36" spans="1:10" x14ac:dyDescent="0.3">
      <c r="A36" s="8">
        <v>23</v>
      </c>
      <c r="B36" s="4" t="s">
        <v>49</v>
      </c>
      <c r="C36" s="8" t="s">
        <v>341</v>
      </c>
      <c r="D36" s="8" t="s">
        <v>334</v>
      </c>
      <c r="E36" s="8" t="s">
        <v>567</v>
      </c>
      <c r="F36" s="9">
        <f t="shared" ca="1" si="0"/>
        <v>43845</v>
      </c>
      <c r="G36" s="8">
        <f t="shared" ca="1" si="1"/>
        <v>133</v>
      </c>
      <c r="H36" s="10">
        <v>96.428730385054834</v>
      </c>
      <c r="I36" s="8" t="s">
        <v>353</v>
      </c>
      <c r="J36" s="8">
        <f t="shared" ca="1" si="2"/>
        <v>10576</v>
      </c>
    </row>
    <row r="37" spans="1:10" x14ac:dyDescent="0.3">
      <c r="A37" s="8">
        <v>24</v>
      </c>
      <c r="B37" s="4" t="s">
        <v>51</v>
      </c>
      <c r="C37" s="8" t="s">
        <v>329</v>
      </c>
      <c r="D37" s="8" t="s">
        <v>340</v>
      </c>
      <c r="E37" s="8" t="s">
        <v>567</v>
      </c>
      <c r="F37" s="9">
        <f t="shared" ca="1" si="0"/>
        <v>44195</v>
      </c>
      <c r="G37" s="8">
        <f t="shared" ca="1" si="1"/>
        <v>99</v>
      </c>
      <c r="H37" s="10">
        <v>87.092849249663132</v>
      </c>
      <c r="I37" s="8" t="s">
        <v>343</v>
      </c>
      <c r="J37" s="8">
        <f t="shared" ca="1" si="2"/>
        <v>12736</v>
      </c>
    </row>
    <row r="38" spans="1:10" x14ac:dyDescent="0.3">
      <c r="A38" s="8">
        <v>25</v>
      </c>
      <c r="B38" s="4" t="s">
        <v>53</v>
      </c>
      <c r="C38" s="8" t="s">
        <v>339</v>
      </c>
      <c r="D38" s="8" t="s">
        <v>352</v>
      </c>
      <c r="E38" s="8" t="s">
        <v>602</v>
      </c>
      <c r="F38" s="9">
        <f t="shared" ca="1" si="0"/>
        <v>42507</v>
      </c>
      <c r="G38" s="8">
        <f t="shared" ca="1" si="1"/>
        <v>48</v>
      </c>
      <c r="H38" s="10">
        <v>49.598256626764943</v>
      </c>
      <c r="I38" s="8" t="s">
        <v>343</v>
      </c>
      <c r="J38" s="8">
        <f t="shared" ca="1" si="2"/>
        <v>3037</v>
      </c>
    </row>
    <row r="39" spans="1:10" x14ac:dyDescent="0.3">
      <c r="A39" s="8">
        <v>26</v>
      </c>
      <c r="B39" s="4" t="s">
        <v>630</v>
      </c>
      <c r="C39" s="8" t="s">
        <v>347</v>
      </c>
      <c r="D39" s="8" t="s">
        <v>346</v>
      </c>
      <c r="E39" s="8" t="s">
        <v>567</v>
      </c>
      <c r="F39" s="9">
        <f t="shared" ca="1" si="0"/>
        <v>44436</v>
      </c>
      <c r="G39" s="8">
        <f t="shared" ca="1" si="1"/>
        <v>55</v>
      </c>
      <c r="H39" s="10">
        <v>53.691278719207972</v>
      </c>
      <c r="I39" s="8" t="s">
        <v>325</v>
      </c>
      <c r="J39" s="8">
        <f t="shared" ca="1" si="2"/>
        <v>9947</v>
      </c>
    </row>
    <row r="40" spans="1:10" x14ac:dyDescent="0.3">
      <c r="A40" s="8">
        <v>27</v>
      </c>
      <c r="B40" s="4" t="s">
        <v>57</v>
      </c>
      <c r="C40" s="8" t="s">
        <v>333</v>
      </c>
      <c r="D40" s="8" t="s">
        <v>352</v>
      </c>
      <c r="E40" s="8" t="s">
        <v>570</v>
      </c>
      <c r="F40" s="9">
        <f t="shared" ca="1" si="0"/>
        <v>44234</v>
      </c>
      <c r="G40" s="8">
        <f t="shared" ca="1" si="1"/>
        <v>79</v>
      </c>
      <c r="H40" s="10">
        <v>68.503844713347249</v>
      </c>
      <c r="I40" s="8" t="s">
        <v>353</v>
      </c>
      <c r="J40" s="8">
        <f t="shared" ca="1" si="2"/>
        <v>3020</v>
      </c>
    </row>
    <row r="41" spans="1:10" x14ac:dyDescent="0.3">
      <c r="A41" s="8">
        <v>28</v>
      </c>
      <c r="B41" s="4" t="s">
        <v>59</v>
      </c>
      <c r="C41" s="8" t="s">
        <v>326</v>
      </c>
      <c r="D41" s="8" t="s">
        <v>327</v>
      </c>
      <c r="E41" s="8" t="s">
        <v>567</v>
      </c>
      <c r="F41" s="9">
        <f t="shared" ca="1" si="0"/>
        <v>43005</v>
      </c>
      <c r="G41" s="8">
        <f t="shared" ca="1" si="1"/>
        <v>116</v>
      </c>
      <c r="H41" s="10">
        <v>26.637807107585189</v>
      </c>
      <c r="I41" s="8" t="s">
        <v>353</v>
      </c>
      <c r="J41" s="8">
        <f t="shared" ca="1" si="2"/>
        <v>10534</v>
      </c>
    </row>
    <row r="42" spans="1:10" x14ac:dyDescent="0.3">
      <c r="A42" s="8">
        <v>29</v>
      </c>
      <c r="B42" s="4" t="s">
        <v>61</v>
      </c>
      <c r="C42" s="8" t="s">
        <v>333</v>
      </c>
      <c r="D42" s="8" t="s">
        <v>334</v>
      </c>
      <c r="E42" s="8" t="s">
        <v>567</v>
      </c>
      <c r="F42" s="9">
        <f t="shared" ca="1" si="0"/>
        <v>42513</v>
      </c>
      <c r="G42" s="8">
        <f t="shared" ca="1" si="1"/>
        <v>150</v>
      </c>
      <c r="H42" s="10">
        <v>72.917997183722761</v>
      </c>
      <c r="I42" s="8" t="s">
        <v>343</v>
      </c>
      <c r="J42" s="8">
        <f t="shared" ca="1" si="2"/>
        <v>14460</v>
      </c>
    </row>
    <row r="43" spans="1:10" x14ac:dyDescent="0.3">
      <c r="A43" s="8">
        <v>30</v>
      </c>
      <c r="B43" s="4" t="s">
        <v>631</v>
      </c>
      <c r="C43" s="8" t="s">
        <v>335</v>
      </c>
      <c r="D43" s="8" t="s">
        <v>324</v>
      </c>
      <c r="E43" s="8" t="s">
        <v>567</v>
      </c>
      <c r="F43" s="9">
        <f t="shared" ca="1" si="0"/>
        <v>43894</v>
      </c>
      <c r="G43" s="8">
        <f t="shared" ca="1" si="1"/>
        <v>18</v>
      </c>
      <c r="H43" s="10">
        <v>68.219968851534276</v>
      </c>
      <c r="I43" s="8" t="s">
        <v>361</v>
      </c>
      <c r="J43" s="8">
        <f t="shared" ca="1" si="2"/>
        <v>9260</v>
      </c>
    </row>
    <row r="44" spans="1:10" x14ac:dyDescent="0.3">
      <c r="A44" s="8">
        <v>31</v>
      </c>
      <c r="B44" s="4" t="s">
        <v>64</v>
      </c>
      <c r="C44" s="8" t="s">
        <v>331</v>
      </c>
      <c r="D44" s="8" t="s">
        <v>334</v>
      </c>
      <c r="E44" s="8" t="s">
        <v>572</v>
      </c>
      <c r="F44" s="9">
        <f t="shared" ca="1" si="0"/>
        <v>44774</v>
      </c>
      <c r="G44" s="8">
        <f t="shared" ca="1" si="1"/>
        <v>57</v>
      </c>
      <c r="H44" s="10">
        <v>23.675258437188443</v>
      </c>
      <c r="I44" s="8" t="s">
        <v>350</v>
      </c>
      <c r="J44" s="8">
        <f t="shared" ca="1" si="2"/>
        <v>4955</v>
      </c>
    </row>
    <row r="45" spans="1:10" x14ac:dyDescent="0.3">
      <c r="A45" s="8">
        <v>32</v>
      </c>
      <c r="B45" s="4" t="s">
        <v>66</v>
      </c>
      <c r="C45" s="8" t="s">
        <v>335</v>
      </c>
      <c r="D45" s="8" t="s">
        <v>340</v>
      </c>
      <c r="E45" s="8" t="s">
        <v>602</v>
      </c>
      <c r="F45" s="9">
        <f t="shared" ca="1" si="0"/>
        <v>43284</v>
      </c>
      <c r="G45" s="8">
        <f t="shared" ca="1" si="1"/>
        <v>26</v>
      </c>
      <c r="H45" s="10">
        <v>48.06274534182598</v>
      </c>
      <c r="I45" s="8" t="s">
        <v>336</v>
      </c>
      <c r="J45" s="8">
        <f t="shared" ca="1" si="2"/>
        <v>12649</v>
      </c>
    </row>
    <row r="46" spans="1:10" x14ac:dyDescent="0.3">
      <c r="A46" s="8">
        <v>33</v>
      </c>
      <c r="B46" s="4" t="s">
        <v>68</v>
      </c>
      <c r="C46" s="8" t="s">
        <v>345</v>
      </c>
      <c r="D46" s="8" t="s">
        <v>352</v>
      </c>
      <c r="E46" s="8" t="s">
        <v>581</v>
      </c>
      <c r="F46" s="9">
        <f t="shared" ca="1" si="0"/>
        <v>44318</v>
      </c>
      <c r="G46" s="8">
        <f t="shared" ca="1" si="1"/>
        <v>125</v>
      </c>
      <c r="H46" s="10">
        <v>5.0217620880754126</v>
      </c>
      <c r="I46" s="8" t="s">
        <v>344</v>
      </c>
      <c r="J46" s="8">
        <f t="shared" ca="1" si="2"/>
        <v>5383</v>
      </c>
    </row>
    <row r="47" spans="1:10" x14ac:dyDescent="0.3">
      <c r="A47" s="8">
        <v>34</v>
      </c>
      <c r="B47" s="4" t="s">
        <v>70</v>
      </c>
      <c r="C47" s="8" t="s">
        <v>341</v>
      </c>
      <c r="D47" s="8" t="s">
        <v>342</v>
      </c>
      <c r="E47" s="8" t="s">
        <v>578</v>
      </c>
      <c r="F47" s="9">
        <f t="shared" ca="1" si="0"/>
        <v>43491</v>
      </c>
      <c r="G47" s="8">
        <f t="shared" ca="1" si="1"/>
        <v>69</v>
      </c>
      <c r="H47" s="10">
        <v>24.260418946370994</v>
      </c>
      <c r="I47" s="8" t="s">
        <v>344</v>
      </c>
      <c r="J47" s="8">
        <f t="shared" ca="1" si="2"/>
        <v>10172</v>
      </c>
    </row>
    <row r="48" spans="1:10" x14ac:dyDescent="0.3">
      <c r="A48" s="8">
        <v>35</v>
      </c>
      <c r="B48" s="4" t="s">
        <v>72</v>
      </c>
      <c r="C48" s="8" t="s">
        <v>333</v>
      </c>
      <c r="D48" s="8" t="s">
        <v>327</v>
      </c>
      <c r="E48" s="8" t="s">
        <v>596</v>
      </c>
      <c r="F48" s="9">
        <f t="shared" ca="1" si="0"/>
        <v>44411</v>
      </c>
      <c r="G48" s="8">
        <f t="shared" ca="1" si="1"/>
        <v>147</v>
      </c>
      <c r="H48" s="10">
        <v>54.015722923971424</v>
      </c>
      <c r="I48" s="8" t="s">
        <v>358</v>
      </c>
      <c r="J48" s="8">
        <f t="shared" ca="1" si="2"/>
        <v>11745</v>
      </c>
    </row>
    <row r="49" spans="1:13" x14ac:dyDescent="0.3">
      <c r="A49" s="8">
        <v>36</v>
      </c>
      <c r="B49" s="4" t="s">
        <v>73</v>
      </c>
      <c r="C49" s="8" t="s">
        <v>357</v>
      </c>
      <c r="D49" s="8" t="s">
        <v>346</v>
      </c>
      <c r="E49" s="8" t="s">
        <v>581</v>
      </c>
      <c r="F49" s="9">
        <f t="shared" ca="1" si="0"/>
        <v>42658</v>
      </c>
      <c r="G49" s="8">
        <f t="shared" ca="1" si="1"/>
        <v>83</v>
      </c>
      <c r="H49" s="10">
        <v>66.339780787926756</v>
      </c>
      <c r="I49" s="8" t="s">
        <v>343</v>
      </c>
      <c r="J49" s="8">
        <f t="shared" ca="1" si="2"/>
        <v>9744</v>
      </c>
    </row>
    <row r="50" spans="1:13" x14ac:dyDescent="0.3">
      <c r="A50" s="8">
        <v>37</v>
      </c>
      <c r="B50" s="4" t="s">
        <v>75</v>
      </c>
      <c r="C50" s="8" t="s">
        <v>349</v>
      </c>
      <c r="D50" s="8" t="s">
        <v>355</v>
      </c>
      <c r="E50" s="8" t="s">
        <v>590</v>
      </c>
      <c r="F50" s="9">
        <f t="shared" ca="1" si="0"/>
        <v>44457</v>
      </c>
      <c r="G50" s="8">
        <f t="shared" ca="1" si="1"/>
        <v>55</v>
      </c>
      <c r="H50" s="10">
        <v>30.640952149276046</v>
      </c>
      <c r="I50" s="8" t="s">
        <v>330</v>
      </c>
      <c r="J50" s="8">
        <f t="shared" ca="1" si="2"/>
        <v>14397</v>
      </c>
    </row>
    <row r="51" spans="1:13" x14ac:dyDescent="0.3">
      <c r="A51" s="8">
        <v>38</v>
      </c>
      <c r="B51" s="4" t="s">
        <v>632</v>
      </c>
      <c r="C51" s="8" t="s">
        <v>357</v>
      </c>
      <c r="D51" s="8" t="s">
        <v>342</v>
      </c>
      <c r="E51" s="8" t="s">
        <v>564</v>
      </c>
      <c r="F51" s="9">
        <f t="shared" ca="1" si="0"/>
        <v>42619</v>
      </c>
      <c r="G51" s="8">
        <f t="shared" ca="1" si="1"/>
        <v>108</v>
      </c>
      <c r="H51" s="10">
        <v>65.518728330000272</v>
      </c>
      <c r="I51" s="8" t="s">
        <v>358</v>
      </c>
      <c r="J51" s="8">
        <f t="shared" ca="1" si="2"/>
        <v>5140</v>
      </c>
    </row>
    <row r="52" spans="1:13" x14ac:dyDescent="0.3">
      <c r="A52" s="8">
        <v>39</v>
      </c>
      <c r="B52" s="4" t="s">
        <v>79</v>
      </c>
      <c r="C52" s="8" t="s">
        <v>329</v>
      </c>
      <c r="D52" s="8" t="s">
        <v>352</v>
      </c>
      <c r="E52" s="8" t="s">
        <v>596</v>
      </c>
      <c r="F52" s="9">
        <f t="shared" ca="1" si="0"/>
        <v>43849</v>
      </c>
      <c r="G52" s="8">
        <f t="shared" ca="1" si="1"/>
        <v>109</v>
      </c>
      <c r="H52" s="10">
        <v>3.2156626913955044</v>
      </c>
      <c r="I52" s="8" t="s">
        <v>325</v>
      </c>
      <c r="J52" s="8">
        <f t="shared" ca="1" si="2"/>
        <v>8222</v>
      </c>
      <c r="M52">
        <v>3</v>
      </c>
    </row>
    <row r="53" spans="1:13" x14ac:dyDescent="0.3">
      <c r="A53" s="8">
        <v>40</v>
      </c>
      <c r="B53" s="4" t="s">
        <v>81</v>
      </c>
      <c r="C53" s="8" t="s">
        <v>329</v>
      </c>
      <c r="D53" s="8" t="s">
        <v>340</v>
      </c>
      <c r="E53" s="8" t="s">
        <v>574</v>
      </c>
      <c r="F53" s="9">
        <f t="shared" ca="1" si="0"/>
        <v>44145</v>
      </c>
      <c r="G53" s="8">
        <f t="shared" ca="1" si="1"/>
        <v>95</v>
      </c>
      <c r="H53" s="10">
        <v>16.699809800731064</v>
      </c>
      <c r="I53" s="8" t="s">
        <v>328</v>
      </c>
      <c r="J53" s="8">
        <f t="shared" ca="1" si="2"/>
        <v>5253</v>
      </c>
    </row>
    <row r="54" spans="1:13" x14ac:dyDescent="0.3">
      <c r="A54" s="8">
        <v>41</v>
      </c>
      <c r="B54" s="4" t="s">
        <v>83</v>
      </c>
      <c r="C54" s="8" t="s">
        <v>329</v>
      </c>
      <c r="D54" s="8" t="s">
        <v>340</v>
      </c>
      <c r="E54" s="8" t="s">
        <v>590</v>
      </c>
      <c r="F54" s="9">
        <f t="shared" ca="1" si="0"/>
        <v>43157</v>
      </c>
      <c r="G54" s="8">
        <f t="shared" ca="1" si="1"/>
        <v>150</v>
      </c>
      <c r="H54" s="10">
        <v>67.181298520295229</v>
      </c>
      <c r="I54" s="8" t="s">
        <v>330</v>
      </c>
      <c r="J54" s="8">
        <f t="shared" ca="1" si="2"/>
        <v>9684</v>
      </c>
    </row>
    <row r="55" spans="1:13" x14ac:dyDescent="0.3">
      <c r="A55" s="8">
        <v>42</v>
      </c>
      <c r="B55" s="4" t="s">
        <v>85</v>
      </c>
      <c r="C55" s="8" t="s">
        <v>357</v>
      </c>
      <c r="D55" s="8" t="s">
        <v>334</v>
      </c>
      <c r="E55" s="8" t="s">
        <v>570</v>
      </c>
      <c r="F55" s="9">
        <f t="shared" ca="1" si="0"/>
        <v>43487</v>
      </c>
      <c r="G55" s="8">
        <f t="shared" ca="1" si="1"/>
        <v>65</v>
      </c>
      <c r="H55" s="10">
        <v>19.832691786231109</v>
      </c>
      <c r="I55" s="8" t="s">
        <v>353</v>
      </c>
      <c r="J55" s="8">
        <f t="shared" ca="1" si="2"/>
        <v>13908</v>
      </c>
    </row>
    <row r="56" spans="1:13" x14ac:dyDescent="0.3">
      <c r="A56" s="8">
        <v>43</v>
      </c>
      <c r="B56" s="4" t="s">
        <v>633</v>
      </c>
      <c r="C56" s="8" t="s">
        <v>333</v>
      </c>
      <c r="D56" s="8" t="s">
        <v>327</v>
      </c>
      <c r="E56" s="8" t="s">
        <v>572</v>
      </c>
      <c r="F56" s="9">
        <f t="shared" ca="1" si="0"/>
        <v>44016</v>
      </c>
      <c r="G56" s="8">
        <f t="shared" ca="1" si="1"/>
        <v>30</v>
      </c>
      <c r="H56" s="10">
        <v>6.7778965994902034</v>
      </c>
      <c r="I56" s="8" t="s">
        <v>343</v>
      </c>
      <c r="J56" s="8">
        <f t="shared" ca="1" si="2"/>
        <v>13062</v>
      </c>
    </row>
    <row r="57" spans="1:13" x14ac:dyDescent="0.3">
      <c r="A57" s="8">
        <v>44</v>
      </c>
      <c r="B57" s="4" t="s">
        <v>634</v>
      </c>
      <c r="C57" s="8" t="s">
        <v>341</v>
      </c>
      <c r="D57" s="8" t="s">
        <v>346</v>
      </c>
      <c r="E57" s="8" t="s">
        <v>570</v>
      </c>
      <c r="F57" s="9">
        <f t="shared" ca="1" si="0"/>
        <v>44515</v>
      </c>
      <c r="G57" s="8">
        <f t="shared" ca="1" si="1"/>
        <v>49</v>
      </c>
      <c r="H57" s="10">
        <v>22.515683125595007</v>
      </c>
      <c r="I57" s="8" t="s">
        <v>330</v>
      </c>
      <c r="J57" s="8">
        <f t="shared" ca="1" si="2"/>
        <v>8390</v>
      </c>
    </row>
    <row r="58" spans="1:13" x14ac:dyDescent="0.3">
      <c r="A58" s="8">
        <v>45</v>
      </c>
      <c r="B58" s="4" t="s">
        <v>89</v>
      </c>
      <c r="C58" s="8" t="s">
        <v>335</v>
      </c>
      <c r="D58" s="8" t="s">
        <v>337</v>
      </c>
      <c r="E58" s="8" t="s">
        <v>602</v>
      </c>
      <c r="F58" s="9">
        <f t="shared" ca="1" si="0"/>
        <v>43702</v>
      </c>
      <c r="G58" s="8">
        <f t="shared" ca="1" si="1"/>
        <v>102</v>
      </c>
      <c r="H58" s="10">
        <v>77.546193529894566</v>
      </c>
      <c r="I58" s="8" t="s">
        <v>336</v>
      </c>
      <c r="J58" s="8">
        <f t="shared" ca="1" si="2"/>
        <v>3433</v>
      </c>
    </row>
    <row r="59" spans="1:13" x14ac:dyDescent="0.3">
      <c r="A59" s="8">
        <v>46</v>
      </c>
      <c r="B59" s="4" t="s">
        <v>91</v>
      </c>
      <c r="C59" s="8" t="s">
        <v>326</v>
      </c>
      <c r="D59" s="8" t="s">
        <v>342</v>
      </c>
      <c r="E59" s="8" t="s">
        <v>578</v>
      </c>
      <c r="F59" s="9">
        <f t="shared" ca="1" si="0"/>
        <v>44799</v>
      </c>
      <c r="G59" s="8">
        <f t="shared" ca="1" si="1"/>
        <v>46</v>
      </c>
      <c r="H59" s="10">
        <v>94.210266729710597</v>
      </c>
      <c r="I59" s="8" t="s">
        <v>358</v>
      </c>
      <c r="J59" s="8">
        <f t="shared" ca="1" si="2"/>
        <v>6328</v>
      </c>
    </row>
    <row r="60" spans="1:13" x14ac:dyDescent="0.3">
      <c r="A60" s="8">
        <v>47</v>
      </c>
      <c r="B60" s="4" t="s">
        <v>93</v>
      </c>
      <c r="C60" s="8" t="s">
        <v>331</v>
      </c>
      <c r="D60" s="8" t="s">
        <v>340</v>
      </c>
      <c r="E60" s="8" t="s">
        <v>572</v>
      </c>
      <c r="F60" s="9">
        <f t="shared" ca="1" si="0"/>
        <v>43155</v>
      </c>
      <c r="G60" s="8">
        <f t="shared" ca="1" si="1"/>
        <v>138</v>
      </c>
      <c r="H60" s="10">
        <v>25.052537370644377</v>
      </c>
      <c r="I60" s="8" t="s">
        <v>348</v>
      </c>
      <c r="J60" s="8">
        <f t="shared" ca="1" si="2"/>
        <v>9060</v>
      </c>
    </row>
    <row r="61" spans="1:13" x14ac:dyDescent="0.3">
      <c r="A61" s="8">
        <v>48</v>
      </c>
      <c r="B61" s="4" t="s">
        <v>95</v>
      </c>
      <c r="C61" s="8" t="s">
        <v>333</v>
      </c>
      <c r="D61" s="8" t="s">
        <v>352</v>
      </c>
      <c r="E61" s="8" t="s">
        <v>570</v>
      </c>
      <c r="F61" s="9">
        <f t="shared" ca="1" si="0"/>
        <v>43908</v>
      </c>
      <c r="G61" s="8">
        <f t="shared" ca="1" si="1"/>
        <v>51</v>
      </c>
      <c r="H61" s="10">
        <v>16.767765725364161</v>
      </c>
      <c r="I61" s="8" t="s">
        <v>328</v>
      </c>
      <c r="J61" s="8">
        <f t="shared" ca="1" si="2"/>
        <v>4464</v>
      </c>
    </row>
    <row r="62" spans="1:13" x14ac:dyDescent="0.3">
      <c r="A62" s="8">
        <v>49</v>
      </c>
      <c r="B62" s="4" t="s">
        <v>97</v>
      </c>
      <c r="C62" s="8" t="s">
        <v>345</v>
      </c>
      <c r="D62" s="8" t="s">
        <v>340</v>
      </c>
      <c r="E62" s="8" t="s">
        <v>590</v>
      </c>
      <c r="F62" s="9">
        <f t="shared" ca="1" si="0"/>
        <v>43743</v>
      </c>
      <c r="G62" s="8">
        <f t="shared" ca="1" si="1"/>
        <v>138</v>
      </c>
      <c r="H62" s="10">
        <v>40.336375047095999</v>
      </c>
      <c r="I62" s="8" t="s">
        <v>325</v>
      </c>
      <c r="J62" s="8">
        <f t="shared" ca="1" si="2"/>
        <v>4944</v>
      </c>
    </row>
    <row r="63" spans="1:13" x14ac:dyDescent="0.3">
      <c r="A63" s="8">
        <v>50</v>
      </c>
      <c r="B63" s="4" t="s">
        <v>99</v>
      </c>
      <c r="C63" s="8" t="s">
        <v>323</v>
      </c>
      <c r="D63" s="8" t="s">
        <v>332</v>
      </c>
      <c r="E63" s="8" t="s">
        <v>564</v>
      </c>
      <c r="F63" s="9">
        <f t="shared" ca="1" si="0"/>
        <v>43985</v>
      </c>
      <c r="G63" s="8">
        <f t="shared" ca="1" si="1"/>
        <v>122</v>
      </c>
      <c r="H63" s="10">
        <v>68.633778932540181</v>
      </c>
      <c r="I63" s="8" t="s">
        <v>344</v>
      </c>
      <c r="J63" s="8">
        <f t="shared" ca="1" si="2"/>
        <v>14606</v>
      </c>
    </row>
    <row r="64" spans="1:13" x14ac:dyDescent="0.3">
      <c r="A64" s="8">
        <v>51</v>
      </c>
      <c r="B64" s="4" t="s">
        <v>635</v>
      </c>
      <c r="C64" s="8" t="s">
        <v>360</v>
      </c>
      <c r="D64" s="8" t="s">
        <v>337</v>
      </c>
      <c r="E64" s="8" t="s">
        <v>564</v>
      </c>
      <c r="F64" s="9">
        <f t="shared" ca="1" si="0"/>
        <v>43800</v>
      </c>
      <c r="G64" s="8">
        <f t="shared" ca="1" si="1"/>
        <v>35</v>
      </c>
      <c r="H64" s="10">
        <v>96.547097450303355</v>
      </c>
      <c r="I64" s="8" t="s">
        <v>358</v>
      </c>
      <c r="J64" s="8">
        <f t="shared" ca="1" si="2"/>
        <v>3762</v>
      </c>
    </row>
    <row r="65" spans="1:10" x14ac:dyDescent="0.3">
      <c r="A65" s="8">
        <v>52</v>
      </c>
      <c r="B65" s="4" t="s">
        <v>103</v>
      </c>
      <c r="C65" s="8" t="s">
        <v>362</v>
      </c>
      <c r="D65" s="8" t="s">
        <v>324</v>
      </c>
      <c r="E65" s="8" t="s">
        <v>581</v>
      </c>
      <c r="F65" s="9">
        <f t="shared" ca="1" si="0"/>
        <v>44832</v>
      </c>
      <c r="G65" s="8">
        <f t="shared" ca="1" si="1"/>
        <v>20</v>
      </c>
      <c r="H65" s="10">
        <v>38.35144757225077</v>
      </c>
      <c r="I65" s="8" t="s">
        <v>338</v>
      </c>
      <c r="J65" s="8">
        <f t="shared" ca="1" si="2"/>
        <v>11988</v>
      </c>
    </row>
    <row r="66" spans="1:10" x14ac:dyDescent="0.3">
      <c r="A66" s="8">
        <v>53</v>
      </c>
      <c r="B66" s="4" t="s">
        <v>105</v>
      </c>
      <c r="C66" s="8" t="s">
        <v>335</v>
      </c>
      <c r="D66" s="8" t="s">
        <v>337</v>
      </c>
      <c r="E66" s="8" t="s">
        <v>596</v>
      </c>
      <c r="F66" s="9">
        <f t="shared" ca="1" si="0"/>
        <v>43511</v>
      </c>
      <c r="G66" s="8">
        <f t="shared" ca="1" si="1"/>
        <v>94</v>
      </c>
      <c r="H66" s="10">
        <v>71.876308068126804</v>
      </c>
      <c r="I66" s="8" t="s">
        <v>325</v>
      </c>
      <c r="J66" s="8">
        <f t="shared" ca="1" si="2"/>
        <v>13127</v>
      </c>
    </row>
    <row r="67" spans="1:10" x14ac:dyDescent="0.3">
      <c r="A67" s="8">
        <v>54</v>
      </c>
      <c r="B67" s="4" t="s">
        <v>636</v>
      </c>
      <c r="C67" s="8" t="s">
        <v>333</v>
      </c>
      <c r="D67" s="8" t="s">
        <v>337</v>
      </c>
      <c r="E67" s="8" t="s">
        <v>570</v>
      </c>
      <c r="F67" s="9">
        <f t="shared" ca="1" si="0"/>
        <v>44833</v>
      </c>
      <c r="G67" s="8">
        <f t="shared" ca="1" si="1"/>
        <v>48</v>
      </c>
      <c r="H67" s="10">
        <v>40.342719416346512</v>
      </c>
      <c r="I67" s="8" t="s">
        <v>328</v>
      </c>
      <c r="J67" s="8">
        <f t="shared" ca="1" si="2"/>
        <v>12500</v>
      </c>
    </row>
    <row r="68" spans="1:10" x14ac:dyDescent="0.3">
      <c r="A68" s="8">
        <v>55</v>
      </c>
      <c r="B68" s="4" t="s">
        <v>108</v>
      </c>
      <c r="C68" s="8" t="s">
        <v>360</v>
      </c>
      <c r="D68" s="8" t="s">
        <v>332</v>
      </c>
      <c r="E68" s="8" t="s">
        <v>596</v>
      </c>
      <c r="F68" s="9">
        <f t="shared" ca="1" si="0"/>
        <v>44300</v>
      </c>
      <c r="G68" s="8">
        <f t="shared" ca="1" si="1"/>
        <v>139</v>
      </c>
      <c r="H68" s="10">
        <v>45.182430131615554</v>
      </c>
      <c r="I68" s="8" t="s">
        <v>348</v>
      </c>
      <c r="J68" s="8">
        <f t="shared" ca="1" si="2"/>
        <v>13557</v>
      </c>
    </row>
    <row r="69" spans="1:10" x14ac:dyDescent="0.3">
      <c r="A69" s="8">
        <v>56</v>
      </c>
      <c r="B69" s="4" t="s">
        <v>110</v>
      </c>
      <c r="C69" s="8" t="s">
        <v>360</v>
      </c>
      <c r="D69" s="8" t="s">
        <v>327</v>
      </c>
      <c r="E69" s="8" t="s">
        <v>572</v>
      </c>
      <c r="F69" s="9">
        <f t="shared" ca="1" si="0"/>
        <v>43303</v>
      </c>
      <c r="G69" s="8">
        <f t="shared" ca="1" si="1"/>
        <v>22</v>
      </c>
      <c r="H69" s="10">
        <v>29.819902794109296</v>
      </c>
      <c r="I69" s="8" t="s">
        <v>353</v>
      </c>
      <c r="J69" s="8">
        <f t="shared" ca="1" si="2"/>
        <v>10643</v>
      </c>
    </row>
    <row r="70" spans="1:10" x14ac:dyDescent="0.3">
      <c r="A70" s="8">
        <v>57</v>
      </c>
      <c r="B70" s="4" t="s">
        <v>112</v>
      </c>
      <c r="C70" s="8" t="s">
        <v>357</v>
      </c>
      <c r="D70" s="8" t="s">
        <v>355</v>
      </c>
      <c r="E70" s="8" t="s">
        <v>581</v>
      </c>
      <c r="F70" s="9">
        <f t="shared" ca="1" si="0"/>
        <v>43740</v>
      </c>
      <c r="G70" s="8">
        <f t="shared" ca="1" si="1"/>
        <v>132</v>
      </c>
      <c r="H70" s="10">
        <v>62.722901690519095</v>
      </c>
      <c r="I70" s="8" t="s">
        <v>359</v>
      </c>
      <c r="J70" s="8">
        <f t="shared" ca="1" si="2"/>
        <v>13857</v>
      </c>
    </row>
    <row r="71" spans="1:10" x14ac:dyDescent="0.3">
      <c r="A71" s="8">
        <v>58</v>
      </c>
      <c r="B71" s="4" t="s">
        <v>114</v>
      </c>
      <c r="C71" s="8" t="s">
        <v>331</v>
      </c>
      <c r="D71" s="8" t="s">
        <v>337</v>
      </c>
      <c r="E71" s="8" t="s">
        <v>590</v>
      </c>
      <c r="F71" s="9">
        <f t="shared" ca="1" si="0"/>
        <v>44493</v>
      </c>
      <c r="G71" s="8">
        <f t="shared" ca="1" si="1"/>
        <v>113</v>
      </c>
      <c r="H71" s="10">
        <v>94.545700285218487</v>
      </c>
      <c r="I71" s="8" t="s">
        <v>343</v>
      </c>
      <c r="J71" s="8">
        <f t="shared" ca="1" si="2"/>
        <v>3528</v>
      </c>
    </row>
    <row r="72" spans="1:10" x14ac:dyDescent="0.3">
      <c r="A72" s="8">
        <v>59</v>
      </c>
      <c r="B72" s="4" t="s">
        <v>116</v>
      </c>
      <c r="C72" s="8" t="s">
        <v>341</v>
      </c>
      <c r="D72" s="8" t="s">
        <v>332</v>
      </c>
      <c r="E72" s="8" t="s">
        <v>581</v>
      </c>
      <c r="F72" s="9">
        <f t="shared" ca="1" si="0"/>
        <v>42760</v>
      </c>
      <c r="G72" s="8">
        <f t="shared" ca="1" si="1"/>
        <v>27</v>
      </c>
      <c r="H72" s="10">
        <v>91.830108981952876</v>
      </c>
      <c r="I72" s="8" t="s">
        <v>359</v>
      </c>
      <c r="J72" s="8">
        <f t="shared" ca="1" si="2"/>
        <v>4246</v>
      </c>
    </row>
    <row r="73" spans="1:10" x14ac:dyDescent="0.3">
      <c r="A73" s="8">
        <v>60</v>
      </c>
      <c r="B73" s="4" t="s">
        <v>118</v>
      </c>
      <c r="C73" s="8" t="s">
        <v>349</v>
      </c>
      <c r="D73" s="8" t="s">
        <v>355</v>
      </c>
      <c r="E73" s="8" t="s">
        <v>581</v>
      </c>
      <c r="F73" s="9">
        <f t="shared" ca="1" si="0"/>
        <v>44626</v>
      </c>
      <c r="G73" s="8">
        <f t="shared" ca="1" si="1"/>
        <v>70</v>
      </c>
      <c r="H73" s="10">
        <v>60.925133281172549</v>
      </c>
      <c r="I73" s="8" t="s">
        <v>358</v>
      </c>
      <c r="J73" s="8">
        <f t="shared" ca="1" si="2"/>
        <v>1465</v>
      </c>
    </row>
    <row r="74" spans="1:10" x14ac:dyDescent="0.3">
      <c r="A74" s="8">
        <v>61</v>
      </c>
      <c r="B74" s="4" t="s">
        <v>120</v>
      </c>
      <c r="C74" s="8" t="s">
        <v>323</v>
      </c>
      <c r="D74" s="8" t="s">
        <v>340</v>
      </c>
      <c r="E74" s="8" t="s">
        <v>574</v>
      </c>
      <c r="F74" s="9">
        <f t="shared" ca="1" si="0"/>
        <v>44449</v>
      </c>
      <c r="G74" s="8">
        <f t="shared" ca="1" si="1"/>
        <v>93</v>
      </c>
      <c r="H74" s="10">
        <v>61.115442507900966</v>
      </c>
      <c r="I74" s="8" t="s">
        <v>351</v>
      </c>
      <c r="J74" s="8">
        <f t="shared" ca="1" si="2"/>
        <v>1980</v>
      </c>
    </row>
    <row r="75" spans="1:10" x14ac:dyDescent="0.3">
      <c r="A75" s="8">
        <v>62</v>
      </c>
      <c r="B75" s="4" t="s">
        <v>122</v>
      </c>
      <c r="C75" s="8" t="s">
        <v>326</v>
      </c>
      <c r="D75" s="8" t="s">
        <v>352</v>
      </c>
      <c r="E75" s="8" t="s">
        <v>602</v>
      </c>
      <c r="F75" s="9">
        <f t="shared" ca="1" si="0"/>
        <v>44530</v>
      </c>
      <c r="G75" s="8">
        <f t="shared" ca="1" si="1"/>
        <v>38</v>
      </c>
      <c r="H75" s="10">
        <v>23.232607668196252</v>
      </c>
      <c r="I75" s="8" t="s">
        <v>344</v>
      </c>
      <c r="J75" s="8">
        <f t="shared" ca="1" si="2"/>
        <v>13777</v>
      </c>
    </row>
    <row r="76" spans="1:10" x14ac:dyDescent="0.3">
      <c r="A76" s="8">
        <v>63</v>
      </c>
      <c r="B76" s="4" t="s">
        <v>124</v>
      </c>
      <c r="C76" s="8" t="s">
        <v>349</v>
      </c>
      <c r="D76" s="8" t="s">
        <v>352</v>
      </c>
      <c r="E76" s="8" t="s">
        <v>581</v>
      </c>
      <c r="F76" s="9">
        <f t="shared" ca="1" si="0"/>
        <v>44583</v>
      </c>
      <c r="G76" s="8">
        <f t="shared" ca="1" si="1"/>
        <v>135</v>
      </c>
      <c r="H76" s="10">
        <v>93.031881923065797</v>
      </c>
      <c r="I76" s="8" t="s">
        <v>338</v>
      </c>
      <c r="J76" s="8">
        <f t="shared" ca="1" si="2"/>
        <v>3879</v>
      </c>
    </row>
    <row r="77" spans="1:10" x14ac:dyDescent="0.3">
      <c r="A77" s="8">
        <v>64</v>
      </c>
      <c r="B77" s="4" t="s">
        <v>126</v>
      </c>
      <c r="C77" s="8" t="s">
        <v>335</v>
      </c>
      <c r="D77" s="8" t="s">
        <v>342</v>
      </c>
      <c r="E77" s="8" t="s">
        <v>578</v>
      </c>
      <c r="F77" s="9">
        <f t="shared" ca="1" si="0"/>
        <v>43306</v>
      </c>
      <c r="G77" s="8">
        <f t="shared" ca="1" si="1"/>
        <v>69</v>
      </c>
      <c r="H77" s="10">
        <v>44.550423663960515</v>
      </c>
      <c r="I77" s="8" t="s">
        <v>348</v>
      </c>
      <c r="J77" s="8">
        <f t="shared" ca="1" si="2"/>
        <v>10219</v>
      </c>
    </row>
    <row r="78" spans="1:10" x14ac:dyDescent="0.3">
      <c r="A78" s="8">
        <v>65</v>
      </c>
      <c r="B78" s="4" t="s">
        <v>128</v>
      </c>
      <c r="C78" s="8" t="s">
        <v>323</v>
      </c>
      <c r="D78" s="8" t="s">
        <v>352</v>
      </c>
      <c r="E78" s="8" t="s">
        <v>590</v>
      </c>
      <c r="F78" s="9">
        <f t="shared" ca="1" si="0"/>
        <v>44882</v>
      </c>
      <c r="G78" s="8">
        <f t="shared" ca="1" si="1"/>
        <v>120</v>
      </c>
      <c r="H78" s="10">
        <v>39.035812147922222</v>
      </c>
      <c r="I78" s="8" t="s">
        <v>351</v>
      </c>
      <c r="J78" s="8">
        <f t="shared" ca="1" si="2"/>
        <v>10006</v>
      </c>
    </row>
    <row r="79" spans="1:10" x14ac:dyDescent="0.3">
      <c r="A79" s="8">
        <v>66</v>
      </c>
      <c r="B79" s="4" t="s">
        <v>130</v>
      </c>
      <c r="C79" s="8" t="s">
        <v>329</v>
      </c>
      <c r="D79" s="8" t="s">
        <v>327</v>
      </c>
      <c r="E79" s="8" t="s">
        <v>602</v>
      </c>
      <c r="F79" s="9">
        <f t="shared" ref="F79:F142" ca="1" si="3">RANDBETWEEN(42500,44900)</f>
        <v>44194</v>
      </c>
      <c r="G79" s="8">
        <f t="shared" ref="G79:G142" ca="1" si="4">RANDBETWEEN(10,150)</f>
        <v>18</v>
      </c>
      <c r="H79" s="10">
        <v>84.117037305440974</v>
      </c>
      <c r="I79" s="8" t="s">
        <v>348</v>
      </c>
      <c r="J79" s="8">
        <f t="shared" ref="J79:J142" ca="1" si="5">RANDBETWEEN(1000,15000)</f>
        <v>10171</v>
      </c>
    </row>
    <row r="80" spans="1:10" x14ac:dyDescent="0.3">
      <c r="A80" s="8">
        <v>67</v>
      </c>
      <c r="B80" s="4" t="s">
        <v>637</v>
      </c>
      <c r="C80" s="8" t="s">
        <v>362</v>
      </c>
      <c r="D80" s="8" t="s">
        <v>334</v>
      </c>
      <c r="E80" s="8" t="s">
        <v>572</v>
      </c>
      <c r="F80" s="9">
        <f t="shared" ca="1" si="3"/>
        <v>42852</v>
      </c>
      <c r="G80" s="8">
        <f t="shared" ca="1" si="4"/>
        <v>65</v>
      </c>
      <c r="H80" s="10">
        <v>13.681120789155313</v>
      </c>
      <c r="I80" s="8" t="s">
        <v>351</v>
      </c>
      <c r="J80" s="8">
        <f t="shared" ca="1" si="5"/>
        <v>6004</v>
      </c>
    </row>
    <row r="81" spans="1:10" x14ac:dyDescent="0.3">
      <c r="A81" s="8">
        <v>68</v>
      </c>
      <c r="B81" s="4" t="s">
        <v>134</v>
      </c>
      <c r="C81" s="8" t="s">
        <v>360</v>
      </c>
      <c r="D81" s="8" t="s">
        <v>334</v>
      </c>
      <c r="E81" s="8" t="s">
        <v>590</v>
      </c>
      <c r="F81" s="9">
        <f t="shared" ca="1" si="3"/>
        <v>43073</v>
      </c>
      <c r="G81" s="8">
        <f t="shared" ca="1" si="4"/>
        <v>114</v>
      </c>
      <c r="H81" s="10">
        <v>41.562613386704982</v>
      </c>
      <c r="I81" s="8" t="s">
        <v>348</v>
      </c>
      <c r="J81" s="8">
        <f t="shared" ca="1" si="5"/>
        <v>6460</v>
      </c>
    </row>
    <row r="82" spans="1:10" x14ac:dyDescent="0.3">
      <c r="A82" s="8">
        <v>69</v>
      </c>
      <c r="B82" s="4" t="s">
        <v>136</v>
      </c>
      <c r="C82" s="8" t="s">
        <v>335</v>
      </c>
      <c r="D82" s="8" t="s">
        <v>342</v>
      </c>
      <c r="E82" s="8" t="s">
        <v>596</v>
      </c>
      <c r="F82" s="9">
        <f t="shared" ca="1" si="3"/>
        <v>44862</v>
      </c>
      <c r="G82" s="8">
        <f t="shared" ca="1" si="4"/>
        <v>20</v>
      </c>
      <c r="H82" s="10">
        <v>22.463694055991152</v>
      </c>
      <c r="I82" s="8" t="s">
        <v>351</v>
      </c>
      <c r="J82" s="8">
        <f t="shared" ca="1" si="5"/>
        <v>11202</v>
      </c>
    </row>
    <row r="83" spans="1:10" x14ac:dyDescent="0.3">
      <c r="A83" s="8">
        <v>70</v>
      </c>
      <c r="B83" s="4" t="s">
        <v>138</v>
      </c>
      <c r="C83" s="8" t="s">
        <v>333</v>
      </c>
      <c r="D83" s="8" t="s">
        <v>342</v>
      </c>
      <c r="E83" s="8" t="s">
        <v>578</v>
      </c>
      <c r="F83" s="9">
        <f t="shared" ca="1" si="3"/>
        <v>44212</v>
      </c>
      <c r="G83" s="8">
        <f t="shared" ca="1" si="4"/>
        <v>36</v>
      </c>
      <c r="H83" s="10">
        <v>66.717039369400851</v>
      </c>
      <c r="I83" s="8" t="s">
        <v>358</v>
      </c>
      <c r="J83" s="8">
        <f t="shared" ca="1" si="5"/>
        <v>4074</v>
      </c>
    </row>
    <row r="84" spans="1:10" x14ac:dyDescent="0.3">
      <c r="A84" s="8">
        <v>71</v>
      </c>
      <c r="B84" s="4" t="s">
        <v>140</v>
      </c>
      <c r="C84" s="8" t="s">
        <v>323</v>
      </c>
      <c r="D84" s="8" t="s">
        <v>324</v>
      </c>
      <c r="E84" s="8" t="s">
        <v>572</v>
      </c>
      <c r="F84" s="9">
        <f t="shared" ca="1" si="3"/>
        <v>42804</v>
      </c>
      <c r="G84" s="8">
        <f t="shared" ca="1" si="4"/>
        <v>59</v>
      </c>
      <c r="H84" s="10">
        <v>34.998340312181952</v>
      </c>
      <c r="I84" s="8" t="s">
        <v>358</v>
      </c>
      <c r="J84" s="8">
        <f t="shared" ca="1" si="5"/>
        <v>10304</v>
      </c>
    </row>
    <row r="85" spans="1:10" x14ac:dyDescent="0.3">
      <c r="A85" s="8">
        <v>72</v>
      </c>
      <c r="B85" s="4" t="s">
        <v>638</v>
      </c>
      <c r="C85" s="8" t="s">
        <v>335</v>
      </c>
      <c r="D85" s="8" t="s">
        <v>342</v>
      </c>
      <c r="E85" s="8" t="s">
        <v>602</v>
      </c>
      <c r="F85" s="9">
        <f t="shared" ca="1" si="3"/>
        <v>44149</v>
      </c>
      <c r="G85" s="8">
        <f t="shared" ca="1" si="4"/>
        <v>131</v>
      </c>
      <c r="H85" s="10">
        <v>2.8178979407643032</v>
      </c>
      <c r="I85" s="8" t="s">
        <v>354</v>
      </c>
      <c r="J85" s="8">
        <f t="shared" ca="1" si="5"/>
        <v>1734</v>
      </c>
    </row>
    <row r="86" spans="1:10" x14ac:dyDescent="0.3">
      <c r="A86" s="8">
        <v>73</v>
      </c>
      <c r="B86" s="4" t="s">
        <v>144</v>
      </c>
      <c r="C86" s="8" t="s">
        <v>349</v>
      </c>
      <c r="D86" s="8" t="s">
        <v>332</v>
      </c>
      <c r="E86" s="8" t="s">
        <v>602</v>
      </c>
      <c r="F86" s="9">
        <f t="shared" ca="1" si="3"/>
        <v>44198</v>
      </c>
      <c r="G86" s="8">
        <f t="shared" ca="1" si="4"/>
        <v>67</v>
      </c>
      <c r="H86" s="10">
        <v>100.60206063922163</v>
      </c>
      <c r="I86" s="8" t="s">
        <v>358</v>
      </c>
      <c r="J86" s="8">
        <f t="shared" ca="1" si="5"/>
        <v>10931</v>
      </c>
    </row>
    <row r="87" spans="1:10" x14ac:dyDescent="0.3">
      <c r="A87" s="8">
        <v>74</v>
      </c>
      <c r="B87" s="4" t="s">
        <v>146</v>
      </c>
      <c r="C87" s="8" t="s">
        <v>360</v>
      </c>
      <c r="D87" s="8" t="s">
        <v>334</v>
      </c>
      <c r="E87" s="8" t="s">
        <v>596</v>
      </c>
      <c r="F87" s="9">
        <f t="shared" ca="1" si="3"/>
        <v>44811</v>
      </c>
      <c r="G87" s="8">
        <f t="shared" ca="1" si="4"/>
        <v>35</v>
      </c>
      <c r="H87" s="10">
        <v>88.708095120275686</v>
      </c>
      <c r="I87" s="8" t="s">
        <v>328</v>
      </c>
      <c r="J87" s="8">
        <f t="shared" ca="1" si="5"/>
        <v>3671</v>
      </c>
    </row>
    <row r="88" spans="1:10" x14ac:dyDescent="0.3">
      <c r="A88" s="8">
        <v>75</v>
      </c>
      <c r="B88" s="4" t="s">
        <v>148</v>
      </c>
      <c r="C88" s="8" t="s">
        <v>333</v>
      </c>
      <c r="D88" s="8" t="s">
        <v>327</v>
      </c>
      <c r="E88" s="8" t="s">
        <v>570</v>
      </c>
      <c r="F88" s="9">
        <f t="shared" ca="1" si="3"/>
        <v>43190</v>
      </c>
      <c r="G88" s="8">
        <f t="shared" ca="1" si="4"/>
        <v>139</v>
      </c>
      <c r="H88" s="10">
        <v>9.8704597846994044</v>
      </c>
      <c r="I88" s="8" t="s">
        <v>353</v>
      </c>
      <c r="J88" s="8">
        <f t="shared" ca="1" si="5"/>
        <v>4844</v>
      </c>
    </row>
    <row r="89" spans="1:10" x14ac:dyDescent="0.3">
      <c r="A89" s="8">
        <v>76</v>
      </c>
      <c r="B89" s="4" t="s">
        <v>150</v>
      </c>
      <c r="C89" s="8" t="s">
        <v>362</v>
      </c>
      <c r="D89" s="8" t="s">
        <v>332</v>
      </c>
      <c r="E89" s="8" t="s">
        <v>564</v>
      </c>
      <c r="F89" s="9">
        <f t="shared" ca="1" si="3"/>
        <v>44805</v>
      </c>
      <c r="G89" s="8">
        <f t="shared" ca="1" si="4"/>
        <v>79</v>
      </c>
      <c r="H89" s="10">
        <v>48.566844743239116</v>
      </c>
      <c r="I89" s="8" t="s">
        <v>354</v>
      </c>
      <c r="J89" s="8">
        <f t="shared" ca="1" si="5"/>
        <v>13672</v>
      </c>
    </row>
    <row r="90" spans="1:10" x14ac:dyDescent="0.3">
      <c r="A90" s="8">
        <v>77</v>
      </c>
      <c r="B90" s="4" t="s">
        <v>151</v>
      </c>
      <c r="C90" s="8" t="s">
        <v>326</v>
      </c>
      <c r="D90" s="8" t="s">
        <v>340</v>
      </c>
      <c r="E90" s="8" t="s">
        <v>570</v>
      </c>
      <c r="F90" s="9">
        <f t="shared" ca="1" si="3"/>
        <v>44229</v>
      </c>
      <c r="G90" s="8">
        <f t="shared" ca="1" si="4"/>
        <v>20</v>
      </c>
      <c r="H90" s="10">
        <v>91.979471314677269</v>
      </c>
      <c r="I90" s="8" t="s">
        <v>348</v>
      </c>
      <c r="J90" s="8">
        <f t="shared" ca="1" si="5"/>
        <v>14958</v>
      </c>
    </row>
    <row r="91" spans="1:10" x14ac:dyDescent="0.3">
      <c r="A91" s="8">
        <v>78</v>
      </c>
      <c r="B91" s="4" t="s">
        <v>639</v>
      </c>
      <c r="C91" s="8" t="s">
        <v>341</v>
      </c>
      <c r="D91" s="8" t="s">
        <v>346</v>
      </c>
      <c r="E91" s="8" t="s">
        <v>567</v>
      </c>
      <c r="F91" s="9">
        <f t="shared" ca="1" si="3"/>
        <v>43739</v>
      </c>
      <c r="G91" s="8">
        <f t="shared" ca="1" si="4"/>
        <v>35</v>
      </c>
      <c r="H91" s="10">
        <v>3.9512537065261903</v>
      </c>
      <c r="I91" s="8" t="s">
        <v>328</v>
      </c>
      <c r="J91" s="8">
        <f t="shared" ca="1" si="5"/>
        <v>10066</v>
      </c>
    </row>
    <row r="92" spans="1:10" x14ac:dyDescent="0.3">
      <c r="A92" s="8">
        <v>79</v>
      </c>
      <c r="B92" s="4" t="s">
        <v>155</v>
      </c>
      <c r="C92" s="8" t="s">
        <v>323</v>
      </c>
      <c r="D92" s="8" t="s">
        <v>327</v>
      </c>
      <c r="E92" s="8" t="s">
        <v>596</v>
      </c>
      <c r="F92" s="9">
        <f t="shared" ca="1" si="3"/>
        <v>43393</v>
      </c>
      <c r="G92" s="8">
        <f t="shared" ca="1" si="4"/>
        <v>20</v>
      </c>
      <c r="H92" s="10">
        <v>96.085004084283582</v>
      </c>
      <c r="I92" s="8" t="s">
        <v>353</v>
      </c>
      <c r="J92" s="8">
        <f t="shared" ca="1" si="5"/>
        <v>11055</v>
      </c>
    </row>
    <row r="93" spans="1:10" x14ac:dyDescent="0.3">
      <c r="A93" s="8">
        <v>80</v>
      </c>
      <c r="B93" s="4" t="s">
        <v>157</v>
      </c>
      <c r="C93" s="8" t="s">
        <v>333</v>
      </c>
      <c r="D93" s="8" t="s">
        <v>324</v>
      </c>
      <c r="E93" s="8" t="s">
        <v>602</v>
      </c>
      <c r="F93" s="9">
        <f t="shared" ca="1" si="3"/>
        <v>44194</v>
      </c>
      <c r="G93" s="8">
        <f t="shared" ca="1" si="4"/>
        <v>34</v>
      </c>
      <c r="H93" s="10">
        <v>95.003861383984841</v>
      </c>
      <c r="I93" s="8" t="s">
        <v>361</v>
      </c>
      <c r="J93" s="8">
        <f t="shared" ca="1" si="5"/>
        <v>4972</v>
      </c>
    </row>
    <row r="94" spans="1:10" x14ac:dyDescent="0.3">
      <c r="A94" s="8">
        <v>81</v>
      </c>
      <c r="B94" s="4" t="s">
        <v>159</v>
      </c>
      <c r="C94" s="8" t="s">
        <v>329</v>
      </c>
      <c r="D94" s="8" t="s">
        <v>337</v>
      </c>
      <c r="E94" s="8" t="s">
        <v>596</v>
      </c>
      <c r="F94" s="9">
        <f t="shared" ca="1" si="3"/>
        <v>44110</v>
      </c>
      <c r="G94" s="8">
        <f t="shared" ca="1" si="4"/>
        <v>93</v>
      </c>
      <c r="H94" s="10">
        <v>15.151099380189354</v>
      </c>
      <c r="I94" s="8" t="s">
        <v>359</v>
      </c>
      <c r="J94" s="8">
        <f t="shared" ca="1" si="5"/>
        <v>12382</v>
      </c>
    </row>
    <row r="95" spans="1:10" x14ac:dyDescent="0.3">
      <c r="A95" s="8">
        <v>82</v>
      </c>
      <c r="B95" s="4" t="s">
        <v>161</v>
      </c>
      <c r="C95" s="8" t="s">
        <v>345</v>
      </c>
      <c r="D95" s="8" t="s">
        <v>324</v>
      </c>
      <c r="E95" s="8" t="s">
        <v>572</v>
      </c>
      <c r="F95" s="9">
        <f t="shared" ca="1" si="3"/>
        <v>42898</v>
      </c>
      <c r="G95" s="8">
        <f t="shared" ca="1" si="4"/>
        <v>58</v>
      </c>
      <c r="H95" s="10">
        <v>5.7499935102154121</v>
      </c>
      <c r="I95" s="8" t="s">
        <v>328</v>
      </c>
      <c r="J95" s="8">
        <f t="shared" ca="1" si="5"/>
        <v>5614</v>
      </c>
    </row>
    <row r="96" spans="1:10" x14ac:dyDescent="0.3">
      <c r="A96" s="8">
        <v>83</v>
      </c>
      <c r="B96" s="4" t="s">
        <v>163</v>
      </c>
      <c r="C96" s="8" t="s">
        <v>347</v>
      </c>
      <c r="D96" s="8" t="s">
        <v>346</v>
      </c>
      <c r="E96" s="8" t="s">
        <v>564</v>
      </c>
      <c r="F96" s="9">
        <f t="shared" ca="1" si="3"/>
        <v>42534</v>
      </c>
      <c r="G96" s="8">
        <f t="shared" ca="1" si="4"/>
        <v>76</v>
      </c>
      <c r="H96" s="10">
        <v>40.397585056385928</v>
      </c>
      <c r="I96" s="8" t="s">
        <v>330</v>
      </c>
      <c r="J96" s="8">
        <f t="shared" ca="1" si="5"/>
        <v>13653</v>
      </c>
    </row>
    <row r="97" spans="1:10" x14ac:dyDescent="0.3">
      <c r="A97" s="8">
        <v>84</v>
      </c>
      <c r="B97" s="4" t="s">
        <v>165</v>
      </c>
      <c r="C97" s="8" t="s">
        <v>335</v>
      </c>
      <c r="D97" s="8" t="s">
        <v>342</v>
      </c>
      <c r="E97" s="8" t="s">
        <v>564</v>
      </c>
      <c r="F97" s="9">
        <f t="shared" ca="1" si="3"/>
        <v>43032</v>
      </c>
      <c r="G97" s="8">
        <f t="shared" ca="1" si="4"/>
        <v>112</v>
      </c>
      <c r="H97" s="10">
        <v>36.378969007101333</v>
      </c>
      <c r="I97" s="8" t="s">
        <v>344</v>
      </c>
      <c r="J97" s="8">
        <f t="shared" ca="1" si="5"/>
        <v>14244</v>
      </c>
    </row>
    <row r="98" spans="1:10" x14ac:dyDescent="0.3">
      <c r="A98" s="8">
        <v>85</v>
      </c>
      <c r="B98" s="4" t="s">
        <v>167</v>
      </c>
      <c r="C98" s="8" t="s">
        <v>356</v>
      </c>
      <c r="D98" s="8" t="s">
        <v>340</v>
      </c>
      <c r="E98" s="8" t="s">
        <v>602</v>
      </c>
      <c r="F98" s="9">
        <f t="shared" ca="1" si="3"/>
        <v>43748</v>
      </c>
      <c r="G98" s="8">
        <f t="shared" ca="1" si="4"/>
        <v>125</v>
      </c>
      <c r="H98" s="10">
        <v>89.915401810413883</v>
      </c>
      <c r="I98" s="8" t="s">
        <v>354</v>
      </c>
      <c r="J98" s="8">
        <f t="shared" ca="1" si="5"/>
        <v>12349</v>
      </c>
    </row>
    <row r="99" spans="1:10" x14ac:dyDescent="0.3">
      <c r="A99" s="8">
        <v>86</v>
      </c>
      <c r="B99" s="4" t="s">
        <v>169</v>
      </c>
      <c r="C99" s="8" t="s">
        <v>356</v>
      </c>
      <c r="D99" s="8" t="s">
        <v>342</v>
      </c>
      <c r="E99" s="8" t="s">
        <v>564</v>
      </c>
      <c r="F99" s="9">
        <f t="shared" ca="1" si="3"/>
        <v>43670</v>
      </c>
      <c r="G99" s="8">
        <f t="shared" ca="1" si="4"/>
        <v>68</v>
      </c>
      <c r="H99" s="10">
        <v>22.114582388963495</v>
      </c>
      <c r="I99" s="8" t="s">
        <v>358</v>
      </c>
      <c r="J99" s="8">
        <f t="shared" ca="1" si="5"/>
        <v>6702</v>
      </c>
    </row>
    <row r="100" spans="1:10" x14ac:dyDescent="0.3">
      <c r="A100" s="8">
        <v>87</v>
      </c>
      <c r="B100" s="4" t="s">
        <v>171</v>
      </c>
      <c r="C100" s="8" t="s">
        <v>345</v>
      </c>
      <c r="D100" s="8" t="s">
        <v>346</v>
      </c>
      <c r="E100" s="8" t="s">
        <v>578</v>
      </c>
      <c r="F100" s="9">
        <f t="shared" ca="1" si="3"/>
        <v>43531</v>
      </c>
      <c r="G100" s="8">
        <f t="shared" ca="1" si="4"/>
        <v>50</v>
      </c>
      <c r="H100" s="10">
        <v>26.38631548491195</v>
      </c>
      <c r="I100" s="8" t="s">
        <v>325</v>
      </c>
      <c r="J100" s="8">
        <f t="shared" ca="1" si="5"/>
        <v>8288</v>
      </c>
    </row>
    <row r="101" spans="1:10" x14ac:dyDescent="0.3">
      <c r="A101" s="8">
        <v>88</v>
      </c>
      <c r="B101" s="4" t="s">
        <v>173</v>
      </c>
      <c r="C101" s="8" t="s">
        <v>333</v>
      </c>
      <c r="D101" s="8" t="s">
        <v>342</v>
      </c>
      <c r="E101" s="8" t="s">
        <v>572</v>
      </c>
      <c r="F101" s="9">
        <f t="shared" ca="1" si="3"/>
        <v>43254</v>
      </c>
      <c r="G101" s="8">
        <f t="shared" ca="1" si="4"/>
        <v>52</v>
      </c>
      <c r="H101" s="10">
        <v>12.563143092171924</v>
      </c>
      <c r="I101" s="8" t="s">
        <v>361</v>
      </c>
      <c r="J101" s="8">
        <f t="shared" ca="1" si="5"/>
        <v>1001</v>
      </c>
    </row>
    <row r="102" spans="1:10" x14ac:dyDescent="0.3">
      <c r="A102" s="8">
        <v>89</v>
      </c>
      <c r="B102" s="4" t="s">
        <v>175</v>
      </c>
      <c r="C102" s="8" t="s">
        <v>331</v>
      </c>
      <c r="D102" s="8" t="s">
        <v>355</v>
      </c>
      <c r="E102" s="8" t="s">
        <v>572</v>
      </c>
      <c r="F102" s="9">
        <f t="shared" ca="1" si="3"/>
        <v>42507</v>
      </c>
      <c r="G102" s="8">
        <f t="shared" ca="1" si="4"/>
        <v>80</v>
      </c>
      <c r="H102" s="10">
        <v>30.931204926276461</v>
      </c>
      <c r="I102" s="8" t="s">
        <v>338</v>
      </c>
      <c r="J102" s="8">
        <f t="shared" ca="1" si="5"/>
        <v>6304</v>
      </c>
    </row>
    <row r="103" spans="1:10" x14ac:dyDescent="0.3">
      <c r="A103" s="8">
        <v>90</v>
      </c>
      <c r="B103" s="4" t="s">
        <v>177</v>
      </c>
      <c r="C103" s="8" t="s">
        <v>326</v>
      </c>
      <c r="D103" s="8" t="s">
        <v>340</v>
      </c>
      <c r="E103" s="8" t="s">
        <v>564</v>
      </c>
      <c r="F103" s="9">
        <f t="shared" ca="1" si="3"/>
        <v>44670</v>
      </c>
      <c r="G103" s="8">
        <f t="shared" ca="1" si="4"/>
        <v>133</v>
      </c>
      <c r="H103" s="10">
        <v>99.964855792772539</v>
      </c>
      <c r="I103" s="8" t="s">
        <v>361</v>
      </c>
      <c r="J103" s="8">
        <f t="shared" ca="1" si="5"/>
        <v>5769</v>
      </c>
    </row>
    <row r="104" spans="1:10" x14ac:dyDescent="0.3">
      <c r="A104" s="8">
        <v>91</v>
      </c>
      <c r="B104" s="4" t="s">
        <v>179</v>
      </c>
      <c r="C104" s="8" t="s">
        <v>347</v>
      </c>
      <c r="D104" s="8" t="s">
        <v>327</v>
      </c>
      <c r="E104" s="8" t="s">
        <v>596</v>
      </c>
      <c r="F104" s="9">
        <f t="shared" ca="1" si="3"/>
        <v>42622</v>
      </c>
      <c r="G104" s="8">
        <f t="shared" ca="1" si="4"/>
        <v>40</v>
      </c>
      <c r="H104" s="10">
        <v>21.838275167627092</v>
      </c>
      <c r="I104" s="8" t="s">
        <v>351</v>
      </c>
      <c r="J104" s="8">
        <f t="shared" ca="1" si="5"/>
        <v>3355</v>
      </c>
    </row>
    <row r="105" spans="1:10" x14ac:dyDescent="0.3">
      <c r="A105" s="8">
        <v>92</v>
      </c>
      <c r="B105" s="4" t="s">
        <v>640</v>
      </c>
      <c r="C105" s="8" t="s">
        <v>339</v>
      </c>
      <c r="D105" s="8" t="s">
        <v>346</v>
      </c>
      <c r="E105" s="8" t="s">
        <v>570</v>
      </c>
      <c r="F105" s="9">
        <f t="shared" ca="1" si="3"/>
        <v>42606</v>
      </c>
      <c r="G105" s="8">
        <f t="shared" ca="1" si="4"/>
        <v>28</v>
      </c>
      <c r="H105" s="10">
        <v>45.599989469222365</v>
      </c>
      <c r="I105" s="8" t="s">
        <v>350</v>
      </c>
      <c r="J105" s="8">
        <f t="shared" ca="1" si="5"/>
        <v>1490</v>
      </c>
    </row>
    <row r="106" spans="1:10" x14ac:dyDescent="0.3">
      <c r="A106" s="8">
        <v>93</v>
      </c>
      <c r="B106" s="4" t="s">
        <v>183</v>
      </c>
      <c r="C106" s="8" t="s">
        <v>341</v>
      </c>
      <c r="D106" s="8" t="s">
        <v>334</v>
      </c>
      <c r="E106" s="8" t="s">
        <v>578</v>
      </c>
      <c r="F106" s="9">
        <f t="shared" ca="1" si="3"/>
        <v>42679</v>
      </c>
      <c r="G106" s="8">
        <f t="shared" ca="1" si="4"/>
        <v>105</v>
      </c>
      <c r="H106" s="10">
        <v>41.054826145234998</v>
      </c>
      <c r="I106" s="8" t="s">
        <v>351</v>
      </c>
      <c r="J106" s="8">
        <f t="shared" ca="1" si="5"/>
        <v>9082</v>
      </c>
    </row>
    <row r="107" spans="1:10" x14ac:dyDescent="0.3">
      <c r="A107" s="8">
        <v>94</v>
      </c>
      <c r="B107" s="4" t="s">
        <v>185</v>
      </c>
      <c r="C107" s="8" t="s">
        <v>326</v>
      </c>
      <c r="D107" s="8" t="s">
        <v>346</v>
      </c>
      <c r="E107" s="8" t="s">
        <v>578</v>
      </c>
      <c r="F107" s="9">
        <f t="shared" ca="1" si="3"/>
        <v>44542</v>
      </c>
      <c r="G107" s="8">
        <f t="shared" ca="1" si="4"/>
        <v>148</v>
      </c>
      <c r="H107" s="10">
        <v>77.009329975214015</v>
      </c>
      <c r="I107" s="8" t="s">
        <v>330</v>
      </c>
      <c r="J107" s="8">
        <f t="shared" ca="1" si="5"/>
        <v>5199</v>
      </c>
    </row>
    <row r="108" spans="1:10" x14ac:dyDescent="0.3">
      <c r="A108" s="8">
        <v>95</v>
      </c>
      <c r="B108" s="4" t="s">
        <v>187</v>
      </c>
      <c r="C108" s="8" t="s">
        <v>349</v>
      </c>
      <c r="D108" s="8" t="s">
        <v>334</v>
      </c>
      <c r="E108" s="8" t="s">
        <v>574</v>
      </c>
      <c r="F108" s="9">
        <f t="shared" ca="1" si="3"/>
        <v>44448</v>
      </c>
      <c r="G108" s="8">
        <f t="shared" ca="1" si="4"/>
        <v>16</v>
      </c>
      <c r="H108" s="10">
        <v>63.252951578590149</v>
      </c>
      <c r="I108" s="8" t="s">
        <v>350</v>
      </c>
      <c r="J108" s="8">
        <f t="shared" ca="1" si="5"/>
        <v>14679</v>
      </c>
    </row>
    <row r="109" spans="1:10" x14ac:dyDescent="0.3">
      <c r="A109" s="8">
        <v>96</v>
      </c>
      <c r="B109" s="4" t="s">
        <v>189</v>
      </c>
      <c r="C109" s="8" t="s">
        <v>360</v>
      </c>
      <c r="D109" s="8" t="s">
        <v>327</v>
      </c>
      <c r="E109" s="8" t="s">
        <v>590</v>
      </c>
      <c r="F109" s="9">
        <f t="shared" ca="1" si="3"/>
        <v>44296</v>
      </c>
      <c r="G109" s="8">
        <f t="shared" ca="1" si="4"/>
        <v>66</v>
      </c>
      <c r="H109" s="10">
        <v>51.073432478052396</v>
      </c>
      <c r="I109" s="8" t="s">
        <v>353</v>
      </c>
      <c r="J109" s="8">
        <f t="shared" ca="1" si="5"/>
        <v>11872</v>
      </c>
    </row>
    <row r="110" spans="1:10" x14ac:dyDescent="0.3">
      <c r="A110" s="8">
        <v>97</v>
      </c>
      <c r="B110" s="4" t="s">
        <v>191</v>
      </c>
      <c r="C110" s="8" t="s">
        <v>349</v>
      </c>
      <c r="D110" s="8" t="s">
        <v>340</v>
      </c>
      <c r="E110" s="8" t="s">
        <v>581</v>
      </c>
      <c r="F110" s="9">
        <f t="shared" ca="1" si="3"/>
        <v>42594</v>
      </c>
      <c r="G110" s="8">
        <f t="shared" ca="1" si="4"/>
        <v>46</v>
      </c>
      <c r="H110" s="10">
        <v>3.5331199156528905</v>
      </c>
      <c r="I110" s="8" t="s">
        <v>361</v>
      </c>
      <c r="J110" s="8">
        <f t="shared" ca="1" si="5"/>
        <v>1491</v>
      </c>
    </row>
    <row r="111" spans="1:10" x14ac:dyDescent="0.3">
      <c r="A111" s="8">
        <v>98</v>
      </c>
      <c r="B111" s="4" t="s">
        <v>193</v>
      </c>
      <c r="C111" s="8" t="s">
        <v>345</v>
      </c>
      <c r="D111" s="8" t="s">
        <v>355</v>
      </c>
      <c r="E111" s="8" t="s">
        <v>578</v>
      </c>
      <c r="F111" s="9">
        <f t="shared" ca="1" si="3"/>
        <v>43523</v>
      </c>
      <c r="G111" s="8">
        <f t="shared" ca="1" si="4"/>
        <v>64</v>
      </c>
      <c r="H111" s="10">
        <v>52.734561682020875</v>
      </c>
      <c r="I111" s="8" t="s">
        <v>350</v>
      </c>
      <c r="J111" s="8">
        <f t="shared" ca="1" si="5"/>
        <v>11664</v>
      </c>
    </row>
    <row r="112" spans="1:10" x14ac:dyDescent="0.3">
      <c r="A112" s="8">
        <v>99</v>
      </c>
      <c r="B112" s="4" t="s">
        <v>195</v>
      </c>
      <c r="C112" s="8" t="s">
        <v>335</v>
      </c>
      <c r="D112" s="8" t="s">
        <v>332</v>
      </c>
      <c r="E112" s="8" t="s">
        <v>596</v>
      </c>
      <c r="F112" s="9">
        <f t="shared" ca="1" si="3"/>
        <v>44321</v>
      </c>
      <c r="G112" s="8">
        <f t="shared" ca="1" si="4"/>
        <v>73</v>
      </c>
      <c r="H112" s="10">
        <v>43.33646193733032</v>
      </c>
      <c r="I112" s="8" t="s">
        <v>350</v>
      </c>
      <c r="J112" s="8">
        <f t="shared" ca="1" si="5"/>
        <v>10639</v>
      </c>
    </row>
    <row r="113" spans="1:10" x14ac:dyDescent="0.3">
      <c r="A113" s="8">
        <v>100</v>
      </c>
      <c r="B113" s="4" t="s">
        <v>197</v>
      </c>
      <c r="C113" s="8" t="s">
        <v>335</v>
      </c>
      <c r="D113" s="8" t="s">
        <v>324</v>
      </c>
      <c r="E113" s="8" t="s">
        <v>570</v>
      </c>
      <c r="F113" s="9">
        <f t="shared" ca="1" si="3"/>
        <v>43786</v>
      </c>
      <c r="G113" s="8">
        <f t="shared" ca="1" si="4"/>
        <v>62</v>
      </c>
      <c r="H113" s="10">
        <v>78.412295461038383</v>
      </c>
      <c r="I113" s="8" t="s">
        <v>361</v>
      </c>
      <c r="J113" s="8">
        <f t="shared" ca="1" si="5"/>
        <v>11893</v>
      </c>
    </row>
    <row r="114" spans="1:10" x14ac:dyDescent="0.3">
      <c r="A114" s="8">
        <v>101</v>
      </c>
      <c r="B114" s="4" t="s">
        <v>199</v>
      </c>
      <c r="C114" s="8" t="s">
        <v>349</v>
      </c>
      <c r="D114" s="8" t="s">
        <v>324</v>
      </c>
      <c r="E114" s="8" t="s">
        <v>602</v>
      </c>
      <c r="F114" s="9">
        <f t="shared" ca="1" si="3"/>
        <v>44369</v>
      </c>
      <c r="G114" s="8">
        <f t="shared" ca="1" si="4"/>
        <v>67</v>
      </c>
      <c r="H114" s="10">
        <v>42.584165109343566</v>
      </c>
      <c r="I114" s="8" t="s">
        <v>344</v>
      </c>
      <c r="J114" s="8">
        <f t="shared" ca="1" si="5"/>
        <v>2682</v>
      </c>
    </row>
    <row r="115" spans="1:10" x14ac:dyDescent="0.3">
      <c r="A115" s="8">
        <v>102</v>
      </c>
      <c r="B115" s="4" t="s">
        <v>201</v>
      </c>
      <c r="C115" s="8" t="s">
        <v>362</v>
      </c>
      <c r="D115" s="8" t="s">
        <v>342</v>
      </c>
      <c r="E115" s="8" t="s">
        <v>572</v>
      </c>
      <c r="F115" s="9">
        <f t="shared" ca="1" si="3"/>
        <v>43574</v>
      </c>
      <c r="G115" s="8">
        <f t="shared" ca="1" si="4"/>
        <v>72</v>
      </c>
      <c r="H115" s="10">
        <v>73.193914880647355</v>
      </c>
      <c r="I115" s="8" t="s">
        <v>351</v>
      </c>
      <c r="J115" s="8">
        <f t="shared" ca="1" si="5"/>
        <v>12660</v>
      </c>
    </row>
    <row r="116" spans="1:10" x14ac:dyDescent="0.3">
      <c r="A116" s="8">
        <v>103</v>
      </c>
      <c r="B116" s="4" t="s">
        <v>641</v>
      </c>
      <c r="C116" s="8" t="s">
        <v>356</v>
      </c>
      <c r="D116" s="8" t="s">
        <v>332</v>
      </c>
      <c r="E116" s="8" t="s">
        <v>572</v>
      </c>
      <c r="F116" s="9">
        <f t="shared" ca="1" si="3"/>
        <v>43409</v>
      </c>
      <c r="G116" s="8">
        <f t="shared" ca="1" si="4"/>
        <v>91</v>
      </c>
      <c r="H116" s="10">
        <v>66.183486168869749</v>
      </c>
      <c r="I116" s="8" t="s">
        <v>350</v>
      </c>
      <c r="J116" s="8">
        <f t="shared" ca="1" si="5"/>
        <v>10518</v>
      </c>
    </row>
    <row r="117" spans="1:10" x14ac:dyDescent="0.3">
      <c r="A117" s="8">
        <v>104</v>
      </c>
      <c r="B117" s="4" t="s">
        <v>205</v>
      </c>
      <c r="C117" s="8" t="s">
        <v>331</v>
      </c>
      <c r="D117" s="8" t="s">
        <v>346</v>
      </c>
      <c r="E117" s="8" t="s">
        <v>596</v>
      </c>
      <c r="F117" s="9">
        <f t="shared" ca="1" si="3"/>
        <v>44459</v>
      </c>
      <c r="G117" s="8">
        <f t="shared" ca="1" si="4"/>
        <v>112</v>
      </c>
      <c r="H117" s="10">
        <v>87.75469911471869</v>
      </c>
      <c r="I117" s="8" t="s">
        <v>325</v>
      </c>
      <c r="J117" s="8">
        <f t="shared" ca="1" si="5"/>
        <v>13446</v>
      </c>
    </row>
    <row r="118" spans="1:10" x14ac:dyDescent="0.3">
      <c r="A118" s="8">
        <v>105</v>
      </c>
      <c r="B118" s="4" t="s">
        <v>207</v>
      </c>
      <c r="C118" s="8" t="s">
        <v>333</v>
      </c>
      <c r="D118" s="8" t="s">
        <v>342</v>
      </c>
      <c r="E118" s="8" t="s">
        <v>572</v>
      </c>
      <c r="F118" s="9">
        <f t="shared" ca="1" si="3"/>
        <v>44366</v>
      </c>
      <c r="G118" s="8">
        <f t="shared" ca="1" si="4"/>
        <v>121</v>
      </c>
      <c r="H118" s="10">
        <v>67.522273314898513</v>
      </c>
      <c r="I118" s="8" t="s">
        <v>353</v>
      </c>
      <c r="J118" s="8">
        <f t="shared" ca="1" si="5"/>
        <v>4817</v>
      </c>
    </row>
    <row r="119" spans="1:10" x14ac:dyDescent="0.3">
      <c r="A119" s="8">
        <v>106</v>
      </c>
      <c r="B119" s="4" t="s">
        <v>209</v>
      </c>
      <c r="C119" s="8" t="s">
        <v>347</v>
      </c>
      <c r="D119" s="8" t="s">
        <v>324</v>
      </c>
      <c r="E119" s="8" t="s">
        <v>574</v>
      </c>
      <c r="F119" s="9">
        <f t="shared" ca="1" si="3"/>
        <v>42623</v>
      </c>
      <c r="G119" s="8">
        <f t="shared" ca="1" si="4"/>
        <v>47</v>
      </c>
      <c r="H119" s="10">
        <v>83.033420122443772</v>
      </c>
      <c r="I119" s="8" t="s">
        <v>348</v>
      </c>
      <c r="J119" s="8">
        <f t="shared" ca="1" si="5"/>
        <v>13778</v>
      </c>
    </row>
    <row r="120" spans="1:10" x14ac:dyDescent="0.3">
      <c r="A120" s="8">
        <v>107</v>
      </c>
      <c r="B120" s="4" t="s">
        <v>211</v>
      </c>
      <c r="C120" s="8" t="s">
        <v>339</v>
      </c>
      <c r="D120" s="8" t="s">
        <v>340</v>
      </c>
      <c r="E120" s="8" t="s">
        <v>581</v>
      </c>
      <c r="F120" s="9">
        <f t="shared" ca="1" si="3"/>
        <v>44195</v>
      </c>
      <c r="G120" s="8">
        <f t="shared" ca="1" si="4"/>
        <v>132</v>
      </c>
      <c r="H120" s="10">
        <v>32.246162063327318</v>
      </c>
      <c r="I120" s="8" t="s">
        <v>330</v>
      </c>
      <c r="J120" s="8">
        <f t="shared" ca="1" si="5"/>
        <v>13318</v>
      </c>
    </row>
    <row r="121" spans="1:10" x14ac:dyDescent="0.3">
      <c r="A121" s="8">
        <v>108</v>
      </c>
      <c r="B121" s="4" t="s">
        <v>213</v>
      </c>
      <c r="C121" s="8" t="s">
        <v>323</v>
      </c>
      <c r="D121" s="8" t="s">
        <v>324</v>
      </c>
      <c r="E121" s="8" t="s">
        <v>590</v>
      </c>
      <c r="F121" s="9">
        <f t="shared" ca="1" si="3"/>
        <v>44039</v>
      </c>
      <c r="G121" s="8">
        <f t="shared" ca="1" si="4"/>
        <v>50</v>
      </c>
      <c r="H121" s="10">
        <v>81.975765946185234</v>
      </c>
      <c r="I121" s="8" t="s">
        <v>343</v>
      </c>
      <c r="J121" s="8">
        <f t="shared" ca="1" si="5"/>
        <v>12673</v>
      </c>
    </row>
    <row r="122" spans="1:10" x14ac:dyDescent="0.3">
      <c r="A122" s="8">
        <v>109</v>
      </c>
      <c r="B122" s="4" t="s">
        <v>214</v>
      </c>
      <c r="C122" s="8" t="s">
        <v>323</v>
      </c>
      <c r="D122" s="8" t="s">
        <v>342</v>
      </c>
      <c r="E122" s="8" t="s">
        <v>564</v>
      </c>
      <c r="F122" s="9">
        <f t="shared" ca="1" si="3"/>
        <v>44170</v>
      </c>
      <c r="G122" s="8">
        <f t="shared" ca="1" si="4"/>
        <v>74</v>
      </c>
      <c r="H122" s="10">
        <v>21.081042606317656</v>
      </c>
      <c r="I122" s="8" t="s">
        <v>359</v>
      </c>
      <c r="J122" s="8">
        <f t="shared" ca="1" si="5"/>
        <v>6146</v>
      </c>
    </row>
    <row r="123" spans="1:10" x14ac:dyDescent="0.3">
      <c r="A123" s="8">
        <v>110</v>
      </c>
      <c r="B123" s="4" t="s">
        <v>216</v>
      </c>
      <c r="C123" s="8" t="s">
        <v>335</v>
      </c>
      <c r="D123" s="8" t="s">
        <v>352</v>
      </c>
      <c r="E123" s="8" t="s">
        <v>574</v>
      </c>
      <c r="F123" s="9">
        <f t="shared" ca="1" si="3"/>
        <v>43115</v>
      </c>
      <c r="G123" s="8">
        <f t="shared" ca="1" si="4"/>
        <v>85</v>
      </c>
      <c r="H123" s="10">
        <v>94.447228222101074</v>
      </c>
      <c r="I123" s="8" t="s">
        <v>330</v>
      </c>
      <c r="J123" s="8">
        <f t="shared" ca="1" si="5"/>
        <v>3291</v>
      </c>
    </row>
    <row r="124" spans="1:10" x14ac:dyDescent="0.3">
      <c r="A124" s="8">
        <v>111</v>
      </c>
      <c r="B124" s="4" t="s">
        <v>642</v>
      </c>
      <c r="C124" s="8" t="s">
        <v>335</v>
      </c>
      <c r="D124" s="8" t="s">
        <v>342</v>
      </c>
      <c r="E124" s="8" t="s">
        <v>602</v>
      </c>
      <c r="F124" s="9">
        <f t="shared" ca="1" si="3"/>
        <v>43431</v>
      </c>
      <c r="G124" s="8">
        <f t="shared" ca="1" si="4"/>
        <v>107</v>
      </c>
      <c r="H124" s="10">
        <v>84.660038445900256</v>
      </c>
      <c r="I124" s="8" t="s">
        <v>351</v>
      </c>
      <c r="J124" s="8">
        <f t="shared" ca="1" si="5"/>
        <v>6228</v>
      </c>
    </row>
    <row r="125" spans="1:10" x14ac:dyDescent="0.3">
      <c r="A125" s="8">
        <v>112</v>
      </c>
      <c r="B125" s="4" t="s">
        <v>220</v>
      </c>
      <c r="C125" s="8" t="s">
        <v>362</v>
      </c>
      <c r="D125" s="8" t="s">
        <v>342</v>
      </c>
      <c r="E125" s="8" t="s">
        <v>564</v>
      </c>
      <c r="F125" s="9">
        <f t="shared" ca="1" si="3"/>
        <v>44737</v>
      </c>
      <c r="G125" s="8">
        <f t="shared" ca="1" si="4"/>
        <v>46</v>
      </c>
      <c r="H125" s="10">
        <v>70.830350898353004</v>
      </c>
      <c r="I125" s="8" t="s">
        <v>328</v>
      </c>
      <c r="J125" s="8">
        <f t="shared" ca="1" si="5"/>
        <v>6910</v>
      </c>
    </row>
    <row r="126" spans="1:10" x14ac:dyDescent="0.3">
      <c r="A126" s="8">
        <v>113</v>
      </c>
      <c r="B126" s="4" t="s">
        <v>222</v>
      </c>
      <c r="C126" s="8" t="s">
        <v>347</v>
      </c>
      <c r="D126" s="8" t="s">
        <v>352</v>
      </c>
      <c r="E126" s="8" t="s">
        <v>572</v>
      </c>
      <c r="F126" s="9">
        <f t="shared" ca="1" si="3"/>
        <v>43657</v>
      </c>
      <c r="G126" s="8">
        <f t="shared" ca="1" si="4"/>
        <v>84</v>
      </c>
      <c r="H126" s="10">
        <v>69.268685500147186</v>
      </c>
      <c r="I126" s="8" t="s">
        <v>338</v>
      </c>
      <c r="J126" s="8">
        <f t="shared" ca="1" si="5"/>
        <v>5220</v>
      </c>
    </row>
    <row r="127" spans="1:10" x14ac:dyDescent="0.3">
      <c r="A127" s="8">
        <v>114</v>
      </c>
      <c r="B127" s="4" t="s">
        <v>224</v>
      </c>
      <c r="C127" s="8" t="s">
        <v>362</v>
      </c>
      <c r="D127" s="8" t="s">
        <v>332</v>
      </c>
      <c r="E127" s="8" t="s">
        <v>602</v>
      </c>
      <c r="F127" s="9">
        <f t="shared" ca="1" si="3"/>
        <v>43544</v>
      </c>
      <c r="G127" s="8">
        <f t="shared" ca="1" si="4"/>
        <v>55</v>
      </c>
      <c r="H127" s="10">
        <v>17.29006536527675</v>
      </c>
      <c r="I127" s="8" t="s">
        <v>361</v>
      </c>
      <c r="J127" s="8">
        <f t="shared" ca="1" si="5"/>
        <v>6226</v>
      </c>
    </row>
    <row r="128" spans="1:10" x14ac:dyDescent="0.3">
      <c r="A128" s="8">
        <v>115</v>
      </c>
      <c r="B128" s="4" t="s">
        <v>226</v>
      </c>
      <c r="C128" s="8" t="s">
        <v>333</v>
      </c>
      <c r="D128" s="8" t="s">
        <v>327</v>
      </c>
      <c r="E128" s="8" t="s">
        <v>572</v>
      </c>
      <c r="F128" s="9">
        <f t="shared" ca="1" si="3"/>
        <v>44184</v>
      </c>
      <c r="G128" s="8">
        <f t="shared" ca="1" si="4"/>
        <v>85</v>
      </c>
      <c r="H128" s="10">
        <v>54.562923524940487</v>
      </c>
      <c r="I128" s="8" t="s">
        <v>354</v>
      </c>
      <c r="J128" s="8">
        <f t="shared" ca="1" si="5"/>
        <v>7018</v>
      </c>
    </row>
    <row r="129" spans="1:10" x14ac:dyDescent="0.3">
      <c r="A129" s="8">
        <v>116</v>
      </c>
      <c r="B129" s="4" t="s">
        <v>228</v>
      </c>
      <c r="C129" s="8" t="s">
        <v>357</v>
      </c>
      <c r="D129" s="8" t="s">
        <v>342</v>
      </c>
      <c r="E129" s="8" t="s">
        <v>564</v>
      </c>
      <c r="F129" s="9">
        <f t="shared" ca="1" si="3"/>
        <v>43704</v>
      </c>
      <c r="G129" s="8">
        <f t="shared" ca="1" si="4"/>
        <v>10</v>
      </c>
      <c r="H129" s="10">
        <v>78.406768317342213</v>
      </c>
      <c r="I129" s="8" t="s">
        <v>353</v>
      </c>
      <c r="J129" s="8">
        <f t="shared" ca="1" si="5"/>
        <v>8116</v>
      </c>
    </row>
    <row r="130" spans="1:10" x14ac:dyDescent="0.3">
      <c r="A130" s="8">
        <v>117</v>
      </c>
      <c r="B130" s="4" t="s">
        <v>230</v>
      </c>
      <c r="C130" s="8" t="s">
        <v>331</v>
      </c>
      <c r="D130" s="8" t="s">
        <v>324</v>
      </c>
      <c r="E130" s="8" t="s">
        <v>564</v>
      </c>
      <c r="F130" s="9">
        <f t="shared" ca="1" si="3"/>
        <v>44736</v>
      </c>
      <c r="G130" s="8">
        <f t="shared" ca="1" si="4"/>
        <v>128</v>
      </c>
      <c r="H130" s="10">
        <v>69.298007798625235</v>
      </c>
      <c r="I130" s="8" t="s">
        <v>359</v>
      </c>
      <c r="J130" s="8">
        <f t="shared" ca="1" si="5"/>
        <v>2589</v>
      </c>
    </row>
    <row r="131" spans="1:10" x14ac:dyDescent="0.3">
      <c r="A131" s="8">
        <v>118</v>
      </c>
      <c r="B131" s="4" t="s">
        <v>232</v>
      </c>
      <c r="C131" s="8" t="s">
        <v>333</v>
      </c>
      <c r="D131" s="8" t="s">
        <v>340</v>
      </c>
      <c r="E131" s="8" t="s">
        <v>572</v>
      </c>
      <c r="F131" s="9">
        <f t="shared" ca="1" si="3"/>
        <v>44543</v>
      </c>
      <c r="G131" s="8">
        <f t="shared" ca="1" si="4"/>
        <v>18</v>
      </c>
      <c r="H131" s="10">
        <v>27.026888664185655</v>
      </c>
      <c r="I131" s="8" t="s">
        <v>348</v>
      </c>
      <c r="J131" s="8">
        <f t="shared" ca="1" si="5"/>
        <v>2241</v>
      </c>
    </row>
    <row r="132" spans="1:10" x14ac:dyDescent="0.3">
      <c r="A132" s="8">
        <v>119</v>
      </c>
      <c r="B132" s="4" t="s">
        <v>234</v>
      </c>
      <c r="C132" s="8" t="s">
        <v>341</v>
      </c>
      <c r="D132" s="8" t="s">
        <v>342</v>
      </c>
      <c r="E132" s="8" t="s">
        <v>574</v>
      </c>
      <c r="F132" s="9">
        <f t="shared" ca="1" si="3"/>
        <v>42951</v>
      </c>
      <c r="G132" s="8">
        <f t="shared" ca="1" si="4"/>
        <v>42</v>
      </c>
      <c r="H132" s="10">
        <v>71.789135858717884</v>
      </c>
      <c r="I132" s="8" t="s">
        <v>348</v>
      </c>
      <c r="J132" s="8">
        <f t="shared" ca="1" si="5"/>
        <v>7985</v>
      </c>
    </row>
    <row r="133" spans="1:10" x14ac:dyDescent="0.3">
      <c r="A133" s="8">
        <v>120</v>
      </c>
      <c r="B133" s="4" t="s">
        <v>236</v>
      </c>
      <c r="C133" s="8" t="s">
        <v>349</v>
      </c>
      <c r="D133" s="8" t="s">
        <v>342</v>
      </c>
      <c r="E133" s="8" t="s">
        <v>574</v>
      </c>
      <c r="F133" s="9">
        <f t="shared" ca="1" si="3"/>
        <v>43935</v>
      </c>
      <c r="G133" s="8">
        <f t="shared" ca="1" si="4"/>
        <v>137</v>
      </c>
      <c r="H133" s="10">
        <v>65.688326573342692</v>
      </c>
      <c r="I133" s="8" t="s">
        <v>350</v>
      </c>
      <c r="J133" s="8">
        <f t="shared" ca="1" si="5"/>
        <v>2125</v>
      </c>
    </row>
    <row r="134" spans="1:10" x14ac:dyDescent="0.3">
      <c r="A134" s="8">
        <v>121</v>
      </c>
      <c r="B134" s="4" t="s">
        <v>238</v>
      </c>
      <c r="C134" s="8" t="s">
        <v>345</v>
      </c>
      <c r="D134" s="8" t="s">
        <v>334</v>
      </c>
      <c r="E134" s="8" t="s">
        <v>602</v>
      </c>
      <c r="F134" s="9">
        <f t="shared" ca="1" si="3"/>
        <v>44197</v>
      </c>
      <c r="G134" s="8">
        <f t="shared" ca="1" si="4"/>
        <v>61</v>
      </c>
      <c r="H134" s="10">
        <v>30.663385654014146</v>
      </c>
      <c r="I134" s="8" t="s">
        <v>328</v>
      </c>
      <c r="J134" s="8">
        <f t="shared" ca="1" si="5"/>
        <v>9450</v>
      </c>
    </row>
    <row r="135" spans="1:10" x14ac:dyDescent="0.3">
      <c r="A135" s="8">
        <v>122</v>
      </c>
      <c r="B135" s="4" t="s">
        <v>240</v>
      </c>
      <c r="C135" s="8" t="s">
        <v>333</v>
      </c>
      <c r="D135" s="8" t="s">
        <v>334</v>
      </c>
      <c r="E135" s="8" t="s">
        <v>567</v>
      </c>
      <c r="F135" s="9">
        <f t="shared" ca="1" si="3"/>
        <v>43014</v>
      </c>
      <c r="G135" s="8">
        <f t="shared" ca="1" si="4"/>
        <v>23</v>
      </c>
      <c r="H135" s="10">
        <v>5.5604758294001497</v>
      </c>
      <c r="I135" s="8" t="s">
        <v>354</v>
      </c>
      <c r="J135" s="8">
        <f t="shared" ca="1" si="5"/>
        <v>5830</v>
      </c>
    </row>
    <row r="136" spans="1:10" x14ac:dyDescent="0.3">
      <c r="A136" s="8">
        <v>123</v>
      </c>
      <c r="B136" s="4" t="s">
        <v>242</v>
      </c>
      <c r="C136" s="8" t="s">
        <v>345</v>
      </c>
      <c r="D136" s="8" t="s">
        <v>352</v>
      </c>
      <c r="E136" s="8" t="s">
        <v>567</v>
      </c>
      <c r="F136" s="9">
        <f t="shared" ca="1" si="3"/>
        <v>44602</v>
      </c>
      <c r="G136" s="8">
        <f t="shared" ca="1" si="4"/>
        <v>48</v>
      </c>
      <c r="H136" s="10">
        <v>32.092073203060018</v>
      </c>
      <c r="I136" s="8" t="s">
        <v>348</v>
      </c>
      <c r="J136" s="8">
        <f t="shared" ca="1" si="5"/>
        <v>8708</v>
      </c>
    </row>
    <row r="137" spans="1:10" x14ac:dyDescent="0.3">
      <c r="A137" s="8">
        <v>124</v>
      </c>
      <c r="B137" s="4" t="s">
        <v>244</v>
      </c>
      <c r="C137" s="8" t="s">
        <v>333</v>
      </c>
      <c r="D137" s="8" t="s">
        <v>342</v>
      </c>
      <c r="E137" s="8" t="s">
        <v>567</v>
      </c>
      <c r="F137" s="9">
        <f t="shared" ca="1" si="3"/>
        <v>43806</v>
      </c>
      <c r="G137" s="8">
        <f t="shared" ca="1" si="4"/>
        <v>91</v>
      </c>
      <c r="H137" s="10">
        <v>73.201278555923864</v>
      </c>
      <c r="I137" s="8" t="s">
        <v>344</v>
      </c>
      <c r="J137" s="8">
        <f t="shared" ca="1" si="5"/>
        <v>3860</v>
      </c>
    </row>
    <row r="138" spans="1:10" x14ac:dyDescent="0.3">
      <c r="A138" s="8">
        <v>125</v>
      </c>
      <c r="B138" s="4" t="s">
        <v>246</v>
      </c>
      <c r="C138" s="8" t="s">
        <v>335</v>
      </c>
      <c r="D138" s="8" t="s">
        <v>352</v>
      </c>
      <c r="E138" s="8" t="s">
        <v>602</v>
      </c>
      <c r="F138" s="9">
        <f t="shared" ca="1" si="3"/>
        <v>43426</v>
      </c>
      <c r="G138" s="8">
        <f t="shared" ca="1" si="4"/>
        <v>114</v>
      </c>
      <c r="H138" s="10">
        <v>9.1713049909083342</v>
      </c>
      <c r="I138" s="8" t="s">
        <v>336</v>
      </c>
      <c r="J138" s="8">
        <f t="shared" ca="1" si="5"/>
        <v>6736</v>
      </c>
    </row>
    <row r="139" spans="1:10" x14ac:dyDescent="0.3">
      <c r="A139" s="8">
        <v>126</v>
      </c>
      <c r="B139" s="4" t="s">
        <v>248</v>
      </c>
      <c r="C139" s="8" t="s">
        <v>357</v>
      </c>
      <c r="D139" s="8" t="s">
        <v>327</v>
      </c>
      <c r="E139" s="8" t="s">
        <v>590</v>
      </c>
      <c r="F139" s="9">
        <f t="shared" ca="1" si="3"/>
        <v>42656</v>
      </c>
      <c r="G139" s="8">
        <f t="shared" ca="1" si="4"/>
        <v>11</v>
      </c>
      <c r="H139" s="10">
        <v>26.185871203162336</v>
      </c>
      <c r="I139" s="8" t="s">
        <v>361</v>
      </c>
      <c r="J139" s="8">
        <f t="shared" ca="1" si="5"/>
        <v>10573</v>
      </c>
    </row>
    <row r="140" spans="1:10" x14ac:dyDescent="0.3">
      <c r="A140" s="8">
        <v>127</v>
      </c>
      <c r="B140" s="4" t="s">
        <v>250</v>
      </c>
      <c r="C140" s="8" t="s">
        <v>335</v>
      </c>
      <c r="D140" s="8" t="s">
        <v>352</v>
      </c>
      <c r="E140" s="8" t="s">
        <v>602</v>
      </c>
      <c r="F140" s="9">
        <f t="shared" ca="1" si="3"/>
        <v>43263</v>
      </c>
      <c r="G140" s="8">
        <f t="shared" ca="1" si="4"/>
        <v>37</v>
      </c>
      <c r="H140" s="10">
        <v>89.037813565932609</v>
      </c>
      <c r="I140" s="8" t="s">
        <v>353</v>
      </c>
      <c r="J140" s="8">
        <f t="shared" ca="1" si="5"/>
        <v>10576</v>
      </c>
    </row>
    <row r="141" spans="1:10" x14ac:dyDescent="0.3">
      <c r="A141" s="8">
        <v>128</v>
      </c>
      <c r="B141" s="4" t="s">
        <v>643</v>
      </c>
      <c r="C141" s="8" t="s">
        <v>341</v>
      </c>
      <c r="D141" s="8" t="s">
        <v>334</v>
      </c>
      <c r="E141" s="8" t="s">
        <v>596</v>
      </c>
      <c r="F141" s="9">
        <f t="shared" ca="1" si="3"/>
        <v>44106</v>
      </c>
      <c r="G141" s="8">
        <f t="shared" ca="1" si="4"/>
        <v>12</v>
      </c>
      <c r="H141" s="10">
        <v>14.816523715047335</v>
      </c>
      <c r="I141" s="8" t="s">
        <v>358</v>
      </c>
      <c r="J141" s="8">
        <f t="shared" ca="1" si="5"/>
        <v>2168</v>
      </c>
    </row>
    <row r="142" spans="1:10" x14ac:dyDescent="0.3">
      <c r="A142" s="8">
        <v>129</v>
      </c>
      <c r="B142" s="4" t="s">
        <v>254</v>
      </c>
      <c r="C142" s="8" t="s">
        <v>356</v>
      </c>
      <c r="D142" s="8" t="s">
        <v>340</v>
      </c>
      <c r="E142" s="8" t="s">
        <v>590</v>
      </c>
      <c r="F142" s="9">
        <f t="shared" ca="1" si="3"/>
        <v>43710</v>
      </c>
      <c r="G142" s="8">
        <f t="shared" ca="1" si="4"/>
        <v>71</v>
      </c>
      <c r="H142" s="10">
        <v>69.759786882863466</v>
      </c>
      <c r="I142" s="8" t="s">
        <v>325</v>
      </c>
      <c r="J142" s="8">
        <f t="shared" ca="1" si="5"/>
        <v>10123</v>
      </c>
    </row>
    <row r="143" spans="1:10" x14ac:dyDescent="0.3">
      <c r="A143" s="8">
        <v>130</v>
      </c>
      <c r="B143" s="4" t="s">
        <v>256</v>
      </c>
      <c r="C143" s="8" t="s">
        <v>341</v>
      </c>
      <c r="D143" s="8" t="s">
        <v>342</v>
      </c>
      <c r="E143" s="8" t="s">
        <v>578</v>
      </c>
      <c r="F143" s="9">
        <f t="shared" ref="F143:F172" ca="1" si="6">RANDBETWEEN(42500,44900)</f>
        <v>43176</v>
      </c>
      <c r="G143" s="8">
        <f t="shared" ref="G143:G172" ca="1" si="7">RANDBETWEEN(10,150)</f>
        <v>18</v>
      </c>
      <c r="H143" s="10">
        <v>89.436782609758311</v>
      </c>
      <c r="I143" s="8" t="s">
        <v>344</v>
      </c>
      <c r="J143" s="8">
        <f t="shared" ref="J143:J172" ca="1" si="8">RANDBETWEEN(1000,15000)</f>
        <v>1069</v>
      </c>
    </row>
    <row r="144" spans="1:10" x14ac:dyDescent="0.3">
      <c r="A144" s="8">
        <v>131</v>
      </c>
      <c r="B144" s="4" t="s">
        <v>258</v>
      </c>
      <c r="C144" s="8" t="s">
        <v>356</v>
      </c>
      <c r="D144" s="8" t="s">
        <v>342</v>
      </c>
      <c r="E144" s="8" t="s">
        <v>596</v>
      </c>
      <c r="F144" s="9">
        <f t="shared" ca="1" si="6"/>
        <v>43570</v>
      </c>
      <c r="G144" s="8">
        <f t="shared" ca="1" si="7"/>
        <v>114</v>
      </c>
      <c r="H144" s="10">
        <v>72.480438499338106</v>
      </c>
      <c r="I144" s="8" t="s">
        <v>338</v>
      </c>
      <c r="J144" s="8">
        <f t="shared" ca="1" si="8"/>
        <v>4160</v>
      </c>
    </row>
    <row r="145" spans="1:10" x14ac:dyDescent="0.3">
      <c r="A145" s="8">
        <v>132</v>
      </c>
      <c r="B145" s="4" t="s">
        <v>260</v>
      </c>
      <c r="C145" s="8" t="s">
        <v>333</v>
      </c>
      <c r="D145" s="8" t="s">
        <v>327</v>
      </c>
      <c r="E145" s="8" t="s">
        <v>602</v>
      </c>
      <c r="F145" s="9">
        <f t="shared" ca="1" si="6"/>
        <v>44552</v>
      </c>
      <c r="G145" s="8">
        <f t="shared" ca="1" si="7"/>
        <v>24</v>
      </c>
      <c r="H145" s="10">
        <v>95.557303646915173</v>
      </c>
      <c r="I145" s="8" t="s">
        <v>344</v>
      </c>
      <c r="J145" s="8">
        <f t="shared" ca="1" si="8"/>
        <v>10302</v>
      </c>
    </row>
    <row r="146" spans="1:10" x14ac:dyDescent="0.3">
      <c r="A146" s="8">
        <v>133</v>
      </c>
      <c r="B146" s="4" t="s">
        <v>262</v>
      </c>
      <c r="C146" s="8" t="s">
        <v>331</v>
      </c>
      <c r="D146" s="8" t="s">
        <v>346</v>
      </c>
      <c r="E146" s="8" t="s">
        <v>570</v>
      </c>
      <c r="F146" s="9">
        <f t="shared" ca="1" si="6"/>
        <v>44784</v>
      </c>
      <c r="G146" s="8">
        <f t="shared" ca="1" si="7"/>
        <v>43</v>
      </c>
      <c r="H146" s="10">
        <v>55.770553409250411</v>
      </c>
      <c r="I146" s="8" t="s">
        <v>359</v>
      </c>
      <c r="J146" s="8">
        <f t="shared" ca="1" si="8"/>
        <v>3018</v>
      </c>
    </row>
    <row r="147" spans="1:10" x14ac:dyDescent="0.3">
      <c r="A147" s="8">
        <v>134</v>
      </c>
      <c r="B147" s="4" t="s">
        <v>264</v>
      </c>
      <c r="C147" s="8" t="s">
        <v>326</v>
      </c>
      <c r="D147" s="8" t="s">
        <v>352</v>
      </c>
      <c r="E147" s="8" t="s">
        <v>564</v>
      </c>
      <c r="F147" s="9">
        <f t="shared" ca="1" si="6"/>
        <v>42673</v>
      </c>
      <c r="G147" s="8">
        <f t="shared" ca="1" si="7"/>
        <v>128</v>
      </c>
      <c r="H147" s="10">
        <v>52.705335637604044</v>
      </c>
      <c r="I147" s="8" t="s">
        <v>343</v>
      </c>
      <c r="J147" s="8">
        <f t="shared" ca="1" si="8"/>
        <v>4300</v>
      </c>
    </row>
    <row r="148" spans="1:10" x14ac:dyDescent="0.3">
      <c r="A148" s="8">
        <v>135</v>
      </c>
      <c r="B148" s="4" t="s">
        <v>266</v>
      </c>
      <c r="C148" s="8" t="s">
        <v>333</v>
      </c>
      <c r="D148" s="8" t="s">
        <v>340</v>
      </c>
      <c r="E148" s="8" t="s">
        <v>564</v>
      </c>
      <c r="F148" s="9">
        <f t="shared" ca="1" si="6"/>
        <v>43996</v>
      </c>
      <c r="G148" s="8">
        <f t="shared" ca="1" si="7"/>
        <v>135</v>
      </c>
      <c r="H148" s="10">
        <v>39.081590331017622</v>
      </c>
      <c r="I148" s="8" t="s">
        <v>350</v>
      </c>
      <c r="J148" s="8">
        <f t="shared" ca="1" si="8"/>
        <v>9903</v>
      </c>
    </row>
    <row r="149" spans="1:10" x14ac:dyDescent="0.3">
      <c r="A149" s="8">
        <v>136</v>
      </c>
      <c r="B149" s="4" t="s">
        <v>268</v>
      </c>
      <c r="C149" s="8" t="s">
        <v>333</v>
      </c>
      <c r="D149" s="8" t="s">
        <v>324</v>
      </c>
      <c r="E149" s="8" t="s">
        <v>574</v>
      </c>
      <c r="F149" s="9">
        <f t="shared" ca="1" si="6"/>
        <v>43557</v>
      </c>
      <c r="G149" s="8">
        <f t="shared" ca="1" si="7"/>
        <v>71</v>
      </c>
      <c r="H149" s="10">
        <v>89.364271764520453</v>
      </c>
      <c r="I149" s="8" t="s">
        <v>351</v>
      </c>
      <c r="J149" s="8">
        <f t="shared" ca="1" si="8"/>
        <v>5424</v>
      </c>
    </row>
    <row r="150" spans="1:10" x14ac:dyDescent="0.3">
      <c r="A150" s="8">
        <v>137</v>
      </c>
      <c r="B150" s="4" t="s">
        <v>270</v>
      </c>
      <c r="C150" s="8" t="s">
        <v>347</v>
      </c>
      <c r="D150" s="8" t="s">
        <v>346</v>
      </c>
      <c r="E150" s="8" t="s">
        <v>602</v>
      </c>
      <c r="F150" s="9">
        <f t="shared" ca="1" si="6"/>
        <v>42958</v>
      </c>
      <c r="G150" s="8">
        <f t="shared" ca="1" si="7"/>
        <v>39</v>
      </c>
      <c r="H150" s="10">
        <v>11.546837750669173</v>
      </c>
      <c r="I150" s="8" t="s">
        <v>358</v>
      </c>
      <c r="J150" s="8">
        <f t="shared" ca="1" si="8"/>
        <v>9896</v>
      </c>
    </row>
    <row r="151" spans="1:10" x14ac:dyDescent="0.3">
      <c r="A151" s="8">
        <v>138</v>
      </c>
      <c r="B151" s="4" t="s">
        <v>272</v>
      </c>
      <c r="C151" s="8" t="s">
        <v>345</v>
      </c>
      <c r="D151" s="8" t="s">
        <v>324</v>
      </c>
      <c r="E151" s="8" t="s">
        <v>564</v>
      </c>
      <c r="F151" s="9">
        <f t="shared" ca="1" si="6"/>
        <v>43433</v>
      </c>
      <c r="G151" s="8">
        <f t="shared" ca="1" si="7"/>
        <v>137</v>
      </c>
      <c r="H151" s="10">
        <v>63.918542359975689</v>
      </c>
      <c r="I151" s="8" t="s">
        <v>336</v>
      </c>
      <c r="J151" s="8">
        <f t="shared" ca="1" si="8"/>
        <v>2180</v>
      </c>
    </row>
    <row r="152" spans="1:10" x14ac:dyDescent="0.3">
      <c r="A152" s="8">
        <v>139</v>
      </c>
      <c r="B152" s="4" t="s">
        <v>274</v>
      </c>
      <c r="C152" s="8" t="s">
        <v>339</v>
      </c>
      <c r="D152" s="8" t="s">
        <v>332</v>
      </c>
      <c r="E152" s="8" t="s">
        <v>570</v>
      </c>
      <c r="F152" s="9">
        <f t="shared" ca="1" si="6"/>
        <v>42917</v>
      </c>
      <c r="G152" s="8">
        <f t="shared" ca="1" si="7"/>
        <v>67</v>
      </c>
      <c r="H152" s="10">
        <v>54.977617085904491</v>
      </c>
      <c r="I152" s="8" t="s">
        <v>361</v>
      </c>
      <c r="J152" s="8">
        <f t="shared" ca="1" si="8"/>
        <v>9280</v>
      </c>
    </row>
    <row r="153" spans="1:10" x14ac:dyDescent="0.3">
      <c r="A153" s="8">
        <v>140</v>
      </c>
      <c r="B153" s="4" t="s">
        <v>276</v>
      </c>
      <c r="C153" s="8" t="s">
        <v>360</v>
      </c>
      <c r="D153" s="8" t="s">
        <v>340</v>
      </c>
      <c r="E153" s="8" t="s">
        <v>578</v>
      </c>
      <c r="F153" s="9">
        <f t="shared" ca="1" si="6"/>
        <v>44035</v>
      </c>
      <c r="G153" s="8">
        <f t="shared" ca="1" si="7"/>
        <v>50</v>
      </c>
      <c r="H153" s="10">
        <v>77.785793762425016</v>
      </c>
      <c r="I153" s="8" t="s">
        <v>353</v>
      </c>
      <c r="J153" s="8">
        <f t="shared" ca="1" si="8"/>
        <v>12187</v>
      </c>
    </row>
    <row r="154" spans="1:10" x14ac:dyDescent="0.3">
      <c r="A154" s="8">
        <v>141</v>
      </c>
      <c r="B154" s="4" t="s">
        <v>278</v>
      </c>
      <c r="C154" s="8" t="s">
        <v>339</v>
      </c>
      <c r="D154" s="8" t="s">
        <v>324</v>
      </c>
      <c r="E154" s="8" t="s">
        <v>564</v>
      </c>
      <c r="F154" s="9">
        <f t="shared" ca="1" si="6"/>
        <v>42878</v>
      </c>
      <c r="G154" s="8">
        <f t="shared" ca="1" si="7"/>
        <v>69</v>
      </c>
      <c r="H154" s="10">
        <v>69.596608602191097</v>
      </c>
      <c r="I154" s="8" t="s">
        <v>351</v>
      </c>
      <c r="J154" s="8">
        <f t="shared" ca="1" si="8"/>
        <v>13192</v>
      </c>
    </row>
    <row r="155" spans="1:10" x14ac:dyDescent="0.3">
      <c r="A155" s="8">
        <v>142</v>
      </c>
      <c r="B155" s="4" t="s">
        <v>280</v>
      </c>
      <c r="C155" s="8" t="s">
        <v>345</v>
      </c>
      <c r="D155" s="8" t="s">
        <v>346</v>
      </c>
      <c r="E155" s="8" t="s">
        <v>567</v>
      </c>
      <c r="F155" s="9">
        <f t="shared" ca="1" si="6"/>
        <v>44090</v>
      </c>
      <c r="G155" s="8">
        <f t="shared" ca="1" si="7"/>
        <v>74</v>
      </c>
      <c r="H155" s="10">
        <v>41.445327403509978</v>
      </c>
      <c r="I155" s="8" t="s">
        <v>338</v>
      </c>
      <c r="J155" s="8">
        <f t="shared" ca="1" si="8"/>
        <v>3664</v>
      </c>
    </row>
    <row r="156" spans="1:10" x14ac:dyDescent="0.3">
      <c r="A156" s="8">
        <v>143</v>
      </c>
      <c r="B156" s="4" t="s">
        <v>282</v>
      </c>
      <c r="C156" s="8" t="s">
        <v>339</v>
      </c>
      <c r="D156" s="8" t="s">
        <v>324</v>
      </c>
      <c r="E156" s="8" t="s">
        <v>602</v>
      </c>
      <c r="F156" s="9">
        <f t="shared" ca="1" si="6"/>
        <v>42862</v>
      </c>
      <c r="G156" s="8">
        <f t="shared" ca="1" si="7"/>
        <v>37</v>
      </c>
      <c r="H156" s="10">
        <v>59.582709609385361</v>
      </c>
      <c r="I156" s="8" t="s">
        <v>354</v>
      </c>
      <c r="J156" s="8">
        <f t="shared" ca="1" si="8"/>
        <v>8284</v>
      </c>
    </row>
    <row r="157" spans="1:10" x14ac:dyDescent="0.3">
      <c r="A157" s="8">
        <v>144</v>
      </c>
      <c r="B157" s="4" t="s">
        <v>284</v>
      </c>
      <c r="C157" s="8" t="s">
        <v>357</v>
      </c>
      <c r="D157" s="8" t="s">
        <v>342</v>
      </c>
      <c r="E157" s="8" t="s">
        <v>590</v>
      </c>
      <c r="F157" s="9">
        <f t="shared" ca="1" si="6"/>
        <v>44383</v>
      </c>
      <c r="G157" s="8">
        <f t="shared" ca="1" si="7"/>
        <v>69</v>
      </c>
      <c r="H157" s="10">
        <v>15.61232334474923</v>
      </c>
      <c r="I157" s="8" t="s">
        <v>348</v>
      </c>
      <c r="J157" s="8">
        <f t="shared" ca="1" si="8"/>
        <v>8845</v>
      </c>
    </row>
    <row r="158" spans="1:10" x14ac:dyDescent="0.3">
      <c r="A158" s="8">
        <v>145</v>
      </c>
      <c r="B158" s="4" t="s">
        <v>286</v>
      </c>
      <c r="C158" s="8" t="s">
        <v>339</v>
      </c>
      <c r="D158" s="8" t="s">
        <v>352</v>
      </c>
      <c r="E158" s="8" t="s">
        <v>574</v>
      </c>
      <c r="F158" s="9">
        <f t="shared" ca="1" si="6"/>
        <v>44038</v>
      </c>
      <c r="G158" s="8">
        <f t="shared" ca="1" si="7"/>
        <v>39</v>
      </c>
      <c r="H158" s="10">
        <v>75.389665330832372</v>
      </c>
      <c r="I158" s="8" t="s">
        <v>354</v>
      </c>
      <c r="J158" s="8">
        <f t="shared" ca="1" si="8"/>
        <v>8782</v>
      </c>
    </row>
    <row r="159" spans="1:10" x14ac:dyDescent="0.3">
      <c r="A159" s="8">
        <v>146</v>
      </c>
      <c r="B159" s="4" t="s">
        <v>288</v>
      </c>
      <c r="C159" s="8" t="s">
        <v>362</v>
      </c>
      <c r="D159" s="8" t="s">
        <v>324</v>
      </c>
      <c r="E159" s="8" t="s">
        <v>602</v>
      </c>
      <c r="F159" s="9">
        <f t="shared" ca="1" si="6"/>
        <v>44215</v>
      </c>
      <c r="G159" s="8">
        <f t="shared" ca="1" si="7"/>
        <v>36</v>
      </c>
      <c r="H159" s="10">
        <v>88.553899144397676</v>
      </c>
      <c r="I159" s="8" t="s">
        <v>361</v>
      </c>
      <c r="J159" s="8">
        <f t="shared" ca="1" si="8"/>
        <v>3817</v>
      </c>
    </row>
    <row r="160" spans="1:10" x14ac:dyDescent="0.3">
      <c r="A160" s="8">
        <v>147</v>
      </c>
      <c r="B160" s="4" t="s">
        <v>644</v>
      </c>
      <c r="C160" s="8" t="s">
        <v>356</v>
      </c>
      <c r="D160" s="8" t="s">
        <v>352</v>
      </c>
      <c r="E160" s="8" t="s">
        <v>602</v>
      </c>
      <c r="F160" s="9">
        <f t="shared" ca="1" si="6"/>
        <v>43488</v>
      </c>
      <c r="G160" s="8">
        <f t="shared" ca="1" si="7"/>
        <v>20</v>
      </c>
      <c r="H160" s="10">
        <v>74.754130514227015</v>
      </c>
      <c r="I160" s="8" t="s">
        <v>359</v>
      </c>
      <c r="J160" s="8">
        <f t="shared" ca="1" si="8"/>
        <v>9336</v>
      </c>
    </row>
    <row r="161" spans="1:10" x14ac:dyDescent="0.3">
      <c r="A161" s="8">
        <v>148</v>
      </c>
      <c r="B161" s="4" t="s">
        <v>292</v>
      </c>
      <c r="C161" s="8" t="s">
        <v>329</v>
      </c>
      <c r="D161" s="8" t="s">
        <v>340</v>
      </c>
      <c r="E161" s="8" t="s">
        <v>564</v>
      </c>
      <c r="F161" s="9">
        <f t="shared" ca="1" si="6"/>
        <v>42551</v>
      </c>
      <c r="G161" s="8">
        <f t="shared" ca="1" si="7"/>
        <v>69</v>
      </c>
      <c r="H161" s="10">
        <v>76.146320484355684</v>
      </c>
      <c r="I161" s="8" t="s">
        <v>361</v>
      </c>
      <c r="J161" s="8">
        <f t="shared" ca="1" si="8"/>
        <v>7712</v>
      </c>
    </row>
    <row r="162" spans="1:10" x14ac:dyDescent="0.3">
      <c r="A162" s="8">
        <v>149</v>
      </c>
      <c r="B162" s="4" t="s">
        <v>645</v>
      </c>
      <c r="C162" s="8" t="s">
        <v>329</v>
      </c>
      <c r="D162" s="8" t="s">
        <v>342</v>
      </c>
      <c r="E162" s="8" t="s">
        <v>578</v>
      </c>
      <c r="F162" s="9">
        <f t="shared" ca="1" si="6"/>
        <v>42716</v>
      </c>
      <c r="G162" s="8">
        <f t="shared" ca="1" si="7"/>
        <v>109</v>
      </c>
      <c r="H162" s="10">
        <v>61.136568880020242</v>
      </c>
      <c r="I162" s="8" t="s">
        <v>359</v>
      </c>
      <c r="J162" s="8">
        <f t="shared" ca="1" si="8"/>
        <v>8162</v>
      </c>
    </row>
    <row r="163" spans="1:10" x14ac:dyDescent="0.3">
      <c r="A163" s="8">
        <v>150</v>
      </c>
      <c r="B163" s="4" t="s">
        <v>296</v>
      </c>
      <c r="C163" s="8" t="s">
        <v>357</v>
      </c>
      <c r="D163" s="8" t="s">
        <v>324</v>
      </c>
      <c r="E163" s="8" t="s">
        <v>581</v>
      </c>
      <c r="F163" s="9">
        <f t="shared" ca="1" si="6"/>
        <v>44614</v>
      </c>
      <c r="G163" s="8">
        <f t="shared" ca="1" si="7"/>
        <v>92</v>
      </c>
      <c r="H163" s="10">
        <v>38.917938367581229</v>
      </c>
      <c r="I163" s="8" t="s">
        <v>348</v>
      </c>
      <c r="J163" s="8">
        <f t="shared" ca="1" si="8"/>
        <v>14338</v>
      </c>
    </row>
    <row r="164" spans="1:10" x14ac:dyDescent="0.3">
      <c r="A164" s="8">
        <v>151</v>
      </c>
      <c r="B164" s="4" t="s">
        <v>646</v>
      </c>
      <c r="C164" s="8" t="s">
        <v>331</v>
      </c>
      <c r="D164" s="8" t="s">
        <v>340</v>
      </c>
      <c r="E164" s="8" t="s">
        <v>574</v>
      </c>
      <c r="F164" s="9">
        <f t="shared" ca="1" si="6"/>
        <v>43425</v>
      </c>
      <c r="G164" s="8">
        <f t="shared" ca="1" si="7"/>
        <v>43</v>
      </c>
      <c r="H164" s="10">
        <v>67.651243077466077</v>
      </c>
      <c r="I164" s="8" t="s">
        <v>325</v>
      </c>
      <c r="J164" s="8">
        <f t="shared" ca="1" si="8"/>
        <v>11045</v>
      </c>
    </row>
    <row r="165" spans="1:10" x14ac:dyDescent="0.3">
      <c r="A165" s="8">
        <v>152</v>
      </c>
      <c r="B165" s="4" t="s">
        <v>300</v>
      </c>
      <c r="C165" s="8" t="s">
        <v>347</v>
      </c>
      <c r="D165" s="8" t="s">
        <v>352</v>
      </c>
      <c r="E165" s="8" t="s">
        <v>570</v>
      </c>
      <c r="F165" s="9">
        <f t="shared" ca="1" si="6"/>
        <v>44230</v>
      </c>
      <c r="G165" s="8">
        <f t="shared" ca="1" si="7"/>
        <v>111</v>
      </c>
      <c r="H165" s="10">
        <v>53.721517626263505</v>
      </c>
      <c r="I165" s="8" t="s">
        <v>351</v>
      </c>
      <c r="J165" s="8">
        <f t="shared" ca="1" si="8"/>
        <v>13951</v>
      </c>
    </row>
    <row r="166" spans="1:10" x14ac:dyDescent="0.3">
      <c r="A166" s="8">
        <v>153</v>
      </c>
      <c r="B166" s="4" t="s">
        <v>302</v>
      </c>
      <c r="C166" s="8" t="s">
        <v>356</v>
      </c>
      <c r="D166" s="8" t="s">
        <v>340</v>
      </c>
      <c r="E166" s="8" t="s">
        <v>578</v>
      </c>
      <c r="F166" s="9">
        <f t="shared" ca="1" si="6"/>
        <v>44066</v>
      </c>
      <c r="G166" s="8">
        <f t="shared" ca="1" si="7"/>
        <v>54</v>
      </c>
      <c r="H166" s="10">
        <v>30.102604138897409</v>
      </c>
      <c r="I166" s="8" t="s">
        <v>344</v>
      </c>
      <c r="J166" s="8">
        <f t="shared" ca="1" si="8"/>
        <v>14389</v>
      </c>
    </row>
    <row r="167" spans="1:10" x14ac:dyDescent="0.3">
      <c r="A167" s="8">
        <v>154</v>
      </c>
      <c r="B167" s="4" t="s">
        <v>304</v>
      </c>
      <c r="C167" s="8" t="s">
        <v>331</v>
      </c>
      <c r="D167" s="8" t="s">
        <v>340</v>
      </c>
      <c r="E167" s="8" t="s">
        <v>570</v>
      </c>
      <c r="F167" s="9">
        <f t="shared" ca="1" si="6"/>
        <v>44384</v>
      </c>
      <c r="G167" s="8">
        <f t="shared" ca="1" si="7"/>
        <v>18</v>
      </c>
      <c r="H167" s="10">
        <v>77.95961152664043</v>
      </c>
      <c r="I167" s="8" t="s">
        <v>359</v>
      </c>
      <c r="J167" s="8">
        <f t="shared" ca="1" si="8"/>
        <v>9911</v>
      </c>
    </row>
    <row r="168" spans="1:10" x14ac:dyDescent="0.3">
      <c r="A168" s="8">
        <v>155</v>
      </c>
      <c r="B168" s="4" t="s">
        <v>306</v>
      </c>
      <c r="C168" s="8" t="s">
        <v>331</v>
      </c>
      <c r="D168" s="8" t="s">
        <v>355</v>
      </c>
      <c r="E168" s="8" t="s">
        <v>567</v>
      </c>
      <c r="F168" s="9">
        <f t="shared" ca="1" si="6"/>
        <v>44713</v>
      </c>
      <c r="G168" s="8">
        <f t="shared" ca="1" si="7"/>
        <v>32</v>
      </c>
      <c r="H168" s="10">
        <v>33.42868824016238</v>
      </c>
      <c r="I168" s="8" t="s">
        <v>354</v>
      </c>
      <c r="J168" s="8">
        <f t="shared" ca="1" si="8"/>
        <v>4385</v>
      </c>
    </row>
    <row r="169" spans="1:10" x14ac:dyDescent="0.3">
      <c r="A169" s="8">
        <v>156</v>
      </c>
      <c r="B169" s="4" t="s">
        <v>308</v>
      </c>
      <c r="C169" s="8" t="s">
        <v>326</v>
      </c>
      <c r="D169" s="8" t="s">
        <v>332</v>
      </c>
      <c r="E169" s="8" t="s">
        <v>567</v>
      </c>
      <c r="F169" s="9">
        <f t="shared" ca="1" si="6"/>
        <v>43939</v>
      </c>
      <c r="G169" s="8">
        <f t="shared" ca="1" si="7"/>
        <v>15</v>
      </c>
      <c r="H169" s="10">
        <v>95.548702508315259</v>
      </c>
      <c r="I169" s="8" t="s">
        <v>361</v>
      </c>
      <c r="J169" s="8">
        <f t="shared" ca="1" si="8"/>
        <v>14171</v>
      </c>
    </row>
    <row r="170" spans="1:10" x14ac:dyDescent="0.3">
      <c r="A170" s="8">
        <v>157</v>
      </c>
      <c r="B170" s="4" t="s">
        <v>310</v>
      </c>
      <c r="C170" s="8" t="s">
        <v>357</v>
      </c>
      <c r="D170" s="8" t="s">
        <v>337</v>
      </c>
      <c r="E170" s="8" t="s">
        <v>602</v>
      </c>
      <c r="F170" s="9">
        <f t="shared" ca="1" si="6"/>
        <v>43188</v>
      </c>
      <c r="G170" s="8">
        <f t="shared" ca="1" si="7"/>
        <v>81</v>
      </c>
      <c r="H170" s="10">
        <v>40.174960480875164</v>
      </c>
      <c r="I170" s="8" t="s">
        <v>344</v>
      </c>
      <c r="J170" s="8">
        <f t="shared" ca="1" si="8"/>
        <v>7268</v>
      </c>
    </row>
    <row r="171" spans="1:10" x14ac:dyDescent="0.3">
      <c r="A171" s="8">
        <v>158</v>
      </c>
      <c r="B171" s="4" t="s">
        <v>312</v>
      </c>
      <c r="C171" s="8" t="s">
        <v>356</v>
      </c>
      <c r="D171" s="8" t="s">
        <v>332</v>
      </c>
      <c r="E171" s="8" t="s">
        <v>581</v>
      </c>
      <c r="F171" s="9">
        <f t="shared" ca="1" si="6"/>
        <v>44703</v>
      </c>
      <c r="G171" s="8">
        <f t="shared" ca="1" si="7"/>
        <v>42</v>
      </c>
      <c r="H171" s="10">
        <v>56.499552250490432</v>
      </c>
      <c r="I171" s="8" t="s">
        <v>344</v>
      </c>
      <c r="J171" s="8">
        <f t="shared" ca="1" si="8"/>
        <v>12974</v>
      </c>
    </row>
    <row r="172" spans="1:10" x14ac:dyDescent="0.3">
      <c r="A172" s="8">
        <v>159</v>
      </c>
      <c r="B172" s="4" t="s">
        <v>647</v>
      </c>
      <c r="C172" s="8" t="s">
        <v>357</v>
      </c>
      <c r="D172" s="8" t="s">
        <v>332</v>
      </c>
      <c r="E172" s="8" t="s">
        <v>590</v>
      </c>
      <c r="F172" s="9">
        <f t="shared" ca="1" si="6"/>
        <v>43583</v>
      </c>
      <c r="G172" s="8">
        <f t="shared" ca="1" si="7"/>
        <v>43</v>
      </c>
      <c r="H172" s="10">
        <v>91.061753522263587</v>
      </c>
      <c r="I172" s="8" t="s">
        <v>344</v>
      </c>
      <c r="J172" s="8">
        <f t="shared" ca="1" si="8"/>
        <v>3003</v>
      </c>
    </row>
  </sheetData>
  <mergeCells count="1">
    <mergeCell ref="A1:J11"/>
  </mergeCells>
  <conditionalFormatting sqref="B14:B172">
    <cfRule type="expression" dxfId="3" priority="1">
      <formula>AND(YEAR(F14)&gt;2020,C14="მზესუმზირა")</formula>
    </cfRule>
  </conditionalFormatting>
  <conditionalFormatting sqref="C14:C172">
    <cfRule type="containsText" dxfId="2" priority="3" operator="containsText" text="მ">
      <formula>NOT(ISERROR(SEARCH("მ",C14)))</formula>
    </cfRule>
  </conditionalFormatting>
  <conditionalFormatting sqref="G14:G172">
    <cfRule type="aboveAverage" dxfId="1" priority="2"/>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DFFC4-3F86-4548-A736-B4FEB4F9C275}">
  <dimension ref="A1:M211"/>
  <sheetViews>
    <sheetView topLeftCell="A27" workbookViewId="0">
      <selection activeCell="Q55" sqref="Q55"/>
    </sheetView>
  </sheetViews>
  <sheetFormatPr defaultRowHeight="14.4" x14ac:dyDescent="0.3"/>
  <cols>
    <col min="1" max="1" width="10.88671875" customWidth="1"/>
    <col min="2" max="2" width="14.33203125" customWidth="1"/>
    <col min="3" max="3" width="5.33203125" customWidth="1"/>
    <col min="4" max="4" width="14.44140625" customWidth="1"/>
    <col min="5" max="5" width="10.6640625" customWidth="1"/>
    <col min="6" max="6" width="15" customWidth="1"/>
    <col min="7" max="7" width="12.109375" customWidth="1"/>
    <col min="8" max="8" width="8.33203125" customWidth="1"/>
    <col min="9" max="10" width="14" customWidth="1"/>
    <col min="11" max="11" width="11.5546875" customWidth="1"/>
    <col min="12" max="12" width="10.5546875" customWidth="1"/>
    <col min="13" max="13" width="11.109375" customWidth="1"/>
  </cols>
  <sheetData>
    <row r="1" spans="1:13" ht="57.6" x14ac:dyDescent="0.3">
      <c r="A1" s="20" t="s">
        <v>649</v>
      </c>
      <c r="B1" s="20" t="s">
        <v>650</v>
      </c>
      <c r="C1" s="20" t="s">
        <v>651</v>
      </c>
      <c r="D1" s="20" t="s">
        <v>652</v>
      </c>
      <c r="E1" s="20" t="s">
        <v>653</v>
      </c>
      <c r="F1" s="20" t="s">
        <v>654</v>
      </c>
      <c r="G1" s="20" t="s">
        <v>655</v>
      </c>
      <c r="H1" s="20" t="s">
        <v>656</v>
      </c>
      <c r="I1" s="20" t="s">
        <v>657</v>
      </c>
      <c r="J1" s="20" t="s">
        <v>658</v>
      </c>
      <c r="K1" s="20" t="s">
        <v>659</v>
      </c>
      <c r="L1" s="20" t="s">
        <v>660</v>
      </c>
      <c r="M1" s="20" t="s">
        <v>661</v>
      </c>
    </row>
    <row r="2" spans="1:13" x14ac:dyDescent="0.3">
      <c r="A2" s="6" t="str">
        <f t="shared" ref="A2:A65" ca="1" si="0">CHOOSE(RANDBETWEEN(1,15),"ანა","გიორგი","ქეთევან","ნინო","მარიამ","დავით","ლუკა","ალექსანდრე","მართა","ნიკოლოზ","თომა","ეკატერინე","მიხეილ","ლელა","გელა")</f>
        <v>ქეთევან</v>
      </c>
      <c r="B2" s="6" t="str">
        <f ca="1">CHOOSE(RANDBETWEEN(1,25),"აბაშიძე","ადამია","სააკაძე","ადუაშვილი","ბუკია","ცაგარეიშვილი","გიგაური","კერესელიძე","მაისურაძე","შვანგირაძე","ადამაშვილი","გაგნიძე","დემეტრაშვილი","კალაძე","სხირტლაძე","მაღლაკელიძე","აბესაძე","კალანდარიშვილი","რეხვიაშვილი","გიორგაძე","ბორცვაძე","ქართველიშვილი","ბენიძე","მიქაძე","ბერიკაშვილი")</f>
        <v>მაღლაკელიძე</v>
      </c>
      <c r="C2" s="6">
        <f ca="1">RANDBETWEEN(18,78)</f>
        <v>70</v>
      </c>
      <c r="D2" s="6" t="str">
        <f ca="1">CHOOSE(RANDBETWEEN(1,15),"თბილისი","ბათუმი","გორი","ქუთაისი","თელავი","მცხეთა","ბორჯომი","ფოთი","გურჯაანი","ოზურგეთი","ონი","კასპი","ახმეტა","ვანი","ახალქალაქი")</f>
        <v>კასპი</v>
      </c>
      <c r="E2" s="6" t="str">
        <f ca="1">CHOOSE(RANDBETWEEN(1,15),"ნიკორა","დირსი","გუდვილი","აპექსი","ხარება","არდი","ალფა","მერმისი","ნომა","სტამბა","არმანი","კარფური","ლეგატო","პომოდორისიმო","არქი")</f>
        <v>ლეგატო</v>
      </c>
      <c r="F2" s="6" t="str">
        <f ca="1">CHOOSE(RANDBETWEEN(1,20),"მზარეული","დირექტორი","კონსულტანტი","ოპერატორი","პროგრამისტი","ინჟინერი","მხატვარ-დიზაინერი","არქივარიუსი","კარდიოლოგი","არქიტექტორი","მძღოლი","მცხობელი","მოლარე","ჟურნალისტი","ელექტრიკოსი","ბუღალტერი","მასწავლებელი","ქირურგი","მებაღე","რეჟისორი")</f>
        <v>კონსულტანტი</v>
      </c>
      <c r="G2" s="6" t="str">
        <f ca="1">CHOOSE(RANDBETWEEN(1,2),"საშუალო","უმაღლესი")</f>
        <v>საშუალო</v>
      </c>
      <c r="H2" s="6">
        <f ca="1">RANDBETWEEN(500,4500)</f>
        <v>933</v>
      </c>
      <c r="I2" s="6" t="str">
        <f ca="1">CHOOSE(RANDBETWEEN(1,6),"არდი","ალდაგი","ჯიპიაი ჰოლდინგი","იმედი ელ","პე ეს პე","ავერსი")</f>
        <v>ავერსი</v>
      </c>
      <c r="J2" s="6">
        <f ca="1">RANDBETWEEN(25,300)</f>
        <v>153</v>
      </c>
      <c r="K2" s="6" t="str">
        <f ca="1">CHOOSE(RANDBETWEEN(1,2),"დიახ","არა")</f>
        <v>დიახ</v>
      </c>
      <c r="L2" s="5">
        <f ca="1">RANDBETWEEN(36989,42900)</f>
        <v>39866</v>
      </c>
      <c r="M2" s="5">
        <f ca="1">RANDBETWEEN(42900,44800)</f>
        <v>43673</v>
      </c>
    </row>
    <row r="3" spans="1:13" x14ac:dyDescent="0.3">
      <c r="A3" s="6" t="str">
        <f t="shared" ca="1" si="0"/>
        <v>მიხეილ</v>
      </c>
      <c r="B3" s="6" t="str">
        <f t="shared" ref="B3:B66" ca="1" si="1">CHOOSE(RANDBETWEEN(1,25),"აბაშიძე","ადამია","სააკაძე","ადუაშვილი","ბუკია","ცაგარეიშვილი","გიგაური","კერესელიძე","მაისურაძე","შვანგირაძე","ადამაშვილი","გაგნიძე","დემეტრაშვილი","კალაძე","სხირტლაძე","მაღლაკელიძე","აბესაძე","კალანდარიშვილი","რეხვიაშვილი","გიორგაძე","ბორცვაძე","ქართველიშვილი","ბენიძე","მიქაძე","ბერიკაშვილი")</f>
        <v>რეხვიაშვილი</v>
      </c>
      <c r="C3" s="6">
        <f t="shared" ref="C3:C66" ca="1" si="2">RANDBETWEEN(18,78)</f>
        <v>21</v>
      </c>
      <c r="D3" s="6" t="str">
        <f t="shared" ref="D3:D66" ca="1" si="3">CHOOSE(RANDBETWEEN(1,15),"თბილისი","ბათუმი","გორი","ქუთაისი","თელავი","მცხეთა","ბორჯომი","ფოთი","გურჯაანი","ოზურგეთი","ონი","კასპი","ახმეტა","ვანი","ახალქალაქი")</f>
        <v>თბილისი</v>
      </c>
      <c r="E3" s="6" t="str">
        <f t="shared" ref="E3:E66" ca="1" si="4">CHOOSE(RANDBETWEEN(1,15),"ნიკორა","დირსი","გუდვილი","აპექსი","ხარება","არდი","ალფა","მერმისი","ნომა","სტამბა","არმანი","კარფური","ლეგატო","პომოდორისიმო","არქი")</f>
        <v>ნომა</v>
      </c>
      <c r="F3" s="6" t="str">
        <f t="shared" ref="F3:F66" ca="1" si="5">CHOOSE(RANDBETWEEN(1,20),"მზარეული","დირექტორი","კონსულტანტი","ოპერატორი","პროგრამისტი","ინჟინერი","მხატვარ-დიზაინერი","არქივარიუსი","კარდიოლოგი","არქიტექტორი","მძღოლი","მცხობელი","მოლარე","ჟურნალისტი","ელექტრიკოსი","ბუღალტერი","მასწავლებელი","ქირურგი","მებაღე","რეჟისორი")</f>
        <v>ჟურნალისტი</v>
      </c>
      <c r="G3" s="6" t="str">
        <f t="shared" ref="G3:G66" ca="1" si="6">CHOOSE(RANDBETWEEN(1,2),"საშუალო","უმაღლესი")</f>
        <v>საშუალო</v>
      </c>
      <c r="H3" s="6">
        <f t="shared" ref="H3:H66" ca="1" si="7">RANDBETWEEN(500,4500)</f>
        <v>916</v>
      </c>
      <c r="I3" s="6" t="str">
        <f t="shared" ref="I3:I66" ca="1" si="8">CHOOSE(RANDBETWEEN(1,6),"არდი","ალდაგი","ჯიპიაი ჰოლდინგი","იმედი ელ","პე ეს პე","ავერსი")</f>
        <v>ალდაგი</v>
      </c>
      <c r="J3" s="6">
        <f t="shared" ref="J3:J66" ca="1" si="9">RANDBETWEEN(25,300)</f>
        <v>235</v>
      </c>
      <c r="K3" s="6" t="str">
        <f t="shared" ref="K3:K66" ca="1" si="10">CHOOSE(RANDBETWEEN(1,2),"დიახ","არა")</f>
        <v>არა</v>
      </c>
      <c r="L3" s="5">
        <f t="shared" ref="L3:L66" ca="1" si="11">RANDBETWEEN(36989,42900)</f>
        <v>42706</v>
      </c>
      <c r="M3" s="5">
        <f t="shared" ref="M3:M66" ca="1" si="12">RANDBETWEEN(42900,44800)</f>
        <v>44786</v>
      </c>
    </row>
    <row r="4" spans="1:13" x14ac:dyDescent="0.3">
      <c r="A4" s="6" t="str">
        <f t="shared" ca="1" si="0"/>
        <v>გელა</v>
      </c>
      <c r="B4" s="6" t="str">
        <f t="shared" ca="1" si="1"/>
        <v>ბერიკაშვილი</v>
      </c>
      <c r="C4" s="6">
        <f t="shared" ca="1" si="2"/>
        <v>27</v>
      </c>
      <c r="D4" s="6" t="str">
        <f t="shared" ca="1" si="3"/>
        <v>თბილისი</v>
      </c>
      <c r="E4" s="6" t="str">
        <f t="shared" ca="1" si="4"/>
        <v>აპექსი</v>
      </c>
      <c r="F4" s="6" t="str">
        <f t="shared" ca="1" si="5"/>
        <v>მხატვარ-დიზაინერი</v>
      </c>
      <c r="G4" s="6" t="str">
        <f t="shared" ca="1" si="6"/>
        <v>უმაღლესი</v>
      </c>
      <c r="H4" s="6">
        <f t="shared" ca="1" si="7"/>
        <v>2382</v>
      </c>
      <c r="I4" s="6" t="str">
        <f t="shared" ca="1" si="8"/>
        <v>იმედი ელ</v>
      </c>
      <c r="J4" s="6">
        <f t="shared" ca="1" si="9"/>
        <v>179</v>
      </c>
      <c r="K4" s="6" t="str">
        <f t="shared" ca="1" si="10"/>
        <v>არა</v>
      </c>
      <c r="L4" s="5">
        <f t="shared" ca="1" si="11"/>
        <v>40128</v>
      </c>
      <c r="M4" s="5">
        <f t="shared" ca="1" si="12"/>
        <v>44702</v>
      </c>
    </row>
    <row r="5" spans="1:13" x14ac:dyDescent="0.3">
      <c r="A5" s="6" t="str">
        <f t="shared" ca="1" si="0"/>
        <v>მართა</v>
      </c>
      <c r="B5" s="6" t="str">
        <f t="shared" ca="1" si="1"/>
        <v>რეხვიაშვილი</v>
      </c>
      <c r="C5" s="6">
        <f t="shared" ca="1" si="2"/>
        <v>69</v>
      </c>
      <c r="D5" s="6" t="str">
        <f t="shared" ca="1" si="3"/>
        <v>თელავი</v>
      </c>
      <c r="E5" s="6" t="str">
        <f t="shared" ca="1" si="4"/>
        <v>არქი</v>
      </c>
      <c r="F5" s="6" t="str">
        <f t="shared" ca="1" si="5"/>
        <v>მოლარე</v>
      </c>
      <c r="G5" s="6" t="str">
        <f t="shared" ca="1" si="6"/>
        <v>საშუალო</v>
      </c>
      <c r="H5" s="6">
        <f t="shared" ca="1" si="7"/>
        <v>773</v>
      </c>
      <c r="I5" s="6" t="str">
        <f t="shared" ca="1" si="8"/>
        <v>ავერსი</v>
      </c>
      <c r="J5" s="6">
        <f t="shared" ca="1" si="9"/>
        <v>125</v>
      </c>
      <c r="K5" s="6" t="str">
        <f t="shared" ca="1" si="10"/>
        <v>დიახ</v>
      </c>
      <c r="L5" s="5">
        <f t="shared" ca="1" si="11"/>
        <v>42231</v>
      </c>
      <c r="M5" s="5">
        <f t="shared" ca="1" si="12"/>
        <v>43904</v>
      </c>
    </row>
    <row r="6" spans="1:13" x14ac:dyDescent="0.3">
      <c r="A6" s="6" t="str">
        <f t="shared" ca="1" si="0"/>
        <v>დავით</v>
      </c>
      <c r="B6" s="6" t="str">
        <f t="shared" ca="1" si="1"/>
        <v>ქართველიშვილი</v>
      </c>
      <c r="C6" s="6">
        <f t="shared" ca="1" si="2"/>
        <v>28</v>
      </c>
      <c r="D6" s="6" t="str">
        <f t="shared" ca="1" si="3"/>
        <v>ვანი</v>
      </c>
      <c r="E6" s="6" t="str">
        <f t="shared" ca="1" si="4"/>
        <v>პომოდორისიმო</v>
      </c>
      <c r="F6" s="6" t="str">
        <f t="shared" ca="1" si="5"/>
        <v>მცხობელი</v>
      </c>
      <c r="G6" s="6" t="str">
        <f t="shared" ca="1" si="6"/>
        <v>უმაღლესი</v>
      </c>
      <c r="H6" s="6">
        <f t="shared" ca="1" si="7"/>
        <v>3381</v>
      </c>
      <c r="I6" s="6" t="str">
        <f t="shared" ca="1" si="8"/>
        <v>ალდაგი</v>
      </c>
      <c r="J6" s="6">
        <f t="shared" ca="1" si="9"/>
        <v>55</v>
      </c>
      <c r="K6" s="6" t="str">
        <f t="shared" ca="1" si="10"/>
        <v>არა</v>
      </c>
      <c r="L6" s="5">
        <v>44523</v>
      </c>
      <c r="M6" s="5">
        <f t="shared" ca="1" si="12"/>
        <v>44686</v>
      </c>
    </row>
    <row r="7" spans="1:13" x14ac:dyDescent="0.3">
      <c r="A7" s="6" t="str">
        <f t="shared" ca="1" si="0"/>
        <v>ანა</v>
      </c>
      <c r="B7" s="6" t="str">
        <f t="shared" ca="1" si="1"/>
        <v>კალაძე</v>
      </c>
      <c r="C7" s="6">
        <f t="shared" ca="1" si="2"/>
        <v>56</v>
      </c>
      <c r="D7" s="6" t="str">
        <f t="shared" ca="1" si="3"/>
        <v>ფოთი</v>
      </c>
      <c r="E7" s="6" t="str">
        <f t="shared" ca="1" si="4"/>
        <v>ნიკორა</v>
      </c>
      <c r="F7" s="6" t="str">
        <f t="shared" ca="1" si="5"/>
        <v>მასწავლებელი</v>
      </c>
      <c r="G7" s="6" t="str">
        <f t="shared" ca="1" si="6"/>
        <v>უმაღლესი</v>
      </c>
      <c r="H7" s="6">
        <f t="shared" ca="1" si="7"/>
        <v>4156</v>
      </c>
      <c r="I7" s="6" t="str">
        <f t="shared" ca="1" si="8"/>
        <v>ალდაგი</v>
      </c>
      <c r="J7" s="6">
        <f t="shared" ca="1" si="9"/>
        <v>98</v>
      </c>
      <c r="K7" s="6" t="str">
        <f t="shared" ca="1" si="10"/>
        <v>დიახ</v>
      </c>
      <c r="L7" s="5">
        <f t="shared" ca="1" si="11"/>
        <v>40022</v>
      </c>
      <c r="M7" s="5">
        <f t="shared" ca="1" si="12"/>
        <v>43188</v>
      </c>
    </row>
    <row r="8" spans="1:13" x14ac:dyDescent="0.3">
      <c r="A8" s="6" t="str">
        <f ca="1">CHOOSE(RANDBETWEEN(1,15),"ანა","გიორგი","ქეთევან","ნინო","მარიამ","დავით","ლუკა","ალექსანდრე","მართა","ნიკოლოზ","თომა","ეკატერინე","მიხეილ","ლელა","გელა")</f>
        <v>ანა</v>
      </c>
      <c r="B8" s="6" t="str">
        <f t="shared" ca="1" si="1"/>
        <v>კერესელიძე</v>
      </c>
      <c r="C8" s="6">
        <f t="shared" ca="1" si="2"/>
        <v>56</v>
      </c>
      <c r="D8" s="6" t="str">
        <f t="shared" ca="1" si="3"/>
        <v>ბათუმი</v>
      </c>
      <c r="E8" s="6" t="str">
        <f t="shared" ca="1" si="4"/>
        <v>მერმისი</v>
      </c>
      <c r="F8" s="6" t="str">
        <f t="shared" ca="1" si="5"/>
        <v>პროგრამისტი</v>
      </c>
      <c r="G8" s="6" t="str">
        <f t="shared" ca="1" si="6"/>
        <v>საშუალო</v>
      </c>
      <c r="H8" s="6">
        <f t="shared" ca="1" si="7"/>
        <v>1129</v>
      </c>
      <c r="I8" s="6" t="str">
        <f t="shared" ca="1" si="8"/>
        <v>არდი</v>
      </c>
      <c r="J8" s="6">
        <f t="shared" ca="1" si="9"/>
        <v>224</v>
      </c>
      <c r="K8" s="6" t="str">
        <f t="shared" ca="1" si="10"/>
        <v>არა</v>
      </c>
      <c r="L8" s="5">
        <f t="shared" ca="1" si="11"/>
        <v>39149</v>
      </c>
      <c r="M8" s="5">
        <f t="shared" ca="1" si="12"/>
        <v>44062</v>
      </c>
    </row>
    <row r="9" spans="1:13" x14ac:dyDescent="0.3">
      <c r="A9" s="6" t="str">
        <f t="shared" ca="1" si="0"/>
        <v>დავით</v>
      </c>
      <c r="B9" s="6" t="str">
        <f t="shared" ca="1" si="1"/>
        <v>გაგნიძე</v>
      </c>
      <c r="C9" s="6">
        <f t="shared" ca="1" si="2"/>
        <v>62</v>
      </c>
      <c r="D9" s="6" t="str">
        <f t="shared" ca="1" si="3"/>
        <v>გურჯაანი</v>
      </c>
      <c r="E9" s="6" t="str">
        <f t="shared" ca="1" si="4"/>
        <v>ხარება</v>
      </c>
      <c r="F9" s="6" t="str">
        <f t="shared" ca="1" si="5"/>
        <v>ქირურგი</v>
      </c>
      <c r="G9" s="6" t="str">
        <f t="shared" ca="1" si="6"/>
        <v>უმაღლესი</v>
      </c>
      <c r="H9" s="6">
        <f t="shared" ca="1" si="7"/>
        <v>3035</v>
      </c>
      <c r="I9" s="6" t="str">
        <f t="shared" ca="1" si="8"/>
        <v>პე ეს პე</v>
      </c>
      <c r="J9" s="6">
        <f t="shared" ca="1" si="9"/>
        <v>130</v>
      </c>
      <c r="K9" s="6" t="str">
        <f t="shared" ca="1" si="10"/>
        <v>დიახ</v>
      </c>
      <c r="L9" s="5">
        <f t="shared" ca="1" si="11"/>
        <v>38989</v>
      </c>
      <c r="M9" s="5">
        <f t="shared" ca="1" si="12"/>
        <v>43309</v>
      </c>
    </row>
    <row r="10" spans="1:13" x14ac:dyDescent="0.3">
      <c r="A10" s="6" t="str">
        <f t="shared" ca="1" si="0"/>
        <v>მართა</v>
      </c>
      <c r="B10" s="6" t="str">
        <f t="shared" ca="1" si="1"/>
        <v>სააკაძე</v>
      </c>
      <c r="C10" s="6">
        <f t="shared" ca="1" si="2"/>
        <v>21</v>
      </c>
      <c r="D10" s="6" t="str">
        <f t="shared" ca="1" si="3"/>
        <v>მცხეთა</v>
      </c>
      <c r="E10" s="6" t="str">
        <f t="shared" ca="1" si="4"/>
        <v>არქი</v>
      </c>
      <c r="F10" s="6" t="str">
        <f t="shared" ca="1" si="5"/>
        <v>დირექტორი</v>
      </c>
      <c r="G10" s="6" t="str">
        <f t="shared" ca="1" si="6"/>
        <v>უმაღლესი</v>
      </c>
      <c r="H10" s="6">
        <f t="shared" ca="1" si="7"/>
        <v>1364</v>
      </c>
      <c r="I10" s="6" t="str">
        <f t="shared" ca="1" si="8"/>
        <v>არდი</v>
      </c>
      <c r="J10" s="6">
        <f t="shared" ca="1" si="9"/>
        <v>270</v>
      </c>
      <c r="K10" s="6" t="str">
        <f t="shared" ca="1" si="10"/>
        <v>არა</v>
      </c>
      <c r="L10" s="5">
        <f t="shared" ca="1" si="11"/>
        <v>39010</v>
      </c>
      <c r="M10" s="5">
        <f t="shared" ca="1" si="12"/>
        <v>44501</v>
      </c>
    </row>
    <row r="11" spans="1:13" x14ac:dyDescent="0.3">
      <c r="A11" s="6" t="str">
        <f t="shared" ca="1" si="0"/>
        <v>გელა</v>
      </c>
      <c r="B11" s="6" t="str">
        <f t="shared" ca="1" si="1"/>
        <v>მაღლაკელიძე</v>
      </c>
      <c r="C11" s="6">
        <f t="shared" ca="1" si="2"/>
        <v>68</v>
      </c>
      <c r="D11" s="6" t="str">
        <f t="shared" ca="1" si="3"/>
        <v>ახმეტა</v>
      </c>
      <c r="E11" s="6" t="str">
        <f t="shared" ca="1" si="4"/>
        <v>არქი</v>
      </c>
      <c r="F11" s="6" t="str">
        <f t="shared" ca="1" si="5"/>
        <v>მოლარე</v>
      </c>
      <c r="G11" s="6" t="str">
        <f t="shared" ca="1" si="6"/>
        <v>საშუალო</v>
      </c>
      <c r="H11" s="6">
        <f t="shared" ca="1" si="7"/>
        <v>4382</v>
      </c>
      <c r="I11" s="6" t="str">
        <f t="shared" ca="1" si="8"/>
        <v>ავერსი</v>
      </c>
      <c r="J11" s="6">
        <f t="shared" ca="1" si="9"/>
        <v>205</v>
      </c>
      <c r="K11" s="6" t="str">
        <f t="shared" ca="1" si="10"/>
        <v>არა</v>
      </c>
      <c r="L11" s="5">
        <f t="shared" ca="1" si="11"/>
        <v>41711</v>
      </c>
      <c r="M11" s="5">
        <f t="shared" ca="1" si="12"/>
        <v>43357</v>
      </c>
    </row>
    <row r="12" spans="1:13" x14ac:dyDescent="0.3">
      <c r="A12" s="6" t="str">
        <f t="shared" ca="1" si="0"/>
        <v>ანა</v>
      </c>
      <c r="B12" s="6" t="str">
        <f t="shared" ca="1" si="1"/>
        <v>კერესელიძე</v>
      </c>
      <c r="C12" s="6">
        <f t="shared" ca="1" si="2"/>
        <v>39</v>
      </c>
      <c r="D12" s="6" t="str">
        <f t="shared" ca="1" si="3"/>
        <v>კასპი</v>
      </c>
      <c r="E12" s="6" t="str">
        <f t="shared" ca="1" si="4"/>
        <v>არმანი</v>
      </c>
      <c r="F12" s="6" t="str">
        <f t="shared" ca="1" si="5"/>
        <v>მხატვარ-დიზაინერი</v>
      </c>
      <c r="G12" s="6" t="str">
        <f t="shared" ca="1" si="6"/>
        <v>უმაღლესი</v>
      </c>
      <c r="H12" s="6">
        <f t="shared" ca="1" si="7"/>
        <v>1795</v>
      </c>
      <c r="I12" s="6" t="str">
        <f t="shared" ca="1" si="8"/>
        <v>ავერსი</v>
      </c>
      <c r="J12" s="6">
        <f t="shared" ca="1" si="9"/>
        <v>234</v>
      </c>
      <c r="K12" s="6" t="str">
        <f t="shared" ca="1" si="10"/>
        <v>არა</v>
      </c>
      <c r="L12" s="5">
        <f t="shared" ca="1" si="11"/>
        <v>42006</v>
      </c>
      <c r="M12" s="5">
        <f t="shared" ca="1" si="12"/>
        <v>43501</v>
      </c>
    </row>
    <row r="13" spans="1:13" x14ac:dyDescent="0.3">
      <c r="A13" s="6" t="str">
        <f t="shared" ca="1" si="0"/>
        <v>ეკატერინე</v>
      </c>
      <c r="B13" s="6" t="str">
        <f t="shared" ca="1" si="1"/>
        <v>გიგაური</v>
      </c>
      <c r="C13" s="6">
        <f t="shared" ca="1" si="2"/>
        <v>37</v>
      </c>
      <c r="D13" s="6" t="str">
        <f t="shared" ca="1" si="3"/>
        <v>ქუთაისი</v>
      </c>
      <c r="E13" s="6" t="str">
        <f t="shared" ca="1" si="4"/>
        <v>ხარება</v>
      </c>
      <c r="F13" s="6" t="str">
        <f t="shared" ca="1" si="5"/>
        <v>ინჟინერი</v>
      </c>
      <c r="G13" s="6" t="str">
        <f t="shared" ca="1" si="6"/>
        <v>საშუალო</v>
      </c>
      <c r="H13" s="6">
        <f t="shared" ca="1" si="7"/>
        <v>3116</v>
      </c>
      <c r="I13" s="6" t="str">
        <f t="shared" ca="1" si="8"/>
        <v>იმედი ელ</v>
      </c>
      <c r="J13" s="6">
        <f t="shared" ca="1" si="9"/>
        <v>244</v>
      </c>
      <c r="K13" s="6" t="str">
        <f t="shared" ca="1" si="10"/>
        <v>არა</v>
      </c>
      <c r="L13" s="5">
        <f t="shared" ca="1" si="11"/>
        <v>41989</v>
      </c>
      <c r="M13" s="5">
        <f t="shared" ca="1" si="12"/>
        <v>43231</v>
      </c>
    </row>
    <row r="14" spans="1:13" x14ac:dyDescent="0.3">
      <c r="A14" s="6" t="str">
        <f t="shared" ca="1" si="0"/>
        <v>ნინო</v>
      </c>
      <c r="B14" s="6" t="str">
        <f t="shared" ca="1" si="1"/>
        <v>სააკაძე</v>
      </c>
      <c r="C14" s="6">
        <f t="shared" ca="1" si="2"/>
        <v>46</v>
      </c>
      <c r="D14" s="6" t="str">
        <f t="shared" ca="1" si="3"/>
        <v>ბორჯომი</v>
      </c>
      <c r="E14" s="6" t="str">
        <f t="shared" ca="1" si="4"/>
        <v>ალფა</v>
      </c>
      <c r="F14" s="6" t="str">
        <f t="shared" ca="1" si="5"/>
        <v>დირექტორი</v>
      </c>
      <c r="G14" s="6" t="str">
        <f t="shared" ca="1" si="6"/>
        <v>უმაღლესი</v>
      </c>
      <c r="H14" s="6">
        <f t="shared" ca="1" si="7"/>
        <v>2841</v>
      </c>
      <c r="I14" s="6" t="str">
        <f t="shared" ca="1" si="8"/>
        <v>პე ეს პე</v>
      </c>
      <c r="J14" s="6">
        <f t="shared" ca="1" si="9"/>
        <v>267</v>
      </c>
      <c r="K14" s="6" t="str">
        <f t="shared" ca="1" si="10"/>
        <v>დიახ</v>
      </c>
      <c r="L14" s="5">
        <f t="shared" ca="1" si="11"/>
        <v>40911</v>
      </c>
      <c r="M14" s="5">
        <f t="shared" ca="1" si="12"/>
        <v>43540</v>
      </c>
    </row>
    <row r="15" spans="1:13" x14ac:dyDescent="0.3">
      <c r="A15" s="6" t="str">
        <f t="shared" ca="1" si="0"/>
        <v>დავით</v>
      </c>
      <c r="B15" s="6" t="str">
        <f t="shared" ca="1" si="1"/>
        <v>კალანდარიშვილი</v>
      </c>
      <c r="C15" s="6">
        <f t="shared" ca="1" si="2"/>
        <v>39</v>
      </c>
      <c r="D15" s="6" t="str">
        <f t="shared" ca="1" si="3"/>
        <v>ბათუმი</v>
      </c>
      <c r="E15" s="6" t="str">
        <f t="shared" ca="1" si="4"/>
        <v>პომოდორისიმო</v>
      </c>
      <c r="F15" s="6" t="str">
        <f t="shared" ca="1" si="5"/>
        <v>ელექტრიკოსი</v>
      </c>
      <c r="G15" s="6" t="str">
        <f t="shared" ca="1" si="6"/>
        <v>საშუალო</v>
      </c>
      <c r="H15" s="6">
        <f t="shared" ca="1" si="7"/>
        <v>1694</v>
      </c>
      <c r="I15" s="6" t="str">
        <f t="shared" ca="1" si="8"/>
        <v>ავერსი</v>
      </c>
      <c r="J15" s="6">
        <f t="shared" ca="1" si="9"/>
        <v>299</v>
      </c>
      <c r="K15" s="6" t="str">
        <f t="shared" ca="1" si="10"/>
        <v>არა</v>
      </c>
      <c r="L15" s="5">
        <f t="shared" ca="1" si="11"/>
        <v>39441</v>
      </c>
      <c r="M15" s="5">
        <f t="shared" ca="1" si="12"/>
        <v>44334</v>
      </c>
    </row>
    <row r="16" spans="1:13" x14ac:dyDescent="0.3">
      <c r="A16" s="6" t="str">
        <f t="shared" ca="1" si="0"/>
        <v>მართა</v>
      </c>
      <c r="B16" s="6" t="str">
        <f t="shared" ca="1" si="1"/>
        <v>ქართველიშვილი</v>
      </c>
      <c r="C16" s="6">
        <f t="shared" ca="1" si="2"/>
        <v>59</v>
      </c>
      <c r="D16" s="6" t="str">
        <f t="shared" ca="1" si="3"/>
        <v>ფოთი</v>
      </c>
      <c r="E16" s="6" t="str">
        <f t="shared" ca="1" si="4"/>
        <v>პომოდორისიმო</v>
      </c>
      <c r="F16" s="6" t="str">
        <f t="shared" ca="1" si="5"/>
        <v>მზარეული</v>
      </c>
      <c r="G16" s="6" t="str">
        <f t="shared" ca="1" si="6"/>
        <v>საშუალო</v>
      </c>
      <c r="H16" s="6">
        <f t="shared" ca="1" si="7"/>
        <v>4192</v>
      </c>
      <c r="I16" s="6" t="str">
        <f t="shared" ca="1" si="8"/>
        <v>იმედი ელ</v>
      </c>
      <c r="J16" s="6">
        <f t="shared" ca="1" si="9"/>
        <v>214</v>
      </c>
      <c r="K16" s="6" t="str">
        <f t="shared" ca="1" si="10"/>
        <v>არა</v>
      </c>
      <c r="L16" s="5">
        <f t="shared" ca="1" si="11"/>
        <v>37833</v>
      </c>
      <c r="M16" s="5">
        <f t="shared" ca="1" si="12"/>
        <v>44423</v>
      </c>
    </row>
    <row r="17" spans="1:13" x14ac:dyDescent="0.3">
      <c r="A17" s="6" t="str">
        <f t="shared" ca="1" si="0"/>
        <v>ლუკა</v>
      </c>
      <c r="B17" s="6" t="str">
        <f t="shared" ca="1" si="1"/>
        <v>აბესაძე</v>
      </c>
      <c r="C17" s="6">
        <f t="shared" ca="1" si="2"/>
        <v>37</v>
      </c>
      <c r="D17" s="6" t="str">
        <f t="shared" ca="1" si="3"/>
        <v>კასპი</v>
      </c>
      <c r="E17" s="6" t="str">
        <f t="shared" ca="1" si="4"/>
        <v>ნომა</v>
      </c>
      <c r="F17" s="6" t="str">
        <f t="shared" ca="1" si="5"/>
        <v>მასწავლებელი</v>
      </c>
      <c r="G17" s="6" t="str">
        <f t="shared" ca="1" si="6"/>
        <v>საშუალო</v>
      </c>
      <c r="H17" s="6">
        <f t="shared" ca="1" si="7"/>
        <v>2790</v>
      </c>
      <c r="I17" s="6" t="str">
        <f t="shared" ca="1" si="8"/>
        <v>ავერსი</v>
      </c>
      <c r="J17" s="6">
        <f t="shared" ca="1" si="9"/>
        <v>274</v>
      </c>
      <c r="K17" s="6" t="str">
        <f t="shared" ca="1" si="10"/>
        <v>არა</v>
      </c>
      <c r="L17" s="5">
        <f t="shared" ca="1" si="11"/>
        <v>38371</v>
      </c>
      <c r="M17" s="5">
        <f t="shared" ca="1" si="12"/>
        <v>44168</v>
      </c>
    </row>
    <row r="18" spans="1:13" x14ac:dyDescent="0.3">
      <c r="A18" s="6" t="str">
        <f t="shared" ca="1" si="0"/>
        <v>ნიკოლოზ</v>
      </c>
      <c r="B18" s="6" t="str">
        <f t="shared" ca="1" si="1"/>
        <v>რეხვიაშვილი</v>
      </c>
      <c r="C18" s="6">
        <f t="shared" ca="1" si="2"/>
        <v>34</v>
      </c>
      <c r="D18" s="6" t="str">
        <f t="shared" ca="1" si="3"/>
        <v>ბათუმი</v>
      </c>
      <c r="E18" s="6" t="str">
        <f t="shared" ca="1" si="4"/>
        <v>არქი</v>
      </c>
      <c r="F18" s="6" t="str">
        <f t="shared" ca="1" si="5"/>
        <v>მხატვარ-დიზაინერი</v>
      </c>
      <c r="G18" s="6" t="str">
        <f t="shared" ca="1" si="6"/>
        <v>უმაღლესი</v>
      </c>
      <c r="H18" s="6">
        <f t="shared" ca="1" si="7"/>
        <v>2599</v>
      </c>
      <c r="I18" s="6" t="str">
        <f t="shared" ca="1" si="8"/>
        <v>ჯიპიაი ჰოლდინგი</v>
      </c>
      <c r="J18" s="6">
        <f t="shared" ca="1" si="9"/>
        <v>212</v>
      </c>
      <c r="K18" s="6" t="str">
        <f t="shared" ca="1" si="10"/>
        <v>არა</v>
      </c>
      <c r="L18" s="5">
        <f t="shared" ca="1" si="11"/>
        <v>39773</v>
      </c>
      <c r="M18" s="5">
        <f t="shared" ca="1" si="12"/>
        <v>43078</v>
      </c>
    </row>
    <row r="19" spans="1:13" x14ac:dyDescent="0.3">
      <c r="A19" s="6" t="str">
        <f t="shared" ca="1" si="0"/>
        <v>ალექსანდრე</v>
      </c>
      <c r="B19" s="6" t="str">
        <f t="shared" ca="1" si="1"/>
        <v>ცაგარეიშვილი</v>
      </c>
      <c r="C19" s="6">
        <f t="shared" ca="1" si="2"/>
        <v>41</v>
      </c>
      <c r="D19" s="6" t="str">
        <f t="shared" ca="1" si="3"/>
        <v>ბათუმი</v>
      </c>
      <c r="E19" s="6" t="str">
        <f t="shared" ca="1" si="4"/>
        <v>კარფური</v>
      </c>
      <c r="F19" s="6" t="str">
        <f t="shared" ca="1" si="5"/>
        <v>ინჟინერი</v>
      </c>
      <c r="G19" s="6" t="str">
        <f t="shared" ca="1" si="6"/>
        <v>საშუალო</v>
      </c>
      <c r="H19" s="6">
        <f t="shared" ca="1" si="7"/>
        <v>3897</v>
      </c>
      <c r="I19" s="6" t="str">
        <f t="shared" ca="1" si="8"/>
        <v>არდი</v>
      </c>
      <c r="J19" s="6">
        <f t="shared" ca="1" si="9"/>
        <v>297</v>
      </c>
      <c r="K19" s="6" t="str">
        <f t="shared" ca="1" si="10"/>
        <v>არა</v>
      </c>
      <c r="L19" s="5">
        <f t="shared" ca="1" si="11"/>
        <v>42857</v>
      </c>
      <c r="M19" s="5">
        <f t="shared" ca="1" si="12"/>
        <v>43723</v>
      </c>
    </row>
    <row r="20" spans="1:13" x14ac:dyDescent="0.3">
      <c r="A20" s="6" t="str">
        <f t="shared" ca="1" si="0"/>
        <v>გიორგი</v>
      </c>
      <c r="B20" s="6" t="str">
        <f t="shared" ca="1" si="1"/>
        <v>ადამაშვილი</v>
      </c>
      <c r="C20" s="6">
        <f t="shared" ca="1" si="2"/>
        <v>20</v>
      </c>
      <c r="D20" s="6" t="str">
        <f t="shared" ca="1" si="3"/>
        <v>ბათუმი</v>
      </c>
      <c r="E20" s="6" t="str">
        <f t="shared" ca="1" si="4"/>
        <v>არმანი</v>
      </c>
      <c r="F20" s="6" t="str">
        <f t="shared" ca="1" si="5"/>
        <v>ჟურნალისტი</v>
      </c>
      <c r="G20" s="6" t="str">
        <f t="shared" ca="1" si="6"/>
        <v>უმაღლესი</v>
      </c>
      <c r="H20" s="6">
        <f t="shared" ca="1" si="7"/>
        <v>896</v>
      </c>
      <c r="I20" s="6" t="str">
        <f t="shared" ca="1" si="8"/>
        <v>ალდაგი</v>
      </c>
      <c r="J20" s="6">
        <f t="shared" ca="1" si="9"/>
        <v>247</v>
      </c>
      <c r="K20" s="6" t="str">
        <f t="shared" ca="1" si="10"/>
        <v>არა</v>
      </c>
      <c r="L20" s="5">
        <v>44523</v>
      </c>
      <c r="M20" s="5">
        <f t="shared" ca="1" si="12"/>
        <v>43498</v>
      </c>
    </row>
    <row r="21" spans="1:13" x14ac:dyDescent="0.3">
      <c r="A21" s="6" t="str">
        <f t="shared" ca="1" si="0"/>
        <v>ეკატერინე</v>
      </c>
      <c r="B21" s="6" t="str">
        <f t="shared" ca="1" si="1"/>
        <v>აბაშიძე</v>
      </c>
      <c r="C21" s="6">
        <f t="shared" ca="1" si="2"/>
        <v>73</v>
      </c>
      <c r="D21" s="6" t="str">
        <f t="shared" ca="1" si="3"/>
        <v>გურჯაანი</v>
      </c>
      <c r="E21" s="6" t="str">
        <f t="shared" ca="1" si="4"/>
        <v>გუდვილი</v>
      </c>
      <c r="F21" s="6" t="str">
        <f t="shared" ca="1" si="5"/>
        <v>მასწავლებელი</v>
      </c>
      <c r="G21" s="6" t="str">
        <f t="shared" ca="1" si="6"/>
        <v>უმაღლესი</v>
      </c>
      <c r="H21" s="6">
        <f t="shared" ca="1" si="7"/>
        <v>1945</v>
      </c>
      <c r="I21" s="6" t="str">
        <f t="shared" ca="1" si="8"/>
        <v>არდი</v>
      </c>
      <c r="J21" s="6">
        <f t="shared" ca="1" si="9"/>
        <v>145</v>
      </c>
      <c r="K21" s="6" t="str">
        <f t="shared" ca="1" si="10"/>
        <v>არა</v>
      </c>
      <c r="L21" s="5">
        <f t="shared" ca="1" si="11"/>
        <v>41672</v>
      </c>
      <c r="M21" s="5">
        <f t="shared" ca="1" si="12"/>
        <v>44587</v>
      </c>
    </row>
    <row r="22" spans="1:13" x14ac:dyDescent="0.3">
      <c r="A22" s="6" t="str">
        <f t="shared" ca="1" si="0"/>
        <v>მიხეილ</v>
      </c>
      <c r="B22" s="6" t="str">
        <f t="shared" ca="1" si="1"/>
        <v>ბუკია</v>
      </c>
      <c r="C22" s="6">
        <f t="shared" ca="1" si="2"/>
        <v>38</v>
      </c>
      <c r="D22" s="6" t="str">
        <f t="shared" ca="1" si="3"/>
        <v>თბილისი</v>
      </c>
      <c r="E22" s="6" t="str">
        <f t="shared" ca="1" si="4"/>
        <v>გუდვილი</v>
      </c>
      <c r="F22" s="6" t="str">
        <f t="shared" ca="1" si="5"/>
        <v>მზარეული</v>
      </c>
      <c r="G22" s="6" t="str">
        <f t="shared" ca="1" si="6"/>
        <v>საშუალო</v>
      </c>
      <c r="H22" s="6">
        <f t="shared" ca="1" si="7"/>
        <v>1701</v>
      </c>
      <c r="I22" s="6" t="str">
        <f t="shared" ca="1" si="8"/>
        <v>არდი</v>
      </c>
      <c r="J22" s="6">
        <f t="shared" ca="1" si="9"/>
        <v>174</v>
      </c>
      <c r="K22" s="6" t="str">
        <f t="shared" ca="1" si="10"/>
        <v>არა</v>
      </c>
      <c r="L22" s="5">
        <f t="shared" ca="1" si="11"/>
        <v>38563</v>
      </c>
      <c r="M22" s="5">
        <f t="shared" ca="1" si="12"/>
        <v>44674</v>
      </c>
    </row>
    <row r="23" spans="1:13" x14ac:dyDescent="0.3">
      <c r="A23" s="6" t="str">
        <f t="shared" ca="1" si="0"/>
        <v>მიხეილ</v>
      </c>
      <c r="B23" s="6" t="str">
        <f t="shared" ca="1" si="1"/>
        <v>რეხვიაშვილი</v>
      </c>
      <c r="C23" s="6">
        <f t="shared" ca="1" si="2"/>
        <v>70</v>
      </c>
      <c r="D23" s="6" t="str">
        <f t="shared" ca="1" si="3"/>
        <v>ონი</v>
      </c>
      <c r="E23" s="6" t="str">
        <f t="shared" ca="1" si="4"/>
        <v>ალფა</v>
      </c>
      <c r="F23" s="6" t="str">
        <f t="shared" ca="1" si="5"/>
        <v>ელექტრიკოსი</v>
      </c>
      <c r="G23" s="6" t="str">
        <f t="shared" ca="1" si="6"/>
        <v>უმაღლესი</v>
      </c>
      <c r="H23" s="6">
        <f t="shared" ca="1" si="7"/>
        <v>3618</v>
      </c>
      <c r="I23" s="6" t="str">
        <f t="shared" ca="1" si="8"/>
        <v>ავერსი</v>
      </c>
      <c r="J23" s="6">
        <f t="shared" ca="1" si="9"/>
        <v>209</v>
      </c>
      <c r="K23" s="6" t="str">
        <f t="shared" ca="1" si="10"/>
        <v>დიახ</v>
      </c>
      <c r="L23" s="5">
        <f t="shared" ca="1" si="11"/>
        <v>41267</v>
      </c>
      <c r="M23" s="5">
        <f t="shared" ca="1" si="12"/>
        <v>43865</v>
      </c>
    </row>
    <row r="24" spans="1:13" x14ac:dyDescent="0.3">
      <c r="A24" s="6" t="str">
        <f t="shared" ca="1" si="0"/>
        <v>ანა</v>
      </c>
      <c r="B24" s="6" t="str">
        <f t="shared" ca="1" si="1"/>
        <v>ადამია</v>
      </c>
      <c r="C24" s="6">
        <f t="shared" ca="1" si="2"/>
        <v>43</v>
      </c>
      <c r="D24" s="6" t="str">
        <f t="shared" ca="1" si="3"/>
        <v>ონი</v>
      </c>
      <c r="E24" s="6" t="str">
        <f t="shared" ca="1" si="4"/>
        <v>სტამბა</v>
      </c>
      <c r="F24" s="6" t="str">
        <f t="shared" ca="1" si="5"/>
        <v>ელექტრიკოსი</v>
      </c>
      <c r="G24" s="6" t="str">
        <f t="shared" ca="1" si="6"/>
        <v>საშუალო</v>
      </c>
      <c r="H24" s="6">
        <f t="shared" ca="1" si="7"/>
        <v>1824</v>
      </c>
      <c r="I24" s="6" t="str">
        <f t="shared" ca="1" si="8"/>
        <v>პე ეს პე</v>
      </c>
      <c r="J24" s="6">
        <f t="shared" ca="1" si="9"/>
        <v>221</v>
      </c>
      <c r="K24" s="6" t="str">
        <f t="shared" ca="1" si="10"/>
        <v>დიახ</v>
      </c>
      <c r="L24" s="5">
        <f t="shared" ca="1" si="11"/>
        <v>37837</v>
      </c>
      <c r="M24" s="5">
        <f t="shared" ca="1" si="12"/>
        <v>44615</v>
      </c>
    </row>
    <row r="25" spans="1:13" x14ac:dyDescent="0.3">
      <c r="A25" s="6" t="str">
        <f t="shared" ca="1" si="0"/>
        <v>დავით</v>
      </c>
      <c r="B25" s="6" t="str">
        <f t="shared" ca="1" si="1"/>
        <v>ბერიკაშვილი</v>
      </c>
      <c r="C25" s="6">
        <f t="shared" ca="1" si="2"/>
        <v>29</v>
      </c>
      <c r="D25" s="6" t="str">
        <f t="shared" ca="1" si="3"/>
        <v>თბილისი</v>
      </c>
      <c r="E25" s="6" t="str">
        <f t="shared" ca="1" si="4"/>
        <v>არქი</v>
      </c>
      <c r="F25" s="6" t="str">
        <f t="shared" ca="1" si="5"/>
        <v>ინჟინერი</v>
      </c>
      <c r="G25" s="6" t="str">
        <f t="shared" ca="1" si="6"/>
        <v>უმაღლესი</v>
      </c>
      <c r="H25" s="6">
        <f t="shared" ca="1" si="7"/>
        <v>2453</v>
      </c>
      <c r="I25" s="6" t="str">
        <f t="shared" ca="1" si="8"/>
        <v>ალდაგი</v>
      </c>
      <c r="J25" s="6">
        <f t="shared" ca="1" si="9"/>
        <v>182</v>
      </c>
      <c r="K25" s="6" t="str">
        <f t="shared" ca="1" si="10"/>
        <v>დიახ</v>
      </c>
      <c r="L25" s="5">
        <f t="shared" ca="1" si="11"/>
        <v>39553</v>
      </c>
      <c r="M25" s="5">
        <f t="shared" ca="1" si="12"/>
        <v>43047</v>
      </c>
    </row>
    <row r="26" spans="1:13" x14ac:dyDescent="0.3">
      <c r="A26" s="6" t="str">
        <f t="shared" ca="1" si="0"/>
        <v>მიხეილ</v>
      </c>
      <c r="B26" s="6" t="str">
        <f t="shared" ca="1" si="1"/>
        <v>გაგნიძე</v>
      </c>
      <c r="C26" s="6">
        <f t="shared" ca="1" si="2"/>
        <v>31</v>
      </c>
      <c r="D26" s="6" t="str">
        <f t="shared" ca="1" si="3"/>
        <v>გორი</v>
      </c>
      <c r="E26" s="6" t="str">
        <f t="shared" ca="1" si="4"/>
        <v>მერმისი</v>
      </c>
      <c r="F26" s="6" t="str">
        <f t="shared" ca="1" si="5"/>
        <v>მძღოლი</v>
      </c>
      <c r="G26" s="6" t="str">
        <f t="shared" ca="1" si="6"/>
        <v>საშუალო</v>
      </c>
      <c r="H26" s="6">
        <f t="shared" ca="1" si="7"/>
        <v>2579</v>
      </c>
      <c r="I26" s="6" t="str">
        <f t="shared" ca="1" si="8"/>
        <v>ალდაგი</v>
      </c>
      <c r="J26" s="6">
        <f t="shared" ca="1" si="9"/>
        <v>176</v>
      </c>
      <c r="K26" s="6" t="str">
        <f t="shared" ca="1" si="10"/>
        <v>დიახ</v>
      </c>
      <c r="L26" s="5">
        <f t="shared" ca="1" si="11"/>
        <v>41213</v>
      </c>
      <c r="M26" s="5">
        <f t="shared" ca="1" si="12"/>
        <v>43671</v>
      </c>
    </row>
    <row r="27" spans="1:13" x14ac:dyDescent="0.3">
      <c r="A27" s="6" t="str">
        <f t="shared" ca="1" si="0"/>
        <v>მართა</v>
      </c>
      <c r="B27" s="6" t="str">
        <f t="shared" ca="1" si="1"/>
        <v>მაისურაძე</v>
      </c>
      <c r="C27" s="6">
        <f t="shared" ca="1" si="2"/>
        <v>53</v>
      </c>
      <c r="D27" s="6" t="str">
        <f t="shared" ca="1" si="3"/>
        <v>ქუთაისი</v>
      </c>
      <c r="E27" s="6" t="str">
        <f t="shared" ca="1" si="4"/>
        <v>ხარება</v>
      </c>
      <c r="F27" s="6" t="str">
        <f t="shared" ca="1" si="5"/>
        <v>მოლარე</v>
      </c>
      <c r="G27" s="6" t="str">
        <f t="shared" ca="1" si="6"/>
        <v>უმაღლესი</v>
      </c>
      <c r="H27" s="6">
        <f t="shared" ca="1" si="7"/>
        <v>781</v>
      </c>
      <c r="I27" s="6" t="str">
        <f t="shared" ca="1" si="8"/>
        <v>იმედი ელ</v>
      </c>
      <c r="J27" s="6">
        <f t="shared" ca="1" si="9"/>
        <v>238</v>
      </c>
      <c r="K27" s="6" t="str">
        <f t="shared" ca="1" si="10"/>
        <v>არა</v>
      </c>
      <c r="L27" s="5">
        <f t="shared" ca="1" si="11"/>
        <v>42013</v>
      </c>
      <c r="M27" s="5">
        <f t="shared" ca="1" si="12"/>
        <v>44505</v>
      </c>
    </row>
    <row r="28" spans="1:13" x14ac:dyDescent="0.3">
      <c r="A28" s="6" t="str">
        <f t="shared" ca="1" si="0"/>
        <v>გელა</v>
      </c>
      <c r="B28" s="6" t="str">
        <f t="shared" ca="1" si="1"/>
        <v>მიქაძე</v>
      </c>
      <c r="C28" s="6">
        <f t="shared" ca="1" si="2"/>
        <v>47</v>
      </c>
      <c r="D28" s="6" t="str">
        <f t="shared" ca="1" si="3"/>
        <v>თბილისი</v>
      </c>
      <c r="E28" s="6" t="str">
        <f t="shared" ca="1" si="4"/>
        <v>ლეგატო</v>
      </c>
      <c r="F28" s="6" t="str">
        <f t="shared" ca="1" si="5"/>
        <v>ბუღალტერი</v>
      </c>
      <c r="G28" s="6" t="str">
        <f t="shared" ca="1" si="6"/>
        <v>საშუალო</v>
      </c>
      <c r="H28" s="6">
        <f t="shared" ca="1" si="7"/>
        <v>1082</v>
      </c>
      <c r="I28" s="6" t="str">
        <f t="shared" ca="1" si="8"/>
        <v>ალდაგი</v>
      </c>
      <c r="J28" s="6">
        <f t="shared" ca="1" si="9"/>
        <v>38</v>
      </c>
      <c r="K28" s="6" t="str">
        <f t="shared" ca="1" si="10"/>
        <v>დიახ</v>
      </c>
      <c r="L28" s="5">
        <f t="shared" ca="1" si="11"/>
        <v>38605</v>
      </c>
      <c r="M28" s="5">
        <f t="shared" ca="1" si="12"/>
        <v>43633</v>
      </c>
    </row>
    <row r="29" spans="1:13" x14ac:dyDescent="0.3">
      <c r="A29" s="6" t="str">
        <f t="shared" ca="1" si="0"/>
        <v>დავით</v>
      </c>
      <c r="B29" s="6" t="str">
        <f t="shared" ca="1" si="1"/>
        <v>სხირტლაძე</v>
      </c>
      <c r="C29" s="6">
        <f t="shared" ca="1" si="2"/>
        <v>62</v>
      </c>
      <c r="D29" s="6" t="str">
        <f t="shared" ca="1" si="3"/>
        <v>თელავი</v>
      </c>
      <c r="E29" s="6" t="str">
        <f t="shared" ca="1" si="4"/>
        <v>ლეგატო</v>
      </c>
      <c r="F29" s="6" t="str">
        <f t="shared" ca="1" si="5"/>
        <v>ელექტრიკოსი</v>
      </c>
      <c r="G29" s="6" t="str">
        <f t="shared" ca="1" si="6"/>
        <v>უმაღლესი</v>
      </c>
      <c r="H29" s="6">
        <f t="shared" ca="1" si="7"/>
        <v>2916</v>
      </c>
      <c r="I29" s="6" t="str">
        <f t="shared" ca="1" si="8"/>
        <v>არდი</v>
      </c>
      <c r="J29" s="6">
        <f t="shared" ca="1" si="9"/>
        <v>241</v>
      </c>
      <c r="K29" s="6" t="str">
        <f t="shared" ca="1" si="10"/>
        <v>დიახ</v>
      </c>
      <c r="L29" s="5">
        <f t="shared" ca="1" si="11"/>
        <v>38529</v>
      </c>
      <c r="M29" s="5">
        <f t="shared" ca="1" si="12"/>
        <v>44200</v>
      </c>
    </row>
    <row r="30" spans="1:13" x14ac:dyDescent="0.3">
      <c r="A30" s="6" t="str">
        <f t="shared" ca="1" si="0"/>
        <v>მიხეილ</v>
      </c>
      <c r="B30" s="6" t="str">
        <f t="shared" ca="1" si="1"/>
        <v>ცაგარეიშვილი</v>
      </c>
      <c r="C30" s="6">
        <f t="shared" ca="1" si="2"/>
        <v>48</v>
      </c>
      <c r="D30" s="6" t="str">
        <f t="shared" ca="1" si="3"/>
        <v>ფოთი</v>
      </c>
      <c r="E30" s="6" t="str">
        <f t="shared" ca="1" si="4"/>
        <v>სტამბა</v>
      </c>
      <c r="F30" s="6" t="str">
        <f t="shared" ca="1" si="5"/>
        <v>მოლარე</v>
      </c>
      <c r="G30" s="6" t="str">
        <f t="shared" ca="1" si="6"/>
        <v>საშუალო</v>
      </c>
      <c r="H30" s="6">
        <f t="shared" ca="1" si="7"/>
        <v>1692</v>
      </c>
      <c r="I30" s="6" t="str">
        <f t="shared" ca="1" si="8"/>
        <v>ალდაგი</v>
      </c>
      <c r="J30" s="6">
        <f t="shared" ca="1" si="9"/>
        <v>49</v>
      </c>
      <c r="K30" s="6" t="str">
        <f t="shared" ca="1" si="10"/>
        <v>არა</v>
      </c>
      <c r="L30" s="5">
        <f t="shared" ca="1" si="11"/>
        <v>40210</v>
      </c>
      <c r="M30" s="5">
        <f t="shared" ca="1" si="12"/>
        <v>44003</v>
      </c>
    </row>
    <row r="31" spans="1:13" x14ac:dyDescent="0.3">
      <c r="A31" s="6" t="str">
        <f t="shared" ca="1" si="0"/>
        <v>დავით</v>
      </c>
      <c r="B31" s="6" t="str">
        <f t="shared" ca="1" si="1"/>
        <v>კერესელიძე</v>
      </c>
      <c r="C31" s="6">
        <f t="shared" ca="1" si="2"/>
        <v>38</v>
      </c>
      <c r="D31" s="6" t="str">
        <f t="shared" ca="1" si="3"/>
        <v>ონი</v>
      </c>
      <c r="E31" s="6" t="str">
        <f t="shared" ca="1" si="4"/>
        <v>ალფა</v>
      </c>
      <c r="F31" s="6" t="str">
        <f t="shared" ca="1" si="5"/>
        <v>რეჟისორი</v>
      </c>
      <c r="G31" s="6" t="str">
        <f t="shared" ca="1" si="6"/>
        <v>საშუალო</v>
      </c>
      <c r="H31" s="6">
        <f t="shared" ca="1" si="7"/>
        <v>3460</v>
      </c>
      <c r="I31" s="6" t="str">
        <f t="shared" ca="1" si="8"/>
        <v>ავერსი</v>
      </c>
      <c r="J31" s="6">
        <f t="shared" ca="1" si="9"/>
        <v>119</v>
      </c>
      <c r="K31" s="6" t="str">
        <f t="shared" ca="1" si="10"/>
        <v>დიახ</v>
      </c>
      <c r="L31" s="5">
        <f t="shared" ca="1" si="11"/>
        <v>41762</v>
      </c>
      <c r="M31" s="5">
        <f t="shared" ca="1" si="12"/>
        <v>44637</v>
      </c>
    </row>
    <row r="32" spans="1:13" x14ac:dyDescent="0.3">
      <c r="A32" s="6" t="str">
        <f t="shared" ca="1" si="0"/>
        <v>მართა</v>
      </c>
      <c r="B32" s="6" t="str">
        <f t="shared" ca="1" si="1"/>
        <v>მაღლაკელიძე</v>
      </c>
      <c r="C32" s="6">
        <f t="shared" ca="1" si="2"/>
        <v>69</v>
      </c>
      <c r="D32" s="6" t="str">
        <f t="shared" ca="1" si="3"/>
        <v>თელავი</v>
      </c>
      <c r="E32" s="6" t="str">
        <f t="shared" ca="1" si="4"/>
        <v>ალფა</v>
      </c>
      <c r="F32" s="6" t="str">
        <f t="shared" ca="1" si="5"/>
        <v>მცხობელი</v>
      </c>
      <c r="G32" s="6" t="str">
        <f t="shared" ca="1" si="6"/>
        <v>საშუალო</v>
      </c>
      <c r="H32" s="6">
        <f t="shared" ca="1" si="7"/>
        <v>3344</v>
      </c>
      <c r="I32" s="6" t="str">
        <f t="shared" ca="1" si="8"/>
        <v>არდი</v>
      </c>
      <c r="J32" s="6">
        <f t="shared" ca="1" si="9"/>
        <v>146</v>
      </c>
      <c r="K32" s="6" t="str">
        <f t="shared" ca="1" si="10"/>
        <v>დიახ</v>
      </c>
      <c r="L32" s="5">
        <f t="shared" ca="1" si="11"/>
        <v>42605</v>
      </c>
      <c r="M32" s="5">
        <f t="shared" ca="1" si="12"/>
        <v>44534</v>
      </c>
    </row>
    <row r="33" spans="1:13" x14ac:dyDescent="0.3">
      <c r="A33" s="6" t="str">
        <f t="shared" ca="1" si="0"/>
        <v>მიხეილ</v>
      </c>
      <c r="B33" s="6" t="str">
        <f t="shared" ca="1" si="1"/>
        <v>მაღლაკელიძე</v>
      </c>
      <c r="C33" s="6">
        <f t="shared" ca="1" si="2"/>
        <v>41</v>
      </c>
      <c r="D33" s="6" t="str">
        <f t="shared" ca="1" si="3"/>
        <v>ახალქალაქი</v>
      </c>
      <c r="E33" s="6" t="str">
        <f t="shared" ca="1" si="4"/>
        <v>კარფური</v>
      </c>
      <c r="F33" s="6" t="str">
        <f t="shared" ca="1" si="5"/>
        <v>მცხობელი</v>
      </c>
      <c r="G33" s="6" t="str">
        <f t="shared" ca="1" si="6"/>
        <v>უმაღლესი</v>
      </c>
      <c r="H33" s="6">
        <f t="shared" ca="1" si="7"/>
        <v>976</v>
      </c>
      <c r="I33" s="6" t="str">
        <f t="shared" ca="1" si="8"/>
        <v>არდი</v>
      </c>
      <c r="J33" s="6">
        <f t="shared" ca="1" si="9"/>
        <v>151</v>
      </c>
      <c r="K33" s="6" t="str">
        <f t="shared" ca="1" si="10"/>
        <v>დიახ</v>
      </c>
      <c r="L33" s="5">
        <f t="shared" ca="1" si="11"/>
        <v>39908</v>
      </c>
      <c r="M33" s="5">
        <f t="shared" ca="1" si="12"/>
        <v>43866</v>
      </c>
    </row>
    <row r="34" spans="1:13" x14ac:dyDescent="0.3">
      <c r="A34" s="6" t="str">
        <f t="shared" ca="1" si="0"/>
        <v>მარიამ</v>
      </c>
      <c r="B34" s="6" t="str">
        <f t="shared" ca="1" si="1"/>
        <v>გიგაური</v>
      </c>
      <c r="C34" s="6">
        <f t="shared" ca="1" si="2"/>
        <v>24</v>
      </c>
      <c r="D34" s="6" t="str">
        <f t="shared" ca="1" si="3"/>
        <v>ახმეტა</v>
      </c>
      <c r="E34" s="6" t="str">
        <f t="shared" ca="1" si="4"/>
        <v>ლეგატო</v>
      </c>
      <c r="F34" s="6" t="str">
        <f t="shared" ca="1" si="5"/>
        <v>ჟურნალისტი</v>
      </c>
      <c r="G34" s="6" t="str">
        <f t="shared" ca="1" si="6"/>
        <v>უმაღლესი</v>
      </c>
      <c r="H34" s="6">
        <f t="shared" ca="1" si="7"/>
        <v>3479</v>
      </c>
      <c r="I34" s="6" t="str">
        <f t="shared" ca="1" si="8"/>
        <v>ავერსი</v>
      </c>
      <c r="J34" s="6">
        <f t="shared" ca="1" si="9"/>
        <v>154</v>
      </c>
      <c r="K34" s="6" t="str">
        <f t="shared" ca="1" si="10"/>
        <v>დიახ</v>
      </c>
      <c r="L34" s="5">
        <f t="shared" ca="1" si="11"/>
        <v>37595</v>
      </c>
      <c r="M34" s="5">
        <f t="shared" ca="1" si="12"/>
        <v>43387</v>
      </c>
    </row>
    <row r="35" spans="1:13" x14ac:dyDescent="0.3">
      <c r="A35" s="6" t="str">
        <f t="shared" ca="1" si="0"/>
        <v>ნინო</v>
      </c>
      <c r="B35" s="6" t="str">
        <f t="shared" ca="1" si="1"/>
        <v>აბესაძე</v>
      </c>
      <c r="C35" s="6">
        <f t="shared" ca="1" si="2"/>
        <v>59</v>
      </c>
      <c r="D35" s="6" t="str">
        <f t="shared" ca="1" si="3"/>
        <v>ბორჯომი</v>
      </c>
      <c r="E35" s="6" t="str">
        <f t="shared" ca="1" si="4"/>
        <v>კარფური</v>
      </c>
      <c r="F35" s="6" t="str">
        <f t="shared" ca="1" si="5"/>
        <v>მხატვარ-დიზაინერი</v>
      </c>
      <c r="G35" s="6" t="str">
        <f t="shared" ca="1" si="6"/>
        <v>საშუალო</v>
      </c>
      <c r="H35" s="6">
        <f t="shared" ca="1" si="7"/>
        <v>4099</v>
      </c>
      <c r="I35" s="6" t="str">
        <f t="shared" ca="1" si="8"/>
        <v>არდი</v>
      </c>
      <c r="J35" s="6">
        <f t="shared" ca="1" si="9"/>
        <v>54</v>
      </c>
      <c r="K35" s="6" t="str">
        <f t="shared" ca="1" si="10"/>
        <v>არა</v>
      </c>
      <c r="L35" s="5">
        <f t="shared" ca="1" si="11"/>
        <v>41153</v>
      </c>
      <c r="M35" s="5">
        <f t="shared" ca="1" si="12"/>
        <v>43240</v>
      </c>
    </row>
    <row r="36" spans="1:13" x14ac:dyDescent="0.3">
      <c r="A36" s="6" t="str">
        <f t="shared" ca="1" si="0"/>
        <v>ლელა</v>
      </c>
      <c r="B36" s="6" t="str">
        <f t="shared" ca="1" si="1"/>
        <v>შვანგირაძე</v>
      </c>
      <c r="C36" s="6">
        <f t="shared" ca="1" si="2"/>
        <v>71</v>
      </c>
      <c r="D36" s="6" t="str">
        <f t="shared" ca="1" si="3"/>
        <v>ფოთი</v>
      </c>
      <c r="E36" s="6" t="str">
        <f t="shared" ca="1" si="4"/>
        <v>ნომა</v>
      </c>
      <c r="F36" s="6" t="str">
        <f t="shared" ca="1" si="5"/>
        <v>მზარეული</v>
      </c>
      <c r="G36" s="6" t="str">
        <f t="shared" ca="1" si="6"/>
        <v>საშუალო</v>
      </c>
      <c r="H36" s="6">
        <f t="shared" ca="1" si="7"/>
        <v>1851</v>
      </c>
      <c r="I36" s="6" t="str">
        <f t="shared" ca="1" si="8"/>
        <v>არდი</v>
      </c>
      <c r="J36" s="6">
        <f t="shared" ca="1" si="9"/>
        <v>111</v>
      </c>
      <c r="K36" s="6" t="str">
        <f t="shared" ca="1" si="10"/>
        <v>არა</v>
      </c>
      <c r="L36" s="5">
        <f t="shared" ca="1" si="11"/>
        <v>38437</v>
      </c>
      <c r="M36" s="5">
        <f t="shared" ca="1" si="12"/>
        <v>43090</v>
      </c>
    </row>
    <row r="37" spans="1:13" x14ac:dyDescent="0.3">
      <c r="A37" s="6" t="str">
        <f t="shared" ca="1" si="0"/>
        <v>თომა</v>
      </c>
      <c r="B37" s="6" t="str">
        <f t="shared" ca="1" si="1"/>
        <v>შვანგირაძე</v>
      </c>
      <c r="C37" s="6">
        <f t="shared" ca="1" si="2"/>
        <v>18</v>
      </c>
      <c r="D37" s="6" t="str">
        <f t="shared" ca="1" si="3"/>
        <v>ვანი</v>
      </c>
      <c r="E37" s="6" t="str">
        <f t="shared" ca="1" si="4"/>
        <v>დირსი</v>
      </c>
      <c r="F37" s="6" t="str">
        <f t="shared" ca="1" si="5"/>
        <v>მცხობელი</v>
      </c>
      <c r="G37" s="6" t="str">
        <f t="shared" ca="1" si="6"/>
        <v>საშუალო</v>
      </c>
      <c r="H37" s="6">
        <f t="shared" ca="1" si="7"/>
        <v>3665</v>
      </c>
      <c r="I37" s="6" t="str">
        <f t="shared" ca="1" si="8"/>
        <v>პე ეს პე</v>
      </c>
      <c r="J37" s="6">
        <f t="shared" ca="1" si="9"/>
        <v>70</v>
      </c>
      <c r="K37" s="6" t="str">
        <f t="shared" ca="1" si="10"/>
        <v>არა</v>
      </c>
      <c r="L37" s="5">
        <f t="shared" ca="1" si="11"/>
        <v>41355</v>
      </c>
      <c r="M37" s="5">
        <f t="shared" ca="1" si="12"/>
        <v>43365</v>
      </c>
    </row>
    <row r="38" spans="1:13" x14ac:dyDescent="0.3">
      <c r="A38" s="6" t="str">
        <f t="shared" ca="1" si="0"/>
        <v>ლუკა</v>
      </c>
      <c r="B38" s="6" t="str">
        <f t="shared" ca="1" si="1"/>
        <v>კერესელიძე</v>
      </c>
      <c r="C38" s="6">
        <f t="shared" ca="1" si="2"/>
        <v>18</v>
      </c>
      <c r="D38" s="6" t="str">
        <f t="shared" ca="1" si="3"/>
        <v>ახმეტა</v>
      </c>
      <c r="E38" s="6" t="str">
        <f t="shared" ca="1" si="4"/>
        <v>ლეგატო</v>
      </c>
      <c r="F38" s="6" t="str">
        <f t="shared" ca="1" si="5"/>
        <v>რეჟისორი</v>
      </c>
      <c r="G38" s="6" t="str">
        <f t="shared" ca="1" si="6"/>
        <v>საშუალო</v>
      </c>
      <c r="H38" s="6">
        <f t="shared" ca="1" si="7"/>
        <v>2413</v>
      </c>
      <c r="I38" s="6" t="str">
        <f t="shared" ca="1" si="8"/>
        <v>პე ეს პე</v>
      </c>
      <c r="J38" s="6">
        <f t="shared" ca="1" si="9"/>
        <v>225</v>
      </c>
      <c r="K38" s="6" t="str">
        <f t="shared" ca="1" si="10"/>
        <v>არა</v>
      </c>
      <c r="L38" s="5">
        <f t="shared" ca="1" si="11"/>
        <v>39807</v>
      </c>
      <c r="M38" s="5">
        <f t="shared" ca="1" si="12"/>
        <v>44284</v>
      </c>
    </row>
    <row r="39" spans="1:13" x14ac:dyDescent="0.3">
      <c r="A39" s="6" t="str">
        <f t="shared" ca="1" si="0"/>
        <v>ლუკა</v>
      </c>
      <c r="B39" s="6" t="str">
        <f t="shared" ca="1" si="1"/>
        <v>ადამაშვილი</v>
      </c>
      <c r="C39" s="6">
        <f t="shared" ca="1" si="2"/>
        <v>18</v>
      </c>
      <c r="D39" s="6" t="str">
        <f t="shared" ca="1" si="3"/>
        <v>ოზურგეთი</v>
      </c>
      <c r="E39" s="6" t="str">
        <f t="shared" ca="1" si="4"/>
        <v>სტამბა</v>
      </c>
      <c r="F39" s="6" t="str">
        <f t="shared" ca="1" si="5"/>
        <v>არქივარიუსი</v>
      </c>
      <c r="G39" s="6" t="str">
        <f t="shared" ca="1" si="6"/>
        <v>უმაღლესი</v>
      </c>
      <c r="H39" s="6">
        <f t="shared" ca="1" si="7"/>
        <v>2331</v>
      </c>
      <c r="I39" s="6" t="str">
        <f t="shared" ca="1" si="8"/>
        <v>პე ეს პე</v>
      </c>
      <c r="J39" s="6">
        <f t="shared" ca="1" si="9"/>
        <v>116</v>
      </c>
      <c r="K39" s="6" t="str">
        <f t="shared" ca="1" si="10"/>
        <v>არა</v>
      </c>
      <c r="L39" s="5">
        <f t="shared" ca="1" si="11"/>
        <v>40190</v>
      </c>
      <c r="M39" s="5">
        <f t="shared" ca="1" si="12"/>
        <v>43664</v>
      </c>
    </row>
    <row r="40" spans="1:13" x14ac:dyDescent="0.3">
      <c r="A40" s="6" t="str">
        <f t="shared" ca="1" si="0"/>
        <v>თომა</v>
      </c>
      <c r="B40" s="6" t="str">
        <f t="shared" ca="1" si="1"/>
        <v>მაღლაკელიძე</v>
      </c>
      <c r="C40" s="6">
        <f t="shared" ca="1" si="2"/>
        <v>49</v>
      </c>
      <c r="D40" s="6" t="str">
        <f t="shared" ca="1" si="3"/>
        <v>ახალქალაქი</v>
      </c>
      <c r="E40" s="6" t="str">
        <f t="shared" ca="1" si="4"/>
        <v>ლეგატო</v>
      </c>
      <c r="F40" s="6" t="str">
        <f t="shared" ca="1" si="5"/>
        <v>პროგრამისტი</v>
      </c>
      <c r="G40" s="6" t="str">
        <f t="shared" ca="1" si="6"/>
        <v>საშუალო</v>
      </c>
      <c r="H40" s="6">
        <f t="shared" ca="1" si="7"/>
        <v>3476</v>
      </c>
      <c r="I40" s="6" t="str">
        <f t="shared" ca="1" si="8"/>
        <v>ალდაგი</v>
      </c>
      <c r="J40" s="6">
        <f t="shared" ca="1" si="9"/>
        <v>56</v>
      </c>
      <c r="K40" s="6" t="str">
        <f t="shared" ca="1" si="10"/>
        <v>არა</v>
      </c>
      <c r="L40" s="5">
        <f t="shared" ca="1" si="11"/>
        <v>41178</v>
      </c>
      <c r="M40" s="5">
        <f t="shared" ca="1" si="12"/>
        <v>44014</v>
      </c>
    </row>
    <row r="41" spans="1:13" x14ac:dyDescent="0.3">
      <c r="A41" s="6" t="str">
        <f t="shared" ca="1" si="0"/>
        <v>ეკატერინე</v>
      </c>
      <c r="B41" s="6" t="str">
        <f t="shared" ca="1" si="1"/>
        <v>დემეტრაშვილი</v>
      </c>
      <c r="C41" s="6">
        <f t="shared" ca="1" si="2"/>
        <v>60</v>
      </c>
      <c r="D41" s="6" t="str">
        <f t="shared" ca="1" si="3"/>
        <v>თბილისი</v>
      </c>
      <c r="E41" s="6" t="str">
        <f t="shared" ca="1" si="4"/>
        <v>არდი</v>
      </c>
      <c r="F41" s="6" t="str">
        <f t="shared" ca="1" si="5"/>
        <v>კონსულტანტი</v>
      </c>
      <c r="G41" s="6" t="str">
        <f t="shared" ca="1" si="6"/>
        <v>უმაღლესი</v>
      </c>
      <c r="H41" s="6">
        <f t="shared" ca="1" si="7"/>
        <v>625</v>
      </c>
      <c r="I41" s="6" t="str">
        <f t="shared" ca="1" si="8"/>
        <v>არდი</v>
      </c>
      <c r="J41" s="6">
        <f t="shared" ca="1" si="9"/>
        <v>135</v>
      </c>
      <c r="K41" s="6" t="str">
        <f t="shared" ca="1" si="10"/>
        <v>დიახ</v>
      </c>
      <c r="L41" s="5">
        <f t="shared" ca="1" si="11"/>
        <v>38213</v>
      </c>
      <c r="M41" s="5">
        <f t="shared" ca="1" si="12"/>
        <v>44517</v>
      </c>
    </row>
    <row r="42" spans="1:13" x14ac:dyDescent="0.3">
      <c r="A42" s="6" t="str">
        <f t="shared" ca="1" si="0"/>
        <v>მართა</v>
      </c>
      <c r="B42" s="6" t="str">
        <f t="shared" ca="1" si="1"/>
        <v>ქართველიშვილი</v>
      </c>
      <c r="C42" s="6">
        <f t="shared" ca="1" si="2"/>
        <v>75</v>
      </c>
      <c r="D42" s="6" t="str">
        <f t="shared" ca="1" si="3"/>
        <v>ოზურგეთი</v>
      </c>
      <c r="E42" s="6" t="str">
        <f t="shared" ca="1" si="4"/>
        <v>სტამბა</v>
      </c>
      <c r="F42" s="6" t="str">
        <f t="shared" ca="1" si="5"/>
        <v>მოლარე</v>
      </c>
      <c r="G42" s="6" t="str">
        <f t="shared" ca="1" si="6"/>
        <v>უმაღლესი</v>
      </c>
      <c r="H42" s="6">
        <f t="shared" ca="1" si="7"/>
        <v>2042</v>
      </c>
      <c r="I42" s="6" t="str">
        <f t="shared" ca="1" si="8"/>
        <v>იმედი ელ</v>
      </c>
      <c r="J42" s="6">
        <f t="shared" ca="1" si="9"/>
        <v>63</v>
      </c>
      <c r="K42" s="6" t="str">
        <f t="shared" ca="1" si="10"/>
        <v>დიახ</v>
      </c>
      <c r="L42" s="5">
        <f t="shared" ca="1" si="11"/>
        <v>42407</v>
      </c>
      <c r="M42" s="5">
        <f t="shared" ca="1" si="12"/>
        <v>43736</v>
      </c>
    </row>
    <row r="43" spans="1:13" x14ac:dyDescent="0.3">
      <c r="A43" s="6" t="str">
        <f t="shared" ca="1" si="0"/>
        <v>მარიამ</v>
      </c>
      <c r="B43" s="6" t="str">
        <f t="shared" ca="1" si="1"/>
        <v>მაღლაკელიძე</v>
      </c>
      <c r="C43" s="6">
        <f t="shared" ca="1" si="2"/>
        <v>75</v>
      </c>
      <c r="D43" s="6" t="str">
        <f t="shared" ca="1" si="3"/>
        <v>ოზურგეთი</v>
      </c>
      <c r="E43" s="6" t="str">
        <f t="shared" ca="1" si="4"/>
        <v>ნიკორა</v>
      </c>
      <c r="F43" s="6" t="str">
        <f t="shared" ca="1" si="5"/>
        <v>მძღოლი</v>
      </c>
      <c r="G43" s="6" t="str">
        <f t="shared" ca="1" si="6"/>
        <v>საშუალო</v>
      </c>
      <c r="H43" s="6">
        <f t="shared" ca="1" si="7"/>
        <v>2928</v>
      </c>
      <c r="I43" s="6" t="str">
        <f t="shared" ca="1" si="8"/>
        <v>არდი</v>
      </c>
      <c r="J43" s="6">
        <f t="shared" ca="1" si="9"/>
        <v>260</v>
      </c>
      <c r="K43" s="6" t="str">
        <f t="shared" ca="1" si="10"/>
        <v>არა</v>
      </c>
      <c r="L43" s="5">
        <f t="shared" ca="1" si="11"/>
        <v>42359</v>
      </c>
      <c r="M43" s="5">
        <f t="shared" ca="1" si="12"/>
        <v>43567</v>
      </c>
    </row>
    <row r="44" spans="1:13" x14ac:dyDescent="0.3">
      <c r="A44" s="6" t="str">
        <f t="shared" ca="1" si="0"/>
        <v>ნიკოლოზ</v>
      </c>
      <c r="B44" s="6" t="str">
        <f t="shared" ca="1" si="1"/>
        <v>დემეტრაშვილი</v>
      </c>
      <c r="C44" s="6">
        <f t="shared" ca="1" si="2"/>
        <v>76</v>
      </c>
      <c r="D44" s="6" t="str">
        <f t="shared" ca="1" si="3"/>
        <v>ოზურგეთი</v>
      </c>
      <c r="E44" s="6" t="str">
        <f t="shared" ca="1" si="4"/>
        <v>ლეგატო</v>
      </c>
      <c r="F44" s="6" t="str">
        <f t="shared" ca="1" si="5"/>
        <v>მოლარე</v>
      </c>
      <c r="G44" s="6" t="str">
        <f t="shared" ca="1" si="6"/>
        <v>უმაღლესი</v>
      </c>
      <c r="H44" s="6">
        <f t="shared" ca="1" si="7"/>
        <v>2286</v>
      </c>
      <c r="I44" s="6" t="str">
        <f t="shared" ca="1" si="8"/>
        <v>არდი</v>
      </c>
      <c r="J44" s="6">
        <f t="shared" ca="1" si="9"/>
        <v>258</v>
      </c>
      <c r="K44" s="6" t="str">
        <f t="shared" ca="1" si="10"/>
        <v>დიახ</v>
      </c>
      <c r="L44" s="5">
        <f t="shared" ca="1" si="11"/>
        <v>38540</v>
      </c>
      <c r="M44" s="5">
        <f t="shared" ca="1" si="12"/>
        <v>44371</v>
      </c>
    </row>
    <row r="45" spans="1:13" x14ac:dyDescent="0.3">
      <c r="A45" s="6" t="str">
        <f t="shared" ca="1" si="0"/>
        <v>ალექსანდრე</v>
      </c>
      <c r="B45" s="6" t="str">
        <f t="shared" ca="1" si="1"/>
        <v>კალანდარიშვილი</v>
      </c>
      <c r="C45" s="6">
        <f t="shared" ca="1" si="2"/>
        <v>43</v>
      </c>
      <c r="D45" s="6" t="str">
        <f t="shared" ca="1" si="3"/>
        <v>ონი</v>
      </c>
      <c r="E45" s="6" t="str">
        <f t="shared" ca="1" si="4"/>
        <v>სტამბა</v>
      </c>
      <c r="F45" s="6" t="str">
        <f t="shared" ca="1" si="5"/>
        <v>მცხობელი</v>
      </c>
      <c r="G45" s="6" t="str">
        <f t="shared" ca="1" si="6"/>
        <v>საშუალო</v>
      </c>
      <c r="H45" s="6">
        <f t="shared" ca="1" si="7"/>
        <v>514</v>
      </c>
      <c r="I45" s="6" t="str">
        <f t="shared" ca="1" si="8"/>
        <v>არდი</v>
      </c>
      <c r="J45" s="6">
        <f t="shared" ca="1" si="9"/>
        <v>227</v>
      </c>
      <c r="K45" s="6" t="str">
        <f t="shared" ca="1" si="10"/>
        <v>არა</v>
      </c>
      <c r="L45" s="5">
        <f t="shared" ca="1" si="11"/>
        <v>40575</v>
      </c>
      <c r="M45" s="5">
        <f t="shared" ca="1" si="12"/>
        <v>43224</v>
      </c>
    </row>
    <row r="46" spans="1:13" x14ac:dyDescent="0.3">
      <c r="A46" s="6" t="str">
        <f t="shared" ca="1" si="0"/>
        <v>ანა</v>
      </c>
      <c r="B46" s="6" t="str">
        <f t="shared" ca="1" si="1"/>
        <v>ადამია</v>
      </c>
      <c r="C46" s="6">
        <f t="shared" ca="1" si="2"/>
        <v>24</v>
      </c>
      <c r="D46" s="6" t="str">
        <f t="shared" ca="1" si="3"/>
        <v>გორი</v>
      </c>
      <c r="E46" s="6" t="str">
        <f t="shared" ca="1" si="4"/>
        <v>ნომა</v>
      </c>
      <c r="F46" s="6" t="str">
        <f t="shared" ca="1" si="5"/>
        <v>მასწავლებელი</v>
      </c>
      <c r="G46" s="6" t="str">
        <f t="shared" ca="1" si="6"/>
        <v>უმაღლესი</v>
      </c>
      <c r="H46" s="6">
        <f t="shared" ca="1" si="7"/>
        <v>4226</v>
      </c>
      <c r="I46" s="6" t="str">
        <f t="shared" ca="1" si="8"/>
        <v>ალდაგი</v>
      </c>
      <c r="J46" s="6">
        <f t="shared" ca="1" si="9"/>
        <v>137</v>
      </c>
      <c r="K46" s="6" t="str">
        <f t="shared" ca="1" si="10"/>
        <v>დიახ</v>
      </c>
      <c r="L46" s="5">
        <f t="shared" ca="1" si="11"/>
        <v>42105</v>
      </c>
      <c r="M46" s="5">
        <f t="shared" ca="1" si="12"/>
        <v>44104</v>
      </c>
    </row>
    <row r="47" spans="1:13" x14ac:dyDescent="0.3">
      <c r="A47" s="6" t="str">
        <f t="shared" ca="1" si="0"/>
        <v>მარიამ</v>
      </c>
      <c r="B47" s="6" t="str">
        <f t="shared" ca="1" si="1"/>
        <v>სააკაძე</v>
      </c>
      <c r="C47" s="6">
        <f t="shared" ca="1" si="2"/>
        <v>74</v>
      </c>
      <c r="D47" s="6" t="str">
        <f t="shared" ca="1" si="3"/>
        <v>ახალქალაქი</v>
      </c>
      <c r="E47" s="6" t="str">
        <f t="shared" ca="1" si="4"/>
        <v>ნიკორა</v>
      </c>
      <c r="F47" s="6" t="str">
        <f t="shared" ca="1" si="5"/>
        <v>ინჟინერი</v>
      </c>
      <c r="G47" s="6" t="str">
        <f t="shared" ca="1" si="6"/>
        <v>საშუალო</v>
      </c>
      <c r="H47" s="6">
        <f t="shared" ca="1" si="7"/>
        <v>3893</v>
      </c>
      <c r="I47" s="6" t="str">
        <f t="shared" ca="1" si="8"/>
        <v>არდი</v>
      </c>
      <c r="J47" s="6">
        <f t="shared" ca="1" si="9"/>
        <v>53</v>
      </c>
      <c r="K47" s="6" t="str">
        <f t="shared" ca="1" si="10"/>
        <v>არა</v>
      </c>
      <c r="L47" s="5">
        <f t="shared" ca="1" si="11"/>
        <v>37321</v>
      </c>
      <c r="M47" s="5">
        <f t="shared" ca="1" si="12"/>
        <v>43269</v>
      </c>
    </row>
    <row r="48" spans="1:13" x14ac:dyDescent="0.3">
      <c r="A48" s="6" t="str">
        <f t="shared" ca="1" si="0"/>
        <v>ლელა</v>
      </c>
      <c r="B48" s="6" t="str">
        <f t="shared" ca="1" si="1"/>
        <v>მაისურაძე</v>
      </c>
      <c r="C48" s="6">
        <f t="shared" ca="1" si="2"/>
        <v>34</v>
      </c>
      <c r="D48" s="6" t="str">
        <f t="shared" ca="1" si="3"/>
        <v>მცხეთა</v>
      </c>
      <c r="E48" s="6" t="str">
        <f t="shared" ca="1" si="4"/>
        <v>არდი</v>
      </c>
      <c r="F48" s="6" t="str">
        <f t="shared" ca="1" si="5"/>
        <v>არქიტექტორი</v>
      </c>
      <c r="G48" s="6" t="str">
        <f t="shared" ca="1" si="6"/>
        <v>უმაღლესი</v>
      </c>
      <c r="H48" s="6">
        <f t="shared" ca="1" si="7"/>
        <v>1755</v>
      </c>
      <c r="I48" s="6" t="str">
        <f t="shared" ca="1" si="8"/>
        <v>ჯიპიაი ჰოლდინგი</v>
      </c>
      <c r="J48" s="6">
        <f t="shared" ca="1" si="9"/>
        <v>103</v>
      </c>
      <c r="K48" s="6" t="str">
        <f t="shared" ca="1" si="10"/>
        <v>დიახ</v>
      </c>
      <c r="L48" s="5">
        <f t="shared" ca="1" si="11"/>
        <v>37296</v>
      </c>
      <c r="M48" s="5">
        <f t="shared" ca="1" si="12"/>
        <v>43371</v>
      </c>
    </row>
    <row r="49" spans="1:13" x14ac:dyDescent="0.3">
      <c r="A49" s="6" t="str">
        <f t="shared" ca="1" si="0"/>
        <v>მართა</v>
      </c>
      <c r="B49" s="6" t="str">
        <f t="shared" ca="1" si="1"/>
        <v>აბაშიძე</v>
      </c>
      <c r="C49" s="6">
        <f t="shared" ca="1" si="2"/>
        <v>39</v>
      </c>
      <c r="D49" s="6" t="str">
        <f t="shared" ca="1" si="3"/>
        <v>გორი</v>
      </c>
      <c r="E49" s="6" t="str">
        <f t="shared" ca="1" si="4"/>
        <v>გუდვილი</v>
      </c>
      <c r="F49" s="6" t="str">
        <f t="shared" ca="1" si="5"/>
        <v>მოლარე</v>
      </c>
      <c r="G49" s="6" t="str">
        <f t="shared" ca="1" si="6"/>
        <v>უმაღლესი</v>
      </c>
      <c r="H49" s="6">
        <f t="shared" ca="1" si="7"/>
        <v>3139</v>
      </c>
      <c r="I49" s="6" t="str">
        <f t="shared" ca="1" si="8"/>
        <v>ავერსი</v>
      </c>
      <c r="J49" s="6">
        <f t="shared" ca="1" si="9"/>
        <v>98</v>
      </c>
      <c r="K49" s="6" t="str">
        <f t="shared" ca="1" si="10"/>
        <v>არა</v>
      </c>
      <c r="L49" s="5">
        <f t="shared" ca="1" si="11"/>
        <v>37779</v>
      </c>
      <c r="M49" s="5">
        <f t="shared" ca="1" si="12"/>
        <v>43549</v>
      </c>
    </row>
    <row r="50" spans="1:13" x14ac:dyDescent="0.3">
      <c r="A50" s="6" t="str">
        <f t="shared" ca="1" si="0"/>
        <v>დავით</v>
      </c>
      <c r="B50" s="6" t="str">
        <f t="shared" ca="1" si="1"/>
        <v>რეხვიაშვილი</v>
      </c>
      <c r="C50" s="6">
        <f t="shared" ca="1" si="2"/>
        <v>57</v>
      </c>
      <c r="D50" s="6" t="str">
        <f t="shared" ca="1" si="3"/>
        <v>ახალქალაქი</v>
      </c>
      <c r="E50" s="6" t="str">
        <f t="shared" ca="1" si="4"/>
        <v>აპექსი</v>
      </c>
      <c r="F50" s="6" t="str">
        <f t="shared" ca="1" si="5"/>
        <v>მებაღე</v>
      </c>
      <c r="G50" s="6" t="str">
        <f t="shared" ca="1" si="6"/>
        <v>საშუალო</v>
      </c>
      <c r="H50" s="6">
        <f t="shared" ca="1" si="7"/>
        <v>4148</v>
      </c>
      <c r="I50" s="6" t="str">
        <f t="shared" ca="1" si="8"/>
        <v>იმედი ელ</v>
      </c>
      <c r="J50" s="6">
        <f t="shared" ca="1" si="9"/>
        <v>76</v>
      </c>
      <c r="K50" s="6" t="str">
        <f t="shared" ca="1" si="10"/>
        <v>არა</v>
      </c>
      <c r="L50" s="5">
        <f t="shared" ca="1" si="11"/>
        <v>40758</v>
      </c>
      <c r="M50" s="5">
        <f t="shared" ca="1" si="12"/>
        <v>42903</v>
      </c>
    </row>
    <row r="51" spans="1:13" x14ac:dyDescent="0.3">
      <c r="A51" s="6" t="str">
        <f t="shared" ca="1" si="0"/>
        <v>თომა</v>
      </c>
      <c r="B51" s="6" t="str">
        <f t="shared" ca="1" si="1"/>
        <v>შვანგირაძე</v>
      </c>
      <c r="C51" s="6">
        <f t="shared" ca="1" si="2"/>
        <v>46</v>
      </c>
      <c r="D51" s="6" t="str">
        <f t="shared" ca="1" si="3"/>
        <v>ბათუმი</v>
      </c>
      <c r="E51" s="6" t="str">
        <f t="shared" ca="1" si="4"/>
        <v>კარფური</v>
      </c>
      <c r="F51" s="6" t="str">
        <f t="shared" ca="1" si="5"/>
        <v>მებაღე</v>
      </c>
      <c r="G51" s="6" t="str">
        <f t="shared" ca="1" si="6"/>
        <v>უმაღლესი</v>
      </c>
      <c r="H51" s="6">
        <f t="shared" ca="1" si="7"/>
        <v>4016</v>
      </c>
      <c r="I51" s="6" t="str">
        <f t="shared" ca="1" si="8"/>
        <v>ჯიპიაი ჰოლდინგი</v>
      </c>
      <c r="J51" s="6">
        <f t="shared" ca="1" si="9"/>
        <v>35</v>
      </c>
      <c r="K51" s="6" t="str">
        <f t="shared" ca="1" si="10"/>
        <v>არა</v>
      </c>
      <c r="L51" s="5">
        <f t="shared" ca="1" si="11"/>
        <v>38075</v>
      </c>
      <c r="M51" s="5">
        <f t="shared" ca="1" si="12"/>
        <v>44077</v>
      </c>
    </row>
    <row r="52" spans="1:13" x14ac:dyDescent="0.3">
      <c r="A52" s="6" t="str">
        <f t="shared" ca="1" si="0"/>
        <v>ანა</v>
      </c>
      <c r="B52" s="6" t="str">
        <f t="shared" ca="1" si="1"/>
        <v>გიგაური</v>
      </c>
      <c r="C52" s="6">
        <f t="shared" ca="1" si="2"/>
        <v>29</v>
      </c>
      <c r="D52" s="6" t="str">
        <f t="shared" ca="1" si="3"/>
        <v>გორი</v>
      </c>
      <c r="E52" s="6" t="str">
        <f t="shared" ca="1" si="4"/>
        <v>არმანი</v>
      </c>
      <c r="F52" s="6" t="str">
        <f t="shared" ca="1" si="5"/>
        <v>ბუღალტერი</v>
      </c>
      <c r="G52" s="6" t="str">
        <f t="shared" ca="1" si="6"/>
        <v>უმაღლესი</v>
      </c>
      <c r="H52" s="6">
        <f t="shared" ca="1" si="7"/>
        <v>1646</v>
      </c>
      <c r="I52" s="6" t="str">
        <f t="shared" ca="1" si="8"/>
        <v>ალდაგი</v>
      </c>
      <c r="J52" s="6">
        <f t="shared" ca="1" si="9"/>
        <v>70</v>
      </c>
      <c r="K52" s="6" t="str">
        <f t="shared" ca="1" si="10"/>
        <v>დიახ</v>
      </c>
      <c r="L52" s="5">
        <f t="shared" ca="1" si="11"/>
        <v>39907</v>
      </c>
      <c r="M52" s="5">
        <f t="shared" ca="1" si="12"/>
        <v>43565</v>
      </c>
    </row>
    <row r="53" spans="1:13" x14ac:dyDescent="0.3">
      <c r="A53" s="6" t="str">
        <f t="shared" ca="1" si="0"/>
        <v>მართა</v>
      </c>
      <c r="B53" s="6" t="str">
        <f t="shared" ca="1" si="1"/>
        <v>მიქაძე</v>
      </c>
      <c r="C53" s="6">
        <f t="shared" ca="1" si="2"/>
        <v>46</v>
      </c>
      <c r="D53" s="6" t="str">
        <f t="shared" ca="1" si="3"/>
        <v>ფოთი</v>
      </c>
      <c r="E53" s="6" t="str">
        <f t="shared" ca="1" si="4"/>
        <v>არმანი</v>
      </c>
      <c r="F53" s="6" t="str">
        <f t="shared" ca="1" si="5"/>
        <v>კარდიოლოგი</v>
      </c>
      <c r="G53" s="6" t="str">
        <f t="shared" ca="1" si="6"/>
        <v>საშუალო</v>
      </c>
      <c r="H53" s="6">
        <f t="shared" ca="1" si="7"/>
        <v>2420</v>
      </c>
      <c r="I53" s="6" t="str">
        <f t="shared" ca="1" si="8"/>
        <v>ალდაგი</v>
      </c>
      <c r="J53" s="6">
        <f t="shared" ca="1" si="9"/>
        <v>295</v>
      </c>
      <c r="K53" s="6" t="str">
        <f t="shared" ca="1" si="10"/>
        <v>არა</v>
      </c>
      <c r="L53" s="5">
        <f t="shared" ca="1" si="11"/>
        <v>38144</v>
      </c>
      <c r="M53" s="5">
        <f t="shared" ca="1" si="12"/>
        <v>44574</v>
      </c>
    </row>
    <row r="54" spans="1:13" x14ac:dyDescent="0.3">
      <c r="A54" s="6" t="str">
        <f t="shared" ca="1" si="0"/>
        <v>ალექსანდრე</v>
      </c>
      <c r="B54" s="6" t="str">
        <f t="shared" ca="1" si="1"/>
        <v>დემეტრაშვილი</v>
      </c>
      <c r="C54" s="6">
        <f t="shared" ca="1" si="2"/>
        <v>74</v>
      </c>
      <c r="D54" s="6" t="str">
        <f t="shared" ca="1" si="3"/>
        <v>ბორჯომი</v>
      </c>
      <c r="E54" s="6" t="str">
        <f t="shared" ca="1" si="4"/>
        <v>არმანი</v>
      </c>
      <c r="F54" s="6" t="str">
        <f t="shared" ca="1" si="5"/>
        <v>მზარეული</v>
      </c>
      <c r="G54" s="6" t="str">
        <f t="shared" ca="1" si="6"/>
        <v>უმაღლესი</v>
      </c>
      <c r="H54" s="6">
        <f t="shared" ca="1" si="7"/>
        <v>2806</v>
      </c>
      <c r="I54" s="6" t="str">
        <f t="shared" ca="1" si="8"/>
        <v>იმედი ელ</v>
      </c>
      <c r="J54" s="6">
        <f t="shared" ca="1" si="9"/>
        <v>247</v>
      </c>
      <c r="K54" s="6" t="str">
        <f t="shared" ca="1" si="10"/>
        <v>არა</v>
      </c>
      <c r="L54" s="5">
        <f t="shared" ca="1" si="11"/>
        <v>39061</v>
      </c>
      <c r="M54" s="5">
        <f t="shared" ca="1" si="12"/>
        <v>44339</v>
      </c>
    </row>
    <row r="55" spans="1:13" x14ac:dyDescent="0.3">
      <c r="A55" s="6" t="str">
        <f t="shared" ca="1" si="0"/>
        <v>თომა</v>
      </c>
      <c r="B55" s="6" t="str">
        <f t="shared" ca="1" si="1"/>
        <v>ცაგარეიშვილი</v>
      </c>
      <c r="C55" s="6">
        <f t="shared" ca="1" si="2"/>
        <v>48</v>
      </c>
      <c r="D55" s="6" t="str">
        <f t="shared" ca="1" si="3"/>
        <v>გურჯაანი</v>
      </c>
      <c r="E55" s="6" t="str">
        <f t="shared" ca="1" si="4"/>
        <v>აპექსი</v>
      </c>
      <c r="F55" s="6" t="str">
        <f t="shared" ca="1" si="5"/>
        <v>მზარეული</v>
      </c>
      <c r="G55" s="6" t="str">
        <f t="shared" ca="1" si="6"/>
        <v>საშუალო</v>
      </c>
      <c r="H55" s="6">
        <f t="shared" ca="1" si="7"/>
        <v>1114</v>
      </c>
      <c r="I55" s="6" t="str">
        <f t="shared" ca="1" si="8"/>
        <v>იმედი ელ</v>
      </c>
      <c r="J55" s="6">
        <f t="shared" ca="1" si="9"/>
        <v>93</v>
      </c>
      <c r="K55" s="6" t="str">
        <f t="shared" ca="1" si="10"/>
        <v>დიახ</v>
      </c>
      <c r="L55" s="5">
        <f t="shared" ca="1" si="11"/>
        <v>40879</v>
      </c>
      <c r="M55" s="5">
        <f t="shared" ca="1" si="12"/>
        <v>43159</v>
      </c>
    </row>
    <row r="56" spans="1:13" x14ac:dyDescent="0.3">
      <c r="A56" s="6" t="str">
        <f t="shared" ca="1" si="0"/>
        <v>დავით</v>
      </c>
      <c r="B56" s="6" t="str">
        <f t="shared" ca="1" si="1"/>
        <v>აბაშიძე</v>
      </c>
      <c r="C56" s="6">
        <f t="shared" ca="1" si="2"/>
        <v>47</v>
      </c>
      <c r="D56" s="6" t="str">
        <f t="shared" ca="1" si="3"/>
        <v>გურჯაანი</v>
      </c>
      <c r="E56" s="6" t="str">
        <f t="shared" ca="1" si="4"/>
        <v>დირსი</v>
      </c>
      <c r="F56" s="6" t="str">
        <f t="shared" ca="1" si="5"/>
        <v>რეჟისორი</v>
      </c>
      <c r="G56" s="6" t="str">
        <f t="shared" ca="1" si="6"/>
        <v>უმაღლესი</v>
      </c>
      <c r="H56" s="6">
        <f t="shared" ca="1" si="7"/>
        <v>639</v>
      </c>
      <c r="I56" s="6" t="str">
        <f t="shared" ca="1" si="8"/>
        <v>ალდაგი</v>
      </c>
      <c r="J56" s="6">
        <f t="shared" ca="1" si="9"/>
        <v>91</v>
      </c>
      <c r="K56" s="6" t="str">
        <f t="shared" ca="1" si="10"/>
        <v>არა</v>
      </c>
      <c r="L56" s="5">
        <f t="shared" ca="1" si="11"/>
        <v>41529</v>
      </c>
      <c r="M56" s="5">
        <f t="shared" ca="1" si="12"/>
        <v>43202</v>
      </c>
    </row>
    <row r="57" spans="1:13" x14ac:dyDescent="0.3">
      <c r="A57" s="6" t="str">
        <f t="shared" ca="1" si="0"/>
        <v>თომა</v>
      </c>
      <c r="B57" s="6" t="str">
        <f t="shared" ca="1" si="1"/>
        <v>აბაშიძე</v>
      </c>
      <c r="C57" s="6">
        <f t="shared" ca="1" si="2"/>
        <v>67</v>
      </c>
      <c r="D57" s="6" t="str">
        <f t="shared" ca="1" si="3"/>
        <v>ვანი</v>
      </c>
      <c r="E57" s="6" t="str">
        <f t="shared" ca="1" si="4"/>
        <v>ხარება</v>
      </c>
      <c r="F57" s="6" t="str">
        <f t="shared" ca="1" si="5"/>
        <v>არქივარიუსი</v>
      </c>
      <c r="G57" s="6" t="str">
        <f t="shared" ca="1" si="6"/>
        <v>უმაღლესი</v>
      </c>
      <c r="H57" s="6">
        <f t="shared" ca="1" si="7"/>
        <v>3112</v>
      </c>
      <c r="I57" s="6" t="str">
        <f t="shared" ca="1" si="8"/>
        <v>ავერსი</v>
      </c>
      <c r="J57" s="6">
        <f t="shared" ca="1" si="9"/>
        <v>67</v>
      </c>
      <c r="K57" s="6" t="str">
        <f t="shared" ca="1" si="10"/>
        <v>არა</v>
      </c>
      <c r="L57" s="5">
        <f t="shared" ca="1" si="11"/>
        <v>37837</v>
      </c>
      <c r="M57" s="5">
        <f t="shared" ca="1" si="12"/>
        <v>43534</v>
      </c>
    </row>
    <row r="58" spans="1:13" x14ac:dyDescent="0.3">
      <c r="A58" s="6" t="str">
        <f t="shared" ca="1" si="0"/>
        <v>ალექსანდრე</v>
      </c>
      <c r="B58" s="6" t="str">
        <f t="shared" ca="1" si="1"/>
        <v>ბუკია</v>
      </c>
      <c r="C58" s="6">
        <f t="shared" ca="1" si="2"/>
        <v>37</v>
      </c>
      <c r="D58" s="6" t="str">
        <f t="shared" ca="1" si="3"/>
        <v>კასპი</v>
      </c>
      <c r="E58" s="6" t="str">
        <f t="shared" ca="1" si="4"/>
        <v>გუდვილი</v>
      </c>
      <c r="F58" s="6" t="str">
        <f t="shared" ca="1" si="5"/>
        <v>ელექტრიკოსი</v>
      </c>
      <c r="G58" s="6" t="str">
        <f t="shared" ca="1" si="6"/>
        <v>უმაღლესი</v>
      </c>
      <c r="H58" s="6">
        <f t="shared" ca="1" si="7"/>
        <v>4265</v>
      </c>
      <c r="I58" s="6" t="str">
        <f t="shared" ca="1" si="8"/>
        <v>არდი</v>
      </c>
      <c r="J58" s="6">
        <f t="shared" ca="1" si="9"/>
        <v>193</v>
      </c>
      <c r="K58" s="6" t="str">
        <f t="shared" ca="1" si="10"/>
        <v>არა</v>
      </c>
      <c r="L58" s="5">
        <f t="shared" ca="1" si="11"/>
        <v>41143</v>
      </c>
      <c r="M58" s="5">
        <f t="shared" ca="1" si="12"/>
        <v>44368</v>
      </c>
    </row>
    <row r="59" spans="1:13" x14ac:dyDescent="0.3">
      <c r="A59" s="6" t="str">
        <f t="shared" ca="1" si="0"/>
        <v>თომა</v>
      </c>
      <c r="B59" s="6" t="str">
        <f t="shared" ca="1" si="1"/>
        <v>გიგაური</v>
      </c>
      <c r="C59" s="6">
        <f t="shared" ca="1" si="2"/>
        <v>68</v>
      </c>
      <c r="D59" s="6" t="str">
        <f t="shared" ca="1" si="3"/>
        <v>კასპი</v>
      </c>
      <c r="E59" s="6" t="str">
        <f t="shared" ca="1" si="4"/>
        <v>პომოდორისიმო</v>
      </c>
      <c r="F59" s="6" t="str">
        <f t="shared" ca="1" si="5"/>
        <v>კარდიოლოგი</v>
      </c>
      <c r="G59" s="6" t="str">
        <f t="shared" ca="1" si="6"/>
        <v>უმაღლესი</v>
      </c>
      <c r="H59" s="6">
        <f t="shared" ca="1" si="7"/>
        <v>4401</v>
      </c>
      <c r="I59" s="6" t="str">
        <f t="shared" ca="1" si="8"/>
        <v>იმედი ელ</v>
      </c>
      <c r="J59" s="6">
        <f t="shared" ca="1" si="9"/>
        <v>164</v>
      </c>
      <c r="K59" s="6" t="str">
        <f t="shared" ca="1" si="10"/>
        <v>დიახ</v>
      </c>
      <c r="L59" s="5">
        <f t="shared" ca="1" si="11"/>
        <v>38641</v>
      </c>
      <c r="M59" s="5">
        <f t="shared" ca="1" si="12"/>
        <v>43797</v>
      </c>
    </row>
    <row r="60" spans="1:13" x14ac:dyDescent="0.3">
      <c r="A60" s="6" t="str">
        <f t="shared" ca="1" si="0"/>
        <v>ლელა</v>
      </c>
      <c r="B60" s="6" t="str">
        <f t="shared" ca="1" si="1"/>
        <v>კერესელიძე</v>
      </c>
      <c r="C60" s="6">
        <f t="shared" ca="1" si="2"/>
        <v>58</v>
      </c>
      <c r="D60" s="6" t="str">
        <f t="shared" ca="1" si="3"/>
        <v>ფოთი</v>
      </c>
      <c r="E60" s="6" t="str">
        <f t="shared" ca="1" si="4"/>
        <v>დირსი</v>
      </c>
      <c r="F60" s="6" t="str">
        <f t="shared" ca="1" si="5"/>
        <v>ოპერატორი</v>
      </c>
      <c r="G60" s="6" t="str">
        <f t="shared" ca="1" si="6"/>
        <v>საშუალო</v>
      </c>
      <c r="H60" s="6">
        <f t="shared" ca="1" si="7"/>
        <v>2171</v>
      </c>
      <c r="I60" s="6" t="str">
        <f t="shared" ca="1" si="8"/>
        <v>იმედი ელ</v>
      </c>
      <c r="J60" s="6">
        <f t="shared" ca="1" si="9"/>
        <v>155</v>
      </c>
      <c r="K60" s="6" t="str">
        <f t="shared" ca="1" si="10"/>
        <v>დიახ</v>
      </c>
      <c r="L60" s="5">
        <f t="shared" ca="1" si="11"/>
        <v>39613</v>
      </c>
      <c r="M60" s="5">
        <f t="shared" ca="1" si="12"/>
        <v>43994</v>
      </c>
    </row>
    <row r="61" spans="1:13" x14ac:dyDescent="0.3">
      <c r="A61" s="6" t="str">
        <f t="shared" ca="1" si="0"/>
        <v>ქეთევან</v>
      </c>
      <c r="B61" s="6" t="str">
        <f t="shared" ca="1" si="1"/>
        <v>ქართველიშვილი</v>
      </c>
      <c r="C61" s="6">
        <f t="shared" ca="1" si="2"/>
        <v>55</v>
      </c>
      <c r="D61" s="6" t="str">
        <f t="shared" ca="1" si="3"/>
        <v>ფოთი</v>
      </c>
      <c r="E61" s="6" t="str">
        <f t="shared" ca="1" si="4"/>
        <v>არმანი</v>
      </c>
      <c r="F61" s="6" t="str">
        <f t="shared" ca="1" si="5"/>
        <v>მძღოლი</v>
      </c>
      <c r="G61" s="6" t="str">
        <f t="shared" ca="1" si="6"/>
        <v>უმაღლესი</v>
      </c>
      <c r="H61" s="6">
        <f t="shared" ca="1" si="7"/>
        <v>3531</v>
      </c>
      <c r="I61" s="6" t="str">
        <f t="shared" ca="1" si="8"/>
        <v>არდი</v>
      </c>
      <c r="J61" s="6">
        <f t="shared" ca="1" si="9"/>
        <v>191</v>
      </c>
      <c r="K61" s="6" t="str">
        <f t="shared" ca="1" si="10"/>
        <v>დიახ</v>
      </c>
      <c r="L61" s="5">
        <f t="shared" ca="1" si="11"/>
        <v>41270</v>
      </c>
      <c r="M61" s="5">
        <f t="shared" ca="1" si="12"/>
        <v>42966</v>
      </c>
    </row>
    <row r="62" spans="1:13" x14ac:dyDescent="0.3">
      <c r="A62" s="6" t="str">
        <f t="shared" ca="1" si="0"/>
        <v>ქეთევან</v>
      </c>
      <c r="B62" s="6" t="str">
        <f t="shared" ca="1" si="1"/>
        <v>მაღლაკელიძე</v>
      </c>
      <c r="C62" s="6">
        <f t="shared" ca="1" si="2"/>
        <v>58</v>
      </c>
      <c r="D62" s="6" t="str">
        <f t="shared" ca="1" si="3"/>
        <v>ახმეტა</v>
      </c>
      <c r="E62" s="6" t="str">
        <f t="shared" ca="1" si="4"/>
        <v>სტამბა</v>
      </c>
      <c r="F62" s="6" t="str">
        <f t="shared" ca="1" si="5"/>
        <v>მზარეული</v>
      </c>
      <c r="G62" s="6" t="str">
        <f t="shared" ca="1" si="6"/>
        <v>უმაღლესი</v>
      </c>
      <c r="H62" s="6">
        <f t="shared" ca="1" si="7"/>
        <v>3724</v>
      </c>
      <c r="I62" s="6" t="str">
        <f t="shared" ca="1" si="8"/>
        <v>იმედი ელ</v>
      </c>
      <c r="J62" s="6">
        <f t="shared" ca="1" si="9"/>
        <v>247</v>
      </c>
      <c r="K62" s="6" t="str">
        <f t="shared" ca="1" si="10"/>
        <v>არა</v>
      </c>
      <c r="L62" s="5">
        <f t="shared" ca="1" si="11"/>
        <v>40023</v>
      </c>
      <c r="M62" s="5">
        <f t="shared" ca="1" si="12"/>
        <v>44590</v>
      </c>
    </row>
    <row r="63" spans="1:13" x14ac:dyDescent="0.3">
      <c r="A63" s="6" t="str">
        <f t="shared" ca="1" si="0"/>
        <v>მარიამ</v>
      </c>
      <c r="B63" s="6" t="str">
        <f t="shared" ca="1" si="1"/>
        <v>აბაშიძე</v>
      </c>
      <c r="C63" s="6">
        <f t="shared" ca="1" si="2"/>
        <v>24</v>
      </c>
      <c r="D63" s="6" t="str">
        <f t="shared" ca="1" si="3"/>
        <v>მცხეთა</v>
      </c>
      <c r="E63" s="6" t="str">
        <f t="shared" ca="1" si="4"/>
        <v>დირსი</v>
      </c>
      <c r="F63" s="6" t="str">
        <f t="shared" ca="1" si="5"/>
        <v>რეჟისორი</v>
      </c>
      <c r="G63" s="6" t="str">
        <f t="shared" ca="1" si="6"/>
        <v>საშუალო</v>
      </c>
      <c r="H63" s="6">
        <f t="shared" ca="1" si="7"/>
        <v>3361</v>
      </c>
      <c r="I63" s="6" t="str">
        <f t="shared" ca="1" si="8"/>
        <v>იმედი ელ</v>
      </c>
      <c r="J63" s="6">
        <f t="shared" ca="1" si="9"/>
        <v>137</v>
      </c>
      <c r="K63" s="6" t="str">
        <f t="shared" ca="1" si="10"/>
        <v>არა</v>
      </c>
      <c r="L63" s="5">
        <f t="shared" ca="1" si="11"/>
        <v>40677</v>
      </c>
      <c r="M63" s="5">
        <f t="shared" ca="1" si="12"/>
        <v>44209</v>
      </c>
    </row>
    <row r="64" spans="1:13" x14ac:dyDescent="0.3">
      <c r="A64" s="6" t="str">
        <f t="shared" ca="1" si="0"/>
        <v>მარიამ</v>
      </c>
      <c r="B64" s="6" t="str">
        <f t="shared" ca="1" si="1"/>
        <v>რეხვიაშვილი</v>
      </c>
      <c r="C64" s="6">
        <f t="shared" ca="1" si="2"/>
        <v>38</v>
      </c>
      <c r="D64" s="6" t="str">
        <f t="shared" ca="1" si="3"/>
        <v>გურჯაანი</v>
      </c>
      <c r="E64" s="6" t="str">
        <f t="shared" ca="1" si="4"/>
        <v>აპექსი</v>
      </c>
      <c r="F64" s="6" t="str">
        <f t="shared" ca="1" si="5"/>
        <v>მცხობელი</v>
      </c>
      <c r="G64" s="6" t="str">
        <f t="shared" ca="1" si="6"/>
        <v>საშუალო</v>
      </c>
      <c r="H64" s="6">
        <f t="shared" ca="1" si="7"/>
        <v>1800</v>
      </c>
      <c r="I64" s="6" t="str">
        <f t="shared" ca="1" si="8"/>
        <v>იმედი ელ</v>
      </c>
      <c r="J64" s="6">
        <f t="shared" ca="1" si="9"/>
        <v>73</v>
      </c>
      <c r="K64" s="6" t="str">
        <f t="shared" ca="1" si="10"/>
        <v>დიახ</v>
      </c>
      <c r="L64" s="5">
        <f t="shared" ca="1" si="11"/>
        <v>41482</v>
      </c>
      <c r="M64" s="5">
        <f t="shared" ca="1" si="12"/>
        <v>43964</v>
      </c>
    </row>
    <row r="65" spans="1:13" x14ac:dyDescent="0.3">
      <c r="A65" s="6" t="str">
        <f t="shared" ca="1" si="0"/>
        <v>მართა</v>
      </c>
      <c r="B65" s="6" t="str">
        <f t="shared" ca="1" si="1"/>
        <v>სხირტლაძე</v>
      </c>
      <c r="C65" s="6">
        <f t="shared" ca="1" si="2"/>
        <v>50</v>
      </c>
      <c r="D65" s="6" t="str">
        <f t="shared" ca="1" si="3"/>
        <v>თბილისი</v>
      </c>
      <c r="E65" s="6" t="str">
        <f t="shared" ca="1" si="4"/>
        <v>აპექსი</v>
      </c>
      <c r="F65" s="6" t="str">
        <f t="shared" ca="1" si="5"/>
        <v>მოლარე</v>
      </c>
      <c r="G65" s="6" t="str">
        <f t="shared" ca="1" si="6"/>
        <v>უმაღლესი</v>
      </c>
      <c r="H65" s="6">
        <f t="shared" ca="1" si="7"/>
        <v>1448</v>
      </c>
      <c r="I65" s="6" t="str">
        <f t="shared" ca="1" si="8"/>
        <v>პე ეს პე</v>
      </c>
      <c r="J65" s="6">
        <f t="shared" ca="1" si="9"/>
        <v>165</v>
      </c>
      <c r="K65" s="6" t="str">
        <f t="shared" ca="1" si="10"/>
        <v>დიახ</v>
      </c>
      <c r="L65" s="5">
        <f t="shared" ca="1" si="11"/>
        <v>41398</v>
      </c>
      <c r="M65" s="5">
        <f t="shared" ca="1" si="12"/>
        <v>44596</v>
      </c>
    </row>
    <row r="66" spans="1:13" x14ac:dyDescent="0.3">
      <c r="A66" s="6" t="str">
        <f t="shared" ref="A66:A129" ca="1" si="13">CHOOSE(RANDBETWEEN(1,15),"ანა","გიორგი","ქეთევან","ნინო","მარიამ","დავით","ლუკა","ალექსანდრე","მართა","ნიკოლოზ","თომა","ეკატერინე","მიხეილ","ლელა","გელა")</f>
        <v>ალექსანდრე</v>
      </c>
      <c r="B66" s="6" t="str">
        <f t="shared" ca="1" si="1"/>
        <v>შვანგირაძე</v>
      </c>
      <c r="C66" s="6">
        <f t="shared" ca="1" si="2"/>
        <v>73</v>
      </c>
      <c r="D66" s="6" t="str">
        <f t="shared" ca="1" si="3"/>
        <v>ახალქალაქი</v>
      </c>
      <c r="E66" s="6" t="str">
        <f t="shared" ca="1" si="4"/>
        <v>ალფა</v>
      </c>
      <c r="F66" s="6" t="str">
        <f t="shared" ca="1" si="5"/>
        <v>რეჟისორი</v>
      </c>
      <c r="G66" s="6" t="str">
        <f t="shared" ca="1" si="6"/>
        <v>საშუალო</v>
      </c>
      <c r="H66" s="6">
        <f t="shared" ca="1" si="7"/>
        <v>1770</v>
      </c>
      <c r="I66" s="6" t="str">
        <f t="shared" ca="1" si="8"/>
        <v>ჯიპიაი ჰოლდინგი</v>
      </c>
      <c r="J66" s="6">
        <f t="shared" ca="1" si="9"/>
        <v>283</v>
      </c>
      <c r="K66" s="6" t="str">
        <f t="shared" ca="1" si="10"/>
        <v>დიახ</v>
      </c>
      <c r="L66" s="5">
        <f t="shared" ca="1" si="11"/>
        <v>41178</v>
      </c>
      <c r="M66" s="5">
        <f t="shared" ca="1" si="12"/>
        <v>43293</v>
      </c>
    </row>
    <row r="67" spans="1:13" x14ac:dyDescent="0.3">
      <c r="A67" s="6" t="str">
        <f t="shared" ca="1" si="13"/>
        <v>ნიკოლოზ</v>
      </c>
      <c r="B67" s="6" t="str">
        <f t="shared" ref="B67:B130" ca="1" si="14">CHOOSE(RANDBETWEEN(1,25),"აბაშიძე","ადამია","სააკაძე","ადუაშვილი","ბუკია","ცაგარეიშვილი","გიგაური","კერესელიძე","მაისურაძე","შვანგირაძე","ადამაშვილი","გაგნიძე","დემეტრაშვილი","კალაძე","სხირტლაძე","მაღლაკელიძე","აბესაძე","კალანდარიშვილი","რეხვიაშვილი","გიორგაძე","ბორცვაძე","ქართველიშვილი","ბენიძე","მიქაძე","ბერიკაშვილი")</f>
        <v>ადამია</v>
      </c>
      <c r="C67" s="6">
        <f t="shared" ref="C67:C130" ca="1" si="15">RANDBETWEEN(18,78)</f>
        <v>54</v>
      </c>
      <c r="D67" s="6" t="str">
        <f t="shared" ref="D67:D130" ca="1" si="16">CHOOSE(RANDBETWEEN(1,15),"თბილისი","ბათუმი","გორი","ქუთაისი","თელავი","მცხეთა","ბორჯომი","ფოთი","გურჯაანი","ოზურგეთი","ონი","კასპი","ახმეტა","ვანი","ახალქალაქი")</f>
        <v>ოზურგეთი</v>
      </c>
      <c r="E67" s="6" t="str">
        <f t="shared" ref="E67:E130" ca="1" si="17">CHOOSE(RANDBETWEEN(1,15),"ნიკორა","დირსი","გუდვილი","აპექსი","ხარება","არდი","ალფა","მერმისი","ნომა","სტამბა","არმანი","კარფური","ლეგატო","პომოდორისიმო","არქი")</f>
        <v>სტამბა</v>
      </c>
      <c r="F67" s="6" t="str">
        <f t="shared" ref="F67:F130" ca="1" si="18">CHOOSE(RANDBETWEEN(1,20),"მზარეული","დირექტორი","კონსულტანტი","ოპერატორი","პროგრამისტი","ინჟინერი","მხატვარ-დიზაინერი","არქივარიუსი","კარდიოლოგი","არქიტექტორი","მძღოლი","მცხობელი","მოლარე","ჟურნალისტი","ელექტრიკოსი","ბუღალტერი","მასწავლებელი","ქირურგი","მებაღე","რეჟისორი")</f>
        <v>კონსულტანტი</v>
      </c>
      <c r="G67" s="6" t="str">
        <f t="shared" ref="G67:G130" ca="1" si="19">CHOOSE(RANDBETWEEN(1,2),"საშუალო","უმაღლესი")</f>
        <v>საშუალო</v>
      </c>
      <c r="H67" s="6">
        <f t="shared" ref="H67:H130" ca="1" si="20">RANDBETWEEN(500,4500)</f>
        <v>3351</v>
      </c>
      <c r="I67" s="6" t="str">
        <f t="shared" ref="I67:I130" ca="1" si="21">CHOOSE(RANDBETWEEN(1,6),"არდი","ალდაგი","ჯიპიაი ჰოლდინგი","იმედი ელ","პე ეს პე","ავერსი")</f>
        <v>არდი</v>
      </c>
      <c r="J67" s="6">
        <f t="shared" ref="J67:J130" ca="1" si="22">RANDBETWEEN(25,300)</f>
        <v>59</v>
      </c>
      <c r="K67" s="6" t="str">
        <f t="shared" ref="K67:K130" ca="1" si="23">CHOOSE(RANDBETWEEN(1,2),"დიახ","არა")</f>
        <v>დიახ</v>
      </c>
      <c r="L67" s="5">
        <f t="shared" ref="L67:L130" ca="1" si="24">RANDBETWEEN(36989,42900)</f>
        <v>39790</v>
      </c>
      <c r="M67" s="5">
        <f t="shared" ref="M67:M130" ca="1" si="25">RANDBETWEEN(42900,44800)</f>
        <v>43457</v>
      </c>
    </row>
    <row r="68" spans="1:13" x14ac:dyDescent="0.3">
      <c r="A68" s="6" t="str">
        <f t="shared" ca="1" si="13"/>
        <v>ლუკა</v>
      </c>
      <c r="B68" s="6" t="str">
        <f t="shared" ca="1" si="14"/>
        <v>სააკაძე</v>
      </c>
      <c r="C68" s="6">
        <f t="shared" ca="1" si="15"/>
        <v>24</v>
      </c>
      <c r="D68" s="6" t="str">
        <f t="shared" ca="1" si="16"/>
        <v>ფოთი</v>
      </c>
      <c r="E68" s="6" t="str">
        <f t="shared" ca="1" si="17"/>
        <v>სტამბა</v>
      </c>
      <c r="F68" s="6" t="str">
        <f t="shared" ca="1" si="18"/>
        <v>მზარეული</v>
      </c>
      <c r="G68" s="6" t="str">
        <f t="shared" ca="1" si="19"/>
        <v>საშუალო</v>
      </c>
      <c r="H68" s="6">
        <f t="shared" ca="1" si="20"/>
        <v>1929</v>
      </c>
      <c r="I68" s="6" t="str">
        <f t="shared" ca="1" si="21"/>
        <v>იმედი ელ</v>
      </c>
      <c r="J68" s="6">
        <f t="shared" ca="1" si="22"/>
        <v>115</v>
      </c>
      <c r="K68" s="6" t="str">
        <f t="shared" ca="1" si="23"/>
        <v>დიახ</v>
      </c>
      <c r="L68" s="5">
        <f t="shared" ca="1" si="24"/>
        <v>39820</v>
      </c>
      <c r="M68" s="5">
        <f t="shared" ca="1" si="25"/>
        <v>43847</v>
      </c>
    </row>
    <row r="69" spans="1:13" x14ac:dyDescent="0.3">
      <c r="A69" s="6" t="str">
        <f t="shared" ca="1" si="13"/>
        <v>ქეთევან</v>
      </c>
      <c r="B69" s="6" t="str">
        <f t="shared" ca="1" si="14"/>
        <v>გაგნიძე</v>
      </c>
      <c r="C69" s="6">
        <f t="shared" ca="1" si="15"/>
        <v>76</v>
      </c>
      <c r="D69" s="6" t="str">
        <f t="shared" ca="1" si="16"/>
        <v>თელავი</v>
      </c>
      <c r="E69" s="6" t="str">
        <f t="shared" ca="1" si="17"/>
        <v>ლეგატო</v>
      </c>
      <c r="F69" s="6" t="str">
        <f t="shared" ca="1" si="18"/>
        <v>მცხობელი</v>
      </c>
      <c r="G69" s="6" t="str">
        <f t="shared" ca="1" si="19"/>
        <v>უმაღლესი</v>
      </c>
      <c r="H69" s="6">
        <f t="shared" ca="1" si="20"/>
        <v>4391</v>
      </c>
      <c r="I69" s="6" t="str">
        <f t="shared" ca="1" si="21"/>
        <v>ჯიპიაი ჰოლდინგი</v>
      </c>
      <c r="J69" s="6">
        <f t="shared" ca="1" si="22"/>
        <v>47</v>
      </c>
      <c r="K69" s="6" t="str">
        <f t="shared" ca="1" si="23"/>
        <v>დიახ</v>
      </c>
      <c r="L69" s="5">
        <f t="shared" ca="1" si="24"/>
        <v>42506</v>
      </c>
      <c r="M69" s="5">
        <f t="shared" ca="1" si="25"/>
        <v>43074</v>
      </c>
    </row>
    <row r="70" spans="1:13" x14ac:dyDescent="0.3">
      <c r="A70" s="6" t="str">
        <f t="shared" ca="1" si="13"/>
        <v>მიხეილ</v>
      </c>
      <c r="B70" s="6" t="str">
        <f t="shared" ca="1" si="14"/>
        <v>სააკაძე</v>
      </c>
      <c r="C70" s="6">
        <f t="shared" ca="1" si="15"/>
        <v>71</v>
      </c>
      <c r="D70" s="6" t="str">
        <f t="shared" ca="1" si="16"/>
        <v>ბორჯომი</v>
      </c>
      <c r="E70" s="6" t="str">
        <f t="shared" ca="1" si="17"/>
        <v>სტამბა</v>
      </c>
      <c r="F70" s="6" t="str">
        <f t="shared" ca="1" si="18"/>
        <v>ჟურნალისტი</v>
      </c>
      <c r="G70" s="6" t="str">
        <f t="shared" ca="1" si="19"/>
        <v>საშუალო</v>
      </c>
      <c r="H70" s="6">
        <f t="shared" ca="1" si="20"/>
        <v>930</v>
      </c>
      <c r="I70" s="6" t="str">
        <f t="shared" ca="1" si="21"/>
        <v>პე ეს პე</v>
      </c>
      <c r="J70" s="6">
        <f t="shared" ca="1" si="22"/>
        <v>72</v>
      </c>
      <c r="K70" s="6" t="str">
        <f t="shared" ca="1" si="23"/>
        <v>დიახ</v>
      </c>
      <c r="L70" s="5">
        <f t="shared" ca="1" si="24"/>
        <v>37798</v>
      </c>
      <c r="M70" s="5">
        <f t="shared" ca="1" si="25"/>
        <v>44798</v>
      </c>
    </row>
    <row r="71" spans="1:13" x14ac:dyDescent="0.3">
      <c r="A71" s="6" t="str">
        <f t="shared" ca="1" si="13"/>
        <v>ალექსანდრე</v>
      </c>
      <c r="B71" s="6" t="str">
        <f t="shared" ca="1" si="14"/>
        <v>ადუაშვილი</v>
      </c>
      <c r="C71" s="6">
        <f t="shared" ca="1" si="15"/>
        <v>71</v>
      </c>
      <c r="D71" s="6" t="str">
        <f t="shared" ca="1" si="16"/>
        <v>კასპი</v>
      </c>
      <c r="E71" s="6" t="str">
        <f t="shared" ca="1" si="17"/>
        <v>დირსი</v>
      </c>
      <c r="F71" s="6" t="str">
        <f t="shared" ca="1" si="18"/>
        <v>პროგრამისტი</v>
      </c>
      <c r="G71" s="6" t="str">
        <f t="shared" ca="1" si="19"/>
        <v>უმაღლესი</v>
      </c>
      <c r="H71" s="6">
        <f t="shared" ca="1" si="20"/>
        <v>2333</v>
      </c>
      <c r="I71" s="6" t="str">
        <f t="shared" ca="1" si="21"/>
        <v>იმედი ელ</v>
      </c>
      <c r="J71" s="6">
        <f t="shared" ca="1" si="22"/>
        <v>68</v>
      </c>
      <c r="K71" s="6" t="str">
        <f t="shared" ca="1" si="23"/>
        <v>არა</v>
      </c>
      <c r="L71" s="5">
        <f t="shared" ca="1" si="24"/>
        <v>40358</v>
      </c>
      <c r="M71" s="5">
        <f t="shared" ca="1" si="25"/>
        <v>44001</v>
      </c>
    </row>
    <row r="72" spans="1:13" x14ac:dyDescent="0.3">
      <c r="A72" s="6" t="str">
        <f t="shared" ca="1" si="13"/>
        <v>დავით</v>
      </c>
      <c r="B72" s="6" t="str">
        <f t="shared" ca="1" si="14"/>
        <v>მაღლაკელიძე</v>
      </c>
      <c r="C72" s="6">
        <f t="shared" ca="1" si="15"/>
        <v>46</v>
      </c>
      <c r="D72" s="6" t="str">
        <f t="shared" ca="1" si="16"/>
        <v>ქუთაისი</v>
      </c>
      <c r="E72" s="6" t="str">
        <f t="shared" ca="1" si="17"/>
        <v>ხარება</v>
      </c>
      <c r="F72" s="6" t="str">
        <f t="shared" ca="1" si="18"/>
        <v>მხატვარ-დიზაინერი</v>
      </c>
      <c r="G72" s="6" t="str">
        <f t="shared" ca="1" si="19"/>
        <v>უმაღლესი</v>
      </c>
      <c r="H72" s="6">
        <f t="shared" ca="1" si="20"/>
        <v>2453</v>
      </c>
      <c r="I72" s="6" t="str">
        <f t="shared" ca="1" si="21"/>
        <v>ავერსი</v>
      </c>
      <c r="J72" s="6">
        <f t="shared" ca="1" si="22"/>
        <v>42</v>
      </c>
      <c r="K72" s="6" t="str">
        <f t="shared" ca="1" si="23"/>
        <v>არა</v>
      </c>
      <c r="L72" s="5">
        <f t="shared" ca="1" si="24"/>
        <v>37962</v>
      </c>
      <c r="M72" s="5">
        <f t="shared" ca="1" si="25"/>
        <v>44660</v>
      </c>
    </row>
    <row r="73" spans="1:13" x14ac:dyDescent="0.3">
      <c r="A73" s="6" t="str">
        <f t="shared" ca="1" si="13"/>
        <v>ანა</v>
      </c>
      <c r="B73" s="6" t="str">
        <f t="shared" ca="1" si="14"/>
        <v>გიორგაძე</v>
      </c>
      <c r="C73" s="6">
        <f t="shared" ca="1" si="15"/>
        <v>51</v>
      </c>
      <c r="D73" s="6" t="str">
        <f t="shared" ca="1" si="16"/>
        <v>გურჯაანი</v>
      </c>
      <c r="E73" s="6" t="str">
        <f t="shared" ca="1" si="17"/>
        <v>ალფა</v>
      </c>
      <c r="F73" s="6" t="str">
        <f t="shared" ca="1" si="18"/>
        <v>ინჟინერი</v>
      </c>
      <c r="G73" s="6" t="str">
        <f t="shared" ca="1" si="19"/>
        <v>უმაღლესი</v>
      </c>
      <c r="H73" s="6">
        <f t="shared" ca="1" si="20"/>
        <v>3428</v>
      </c>
      <c r="I73" s="6" t="str">
        <f t="shared" ca="1" si="21"/>
        <v>ჯიპიაი ჰოლდინგი</v>
      </c>
      <c r="J73" s="6">
        <f t="shared" ca="1" si="22"/>
        <v>55</v>
      </c>
      <c r="K73" s="6" t="str">
        <f t="shared" ca="1" si="23"/>
        <v>არა</v>
      </c>
      <c r="L73" s="5">
        <f t="shared" ca="1" si="24"/>
        <v>37786</v>
      </c>
      <c r="M73" s="5">
        <f t="shared" ca="1" si="25"/>
        <v>43117</v>
      </c>
    </row>
    <row r="74" spans="1:13" x14ac:dyDescent="0.3">
      <c r="A74" s="6" t="str">
        <f t="shared" ca="1" si="13"/>
        <v>ანა</v>
      </c>
      <c r="B74" s="6" t="str">
        <f t="shared" ca="1" si="14"/>
        <v>ცაგარეიშვილი</v>
      </c>
      <c r="C74" s="6">
        <f t="shared" ca="1" si="15"/>
        <v>19</v>
      </c>
      <c r="D74" s="6" t="str">
        <f t="shared" ca="1" si="16"/>
        <v>გურჯაანი</v>
      </c>
      <c r="E74" s="6" t="str">
        <f t="shared" ca="1" si="17"/>
        <v>არდი</v>
      </c>
      <c r="F74" s="6" t="str">
        <f t="shared" ca="1" si="18"/>
        <v>ბუღალტერი</v>
      </c>
      <c r="G74" s="6" t="str">
        <f t="shared" ca="1" si="19"/>
        <v>უმაღლესი</v>
      </c>
      <c r="H74" s="6">
        <f t="shared" ca="1" si="20"/>
        <v>2508</v>
      </c>
      <c r="I74" s="6" t="str">
        <f t="shared" ca="1" si="21"/>
        <v>ჯიპიაი ჰოლდინგი</v>
      </c>
      <c r="J74" s="6">
        <f t="shared" ca="1" si="22"/>
        <v>261</v>
      </c>
      <c r="K74" s="6" t="str">
        <f t="shared" ca="1" si="23"/>
        <v>არა</v>
      </c>
      <c r="L74" s="5">
        <f t="shared" ca="1" si="24"/>
        <v>39144</v>
      </c>
      <c r="M74" s="5">
        <f t="shared" ca="1" si="25"/>
        <v>44497</v>
      </c>
    </row>
    <row r="75" spans="1:13" x14ac:dyDescent="0.3">
      <c r="A75" s="6" t="str">
        <f t="shared" ca="1" si="13"/>
        <v>მარიამ</v>
      </c>
      <c r="B75" s="6" t="str">
        <f t="shared" ca="1" si="14"/>
        <v>მაღლაკელიძე</v>
      </c>
      <c r="C75" s="6">
        <f t="shared" ca="1" si="15"/>
        <v>22</v>
      </c>
      <c r="D75" s="6" t="str">
        <f t="shared" ca="1" si="16"/>
        <v>მცხეთა</v>
      </c>
      <c r="E75" s="6" t="str">
        <f t="shared" ca="1" si="17"/>
        <v>არქი</v>
      </c>
      <c r="F75" s="6" t="str">
        <f t="shared" ca="1" si="18"/>
        <v>რეჟისორი</v>
      </c>
      <c r="G75" s="6" t="str">
        <f t="shared" ca="1" si="19"/>
        <v>საშუალო</v>
      </c>
      <c r="H75" s="6">
        <f t="shared" ca="1" si="20"/>
        <v>1141</v>
      </c>
      <c r="I75" s="6" t="str">
        <f t="shared" ca="1" si="21"/>
        <v>ჯიპიაი ჰოლდინგი</v>
      </c>
      <c r="J75" s="6">
        <f t="shared" ca="1" si="22"/>
        <v>158</v>
      </c>
      <c r="K75" s="6" t="str">
        <f t="shared" ca="1" si="23"/>
        <v>დიახ</v>
      </c>
      <c r="L75" s="5">
        <f t="shared" ca="1" si="24"/>
        <v>42493</v>
      </c>
      <c r="M75" s="5">
        <f t="shared" ca="1" si="25"/>
        <v>43515</v>
      </c>
    </row>
    <row r="76" spans="1:13" x14ac:dyDescent="0.3">
      <c r="A76" s="6" t="str">
        <f t="shared" ca="1" si="13"/>
        <v>ალექსანდრე</v>
      </c>
      <c r="B76" s="6" t="str">
        <f t="shared" ca="1" si="14"/>
        <v>გაგნიძე</v>
      </c>
      <c r="C76" s="6">
        <f t="shared" ca="1" si="15"/>
        <v>37</v>
      </c>
      <c r="D76" s="6" t="str">
        <f t="shared" ca="1" si="16"/>
        <v>კასპი</v>
      </c>
      <c r="E76" s="6" t="str">
        <f t="shared" ca="1" si="17"/>
        <v>ნიკორა</v>
      </c>
      <c r="F76" s="6" t="str">
        <f t="shared" ca="1" si="18"/>
        <v>კარდიოლოგი</v>
      </c>
      <c r="G76" s="6" t="str">
        <f t="shared" ca="1" si="19"/>
        <v>უმაღლესი</v>
      </c>
      <c r="H76" s="6">
        <f t="shared" ca="1" si="20"/>
        <v>3572</v>
      </c>
      <c r="I76" s="6" t="str">
        <f t="shared" ca="1" si="21"/>
        <v>ალდაგი</v>
      </c>
      <c r="J76" s="6">
        <f t="shared" ca="1" si="22"/>
        <v>189</v>
      </c>
      <c r="K76" s="6" t="str">
        <f t="shared" ca="1" si="23"/>
        <v>დიახ</v>
      </c>
      <c r="L76" s="5">
        <f t="shared" ca="1" si="24"/>
        <v>40480</v>
      </c>
      <c r="M76" s="5">
        <f t="shared" ca="1" si="25"/>
        <v>43809</v>
      </c>
    </row>
    <row r="77" spans="1:13" x14ac:dyDescent="0.3">
      <c r="A77" s="6" t="str">
        <f t="shared" ca="1" si="13"/>
        <v>მარიამ</v>
      </c>
      <c r="B77" s="6" t="str">
        <f t="shared" ca="1" si="14"/>
        <v>ადუაშვილი</v>
      </c>
      <c r="C77" s="6">
        <f t="shared" ca="1" si="15"/>
        <v>37</v>
      </c>
      <c r="D77" s="6" t="str">
        <f t="shared" ca="1" si="16"/>
        <v>ონი</v>
      </c>
      <c r="E77" s="6" t="str">
        <f t="shared" ca="1" si="17"/>
        <v>ნიკორა</v>
      </c>
      <c r="F77" s="6" t="str">
        <f t="shared" ca="1" si="18"/>
        <v>ელექტრიკოსი</v>
      </c>
      <c r="G77" s="6" t="str">
        <f t="shared" ca="1" si="19"/>
        <v>უმაღლესი</v>
      </c>
      <c r="H77" s="6">
        <f t="shared" ca="1" si="20"/>
        <v>2834</v>
      </c>
      <c r="I77" s="6" t="str">
        <f t="shared" ca="1" si="21"/>
        <v>ჯიპიაი ჰოლდინგი</v>
      </c>
      <c r="J77" s="6">
        <f t="shared" ca="1" si="22"/>
        <v>143</v>
      </c>
      <c r="K77" s="6" t="str">
        <f t="shared" ca="1" si="23"/>
        <v>დიახ</v>
      </c>
      <c r="L77" s="5">
        <f t="shared" ca="1" si="24"/>
        <v>37605</v>
      </c>
      <c r="M77" s="5">
        <f t="shared" ca="1" si="25"/>
        <v>43356</v>
      </c>
    </row>
    <row r="78" spans="1:13" x14ac:dyDescent="0.3">
      <c r="A78" s="6" t="str">
        <f t="shared" ca="1" si="13"/>
        <v>ლუკა</v>
      </c>
      <c r="B78" s="6" t="str">
        <f t="shared" ca="1" si="14"/>
        <v>კალანდარიშვილი</v>
      </c>
      <c r="C78" s="6">
        <f t="shared" ca="1" si="15"/>
        <v>73</v>
      </c>
      <c r="D78" s="6" t="str">
        <f t="shared" ca="1" si="16"/>
        <v>ბათუმი</v>
      </c>
      <c r="E78" s="6" t="str">
        <f t="shared" ca="1" si="17"/>
        <v>აპექსი</v>
      </c>
      <c r="F78" s="6" t="str">
        <f t="shared" ca="1" si="18"/>
        <v>მზარეული</v>
      </c>
      <c r="G78" s="6" t="str">
        <f t="shared" ca="1" si="19"/>
        <v>საშუალო</v>
      </c>
      <c r="H78" s="6">
        <f t="shared" ca="1" si="20"/>
        <v>1015</v>
      </c>
      <c r="I78" s="6" t="str">
        <f t="shared" ca="1" si="21"/>
        <v>იმედი ელ</v>
      </c>
      <c r="J78" s="6">
        <f t="shared" ca="1" si="22"/>
        <v>90</v>
      </c>
      <c r="K78" s="6" t="str">
        <f t="shared" ca="1" si="23"/>
        <v>დიახ</v>
      </c>
      <c r="L78" s="5">
        <f t="shared" ca="1" si="24"/>
        <v>40156</v>
      </c>
      <c r="M78" s="5">
        <f t="shared" ca="1" si="25"/>
        <v>44015</v>
      </c>
    </row>
    <row r="79" spans="1:13" x14ac:dyDescent="0.3">
      <c r="A79" s="6" t="str">
        <f t="shared" ca="1" si="13"/>
        <v>გიორგი</v>
      </c>
      <c r="B79" s="6" t="str">
        <f t="shared" ca="1" si="14"/>
        <v>შვანგირაძე</v>
      </c>
      <c r="C79" s="6">
        <f t="shared" ca="1" si="15"/>
        <v>38</v>
      </c>
      <c r="D79" s="6" t="str">
        <f t="shared" ca="1" si="16"/>
        <v>ფოთი</v>
      </c>
      <c r="E79" s="6" t="str">
        <f t="shared" ca="1" si="17"/>
        <v>ალფა</v>
      </c>
      <c r="F79" s="6" t="str">
        <f t="shared" ca="1" si="18"/>
        <v>დირექტორი</v>
      </c>
      <c r="G79" s="6" t="str">
        <f t="shared" ca="1" si="19"/>
        <v>საშუალო</v>
      </c>
      <c r="H79" s="6">
        <f t="shared" ca="1" si="20"/>
        <v>811</v>
      </c>
      <c r="I79" s="6" t="str">
        <f t="shared" ca="1" si="21"/>
        <v>პე ეს პე</v>
      </c>
      <c r="J79" s="6">
        <f t="shared" ca="1" si="22"/>
        <v>184</v>
      </c>
      <c r="K79" s="6" t="str">
        <f t="shared" ca="1" si="23"/>
        <v>დიახ</v>
      </c>
      <c r="L79" s="5">
        <f t="shared" ca="1" si="24"/>
        <v>38854</v>
      </c>
      <c r="M79" s="5">
        <f t="shared" ca="1" si="25"/>
        <v>43732</v>
      </c>
    </row>
    <row r="80" spans="1:13" x14ac:dyDescent="0.3">
      <c r="A80" s="6" t="str">
        <f t="shared" ca="1" si="13"/>
        <v>თომა</v>
      </c>
      <c r="B80" s="6" t="str">
        <f t="shared" ca="1" si="14"/>
        <v>ბუკია</v>
      </c>
      <c r="C80" s="6">
        <f t="shared" ca="1" si="15"/>
        <v>28</v>
      </c>
      <c r="D80" s="6" t="str">
        <f t="shared" ca="1" si="16"/>
        <v>მცხეთა</v>
      </c>
      <c r="E80" s="6" t="str">
        <f t="shared" ca="1" si="17"/>
        <v>ლეგატო</v>
      </c>
      <c r="F80" s="6" t="str">
        <f t="shared" ca="1" si="18"/>
        <v>არქიტექტორი</v>
      </c>
      <c r="G80" s="6" t="str">
        <f t="shared" ca="1" si="19"/>
        <v>უმაღლესი</v>
      </c>
      <c r="H80" s="6">
        <f t="shared" ca="1" si="20"/>
        <v>3095</v>
      </c>
      <c r="I80" s="6" t="str">
        <f t="shared" ca="1" si="21"/>
        <v>პე ეს პე</v>
      </c>
      <c r="J80" s="6">
        <f t="shared" ca="1" si="22"/>
        <v>241</v>
      </c>
      <c r="K80" s="6" t="str">
        <f t="shared" ca="1" si="23"/>
        <v>დიახ</v>
      </c>
      <c r="L80" s="5">
        <f t="shared" ca="1" si="24"/>
        <v>42107</v>
      </c>
      <c r="M80" s="5">
        <f t="shared" ca="1" si="25"/>
        <v>43261</v>
      </c>
    </row>
    <row r="81" spans="1:13" x14ac:dyDescent="0.3">
      <c r="A81" s="6" t="str">
        <f t="shared" ca="1" si="13"/>
        <v>ანა</v>
      </c>
      <c r="B81" s="6" t="str">
        <f t="shared" ca="1" si="14"/>
        <v>მიქაძე</v>
      </c>
      <c r="C81" s="6">
        <f t="shared" ca="1" si="15"/>
        <v>23</v>
      </c>
      <c r="D81" s="6" t="str">
        <f t="shared" ca="1" si="16"/>
        <v>მცხეთა</v>
      </c>
      <c r="E81" s="6" t="str">
        <f t="shared" ca="1" si="17"/>
        <v>ალფა</v>
      </c>
      <c r="F81" s="6" t="str">
        <f t="shared" ca="1" si="18"/>
        <v>მხატვარ-დიზაინერი</v>
      </c>
      <c r="G81" s="6" t="str">
        <f t="shared" ca="1" si="19"/>
        <v>უმაღლესი</v>
      </c>
      <c r="H81" s="6">
        <f t="shared" ca="1" si="20"/>
        <v>2451</v>
      </c>
      <c r="I81" s="6" t="str">
        <f t="shared" ca="1" si="21"/>
        <v>არდი</v>
      </c>
      <c r="J81" s="6">
        <f t="shared" ca="1" si="22"/>
        <v>153</v>
      </c>
      <c r="K81" s="6" t="str">
        <f t="shared" ca="1" si="23"/>
        <v>არა</v>
      </c>
      <c r="L81" s="5">
        <f t="shared" ca="1" si="24"/>
        <v>38081</v>
      </c>
      <c r="M81" s="5">
        <f t="shared" ca="1" si="25"/>
        <v>44358</v>
      </c>
    </row>
    <row r="82" spans="1:13" x14ac:dyDescent="0.3">
      <c r="A82" s="6" t="str">
        <f t="shared" ca="1" si="13"/>
        <v>ქეთევან</v>
      </c>
      <c r="B82" s="6" t="str">
        <f t="shared" ca="1" si="14"/>
        <v>ბენიძე</v>
      </c>
      <c r="C82" s="6">
        <f t="shared" ca="1" si="15"/>
        <v>48</v>
      </c>
      <c r="D82" s="6" t="str">
        <f t="shared" ca="1" si="16"/>
        <v>თელავი</v>
      </c>
      <c r="E82" s="6" t="str">
        <f t="shared" ca="1" si="17"/>
        <v>არქი</v>
      </c>
      <c r="F82" s="6" t="str">
        <f t="shared" ca="1" si="18"/>
        <v>ინჟინერი</v>
      </c>
      <c r="G82" s="6" t="str">
        <f t="shared" ca="1" si="19"/>
        <v>საშუალო</v>
      </c>
      <c r="H82" s="6">
        <f t="shared" ca="1" si="20"/>
        <v>2592</v>
      </c>
      <c r="I82" s="6" t="str">
        <f t="shared" ca="1" si="21"/>
        <v>პე ეს პე</v>
      </c>
      <c r="J82" s="6">
        <f t="shared" ca="1" si="22"/>
        <v>177</v>
      </c>
      <c r="K82" s="6" t="str">
        <f t="shared" ca="1" si="23"/>
        <v>არა</v>
      </c>
      <c r="L82" s="5">
        <f t="shared" ca="1" si="24"/>
        <v>37299</v>
      </c>
      <c r="M82" s="5">
        <f t="shared" ca="1" si="25"/>
        <v>43607</v>
      </c>
    </row>
    <row r="83" spans="1:13" x14ac:dyDescent="0.3">
      <c r="A83" s="6" t="str">
        <f t="shared" ca="1" si="13"/>
        <v>ეკატერინე</v>
      </c>
      <c r="B83" s="6" t="str">
        <f t="shared" ca="1" si="14"/>
        <v>მიქაძე</v>
      </c>
      <c r="C83" s="6">
        <f t="shared" ca="1" si="15"/>
        <v>37</v>
      </c>
      <c r="D83" s="6" t="str">
        <f t="shared" ca="1" si="16"/>
        <v>ახალქალაქი</v>
      </c>
      <c r="E83" s="6" t="str">
        <f t="shared" ca="1" si="17"/>
        <v>არდი</v>
      </c>
      <c r="F83" s="6" t="str">
        <f t="shared" ca="1" si="18"/>
        <v>ელექტრიკოსი</v>
      </c>
      <c r="G83" s="6" t="str">
        <f t="shared" ca="1" si="19"/>
        <v>უმაღლესი</v>
      </c>
      <c r="H83" s="6">
        <f t="shared" ca="1" si="20"/>
        <v>2516</v>
      </c>
      <c r="I83" s="6" t="str">
        <f t="shared" ca="1" si="21"/>
        <v>არდი</v>
      </c>
      <c r="J83" s="6">
        <f t="shared" ca="1" si="22"/>
        <v>138</v>
      </c>
      <c r="K83" s="6" t="str">
        <f t="shared" ca="1" si="23"/>
        <v>დიახ</v>
      </c>
      <c r="L83" s="5">
        <f t="shared" ca="1" si="24"/>
        <v>37544</v>
      </c>
      <c r="M83" s="5">
        <f t="shared" ca="1" si="25"/>
        <v>43895</v>
      </c>
    </row>
    <row r="84" spans="1:13" x14ac:dyDescent="0.3">
      <c r="A84" s="6" t="str">
        <f t="shared" ca="1" si="13"/>
        <v>ლელა</v>
      </c>
      <c r="B84" s="6" t="str">
        <f t="shared" ca="1" si="14"/>
        <v>დემეტრაშვილი</v>
      </c>
      <c r="C84" s="6">
        <f t="shared" ca="1" si="15"/>
        <v>37</v>
      </c>
      <c r="D84" s="6" t="str">
        <f t="shared" ca="1" si="16"/>
        <v>ახალქალაქი</v>
      </c>
      <c r="E84" s="6" t="str">
        <f t="shared" ca="1" si="17"/>
        <v>სტამბა</v>
      </c>
      <c r="F84" s="6" t="str">
        <f t="shared" ca="1" si="18"/>
        <v>ოპერატორი</v>
      </c>
      <c r="G84" s="6" t="str">
        <f t="shared" ca="1" si="19"/>
        <v>უმაღლესი</v>
      </c>
      <c r="H84" s="6">
        <f t="shared" ca="1" si="20"/>
        <v>1642</v>
      </c>
      <c r="I84" s="6" t="str">
        <f t="shared" ca="1" si="21"/>
        <v>არდი</v>
      </c>
      <c r="J84" s="6">
        <f t="shared" ca="1" si="22"/>
        <v>152</v>
      </c>
      <c r="K84" s="6" t="str">
        <f t="shared" ca="1" si="23"/>
        <v>დიახ</v>
      </c>
      <c r="L84" s="5">
        <f t="shared" ca="1" si="24"/>
        <v>38075</v>
      </c>
      <c r="M84" s="5">
        <f t="shared" ca="1" si="25"/>
        <v>43658</v>
      </c>
    </row>
    <row r="85" spans="1:13" x14ac:dyDescent="0.3">
      <c r="A85" s="6" t="str">
        <f t="shared" ca="1" si="13"/>
        <v>გიორგი</v>
      </c>
      <c r="B85" s="6" t="str">
        <f t="shared" ca="1" si="14"/>
        <v>ბორცვაძე</v>
      </c>
      <c r="C85" s="6">
        <f t="shared" ca="1" si="15"/>
        <v>75</v>
      </c>
      <c r="D85" s="6" t="str">
        <f t="shared" ca="1" si="16"/>
        <v>ბორჯომი</v>
      </c>
      <c r="E85" s="6" t="str">
        <f t="shared" ca="1" si="17"/>
        <v>ნომა</v>
      </c>
      <c r="F85" s="6" t="str">
        <f t="shared" ca="1" si="18"/>
        <v>არქივარიუსი</v>
      </c>
      <c r="G85" s="6" t="str">
        <f t="shared" ca="1" si="19"/>
        <v>უმაღლესი</v>
      </c>
      <c r="H85" s="6">
        <f t="shared" ca="1" si="20"/>
        <v>4401</v>
      </c>
      <c r="I85" s="6" t="str">
        <f t="shared" ca="1" si="21"/>
        <v>პე ეს პე</v>
      </c>
      <c r="J85" s="6">
        <f t="shared" ca="1" si="22"/>
        <v>137</v>
      </c>
      <c r="K85" s="6" t="str">
        <f t="shared" ca="1" si="23"/>
        <v>დიახ</v>
      </c>
      <c r="L85" s="5">
        <f t="shared" ca="1" si="24"/>
        <v>38405</v>
      </c>
      <c r="M85" s="5">
        <f t="shared" ca="1" si="25"/>
        <v>42926</v>
      </c>
    </row>
    <row r="86" spans="1:13" x14ac:dyDescent="0.3">
      <c r="A86" s="6" t="str">
        <f t="shared" ca="1" si="13"/>
        <v>ეკატერინე</v>
      </c>
      <c r="B86" s="6" t="str">
        <f t="shared" ca="1" si="14"/>
        <v>ბორცვაძე</v>
      </c>
      <c r="C86" s="6">
        <f t="shared" ca="1" si="15"/>
        <v>57</v>
      </c>
      <c r="D86" s="6" t="str">
        <f t="shared" ca="1" si="16"/>
        <v>თბილისი</v>
      </c>
      <c r="E86" s="6" t="str">
        <f t="shared" ca="1" si="17"/>
        <v>ნომა</v>
      </c>
      <c r="F86" s="6" t="str">
        <f t="shared" ca="1" si="18"/>
        <v>კარდიოლოგი</v>
      </c>
      <c r="G86" s="6" t="str">
        <f t="shared" ca="1" si="19"/>
        <v>საშუალო</v>
      </c>
      <c r="H86" s="6">
        <f t="shared" ca="1" si="20"/>
        <v>1108</v>
      </c>
      <c r="I86" s="6" t="str">
        <f t="shared" ca="1" si="21"/>
        <v>არდი</v>
      </c>
      <c r="J86" s="6">
        <f t="shared" ca="1" si="22"/>
        <v>59</v>
      </c>
      <c r="K86" s="6" t="str">
        <f t="shared" ca="1" si="23"/>
        <v>დიახ</v>
      </c>
      <c r="L86" s="5">
        <f t="shared" ca="1" si="24"/>
        <v>38811</v>
      </c>
      <c r="M86" s="5">
        <f t="shared" ca="1" si="25"/>
        <v>44632</v>
      </c>
    </row>
    <row r="87" spans="1:13" x14ac:dyDescent="0.3">
      <c r="A87" s="6" t="str">
        <f t="shared" ca="1" si="13"/>
        <v>ლელა</v>
      </c>
      <c r="B87" s="6" t="str">
        <f t="shared" ca="1" si="14"/>
        <v>კერესელიძე</v>
      </c>
      <c r="C87" s="6">
        <f t="shared" ca="1" si="15"/>
        <v>42</v>
      </c>
      <c r="D87" s="6" t="str">
        <f t="shared" ca="1" si="16"/>
        <v>კასპი</v>
      </c>
      <c r="E87" s="6" t="str">
        <f t="shared" ca="1" si="17"/>
        <v>სტამბა</v>
      </c>
      <c r="F87" s="6" t="str">
        <f t="shared" ca="1" si="18"/>
        <v>არქიტექტორი</v>
      </c>
      <c r="G87" s="6" t="str">
        <f t="shared" ca="1" si="19"/>
        <v>უმაღლესი</v>
      </c>
      <c r="H87" s="6">
        <f t="shared" ca="1" si="20"/>
        <v>1823</v>
      </c>
      <c r="I87" s="6" t="str">
        <f t="shared" ca="1" si="21"/>
        <v>ავერსი</v>
      </c>
      <c r="J87" s="6">
        <f t="shared" ca="1" si="22"/>
        <v>200</v>
      </c>
      <c r="K87" s="6" t="str">
        <f t="shared" ca="1" si="23"/>
        <v>არა</v>
      </c>
      <c r="L87" s="5">
        <f t="shared" ca="1" si="24"/>
        <v>40235</v>
      </c>
      <c r="M87" s="5">
        <f t="shared" ca="1" si="25"/>
        <v>44139</v>
      </c>
    </row>
    <row r="88" spans="1:13" x14ac:dyDescent="0.3">
      <c r="A88" s="6" t="str">
        <f t="shared" ca="1" si="13"/>
        <v>ალექსანდრე</v>
      </c>
      <c r="B88" s="6" t="str">
        <f t="shared" ca="1" si="14"/>
        <v>ცაგარეიშვილი</v>
      </c>
      <c r="C88" s="6">
        <f t="shared" ca="1" si="15"/>
        <v>69</v>
      </c>
      <c r="D88" s="6" t="str">
        <f t="shared" ca="1" si="16"/>
        <v>ბათუმი</v>
      </c>
      <c r="E88" s="6" t="str">
        <f t="shared" ca="1" si="17"/>
        <v>კარფური</v>
      </c>
      <c r="F88" s="6" t="str">
        <f t="shared" ca="1" si="18"/>
        <v>მზარეული</v>
      </c>
      <c r="G88" s="6" t="str">
        <f t="shared" ca="1" si="19"/>
        <v>საშუალო</v>
      </c>
      <c r="H88" s="6">
        <f t="shared" ca="1" si="20"/>
        <v>1476</v>
      </c>
      <c r="I88" s="6" t="str">
        <f t="shared" ca="1" si="21"/>
        <v>არდი</v>
      </c>
      <c r="J88" s="6">
        <f t="shared" ca="1" si="22"/>
        <v>242</v>
      </c>
      <c r="K88" s="6" t="str">
        <f t="shared" ca="1" si="23"/>
        <v>არა</v>
      </c>
      <c r="L88" s="5">
        <f t="shared" ca="1" si="24"/>
        <v>40762</v>
      </c>
      <c r="M88" s="5">
        <f t="shared" ca="1" si="25"/>
        <v>42922</v>
      </c>
    </row>
    <row r="89" spans="1:13" x14ac:dyDescent="0.3">
      <c r="A89" s="6" t="str">
        <f t="shared" ca="1" si="13"/>
        <v>თომა</v>
      </c>
      <c r="B89" s="6" t="str">
        <f t="shared" ca="1" si="14"/>
        <v>მაღლაკელიძე</v>
      </c>
      <c r="C89" s="6">
        <f t="shared" ca="1" si="15"/>
        <v>64</v>
      </c>
      <c r="D89" s="6" t="str">
        <f t="shared" ca="1" si="16"/>
        <v>თბილისი</v>
      </c>
      <c r="E89" s="6" t="str">
        <f t="shared" ca="1" si="17"/>
        <v>კარფური</v>
      </c>
      <c r="F89" s="6" t="str">
        <f t="shared" ca="1" si="18"/>
        <v>მოლარე</v>
      </c>
      <c r="G89" s="6" t="str">
        <f t="shared" ca="1" si="19"/>
        <v>უმაღლესი</v>
      </c>
      <c r="H89" s="6">
        <f t="shared" ca="1" si="20"/>
        <v>4279</v>
      </c>
      <c r="I89" s="6" t="str">
        <f t="shared" ca="1" si="21"/>
        <v>არდი</v>
      </c>
      <c r="J89" s="6">
        <f t="shared" ca="1" si="22"/>
        <v>291</v>
      </c>
      <c r="K89" s="6" t="str">
        <f t="shared" ca="1" si="23"/>
        <v>დიახ</v>
      </c>
      <c r="L89" s="5">
        <f t="shared" ca="1" si="24"/>
        <v>40798</v>
      </c>
      <c r="M89" s="5">
        <f t="shared" ca="1" si="25"/>
        <v>44492</v>
      </c>
    </row>
    <row r="90" spans="1:13" x14ac:dyDescent="0.3">
      <c r="A90" s="6" t="str">
        <f t="shared" ca="1" si="13"/>
        <v>მართა</v>
      </c>
      <c r="B90" s="6" t="str">
        <f t="shared" ca="1" si="14"/>
        <v>ბუკია</v>
      </c>
      <c r="C90" s="6">
        <f t="shared" ca="1" si="15"/>
        <v>32</v>
      </c>
      <c r="D90" s="6" t="str">
        <f t="shared" ca="1" si="16"/>
        <v>გურჯაანი</v>
      </c>
      <c r="E90" s="6" t="str">
        <f t="shared" ca="1" si="17"/>
        <v>ხარება</v>
      </c>
      <c r="F90" s="6" t="str">
        <f t="shared" ca="1" si="18"/>
        <v>მძღოლი</v>
      </c>
      <c r="G90" s="6" t="str">
        <f t="shared" ca="1" si="19"/>
        <v>საშუალო</v>
      </c>
      <c r="H90" s="6">
        <f t="shared" ca="1" si="20"/>
        <v>4469</v>
      </c>
      <c r="I90" s="6" t="str">
        <f t="shared" ca="1" si="21"/>
        <v>ალდაგი</v>
      </c>
      <c r="J90" s="6">
        <f t="shared" ca="1" si="22"/>
        <v>177</v>
      </c>
      <c r="K90" s="6" t="str">
        <f t="shared" ca="1" si="23"/>
        <v>დიახ</v>
      </c>
      <c r="L90" s="5">
        <f t="shared" ca="1" si="24"/>
        <v>40178</v>
      </c>
      <c r="M90" s="5">
        <f t="shared" ca="1" si="25"/>
        <v>43703</v>
      </c>
    </row>
    <row r="91" spans="1:13" x14ac:dyDescent="0.3">
      <c r="A91" s="6" t="str">
        <f t="shared" ca="1" si="13"/>
        <v>გიორგი</v>
      </c>
      <c r="B91" s="6" t="str">
        <f t="shared" ca="1" si="14"/>
        <v>სააკაძე</v>
      </c>
      <c r="C91" s="6">
        <f t="shared" ca="1" si="15"/>
        <v>20</v>
      </c>
      <c r="D91" s="6" t="str">
        <f t="shared" ca="1" si="16"/>
        <v>თბილისი</v>
      </c>
      <c r="E91" s="6" t="str">
        <f t="shared" ca="1" si="17"/>
        <v>ლეგატო</v>
      </c>
      <c r="F91" s="6" t="str">
        <f t="shared" ca="1" si="18"/>
        <v>მოლარე</v>
      </c>
      <c r="G91" s="6" t="str">
        <f t="shared" ca="1" si="19"/>
        <v>საშუალო</v>
      </c>
      <c r="H91" s="6">
        <f t="shared" ca="1" si="20"/>
        <v>4152</v>
      </c>
      <c r="I91" s="6" t="str">
        <f t="shared" ca="1" si="21"/>
        <v>ავერსი</v>
      </c>
      <c r="J91" s="6">
        <f t="shared" ca="1" si="22"/>
        <v>120</v>
      </c>
      <c r="K91" s="6" t="str">
        <f t="shared" ca="1" si="23"/>
        <v>არა</v>
      </c>
      <c r="L91" s="5">
        <f t="shared" ca="1" si="24"/>
        <v>39261</v>
      </c>
      <c r="M91" s="5">
        <f t="shared" ca="1" si="25"/>
        <v>44215</v>
      </c>
    </row>
    <row r="92" spans="1:13" x14ac:dyDescent="0.3">
      <c r="A92" s="6" t="str">
        <f t="shared" ca="1" si="13"/>
        <v>ნიკოლოზ</v>
      </c>
      <c r="B92" s="6" t="str">
        <f t="shared" ca="1" si="14"/>
        <v>ადამაშვილი</v>
      </c>
      <c r="C92" s="6">
        <f t="shared" ca="1" si="15"/>
        <v>61</v>
      </c>
      <c r="D92" s="6" t="str">
        <f t="shared" ca="1" si="16"/>
        <v>გურჯაანი</v>
      </c>
      <c r="E92" s="6" t="str">
        <f t="shared" ca="1" si="17"/>
        <v>კარფური</v>
      </c>
      <c r="F92" s="6" t="str">
        <f t="shared" ca="1" si="18"/>
        <v>მზარეული</v>
      </c>
      <c r="G92" s="6" t="str">
        <f t="shared" ca="1" si="19"/>
        <v>უმაღლესი</v>
      </c>
      <c r="H92" s="6">
        <f t="shared" ca="1" si="20"/>
        <v>2486</v>
      </c>
      <c r="I92" s="6" t="str">
        <f t="shared" ca="1" si="21"/>
        <v>არდი</v>
      </c>
      <c r="J92" s="6">
        <f t="shared" ca="1" si="22"/>
        <v>60</v>
      </c>
      <c r="K92" s="6" t="str">
        <f t="shared" ca="1" si="23"/>
        <v>დიახ</v>
      </c>
      <c r="L92" s="5">
        <f t="shared" ca="1" si="24"/>
        <v>38285</v>
      </c>
      <c r="M92" s="5">
        <f t="shared" ca="1" si="25"/>
        <v>44711</v>
      </c>
    </row>
    <row r="93" spans="1:13" x14ac:dyDescent="0.3">
      <c r="A93" s="6" t="str">
        <f t="shared" ca="1" si="13"/>
        <v>მართა</v>
      </c>
      <c r="B93" s="6" t="str">
        <f t="shared" ca="1" si="14"/>
        <v>ცაგარეიშვილი</v>
      </c>
      <c r="C93" s="6">
        <f t="shared" ca="1" si="15"/>
        <v>22</v>
      </c>
      <c r="D93" s="6" t="str">
        <f t="shared" ca="1" si="16"/>
        <v>ახმეტა</v>
      </c>
      <c r="E93" s="6" t="str">
        <f t="shared" ca="1" si="17"/>
        <v>ნომა</v>
      </c>
      <c r="F93" s="6" t="str">
        <f t="shared" ca="1" si="18"/>
        <v>ქირურგი</v>
      </c>
      <c r="G93" s="6" t="str">
        <f t="shared" ca="1" si="19"/>
        <v>უმაღლესი</v>
      </c>
      <c r="H93" s="6">
        <f t="shared" ca="1" si="20"/>
        <v>3758</v>
      </c>
      <c r="I93" s="6" t="str">
        <f t="shared" ca="1" si="21"/>
        <v>პე ეს პე</v>
      </c>
      <c r="J93" s="6">
        <f t="shared" ca="1" si="22"/>
        <v>88</v>
      </c>
      <c r="K93" s="6" t="str">
        <f t="shared" ca="1" si="23"/>
        <v>დიახ</v>
      </c>
      <c r="L93" s="5">
        <f t="shared" ca="1" si="24"/>
        <v>38188</v>
      </c>
      <c r="M93" s="5">
        <f t="shared" ca="1" si="25"/>
        <v>44306</v>
      </c>
    </row>
    <row r="94" spans="1:13" x14ac:dyDescent="0.3">
      <c r="A94" s="6" t="str">
        <f t="shared" ca="1" si="13"/>
        <v>ეკატერინე</v>
      </c>
      <c r="B94" s="6" t="str">
        <f t="shared" ca="1" si="14"/>
        <v>ბენიძე</v>
      </c>
      <c r="C94" s="6">
        <f t="shared" ca="1" si="15"/>
        <v>23</v>
      </c>
      <c r="D94" s="6" t="str">
        <f t="shared" ca="1" si="16"/>
        <v>ოზურგეთი</v>
      </c>
      <c r="E94" s="6" t="str">
        <f t="shared" ca="1" si="17"/>
        <v>გუდვილი</v>
      </c>
      <c r="F94" s="6" t="str">
        <f t="shared" ca="1" si="18"/>
        <v>ელექტრიკოსი</v>
      </c>
      <c r="G94" s="6" t="str">
        <f t="shared" ca="1" si="19"/>
        <v>უმაღლესი</v>
      </c>
      <c r="H94" s="6">
        <f t="shared" ca="1" si="20"/>
        <v>536</v>
      </c>
      <c r="I94" s="6" t="str">
        <f t="shared" ca="1" si="21"/>
        <v>იმედი ელ</v>
      </c>
      <c r="J94" s="6">
        <f t="shared" ca="1" si="22"/>
        <v>277</v>
      </c>
      <c r="K94" s="6" t="str">
        <f t="shared" ca="1" si="23"/>
        <v>არა</v>
      </c>
      <c r="L94" s="5">
        <f t="shared" ca="1" si="24"/>
        <v>41508</v>
      </c>
      <c r="M94" s="5">
        <f t="shared" ca="1" si="25"/>
        <v>44314</v>
      </c>
    </row>
    <row r="95" spans="1:13" x14ac:dyDescent="0.3">
      <c r="A95" s="6" t="str">
        <f t="shared" ca="1" si="13"/>
        <v>მიხეილ</v>
      </c>
      <c r="B95" s="6" t="str">
        <f t="shared" ca="1" si="14"/>
        <v>ადუაშვილი</v>
      </c>
      <c r="C95" s="6">
        <f t="shared" ca="1" si="15"/>
        <v>53</v>
      </c>
      <c r="D95" s="6" t="str">
        <f t="shared" ca="1" si="16"/>
        <v>ახმეტა</v>
      </c>
      <c r="E95" s="6" t="str">
        <f t="shared" ca="1" si="17"/>
        <v>ლეგატო</v>
      </c>
      <c r="F95" s="6" t="str">
        <f t="shared" ca="1" si="18"/>
        <v>მხატვარ-დიზაინერი</v>
      </c>
      <c r="G95" s="6" t="str">
        <f t="shared" ca="1" si="19"/>
        <v>საშუალო</v>
      </c>
      <c r="H95" s="6">
        <f t="shared" ca="1" si="20"/>
        <v>745</v>
      </c>
      <c r="I95" s="6" t="str">
        <f t="shared" ca="1" si="21"/>
        <v>პე ეს პე</v>
      </c>
      <c r="J95" s="6">
        <f t="shared" ca="1" si="22"/>
        <v>168</v>
      </c>
      <c r="K95" s="6" t="str">
        <f t="shared" ca="1" si="23"/>
        <v>დიახ</v>
      </c>
      <c r="L95" s="5">
        <f t="shared" ca="1" si="24"/>
        <v>41807</v>
      </c>
      <c r="M95" s="5">
        <f t="shared" ca="1" si="25"/>
        <v>44617</v>
      </c>
    </row>
    <row r="96" spans="1:13" x14ac:dyDescent="0.3">
      <c r="A96" s="6" t="str">
        <f t="shared" ca="1" si="13"/>
        <v>ნიკოლოზ</v>
      </c>
      <c r="B96" s="6" t="str">
        <f t="shared" ca="1" si="14"/>
        <v>გიგაური</v>
      </c>
      <c r="C96" s="6">
        <f t="shared" ca="1" si="15"/>
        <v>53</v>
      </c>
      <c r="D96" s="6" t="str">
        <f t="shared" ca="1" si="16"/>
        <v>ბათუმი</v>
      </c>
      <c r="E96" s="6" t="str">
        <f t="shared" ca="1" si="17"/>
        <v>არქი</v>
      </c>
      <c r="F96" s="6" t="str">
        <f t="shared" ca="1" si="18"/>
        <v>პროგრამისტი</v>
      </c>
      <c r="G96" s="6" t="str">
        <f t="shared" ca="1" si="19"/>
        <v>უმაღლესი</v>
      </c>
      <c r="H96" s="6">
        <f t="shared" ca="1" si="20"/>
        <v>1822</v>
      </c>
      <c r="I96" s="6" t="str">
        <f t="shared" ca="1" si="21"/>
        <v>პე ეს პე</v>
      </c>
      <c r="J96" s="6">
        <f t="shared" ca="1" si="22"/>
        <v>136</v>
      </c>
      <c r="K96" s="6" t="str">
        <f t="shared" ca="1" si="23"/>
        <v>დიახ</v>
      </c>
      <c r="L96" s="5">
        <f t="shared" ca="1" si="24"/>
        <v>37481</v>
      </c>
      <c r="M96" s="5">
        <f t="shared" ca="1" si="25"/>
        <v>43660</v>
      </c>
    </row>
    <row r="97" spans="1:13" x14ac:dyDescent="0.3">
      <c r="A97" s="6" t="str">
        <f t="shared" ca="1" si="13"/>
        <v>გელა</v>
      </c>
      <c r="B97" s="6" t="str">
        <f t="shared" ca="1" si="14"/>
        <v>ადუაშვილი</v>
      </c>
      <c r="C97" s="6">
        <f t="shared" ca="1" si="15"/>
        <v>20</v>
      </c>
      <c r="D97" s="6" t="str">
        <f t="shared" ca="1" si="16"/>
        <v>კასპი</v>
      </c>
      <c r="E97" s="6" t="str">
        <f t="shared" ca="1" si="17"/>
        <v>დირსი</v>
      </c>
      <c r="F97" s="6" t="str">
        <f t="shared" ca="1" si="18"/>
        <v>ინჟინერი</v>
      </c>
      <c r="G97" s="6" t="str">
        <f t="shared" ca="1" si="19"/>
        <v>საშუალო</v>
      </c>
      <c r="H97" s="6">
        <f t="shared" ca="1" si="20"/>
        <v>2182</v>
      </c>
      <c r="I97" s="6" t="str">
        <f t="shared" ca="1" si="21"/>
        <v>ალდაგი</v>
      </c>
      <c r="J97" s="6">
        <f t="shared" ca="1" si="22"/>
        <v>280</v>
      </c>
      <c r="K97" s="6" t="str">
        <f t="shared" ca="1" si="23"/>
        <v>დიახ</v>
      </c>
      <c r="L97" s="5">
        <f t="shared" ca="1" si="24"/>
        <v>38830</v>
      </c>
      <c r="M97" s="5">
        <f t="shared" ca="1" si="25"/>
        <v>43565</v>
      </c>
    </row>
    <row r="98" spans="1:13" x14ac:dyDescent="0.3">
      <c r="A98" s="6" t="str">
        <f t="shared" ca="1" si="13"/>
        <v>მიხეილ</v>
      </c>
      <c r="B98" s="6" t="str">
        <f t="shared" ca="1" si="14"/>
        <v>გიგაური</v>
      </c>
      <c r="C98" s="6">
        <f t="shared" ca="1" si="15"/>
        <v>29</v>
      </c>
      <c r="D98" s="6" t="str">
        <f t="shared" ca="1" si="16"/>
        <v>ახმეტა</v>
      </c>
      <c r="E98" s="6" t="str">
        <f t="shared" ca="1" si="17"/>
        <v>ალფა</v>
      </c>
      <c r="F98" s="6" t="str">
        <f t="shared" ca="1" si="18"/>
        <v>ჟურნალისტი</v>
      </c>
      <c r="G98" s="6" t="str">
        <f t="shared" ca="1" si="19"/>
        <v>უმაღლესი</v>
      </c>
      <c r="H98" s="6">
        <f t="shared" ca="1" si="20"/>
        <v>1918</v>
      </c>
      <c r="I98" s="6" t="str">
        <f t="shared" ca="1" si="21"/>
        <v>იმედი ელ</v>
      </c>
      <c r="J98" s="6">
        <f t="shared" ca="1" si="22"/>
        <v>83</v>
      </c>
      <c r="K98" s="6" t="str">
        <f t="shared" ca="1" si="23"/>
        <v>დიახ</v>
      </c>
      <c r="L98" s="5">
        <f t="shared" ca="1" si="24"/>
        <v>39731</v>
      </c>
      <c r="M98" s="5">
        <f t="shared" ca="1" si="25"/>
        <v>43430</v>
      </c>
    </row>
    <row r="99" spans="1:13" x14ac:dyDescent="0.3">
      <c r="A99" s="6" t="str">
        <f t="shared" ca="1" si="13"/>
        <v>დავით</v>
      </c>
      <c r="B99" s="6" t="str">
        <f t="shared" ca="1" si="14"/>
        <v>გიორგაძე</v>
      </c>
      <c r="C99" s="6">
        <f t="shared" ca="1" si="15"/>
        <v>72</v>
      </c>
      <c r="D99" s="6" t="str">
        <f t="shared" ca="1" si="16"/>
        <v>ონი</v>
      </c>
      <c r="E99" s="6" t="str">
        <f t="shared" ca="1" si="17"/>
        <v>პომოდორისიმო</v>
      </c>
      <c r="F99" s="6" t="str">
        <f t="shared" ca="1" si="18"/>
        <v>ოპერატორი</v>
      </c>
      <c r="G99" s="6" t="str">
        <f t="shared" ca="1" si="19"/>
        <v>უმაღლესი</v>
      </c>
      <c r="H99" s="6">
        <f t="shared" ca="1" si="20"/>
        <v>3672</v>
      </c>
      <c r="I99" s="6" t="str">
        <f t="shared" ca="1" si="21"/>
        <v>პე ეს პე</v>
      </c>
      <c r="J99" s="6">
        <f t="shared" ca="1" si="22"/>
        <v>147</v>
      </c>
      <c r="K99" s="6" t="str">
        <f t="shared" ca="1" si="23"/>
        <v>არა</v>
      </c>
      <c r="L99" s="5">
        <f t="shared" ca="1" si="24"/>
        <v>39611</v>
      </c>
      <c r="M99" s="5">
        <f t="shared" ca="1" si="25"/>
        <v>43076</v>
      </c>
    </row>
    <row r="100" spans="1:13" x14ac:dyDescent="0.3">
      <c r="A100" s="6" t="str">
        <f t="shared" ca="1" si="13"/>
        <v>ნინო</v>
      </c>
      <c r="B100" s="6" t="str">
        <f t="shared" ca="1" si="14"/>
        <v>ადამაშვილი</v>
      </c>
      <c r="C100" s="6">
        <f t="shared" ca="1" si="15"/>
        <v>51</v>
      </c>
      <c r="D100" s="6" t="str">
        <f t="shared" ca="1" si="16"/>
        <v>თელავი</v>
      </c>
      <c r="E100" s="6" t="str">
        <f t="shared" ca="1" si="17"/>
        <v>არდი</v>
      </c>
      <c r="F100" s="6" t="str">
        <f t="shared" ca="1" si="18"/>
        <v>დირექტორი</v>
      </c>
      <c r="G100" s="6" t="str">
        <f t="shared" ca="1" si="19"/>
        <v>უმაღლესი</v>
      </c>
      <c r="H100" s="6">
        <f t="shared" ca="1" si="20"/>
        <v>3512</v>
      </c>
      <c r="I100" s="6" t="str">
        <f t="shared" ca="1" si="21"/>
        <v>არდი</v>
      </c>
      <c r="J100" s="6">
        <f t="shared" ca="1" si="22"/>
        <v>145</v>
      </c>
      <c r="K100" s="6" t="str">
        <f t="shared" ca="1" si="23"/>
        <v>არა</v>
      </c>
      <c r="L100" s="5">
        <f t="shared" ca="1" si="24"/>
        <v>38874</v>
      </c>
      <c r="M100" s="5">
        <f t="shared" ca="1" si="25"/>
        <v>43994</v>
      </c>
    </row>
    <row r="101" spans="1:13" x14ac:dyDescent="0.3">
      <c r="A101" s="6" t="str">
        <f t="shared" ca="1" si="13"/>
        <v>გიორგი</v>
      </c>
      <c r="B101" s="6" t="str">
        <f t="shared" ca="1" si="14"/>
        <v>ადამაშვილი</v>
      </c>
      <c r="C101" s="6">
        <f t="shared" ca="1" si="15"/>
        <v>65</v>
      </c>
      <c r="D101" s="6" t="str">
        <f t="shared" ca="1" si="16"/>
        <v>ახალქალაქი</v>
      </c>
      <c r="E101" s="6" t="str">
        <f t="shared" ca="1" si="17"/>
        <v>ნიკორა</v>
      </c>
      <c r="F101" s="6" t="str">
        <f t="shared" ca="1" si="18"/>
        <v>პროგრამისტი</v>
      </c>
      <c r="G101" s="6" t="str">
        <f t="shared" ca="1" si="19"/>
        <v>საშუალო</v>
      </c>
      <c r="H101" s="6">
        <f t="shared" ca="1" si="20"/>
        <v>3480</v>
      </c>
      <c r="I101" s="6" t="str">
        <f t="shared" ca="1" si="21"/>
        <v>ჯიპიაი ჰოლდინგი</v>
      </c>
      <c r="J101" s="6">
        <f t="shared" ca="1" si="22"/>
        <v>131</v>
      </c>
      <c r="K101" s="6" t="str">
        <f t="shared" ca="1" si="23"/>
        <v>დიახ</v>
      </c>
      <c r="L101" s="5">
        <f t="shared" ca="1" si="24"/>
        <v>39681</v>
      </c>
      <c r="M101" s="5">
        <f t="shared" ca="1" si="25"/>
        <v>44680</v>
      </c>
    </row>
    <row r="102" spans="1:13" x14ac:dyDescent="0.3">
      <c r="A102" s="6" t="str">
        <f t="shared" ca="1" si="13"/>
        <v>მარიამ</v>
      </c>
      <c r="B102" s="6" t="str">
        <f t="shared" ca="1" si="14"/>
        <v>გიორგაძე</v>
      </c>
      <c r="C102" s="6">
        <f t="shared" ca="1" si="15"/>
        <v>39</v>
      </c>
      <c r="D102" s="6" t="str">
        <f t="shared" ca="1" si="16"/>
        <v>კასპი</v>
      </c>
      <c r="E102" s="6" t="str">
        <f t="shared" ca="1" si="17"/>
        <v>არმანი</v>
      </c>
      <c r="F102" s="6" t="str">
        <f t="shared" ca="1" si="18"/>
        <v>მძღოლი</v>
      </c>
      <c r="G102" s="6" t="str">
        <f t="shared" ca="1" si="19"/>
        <v>უმაღლესი</v>
      </c>
      <c r="H102" s="6">
        <f t="shared" ca="1" si="20"/>
        <v>589</v>
      </c>
      <c r="I102" s="6" t="str">
        <f t="shared" ca="1" si="21"/>
        <v>ალდაგი</v>
      </c>
      <c r="J102" s="6">
        <f t="shared" ca="1" si="22"/>
        <v>233</v>
      </c>
      <c r="K102" s="6" t="str">
        <f t="shared" ca="1" si="23"/>
        <v>დიახ</v>
      </c>
      <c r="L102" s="5">
        <f t="shared" ca="1" si="24"/>
        <v>38879</v>
      </c>
      <c r="M102" s="5">
        <f t="shared" ca="1" si="25"/>
        <v>43906</v>
      </c>
    </row>
    <row r="103" spans="1:13" x14ac:dyDescent="0.3">
      <c r="A103" s="6" t="str">
        <f t="shared" ca="1" si="13"/>
        <v>ნიკოლოზ</v>
      </c>
      <c r="B103" s="6" t="str">
        <f t="shared" ca="1" si="14"/>
        <v>ბენიძე</v>
      </c>
      <c r="C103" s="6">
        <f t="shared" ca="1" si="15"/>
        <v>22</v>
      </c>
      <c r="D103" s="6" t="str">
        <f t="shared" ca="1" si="16"/>
        <v>გურჯაანი</v>
      </c>
      <c r="E103" s="6" t="str">
        <f t="shared" ca="1" si="17"/>
        <v>ალფა</v>
      </c>
      <c r="F103" s="6" t="str">
        <f t="shared" ca="1" si="18"/>
        <v>ბუღალტერი</v>
      </c>
      <c r="G103" s="6" t="str">
        <f t="shared" ca="1" si="19"/>
        <v>უმაღლესი</v>
      </c>
      <c r="H103" s="6">
        <f t="shared" ca="1" si="20"/>
        <v>3538</v>
      </c>
      <c r="I103" s="6" t="str">
        <f t="shared" ca="1" si="21"/>
        <v>პე ეს პე</v>
      </c>
      <c r="J103" s="6">
        <f t="shared" ca="1" si="22"/>
        <v>229</v>
      </c>
      <c r="K103" s="6" t="str">
        <f t="shared" ca="1" si="23"/>
        <v>დიახ</v>
      </c>
      <c r="L103" s="5">
        <f t="shared" ca="1" si="24"/>
        <v>42841</v>
      </c>
      <c r="M103" s="5">
        <f t="shared" ca="1" si="25"/>
        <v>43152</v>
      </c>
    </row>
    <row r="104" spans="1:13" x14ac:dyDescent="0.3">
      <c r="A104" s="6" t="str">
        <f t="shared" ca="1" si="13"/>
        <v>მიხეილ</v>
      </c>
      <c r="B104" s="6" t="str">
        <f t="shared" ca="1" si="14"/>
        <v>ბორცვაძე</v>
      </c>
      <c r="C104" s="6">
        <f t="shared" ca="1" si="15"/>
        <v>69</v>
      </c>
      <c r="D104" s="6" t="str">
        <f t="shared" ca="1" si="16"/>
        <v>თელავი</v>
      </c>
      <c r="E104" s="6" t="str">
        <f t="shared" ca="1" si="17"/>
        <v>ნიკორა</v>
      </c>
      <c r="F104" s="6" t="str">
        <f t="shared" ca="1" si="18"/>
        <v>მასწავლებელი</v>
      </c>
      <c r="G104" s="6" t="str">
        <f t="shared" ca="1" si="19"/>
        <v>უმაღლესი</v>
      </c>
      <c r="H104" s="6">
        <f t="shared" ca="1" si="20"/>
        <v>4112</v>
      </c>
      <c r="I104" s="6" t="str">
        <f t="shared" ca="1" si="21"/>
        <v>ჯიპიაი ჰოლდინგი</v>
      </c>
      <c r="J104" s="6">
        <f t="shared" ca="1" si="22"/>
        <v>49</v>
      </c>
      <c r="K104" s="6" t="str">
        <f t="shared" ca="1" si="23"/>
        <v>დიახ</v>
      </c>
      <c r="L104" s="5">
        <f t="shared" ca="1" si="24"/>
        <v>40377</v>
      </c>
      <c r="M104" s="5">
        <f t="shared" ca="1" si="25"/>
        <v>44697</v>
      </c>
    </row>
    <row r="105" spans="1:13" x14ac:dyDescent="0.3">
      <c r="A105" s="6" t="str">
        <f t="shared" ca="1" si="13"/>
        <v>ლუკა</v>
      </c>
      <c r="B105" s="6" t="str">
        <f t="shared" ca="1" si="14"/>
        <v>გაგნიძე</v>
      </c>
      <c r="C105" s="6">
        <f t="shared" ca="1" si="15"/>
        <v>30</v>
      </c>
      <c r="D105" s="6" t="str">
        <f t="shared" ca="1" si="16"/>
        <v>ოზურგეთი</v>
      </c>
      <c r="E105" s="6" t="str">
        <f t="shared" ca="1" si="17"/>
        <v>არქი</v>
      </c>
      <c r="F105" s="6" t="str">
        <f t="shared" ca="1" si="18"/>
        <v>მოლარე</v>
      </c>
      <c r="G105" s="6" t="str">
        <f t="shared" ca="1" si="19"/>
        <v>უმაღლესი</v>
      </c>
      <c r="H105" s="6">
        <f t="shared" ca="1" si="20"/>
        <v>1438</v>
      </c>
      <c r="I105" s="6" t="str">
        <f t="shared" ca="1" si="21"/>
        <v>პე ეს პე</v>
      </c>
      <c r="J105" s="6">
        <f t="shared" ca="1" si="22"/>
        <v>180</v>
      </c>
      <c r="K105" s="6" t="str">
        <f t="shared" ca="1" si="23"/>
        <v>დიახ</v>
      </c>
      <c r="L105" s="5">
        <f t="shared" ca="1" si="24"/>
        <v>39677</v>
      </c>
      <c r="M105" s="5">
        <f t="shared" ca="1" si="25"/>
        <v>44459</v>
      </c>
    </row>
    <row r="106" spans="1:13" x14ac:dyDescent="0.3">
      <c r="A106" s="6" t="str">
        <f t="shared" ca="1" si="13"/>
        <v>ლელა</v>
      </c>
      <c r="B106" s="6" t="str">
        <f t="shared" ca="1" si="14"/>
        <v>კალაძე</v>
      </c>
      <c r="C106" s="6">
        <f t="shared" ca="1" si="15"/>
        <v>30</v>
      </c>
      <c r="D106" s="6" t="str">
        <f t="shared" ca="1" si="16"/>
        <v>გორი</v>
      </c>
      <c r="E106" s="6" t="str">
        <f t="shared" ca="1" si="17"/>
        <v>პომოდორისიმო</v>
      </c>
      <c r="F106" s="6" t="str">
        <f t="shared" ca="1" si="18"/>
        <v>არქიტექტორი</v>
      </c>
      <c r="G106" s="6" t="str">
        <f t="shared" ca="1" si="19"/>
        <v>საშუალო</v>
      </c>
      <c r="H106" s="6">
        <f t="shared" ca="1" si="20"/>
        <v>1112</v>
      </c>
      <c r="I106" s="6" t="str">
        <f t="shared" ca="1" si="21"/>
        <v>ალდაგი</v>
      </c>
      <c r="J106" s="6">
        <f t="shared" ca="1" si="22"/>
        <v>54</v>
      </c>
      <c r="K106" s="6" t="str">
        <f t="shared" ca="1" si="23"/>
        <v>დიახ</v>
      </c>
      <c r="L106" s="5">
        <f t="shared" ca="1" si="24"/>
        <v>41984</v>
      </c>
      <c r="M106" s="5">
        <f t="shared" ca="1" si="25"/>
        <v>44183</v>
      </c>
    </row>
    <row r="107" spans="1:13" x14ac:dyDescent="0.3">
      <c r="A107" s="6" t="str">
        <f t="shared" ca="1" si="13"/>
        <v>ქეთევან</v>
      </c>
      <c r="B107" s="6" t="str">
        <f t="shared" ca="1" si="14"/>
        <v>სააკაძე</v>
      </c>
      <c r="C107" s="6">
        <f t="shared" ca="1" si="15"/>
        <v>31</v>
      </c>
      <c r="D107" s="6" t="str">
        <f t="shared" ca="1" si="16"/>
        <v>ოზურგეთი</v>
      </c>
      <c r="E107" s="6" t="str">
        <f t="shared" ca="1" si="17"/>
        <v>ნომა</v>
      </c>
      <c r="F107" s="6" t="str">
        <f t="shared" ca="1" si="18"/>
        <v>რეჟისორი</v>
      </c>
      <c r="G107" s="6" t="str">
        <f t="shared" ca="1" si="19"/>
        <v>უმაღლესი</v>
      </c>
      <c r="H107" s="6">
        <f t="shared" ca="1" si="20"/>
        <v>1504</v>
      </c>
      <c r="I107" s="6" t="str">
        <f t="shared" ca="1" si="21"/>
        <v>ჯიპიაი ჰოლდინგი</v>
      </c>
      <c r="J107" s="6">
        <f t="shared" ca="1" si="22"/>
        <v>56</v>
      </c>
      <c r="K107" s="6" t="str">
        <f t="shared" ca="1" si="23"/>
        <v>არა</v>
      </c>
      <c r="L107" s="5">
        <f t="shared" ca="1" si="24"/>
        <v>37605</v>
      </c>
      <c r="M107" s="5">
        <f t="shared" ca="1" si="25"/>
        <v>43735</v>
      </c>
    </row>
    <row r="108" spans="1:13" x14ac:dyDescent="0.3">
      <c r="A108" s="6" t="str">
        <f t="shared" ca="1" si="13"/>
        <v>ალექსანდრე</v>
      </c>
      <c r="B108" s="6" t="str">
        <f t="shared" ca="1" si="14"/>
        <v>რეხვიაშვილი</v>
      </c>
      <c r="C108" s="6">
        <f t="shared" ca="1" si="15"/>
        <v>26</v>
      </c>
      <c r="D108" s="6" t="str">
        <f t="shared" ca="1" si="16"/>
        <v>თბილისი</v>
      </c>
      <c r="E108" s="6" t="str">
        <f t="shared" ca="1" si="17"/>
        <v>არქი</v>
      </c>
      <c r="F108" s="6" t="str">
        <f t="shared" ca="1" si="18"/>
        <v>მოლარე</v>
      </c>
      <c r="G108" s="6" t="str">
        <f t="shared" ca="1" si="19"/>
        <v>საშუალო</v>
      </c>
      <c r="H108" s="6">
        <f t="shared" ca="1" si="20"/>
        <v>1006</v>
      </c>
      <c r="I108" s="6" t="str">
        <f t="shared" ca="1" si="21"/>
        <v>არდი</v>
      </c>
      <c r="J108" s="6">
        <f t="shared" ca="1" si="22"/>
        <v>150</v>
      </c>
      <c r="K108" s="6" t="str">
        <f t="shared" ca="1" si="23"/>
        <v>არა</v>
      </c>
      <c r="L108" s="5">
        <f t="shared" ca="1" si="24"/>
        <v>37194</v>
      </c>
      <c r="M108" s="5">
        <f t="shared" ca="1" si="25"/>
        <v>43193</v>
      </c>
    </row>
    <row r="109" spans="1:13" x14ac:dyDescent="0.3">
      <c r="A109" s="6" t="str">
        <f t="shared" ca="1" si="13"/>
        <v>ალექსანდრე</v>
      </c>
      <c r="B109" s="6" t="str">
        <f t="shared" ca="1" si="14"/>
        <v>გიორგაძე</v>
      </c>
      <c r="C109" s="6">
        <f t="shared" ca="1" si="15"/>
        <v>44</v>
      </c>
      <c r="D109" s="6" t="str">
        <f t="shared" ca="1" si="16"/>
        <v>ბათუმი</v>
      </c>
      <c r="E109" s="6" t="str">
        <f t="shared" ca="1" si="17"/>
        <v>ხარება</v>
      </c>
      <c r="F109" s="6" t="str">
        <f t="shared" ca="1" si="18"/>
        <v>ბუღალტერი</v>
      </c>
      <c r="G109" s="6" t="str">
        <f t="shared" ca="1" si="19"/>
        <v>უმაღლესი</v>
      </c>
      <c r="H109" s="6">
        <f t="shared" ca="1" si="20"/>
        <v>1190</v>
      </c>
      <c r="I109" s="6" t="str">
        <f t="shared" ca="1" si="21"/>
        <v>პე ეს პე</v>
      </c>
      <c r="J109" s="6">
        <f t="shared" ca="1" si="22"/>
        <v>109</v>
      </c>
      <c r="K109" s="6" t="str">
        <f t="shared" ca="1" si="23"/>
        <v>არა</v>
      </c>
      <c r="L109" s="5">
        <f t="shared" ca="1" si="24"/>
        <v>37866</v>
      </c>
      <c r="M109" s="5">
        <f t="shared" ca="1" si="25"/>
        <v>43808</v>
      </c>
    </row>
    <row r="110" spans="1:13" x14ac:dyDescent="0.3">
      <c r="A110" s="6" t="str">
        <f t="shared" ca="1" si="13"/>
        <v>გელა</v>
      </c>
      <c r="B110" s="6" t="str">
        <f t="shared" ca="1" si="14"/>
        <v>ადამაშვილი</v>
      </c>
      <c r="C110" s="6">
        <f t="shared" ca="1" si="15"/>
        <v>33</v>
      </c>
      <c r="D110" s="6" t="str">
        <f t="shared" ca="1" si="16"/>
        <v>ბათუმი</v>
      </c>
      <c r="E110" s="6" t="str">
        <f t="shared" ca="1" si="17"/>
        <v>არდი</v>
      </c>
      <c r="F110" s="6" t="str">
        <f t="shared" ca="1" si="18"/>
        <v>მძღოლი</v>
      </c>
      <c r="G110" s="6" t="str">
        <f t="shared" ca="1" si="19"/>
        <v>უმაღლესი</v>
      </c>
      <c r="H110" s="6">
        <f t="shared" ca="1" si="20"/>
        <v>1234</v>
      </c>
      <c r="I110" s="6" t="str">
        <f t="shared" ca="1" si="21"/>
        <v>არდი</v>
      </c>
      <c r="J110" s="6">
        <f t="shared" ca="1" si="22"/>
        <v>196</v>
      </c>
      <c r="K110" s="6" t="str">
        <f t="shared" ca="1" si="23"/>
        <v>არა</v>
      </c>
      <c r="L110" s="5">
        <f t="shared" ca="1" si="24"/>
        <v>38196</v>
      </c>
      <c r="M110" s="5">
        <f t="shared" ca="1" si="25"/>
        <v>43454</v>
      </c>
    </row>
    <row r="111" spans="1:13" x14ac:dyDescent="0.3">
      <c r="A111" s="6" t="str">
        <f t="shared" ca="1" si="13"/>
        <v>მარიამ</v>
      </c>
      <c r="B111" s="6" t="str">
        <f t="shared" ca="1" si="14"/>
        <v>კერესელიძე</v>
      </c>
      <c r="C111" s="6">
        <f t="shared" ca="1" si="15"/>
        <v>59</v>
      </c>
      <c r="D111" s="6" t="str">
        <f t="shared" ca="1" si="16"/>
        <v>ონი</v>
      </c>
      <c r="E111" s="6" t="str">
        <f t="shared" ca="1" si="17"/>
        <v>ხარება</v>
      </c>
      <c r="F111" s="6" t="str">
        <f t="shared" ca="1" si="18"/>
        <v>ქირურგი</v>
      </c>
      <c r="G111" s="6" t="str">
        <f t="shared" ca="1" si="19"/>
        <v>საშუალო</v>
      </c>
      <c r="H111" s="6">
        <f t="shared" ca="1" si="20"/>
        <v>3724</v>
      </c>
      <c r="I111" s="6" t="str">
        <f t="shared" ca="1" si="21"/>
        <v>პე ეს პე</v>
      </c>
      <c r="J111" s="6">
        <f t="shared" ca="1" si="22"/>
        <v>131</v>
      </c>
      <c r="K111" s="6" t="str">
        <f t="shared" ca="1" si="23"/>
        <v>დიახ</v>
      </c>
      <c r="L111" s="5">
        <f t="shared" ca="1" si="24"/>
        <v>41900</v>
      </c>
      <c r="M111" s="5">
        <f t="shared" ca="1" si="25"/>
        <v>44122</v>
      </c>
    </row>
    <row r="112" spans="1:13" x14ac:dyDescent="0.3">
      <c r="A112" s="6" t="str">
        <f t="shared" ca="1" si="13"/>
        <v>ალექსანდრე</v>
      </c>
      <c r="B112" s="6" t="str">
        <f t="shared" ca="1" si="14"/>
        <v>სხირტლაძე</v>
      </c>
      <c r="C112" s="6">
        <f t="shared" ca="1" si="15"/>
        <v>42</v>
      </c>
      <c r="D112" s="6" t="str">
        <f t="shared" ca="1" si="16"/>
        <v>ოზურგეთი</v>
      </c>
      <c r="E112" s="6" t="str">
        <f t="shared" ca="1" si="17"/>
        <v>ლეგატო</v>
      </c>
      <c r="F112" s="6" t="str">
        <f t="shared" ca="1" si="18"/>
        <v>მოლარე</v>
      </c>
      <c r="G112" s="6" t="str">
        <f t="shared" ca="1" si="19"/>
        <v>უმაღლესი</v>
      </c>
      <c r="H112" s="6">
        <f t="shared" ca="1" si="20"/>
        <v>4250</v>
      </c>
      <c r="I112" s="6" t="str">
        <f t="shared" ca="1" si="21"/>
        <v>ჯიპიაი ჰოლდინგი</v>
      </c>
      <c r="J112" s="6">
        <f t="shared" ca="1" si="22"/>
        <v>251</v>
      </c>
      <c r="K112" s="6" t="str">
        <f t="shared" ca="1" si="23"/>
        <v>არა</v>
      </c>
      <c r="L112" s="5">
        <f t="shared" ca="1" si="24"/>
        <v>39436</v>
      </c>
      <c r="M112" s="5">
        <f t="shared" ca="1" si="25"/>
        <v>44689</v>
      </c>
    </row>
    <row r="113" spans="1:13" x14ac:dyDescent="0.3">
      <c r="A113" s="6" t="str">
        <f t="shared" ca="1" si="13"/>
        <v>მიხეილ</v>
      </c>
      <c r="B113" s="6" t="str">
        <f t="shared" ca="1" si="14"/>
        <v>დემეტრაშვილი</v>
      </c>
      <c r="C113" s="6">
        <f t="shared" ca="1" si="15"/>
        <v>32</v>
      </c>
      <c r="D113" s="6" t="str">
        <f t="shared" ca="1" si="16"/>
        <v>ახმეტა</v>
      </c>
      <c r="E113" s="6" t="str">
        <f t="shared" ca="1" si="17"/>
        <v>ალფა</v>
      </c>
      <c r="F113" s="6" t="str">
        <f t="shared" ca="1" si="18"/>
        <v>მასწავლებელი</v>
      </c>
      <c r="G113" s="6" t="str">
        <f t="shared" ca="1" si="19"/>
        <v>უმაღლესი</v>
      </c>
      <c r="H113" s="6">
        <f t="shared" ca="1" si="20"/>
        <v>1128</v>
      </c>
      <c r="I113" s="6" t="str">
        <f t="shared" ca="1" si="21"/>
        <v>ალდაგი</v>
      </c>
      <c r="J113" s="6">
        <f t="shared" ca="1" si="22"/>
        <v>117</v>
      </c>
      <c r="K113" s="6" t="str">
        <f t="shared" ca="1" si="23"/>
        <v>არა</v>
      </c>
      <c r="L113" s="5">
        <f t="shared" ca="1" si="24"/>
        <v>41168</v>
      </c>
      <c r="M113" s="5">
        <f t="shared" ca="1" si="25"/>
        <v>43768</v>
      </c>
    </row>
    <row r="114" spans="1:13" x14ac:dyDescent="0.3">
      <c r="A114" s="6" t="str">
        <f t="shared" ca="1" si="13"/>
        <v>ალექსანდრე</v>
      </c>
      <c r="B114" s="6" t="str">
        <f t="shared" ca="1" si="14"/>
        <v>მიქაძე</v>
      </c>
      <c r="C114" s="6">
        <f t="shared" ca="1" si="15"/>
        <v>36</v>
      </c>
      <c r="D114" s="6" t="str">
        <f t="shared" ca="1" si="16"/>
        <v>ქუთაისი</v>
      </c>
      <c r="E114" s="6" t="str">
        <f t="shared" ca="1" si="17"/>
        <v>დირსი</v>
      </c>
      <c r="F114" s="6" t="str">
        <f t="shared" ca="1" si="18"/>
        <v>დირექტორი</v>
      </c>
      <c r="G114" s="6" t="str">
        <f t="shared" ca="1" si="19"/>
        <v>უმაღლესი</v>
      </c>
      <c r="H114" s="6">
        <f t="shared" ca="1" si="20"/>
        <v>3177</v>
      </c>
      <c r="I114" s="6" t="str">
        <f t="shared" ca="1" si="21"/>
        <v>ჯიპიაი ჰოლდინგი</v>
      </c>
      <c r="J114" s="6">
        <f t="shared" ca="1" si="22"/>
        <v>218</v>
      </c>
      <c r="K114" s="6" t="str">
        <f t="shared" ca="1" si="23"/>
        <v>არა</v>
      </c>
      <c r="L114" s="5">
        <f t="shared" ca="1" si="24"/>
        <v>41221</v>
      </c>
      <c r="M114" s="5">
        <f t="shared" ca="1" si="25"/>
        <v>44361</v>
      </c>
    </row>
    <row r="115" spans="1:13" x14ac:dyDescent="0.3">
      <c r="A115" s="6" t="str">
        <f t="shared" ca="1" si="13"/>
        <v>მიხეილ</v>
      </c>
      <c r="B115" s="6" t="str">
        <f t="shared" ca="1" si="14"/>
        <v>ადუაშვილი</v>
      </c>
      <c r="C115" s="6">
        <f t="shared" ca="1" si="15"/>
        <v>51</v>
      </c>
      <c r="D115" s="6" t="str">
        <f t="shared" ca="1" si="16"/>
        <v>თელავი</v>
      </c>
      <c r="E115" s="6" t="str">
        <f t="shared" ca="1" si="17"/>
        <v>პომოდორისიმო</v>
      </c>
      <c r="F115" s="6" t="str">
        <f t="shared" ca="1" si="18"/>
        <v>ქირურგი</v>
      </c>
      <c r="G115" s="6" t="str">
        <f t="shared" ca="1" si="19"/>
        <v>უმაღლესი</v>
      </c>
      <c r="H115" s="6">
        <f t="shared" ca="1" si="20"/>
        <v>2558</v>
      </c>
      <c r="I115" s="6" t="str">
        <f t="shared" ca="1" si="21"/>
        <v>ჯიპიაი ჰოლდინგი</v>
      </c>
      <c r="J115" s="6">
        <f t="shared" ca="1" si="22"/>
        <v>59</v>
      </c>
      <c r="K115" s="6" t="str">
        <f t="shared" ca="1" si="23"/>
        <v>არა</v>
      </c>
      <c r="L115" s="5">
        <f t="shared" ca="1" si="24"/>
        <v>39507</v>
      </c>
      <c r="M115" s="5">
        <f t="shared" ca="1" si="25"/>
        <v>44800</v>
      </c>
    </row>
    <row r="116" spans="1:13" x14ac:dyDescent="0.3">
      <c r="A116" s="6" t="str">
        <f t="shared" ca="1" si="13"/>
        <v>მართა</v>
      </c>
      <c r="B116" s="6" t="str">
        <f t="shared" ca="1" si="14"/>
        <v>მიქაძე</v>
      </c>
      <c r="C116" s="6">
        <f t="shared" ca="1" si="15"/>
        <v>61</v>
      </c>
      <c r="D116" s="6" t="str">
        <f t="shared" ca="1" si="16"/>
        <v>თელავი</v>
      </c>
      <c r="E116" s="6" t="str">
        <f t="shared" ca="1" si="17"/>
        <v>ნიკორა</v>
      </c>
      <c r="F116" s="6" t="str">
        <f t="shared" ca="1" si="18"/>
        <v>ინჟინერი</v>
      </c>
      <c r="G116" s="6" t="str">
        <f t="shared" ca="1" si="19"/>
        <v>საშუალო</v>
      </c>
      <c r="H116" s="6">
        <f t="shared" ca="1" si="20"/>
        <v>573</v>
      </c>
      <c r="I116" s="6" t="str">
        <f t="shared" ca="1" si="21"/>
        <v>ალდაგი</v>
      </c>
      <c r="J116" s="6">
        <f t="shared" ca="1" si="22"/>
        <v>268</v>
      </c>
      <c r="K116" s="6" t="str">
        <f t="shared" ca="1" si="23"/>
        <v>დიახ</v>
      </c>
      <c r="L116" s="5">
        <f t="shared" ca="1" si="24"/>
        <v>39831</v>
      </c>
      <c r="M116" s="5">
        <f t="shared" ca="1" si="25"/>
        <v>43584</v>
      </c>
    </row>
    <row r="117" spans="1:13" x14ac:dyDescent="0.3">
      <c r="A117" s="6" t="str">
        <f t="shared" ca="1" si="13"/>
        <v>ალექსანდრე</v>
      </c>
      <c r="B117" s="6" t="str">
        <f t="shared" ca="1" si="14"/>
        <v>აბაშიძე</v>
      </c>
      <c r="C117" s="6">
        <f t="shared" ca="1" si="15"/>
        <v>38</v>
      </c>
      <c r="D117" s="6" t="str">
        <f t="shared" ca="1" si="16"/>
        <v>გურჯაანი</v>
      </c>
      <c r="E117" s="6" t="str">
        <f t="shared" ca="1" si="17"/>
        <v>კარფური</v>
      </c>
      <c r="F117" s="6" t="str">
        <f t="shared" ca="1" si="18"/>
        <v>ბუღალტერი</v>
      </c>
      <c r="G117" s="6" t="str">
        <f t="shared" ca="1" si="19"/>
        <v>უმაღლესი</v>
      </c>
      <c r="H117" s="6">
        <f t="shared" ca="1" si="20"/>
        <v>2296</v>
      </c>
      <c r="I117" s="6" t="str">
        <f t="shared" ca="1" si="21"/>
        <v>იმედი ელ</v>
      </c>
      <c r="J117" s="6">
        <f t="shared" ca="1" si="22"/>
        <v>172</v>
      </c>
      <c r="K117" s="6" t="str">
        <f t="shared" ca="1" si="23"/>
        <v>დიახ</v>
      </c>
      <c r="L117" s="5">
        <f t="shared" ca="1" si="24"/>
        <v>40320</v>
      </c>
      <c r="M117" s="5">
        <f t="shared" ca="1" si="25"/>
        <v>44372</v>
      </c>
    </row>
    <row r="118" spans="1:13" x14ac:dyDescent="0.3">
      <c r="A118" s="6" t="str">
        <f t="shared" ca="1" si="13"/>
        <v>დავით</v>
      </c>
      <c r="B118" s="6" t="str">
        <f t="shared" ca="1" si="14"/>
        <v>ადამაშვილი</v>
      </c>
      <c r="C118" s="6">
        <f t="shared" ca="1" si="15"/>
        <v>62</v>
      </c>
      <c r="D118" s="6" t="str">
        <f t="shared" ca="1" si="16"/>
        <v>ბათუმი</v>
      </c>
      <c r="E118" s="6" t="str">
        <f t="shared" ca="1" si="17"/>
        <v>პომოდორისიმო</v>
      </c>
      <c r="F118" s="6" t="str">
        <f t="shared" ca="1" si="18"/>
        <v>ქირურგი</v>
      </c>
      <c r="G118" s="6" t="str">
        <f t="shared" ca="1" si="19"/>
        <v>საშუალო</v>
      </c>
      <c r="H118" s="6">
        <f t="shared" ca="1" si="20"/>
        <v>909</v>
      </c>
      <c r="I118" s="6" t="str">
        <f t="shared" ca="1" si="21"/>
        <v>ალდაგი</v>
      </c>
      <c r="J118" s="6">
        <f t="shared" ca="1" si="22"/>
        <v>34</v>
      </c>
      <c r="K118" s="6" t="str">
        <f t="shared" ca="1" si="23"/>
        <v>არა</v>
      </c>
      <c r="L118" s="5">
        <f t="shared" ca="1" si="24"/>
        <v>37412</v>
      </c>
      <c r="M118" s="5">
        <f t="shared" ca="1" si="25"/>
        <v>44652</v>
      </c>
    </row>
    <row r="119" spans="1:13" x14ac:dyDescent="0.3">
      <c r="A119" s="6" t="str">
        <f t="shared" ca="1" si="13"/>
        <v>ლუკა</v>
      </c>
      <c r="B119" s="6" t="str">
        <f t="shared" ca="1" si="14"/>
        <v>ცაგარეიშვილი</v>
      </c>
      <c r="C119" s="6">
        <f t="shared" ca="1" si="15"/>
        <v>77</v>
      </c>
      <c r="D119" s="6" t="str">
        <f t="shared" ca="1" si="16"/>
        <v>ონი</v>
      </c>
      <c r="E119" s="6" t="str">
        <f t="shared" ca="1" si="17"/>
        <v>ალფა</v>
      </c>
      <c r="F119" s="6" t="str">
        <f t="shared" ca="1" si="18"/>
        <v>ქირურგი</v>
      </c>
      <c r="G119" s="6" t="str">
        <f t="shared" ca="1" si="19"/>
        <v>უმაღლესი</v>
      </c>
      <c r="H119" s="6">
        <f t="shared" ca="1" si="20"/>
        <v>756</v>
      </c>
      <c r="I119" s="6" t="str">
        <f t="shared" ca="1" si="21"/>
        <v>ალდაგი</v>
      </c>
      <c r="J119" s="6">
        <f t="shared" ca="1" si="22"/>
        <v>268</v>
      </c>
      <c r="K119" s="6" t="str">
        <f t="shared" ca="1" si="23"/>
        <v>არა</v>
      </c>
      <c r="L119" s="5">
        <f t="shared" ca="1" si="24"/>
        <v>42469</v>
      </c>
      <c r="M119" s="5">
        <f t="shared" ca="1" si="25"/>
        <v>44602</v>
      </c>
    </row>
    <row r="120" spans="1:13" x14ac:dyDescent="0.3">
      <c r="A120" s="6" t="str">
        <f t="shared" ca="1" si="13"/>
        <v>მართა</v>
      </c>
      <c r="B120" s="6" t="str">
        <f t="shared" ca="1" si="14"/>
        <v>გიორგაძე</v>
      </c>
      <c r="C120" s="6">
        <f t="shared" ca="1" si="15"/>
        <v>29</v>
      </c>
      <c r="D120" s="6" t="str">
        <f t="shared" ca="1" si="16"/>
        <v>ვანი</v>
      </c>
      <c r="E120" s="6" t="str">
        <f t="shared" ca="1" si="17"/>
        <v>კარფური</v>
      </c>
      <c r="F120" s="6" t="str">
        <f t="shared" ca="1" si="18"/>
        <v>პროგრამისტი</v>
      </c>
      <c r="G120" s="6" t="str">
        <f t="shared" ca="1" si="19"/>
        <v>საშუალო</v>
      </c>
      <c r="H120" s="6">
        <f t="shared" ca="1" si="20"/>
        <v>1891</v>
      </c>
      <c r="I120" s="6" t="str">
        <f t="shared" ca="1" si="21"/>
        <v>ავერსი</v>
      </c>
      <c r="J120" s="6">
        <f t="shared" ca="1" si="22"/>
        <v>261</v>
      </c>
      <c r="K120" s="6" t="str">
        <f t="shared" ca="1" si="23"/>
        <v>დიახ</v>
      </c>
      <c r="L120" s="5">
        <f t="shared" ca="1" si="24"/>
        <v>41208</v>
      </c>
      <c r="M120" s="5">
        <f t="shared" ca="1" si="25"/>
        <v>43894</v>
      </c>
    </row>
    <row r="121" spans="1:13" x14ac:dyDescent="0.3">
      <c r="A121" s="6" t="str">
        <f t="shared" ca="1" si="13"/>
        <v>ლელა</v>
      </c>
      <c r="B121" s="6" t="str">
        <f t="shared" ca="1" si="14"/>
        <v>გაგნიძე</v>
      </c>
      <c r="C121" s="6">
        <f t="shared" ca="1" si="15"/>
        <v>69</v>
      </c>
      <c r="D121" s="6" t="str">
        <f t="shared" ca="1" si="16"/>
        <v>ონი</v>
      </c>
      <c r="E121" s="6" t="str">
        <f t="shared" ca="1" si="17"/>
        <v>სტამბა</v>
      </c>
      <c r="F121" s="6" t="str">
        <f t="shared" ca="1" si="18"/>
        <v>მცხობელი</v>
      </c>
      <c r="G121" s="6" t="str">
        <f t="shared" ca="1" si="19"/>
        <v>უმაღლესი</v>
      </c>
      <c r="H121" s="6">
        <f t="shared" ca="1" si="20"/>
        <v>1217</v>
      </c>
      <c r="I121" s="6" t="str">
        <f t="shared" ca="1" si="21"/>
        <v>ჯიპიაი ჰოლდინგი</v>
      </c>
      <c r="J121" s="6">
        <f t="shared" ca="1" si="22"/>
        <v>175</v>
      </c>
      <c r="K121" s="6" t="str">
        <f t="shared" ca="1" si="23"/>
        <v>არა</v>
      </c>
      <c r="L121" s="5">
        <f t="shared" ca="1" si="24"/>
        <v>40948</v>
      </c>
      <c r="M121" s="5">
        <f t="shared" ca="1" si="25"/>
        <v>44512</v>
      </c>
    </row>
    <row r="122" spans="1:13" x14ac:dyDescent="0.3">
      <c r="A122" s="6" t="str">
        <f t="shared" ca="1" si="13"/>
        <v>დავით</v>
      </c>
      <c r="B122" s="6" t="str">
        <f t="shared" ca="1" si="14"/>
        <v>რეხვიაშვილი</v>
      </c>
      <c r="C122" s="6">
        <f t="shared" ca="1" si="15"/>
        <v>75</v>
      </c>
      <c r="D122" s="6" t="str">
        <f t="shared" ca="1" si="16"/>
        <v>ბორჯომი</v>
      </c>
      <c r="E122" s="6" t="str">
        <f t="shared" ca="1" si="17"/>
        <v>ალფა</v>
      </c>
      <c r="F122" s="6" t="str">
        <f t="shared" ca="1" si="18"/>
        <v>მასწავლებელი</v>
      </c>
      <c r="G122" s="6" t="str">
        <f t="shared" ca="1" si="19"/>
        <v>უმაღლესი</v>
      </c>
      <c r="H122" s="6">
        <f t="shared" ca="1" si="20"/>
        <v>3851</v>
      </c>
      <c r="I122" s="6" t="str">
        <f t="shared" ca="1" si="21"/>
        <v>ალდაგი</v>
      </c>
      <c r="J122" s="6">
        <f t="shared" ca="1" si="22"/>
        <v>112</v>
      </c>
      <c r="K122" s="6" t="str">
        <f t="shared" ca="1" si="23"/>
        <v>არა</v>
      </c>
      <c r="L122" s="5">
        <f t="shared" ca="1" si="24"/>
        <v>42686</v>
      </c>
      <c r="M122" s="5">
        <f t="shared" ca="1" si="25"/>
        <v>42988</v>
      </c>
    </row>
    <row r="123" spans="1:13" x14ac:dyDescent="0.3">
      <c r="A123" s="6" t="str">
        <f t="shared" ca="1" si="13"/>
        <v>ანა</v>
      </c>
      <c r="B123" s="6" t="str">
        <f t="shared" ca="1" si="14"/>
        <v>შვანგირაძე</v>
      </c>
      <c r="C123" s="6">
        <f t="shared" ca="1" si="15"/>
        <v>54</v>
      </c>
      <c r="D123" s="6" t="str">
        <f t="shared" ca="1" si="16"/>
        <v>თბილისი</v>
      </c>
      <c r="E123" s="6" t="str">
        <f t="shared" ca="1" si="17"/>
        <v>კარფური</v>
      </c>
      <c r="F123" s="6" t="str">
        <f t="shared" ca="1" si="18"/>
        <v>რეჟისორი</v>
      </c>
      <c r="G123" s="6" t="str">
        <f t="shared" ca="1" si="19"/>
        <v>უმაღლესი</v>
      </c>
      <c r="H123" s="6">
        <f t="shared" ca="1" si="20"/>
        <v>1067</v>
      </c>
      <c r="I123" s="6" t="str">
        <f t="shared" ca="1" si="21"/>
        <v>ჯიპიაი ჰოლდინგი</v>
      </c>
      <c r="J123" s="6">
        <f t="shared" ca="1" si="22"/>
        <v>249</v>
      </c>
      <c r="K123" s="6" t="str">
        <f t="shared" ca="1" si="23"/>
        <v>არა</v>
      </c>
      <c r="L123" s="5">
        <f t="shared" ca="1" si="24"/>
        <v>40938</v>
      </c>
      <c r="M123" s="5">
        <f t="shared" ca="1" si="25"/>
        <v>44665</v>
      </c>
    </row>
    <row r="124" spans="1:13" x14ac:dyDescent="0.3">
      <c r="A124" s="6" t="str">
        <f t="shared" ca="1" si="13"/>
        <v>მარიამ</v>
      </c>
      <c r="B124" s="6" t="str">
        <f t="shared" ca="1" si="14"/>
        <v>ბორცვაძე</v>
      </c>
      <c r="C124" s="6">
        <f t="shared" ca="1" si="15"/>
        <v>62</v>
      </c>
      <c r="D124" s="6" t="str">
        <f t="shared" ca="1" si="16"/>
        <v>ახმეტა</v>
      </c>
      <c r="E124" s="6" t="str">
        <f t="shared" ca="1" si="17"/>
        <v>გუდვილი</v>
      </c>
      <c r="F124" s="6" t="str">
        <f t="shared" ca="1" si="18"/>
        <v>პროგრამისტი</v>
      </c>
      <c r="G124" s="6" t="str">
        <f t="shared" ca="1" si="19"/>
        <v>უმაღლესი</v>
      </c>
      <c r="H124" s="6">
        <f t="shared" ca="1" si="20"/>
        <v>3758</v>
      </c>
      <c r="I124" s="6" t="str">
        <f t="shared" ca="1" si="21"/>
        <v>ჯიპიაი ჰოლდინგი</v>
      </c>
      <c r="J124" s="6">
        <f t="shared" ca="1" si="22"/>
        <v>111</v>
      </c>
      <c r="K124" s="6" t="str">
        <f t="shared" ca="1" si="23"/>
        <v>არა</v>
      </c>
      <c r="L124" s="5">
        <f t="shared" ca="1" si="24"/>
        <v>42492</v>
      </c>
      <c r="M124" s="5">
        <f t="shared" ca="1" si="25"/>
        <v>44397</v>
      </c>
    </row>
    <row r="125" spans="1:13" x14ac:dyDescent="0.3">
      <c r="A125" s="6" t="str">
        <f t="shared" ca="1" si="13"/>
        <v>ნინო</v>
      </c>
      <c r="B125" s="6" t="str">
        <f t="shared" ca="1" si="14"/>
        <v>ადუაშვილი</v>
      </c>
      <c r="C125" s="6">
        <f t="shared" ca="1" si="15"/>
        <v>66</v>
      </c>
      <c r="D125" s="6" t="str">
        <f t="shared" ca="1" si="16"/>
        <v>კასპი</v>
      </c>
      <c r="E125" s="6" t="str">
        <f t="shared" ca="1" si="17"/>
        <v>აპექსი</v>
      </c>
      <c r="F125" s="6" t="str">
        <f t="shared" ca="1" si="18"/>
        <v>ბუღალტერი</v>
      </c>
      <c r="G125" s="6" t="str">
        <f t="shared" ca="1" si="19"/>
        <v>უმაღლესი</v>
      </c>
      <c r="H125" s="6">
        <f t="shared" ca="1" si="20"/>
        <v>3501</v>
      </c>
      <c r="I125" s="6" t="str">
        <f t="shared" ca="1" si="21"/>
        <v>არდი</v>
      </c>
      <c r="J125" s="6">
        <f t="shared" ca="1" si="22"/>
        <v>272</v>
      </c>
      <c r="K125" s="6" t="str">
        <f t="shared" ca="1" si="23"/>
        <v>დიახ</v>
      </c>
      <c r="L125" s="5">
        <f t="shared" ca="1" si="24"/>
        <v>38586</v>
      </c>
      <c r="M125" s="5">
        <f t="shared" ca="1" si="25"/>
        <v>42972</v>
      </c>
    </row>
    <row r="126" spans="1:13" x14ac:dyDescent="0.3">
      <c r="A126" s="6" t="str">
        <f t="shared" ca="1" si="13"/>
        <v>გიორგი</v>
      </c>
      <c r="B126" s="6" t="str">
        <f t="shared" ca="1" si="14"/>
        <v>რეხვიაშვილი</v>
      </c>
      <c r="C126" s="6">
        <f t="shared" ca="1" si="15"/>
        <v>64</v>
      </c>
      <c r="D126" s="6" t="str">
        <f t="shared" ca="1" si="16"/>
        <v>მცხეთა</v>
      </c>
      <c r="E126" s="6" t="str">
        <f t="shared" ca="1" si="17"/>
        <v>ნომა</v>
      </c>
      <c r="F126" s="6" t="str">
        <f t="shared" ca="1" si="18"/>
        <v>მხატვარ-დიზაინერი</v>
      </c>
      <c r="G126" s="6" t="str">
        <f t="shared" ca="1" si="19"/>
        <v>უმაღლესი</v>
      </c>
      <c r="H126" s="6">
        <f t="shared" ca="1" si="20"/>
        <v>745</v>
      </c>
      <c r="I126" s="6" t="str">
        <f t="shared" ca="1" si="21"/>
        <v>არდი</v>
      </c>
      <c r="J126" s="6">
        <f t="shared" ca="1" si="22"/>
        <v>205</v>
      </c>
      <c r="K126" s="6" t="str">
        <f t="shared" ca="1" si="23"/>
        <v>არა</v>
      </c>
      <c r="L126" s="5">
        <f t="shared" ca="1" si="24"/>
        <v>40955</v>
      </c>
      <c r="M126" s="5">
        <f t="shared" ca="1" si="25"/>
        <v>44720</v>
      </c>
    </row>
    <row r="127" spans="1:13" x14ac:dyDescent="0.3">
      <c r="A127" s="6" t="str">
        <f t="shared" ca="1" si="13"/>
        <v>მიხეილ</v>
      </c>
      <c r="B127" s="6" t="str">
        <f t="shared" ca="1" si="14"/>
        <v>მაღლაკელიძე</v>
      </c>
      <c r="C127" s="6">
        <f t="shared" ca="1" si="15"/>
        <v>32</v>
      </c>
      <c r="D127" s="6" t="str">
        <f t="shared" ca="1" si="16"/>
        <v>მცხეთა</v>
      </c>
      <c r="E127" s="6" t="str">
        <f t="shared" ca="1" si="17"/>
        <v>ხარება</v>
      </c>
      <c r="F127" s="6" t="str">
        <f t="shared" ca="1" si="18"/>
        <v>მძღოლი</v>
      </c>
      <c r="G127" s="6" t="str">
        <f t="shared" ca="1" si="19"/>
        <v>უმაღლესი</v>
      </c>
      <c r="H127" s="6">
        <f t="shared" ca="1" si="20"/>
        <v>2927</v>
      </c>
      <c r="I127" s="6" t="str">
        <f t="shared" ca="1" si="21"/>
        <v>პე ეს პე</v>
      </c>
      <c r="J127" s="6">
        <f t="shared" ca="1" si="22"/>
        <v>156</v>
      </c>
      <c r="K127" s="6" t="str">
        <f t="shared" ca="1" si="23"/>
        <v>არა</v>
      </c>
      <c r="L127" s="5">
        <f t="shared" ca="1" si="24"/>
        <v>42705</v>
      </c>
      <c r="M127" s="5">
        <f t="shared" ca="1" si="25"/>
        <v>43602</v>
      </c>
    </row>
    <row r="128" spans="1:13" x14ac:dyDescent="0.3">
      <c r="A128" s="6" t="str">
        <f t="shared" ca="1" si="13"/>
        <v>ლუკა</v>
      </c>
      <c r="B128" s="6" t="str">
        <f t="shared" ca="1" si="14"/>
        <v>აბაშიძე</v>
      </c>
      <c r="C128" s="6">
        <f t="shared" ca="1" si="15"/>
        <v>74</v>
      </c>
      <c r="D128" s="6" t="str">
        <f t="shared" ca="1" si="16"/>
        <v>კასპი</v>
      </c>
      <c r="E128" s="6" t="str">
        <f t="shared" ca="1" si="17"/>
        <v>არქი</v>
      </c>
      <c r="F128" s="6" t="str">
        <f t="shared" ca="1" si="18"/>
        <v>რეჟისორი</v>
      </c>
      <c r="G128" s="6" t="str">
        <f t="shared" ca="1" si="19"/>
        <v>უმაღლესი</v>
      </c>
      <c r="H128" s="6">
        <f t="shared" ca="1" si="20"/>
        <v>941</v>
      </c>
      <c r="I128" s="6" t="str">
        <f t="shared" ca="1" si="21"/>
        <v>იმედი ელ</v>
      </c>
      <c r="J128" s="6">
        <f t="shared" ca="1" si="22"/>
        <v>126</v>
      </c>
      <c r="K128" s="6" t="str">
        <f t="shared" ca="1" si="23"/>
        <v>დიახ</v>
      </c>
      <c r="L128" s="5">
        <f t="shared" ca="1" si="24"/>
        <v>42686</v>
      </c>
      <c r="M128" s="5">
        <f t="shared" ca="1" si="25"/>
        <v>44723</v>
      </c>
    </row>
    <row r="129" spans="1:13" x14ac:dyDescent="0.3">
      <c r="A129" s="6" t="str">
        <f t="shared" ca="1" si="13"/>
        <v>ეკატერინე</v>
      </c>
      <c r="B129" s="6" t="str">
        <f t="shared" ca="1" si="14"/>
        <v>ქართველიშვილი</v>
      </c>
      <c r="C129" s="6">
        <f t="shared" ca="1" si="15"/>
        <v>40</v>
      </c>
      <c r="D129" s="6" t="str">
        <f t="shared" ca="1" si="16"/>
        <v>ახმეტა</v>
      </c>
      <c r="E129" s="6" t="str">
        <f t="shared" ca="1" si="17"/>
        <v>ლეგატო</v>
      </c>
      <c r="F129" s="6" t="str">
        <f t="shared" ca="1" si="18"/>
        <v>ქირურგი</v>
      </c>
      <c r="G129" s="6" t="str">
        <f t="shared" ca="1" si="19"/>
        <v>საშუალო</v>
      </c>
      <c r="H129" s="6">
        <f t="shared" ca="1" si="20"/>
        <v>2543</v>
      </c>
      <c r="I129" s="6" t="str">
        <f t="shared" ca="1" si="21"/>
        <v>ალდაგი</v>
      </c>
      <c r="J129" s="6">
        <f t="shared" ca="1" si="22"/>
        <v>293</v>
      </c>
      <c r="K129" s="6" t="str">
        <f t="shared" ca="1" si="23"/>
        <v>არა</v>
      </c>
      <c r="L129" s="5">
        <f t="shared" ca="1" si="24"/>
        <v>41429</v>
      </c>
      <c r="M129" s="5">
        <f t="shared" ca="1" si="25"/>
        <v>44354</v>
      </c>
    </row>
    <row r="130" spans="1:13" x14ac:dyDescent="0.3">
      <c r="A130" s="6" t="str">
        <f t="shared" ref="A130:A193" ca="1" si="26">CHOOSE(RANDBETWEEN(1,15),"ანა","გიორგი","ქეთევან","ნინო","მარიამ","დავით","ლუკა","ალექსანდრე","მართა","ნიკოლოზ","თომა","ეკატერინე","მიხეილ","ლელა","გელა")</f>
        <v>გიორგი</v>
      </c>
      <c r="B130" s="6" t="str">
        <f t="shared" ca="1" si="14"/>
        <v>სხირტლაძე</v>
      </c>
      <c r="C130" s="6">
        <f t="shared" ca="1" si="15"/>
        <v>37</v>
      </c>
      <c r="D130" s="6" t="str">
        <f t="shared" ca="1" si="16"/>
        <v>ქუთაისი</v>
      </c>
      <c r="E130" s="6" t="str">
        <f t="shared" ca="1" si="17"/>
        <v>არდი</v>
      </c>
      <c r="F130" s="6" t="str">
        <f t="shared" ca="1" si="18"/>
        <v>ქირურგი</v>
      </c>
      <c r="G130" s="6" t="str">
        <f t="shared" ca="1" si="19"/>
        <v>საშუალო</v>
      </c>
      <c r="H130" s="6">
        <f t="shared" ca="1" si="20"/>
        <v>1207</v>
      </c>
      <c r="I130" s="6" t="str">
        <f t="shared" ca="1" si="21"/>
        <v>პე ეს პე</v>
      </c>
      <c r="J130" s="6">
        <f t="shared" ca="1" si="22"/>
        <v>256</v>
      </c>
      <c r="K130" s="6" t="str">
        <f t="shared" ca="1" si="23"/>
        <v>არა</v>
      </c>
      <c r="L130" s="5">
        <f t="shared" ca="1" si="24"/>
        <v>41997</v>
      </c>
      <c r="M130" s="5">
        <f t="shared" ca="1" si="25"/>
        <v>43896</v>
      </c>
    </row>
    <row r="131" spans="1:13" x14ac:dyDescent="0.3">
      <c r="A131" s="6" t="str">
        <f t="shared" ca="1" si="26"/>
        <v>ლელა</v>
      </c>
      <c r="B131" s="6" t="str">
        <f t="shared" ref="B131:B194" ca="1" si="27">CHOOSE(RANDBETWEEN(1,25),"აბაშიძე","ადამია","სააკაძე","ადუაშვილი","ბუკია","ცაგარეიშვილი","გიგაური","კერესელიძე","მაისურაძე","შვანგირაძე","ადამაშვილი","გაგნიძე","დემეტრაშვილი","კალაძე","სხირტლაძე","მაღლაკელიძე","აბესაძე","კალანდარიშვილი","რეხვიაშვილი","გიორგაძე","ბორცვაძე","ქართველიშვილი","ბენიძე","მიქაძე","ბერიკაშვილი")</f>
        <v>ბერიკაშვილი</v>
      </c>
      <c r="C131" s="6">
        <f t="shared" ref="C131:C194" ca="1" si="28">RANDBETWEEN(18,78)</f>
        <v>65</v>
      </c>
      <c r="D131" s="6" t="str">
        <f t="shared" ref="D131:D194" ca="1" si="29">CHOOSE(RANDBETWEEN(1,15),"თბილისი","ბათუმი","გორი","ქუთაისი","თელავი","მცხეთა","ბორჯომი","ფოთი","გურჯაანი","ოზურგეთი","ონი","კასპი","ახმეტა","ვანი","ახალქალაქი")</f>
        <v>გურჯაანი</v>
      </c>
      <c r="E131" s="6" t="str">
        <f t="shared" ref="E131:E194" ca="1" si="30">CHOOSE(RANDBETWEEN(1,15),"ნიკორა","დირსი","გუდვილი","აპექსი","ხარება","არდი","ალფა","მერმისი","ნომა","სტამბა","არმანი","კარფური","ლეგატო","პომოდორისიმო","არქი")</f>
        <v>დირსი</v>
      </c>
      <c r="F131" s="6" t="str">
        <f t="shared" ref="F131:F194" ca="1" si="31">CHOOSE(RANDBETWEEN(1,20),"მზარეული","დირექტორი","კონსულტანტი","ოპერატორი","პროგრამისტი","ინჟინერი","მხატვარ-დიზაინერი","არქივარიუსი","კარდიოლოგი","არქიტექტორი","მძღოლი","მცხობელი","მოლარე","ჟურნალისტი","ელექტრიკოსი","ბუღალტერი","მასწავლებელი","ქირურგი","მებაღე","რეჟისორი")</f>
        <v>დირექტორი</v>
      </c>
      <c r="G131" s="6" t="str">
        <f t="shared" ref="G131:G194" ca="1" si="32">CHOOSE(RANDBETWEEN(1,2),"საშუალო","უმაღლესი")</f>
        <v>საშუალო</v>
      </c>
      <c r="H131" s="6">
        <f t="shared" ref="H131:H194" ca="1" si="33">RANDBETWEEN(500,4500)</f>
        <v>1964</v>
      </c>
      <c r="I131" s="6" t="str">
        <f t="shared" ref="I131:I194" ca="1" si="34">CHOOSE(RANDBETWEEN(1,6),"არდი","ალდაგი","ჯიპიაი ჰოლდინგი","იმედი ელ","პე ეს პე","ავერსი")</f>
        <v>პე ეს პე</v>
      </c>
      <c r="J131" s="6">
        <f t="shared" ref="J131:J194" ca="1" si="35">RANDBETWEEN(25,300)</f>
        <v>50</v>
      </c>
      <c r="K131" s="6" t="str">
        <f t="shared" ref="K131:K194" ca="1" si="36">CHOOSE(RANDBETWEEN(1,2),"დიახ","არა")</f>
        <v>არა</v>
      </c>
      <c r="L131" s="5">
        <f t="shared" ref="L131:L194" ca="1" si="37">RANDBETWEEN(36989,42900)</f>
        <v>42809</v>
      </c>
      <c r="M131" s="5">
        <f t="shared" ref="M131:M194" ca="1" si="38">RANDBETWEEN(42900,44800)</f>
        <v>43171</v>
      </c>
    </row>
    <row r="132" spans="1:13" x14ac:dyDescent="0.3">
      <c r="A132" s="6" t="str">
        <f t="shared" ca="1" si="26"/>
        <v>ალექსანდრე</v>
      </c>
      <c r="B132" s="6" t="str">
        <f t="shared" ca="1" si="27"/>
        <v>მაღლაკელიძე</v>
      </c>
      <c r="C132" s="6">
        <f t="shared" ca="1" si="28"/>
        <v>20</v>
      </c>
      <c r="D132" s="6" t="str">
        <f t="shared" ca="1" si="29"/>
        <v>ოზურგეთი</v>
      </c>
      <c r="E132" s="6" t="str">
        <f t="shared" ca="1" si="30"/>
        <v>ნიკორა</v>
      </c>
      <c r="F132" s="6" t="str">
        <f t="shared" ca="1" si="31"/>
        <v>მძღოლი</v>
      </c>
      <c r="G132" s="6" t="str">
        <f t="shared" ca="1" si="32"/>
        <v>უმაღლესი</v>
      </c>
      <c r="H132" s="6">
        <f t="shared" ca="1" si="33"/>
        <v>1348</v>
      </c>
      <c r="I132" s="6" t="str">
        <f t="shared" ca="1" si="34"/>
        <v>იმედი ელ</v>
      </c>
      <c r="J132" s="6">
        <f t="shared" ca="1" si="35"/>
        <v>80</v>
      </c>
      <c r="K132" s="6" t="str">
        <f t="shared" ca="1" si="36"/>
        <v>არა</v>
      </c>
      <c r="L132" s="5">
        <f t="shared" ca="1" si="37"/>
        <v>41285</v>
      </c>
      <c r="M132" s="5">
        <f t="shared" ca="1" si="38"/>
        <v>44697</v>
      </c>
    </row>
    <row r="133" spans="1:13" x14ac:dyDescent="0.3">
      <c r="A133" s="6" t="str">
        <f t="shared" ca="1" si="26"/>
        <v>თომა</v>
      </c>
      <c r="B133" s="6" t="str">
        <f t="shared" ca="1" si="27"/>
        <v>კალანდარიშვილი</v>
      </c>
      <c r="C133" s="6">
        <f t="shared" ca="1" si="28"/>
        <v>48</v>
      </c>
      <c r="D133" s="6" t="str">
        <f t="shared" ca="1" si="29"/>
        <v>კასპი</v>
      </c>
      <c r="E133" s="6" t="str">
        <f t="shared" ca="1" si="30"/>
        <v>ლეგატო</v>
      </c>
      <c r="F133" s="6" t="str">
        <f t="shared" ca="1" si="31"/>
        <v>მასწავლებელი</v>
      </c>
      <c r="G133" s="6" t="str">
        <f t="shared" ca="1" si="32"/>
        <v>საშუალო</v>
      </c>
      <c r="H133" s="6">
        <f t="shared" ca="1" si="33"/>
        <v>4138</v>
      </c>
      <c r="I133" s="6" t="str">
        <f t="shared" ca="1" si="34"/>
        <v>იმედი ელ</v>
      </c>
      <c r="J133" s="6">
        <f t="shared" ca="1" si="35"/>
        <v>156</v>
      </c>
      <c r="K133" s="6" t="str">
        <f t="shared" ca="1" si="36"/>
        <v>არა</v>
      </c>
      <c r="L133" s="5">
        <f t="shared" ca="1" si="37"/>
        <v>42468</v>
      </c>
      <c r="M133" s="5">
        <f t="shared" ca="1" si="38"/>
        <v>44530</v>
      </c>
    </row>
    <row r="134" spans="1:13" x14ac:dyDescent="0.3">
      <c r="A134" s="6" t="str">
        <f t="shared" ca="1" si="26"/>
        <v>ანა</v>
      </c>
      <c r="B134" s="6" t="str">
        <f t="shared" ca="1" si="27"/>
        <v>კერესელიძე</v>
      </c>
      <c r="C134" s="6">
        <f t="shared" ca="1" si="28"/>
        <v>67</v>
      </c>
      <c r="D134" s="6" t="str">
        <f t="shared" ca="1" si="29"/>
        <v>კასპი</v>
      </c>
      <c r="E134" s="6" t="str">
        <f t="shared" ca="1" si="30"/>
        <v>ლეგატო</v>
      </c>
      <c r="F134" s="6" t="str">
        <f t="shared" ca="1" si="31"/>
        <v>პროგრამისტი</v>
      </c>
      <c r="G134" s="6" t="str">
        <f t="shared" ca="1" si="32"/>
        <v>საშუალო</v>
      </c>
      <c r="H134" s="6">
        <f t="shared" ca="1" si="33"/>
        <v>4174</v>
      </c>
      <c r="I134" s="6" t="str">
        <f t="shared" ca="1" si="34"/>
        <v>ავერსი</v>
      </c>
      <c r="J134" s="6">
        <f t="shared" ca="1" si="35"/>
        <v>175</v>
      </c>
      <c r="K134" s="6" t="str">
        <f t="shared" ca="1" si="36"/>
        <v>არა</v>
      </c>
      <c r="L134" s="5">
        <f t="shared" ca="1" si="37"/>
        <v>38900</v>
      </c>
      <c r="M134" s="5">
        <f t="shared" ca="1" si="38"/>
        <v>44246</v>
      </c>
    </row>
    <row r="135" spans="1:13" x14ac:dyDescent="0.3">
      <c r="A135" s="6" t="str">
        <f t="shared" ca="1" si="26"/>
        <v>ნიკოლოზ</v>
      </c>
      <c r="B135" s="6" t="str">
        <f t="shared" ca="1" si="27"/>
        <v>გიგაური</v>
      </c>
      <c r="C135" s="6">
        <f t="shared" ca="1" si="28"/>
        <v>46</v>
      </c>
      <c r="D135" s="6" t="str">
        <f t="shared" ca="1" si="29"/>
        <v>გურჯაანი</v>
      </c>
      <c r="E135" s="6" t="str">
        <f t="shared" ca="1" si="30"/>
        <v>აპექსი</v>
      </c>
      <c r="F135" s="6" t="str">
        <f t="shared" ca="1" si="31"/>
        <v>მასწავლებელი</v>
      </c>
      <c r="G135" s="6" t="str">
        <f t="shared" ca="1" si="32"/>
        <v>საშუალო</v>
      </c>
      <c r="H135" s="6">
        <f t="shared" ca="1" si="33"/>
        <v>3224</v>
      </c>
      <c r="I135" s="6" t="str">
        <f t="shared" ca="1" si="34"/>
        <v>ავერსი</v>
      </c>
      <c r="J135" s="6">
        <f t="shared" ca="1" si="35"/>
        <v>190</v>
      </c>
      <c r="K135" s="6" t="str">
        <f t="shared" ca="1" si="36"/>
        <v>არა</v>
      </c>
      <c r="L135" s="5">
        <f t="shared" ca="1" si="37"/>
        <v>42793</v>
      </c>
      <c r="M135" s="5">
        <f t="shared" ca="1" si="38"/>
        <v>43762</v>
      </c>
    </row>
    <row r="136" spans="1:13" x14ac:dyDescent="0.3">
      <c r="A136" s="6" t="str">
        <f t="shared" ca="1" si="26"/>
        <v>ანა</v>
      </c>
      <c r="B136" s="6" t="str">
        <f t="shared" ca="1" si="27"/>
        <v>გიგაური</v>
      </c>
      <c r="C136" s="6">
        <f t="shared" ca="1" si="28"/>
        <v>20</v>
      </c>
      <c r="D136" s="6" t="str">
        <f t="shared" ca="1" si="29"/>
        <v>ბორჯომი</v>
      </c>
      <c r="E136" s="6" t="str">
        <f t="shared" ca="1" si="30"/>
        <v>დირსი</v>
      </c>
      <c r="F136" s="6" t="str">
        <f t="shared" ca="1" si="31"/>
        <v>მხატვარ-დიზაინერი</v>
      </c>
      <c r="G136" s="6" t="str">
        <f t="shared" ca="1" si="32"/>
        <v>უმაღლესი</v>
      </c>
      <c r="H136" s="6">
        <f t="shared" ca="1" si="33"/>
        <v>2136</v>
      </c>
      <c r="I136" s="6" t="str">
        <f t="shared" ca="1" si="34"/>
        <v>პე ეს პე</v>
      </c>
      <c r="J136" s="6">
        <f t="shared" ca="1" si="35"/>
        <v>251</v>
      </c>
      <c r="K136" s="6" t="str">
        <f t="shared" ca="1" si="36"/>
        <v>დიახ</v>
      </c>
      <c r="L136" s="5">
        <f t="shared" ca="1" si="37"/>
        <v>41005</v>
      </c>
      <c r="M136" s="5">
        <f t="shared" ca="1" si="38"/>
        <v>43142</v>
      </c>
    </row>
    <row r="137" spans="1:13" x14ac:dyDescent="0.3">
      <c r="A137" s="6" t="str">
        <f t="shared" ca="1" si="26"/>
        <v>ლელა</v>
      </c>
      <c r="B137" s="6" t="str">
        <f t="shared" ca="1" si="27"/>
        <v>ბენიძე</v>
      </c>
      <c r="C137" s="6">
        <f t="shared" ca="1" si="28"/>
        <v>53</v>
      </c>
      <c r="D137" s="6" t="str">
        <f t="shared" ca="1" si="29"/>
        <v>ონი</v>
      </c>
      <c r="E137" s="6" t="str">
        <f t="shared" ca="1" si="30"/>
        <v>ალფა</v>
      </c>
      <c r="F137" s="6" t="str">
        <f t="shared" ca="1" si="31"/>
        <v>ელექტრიკოსი</v>
      </c>
      <c r="G137" s="6" t="str">
        <f t="shared" ca="1" si="32"/>
        <v>უმაღლესი</v>
      </c>
      <c r="H137" s="6">
        <f t="shared" ca="1" si="33"/>
        <v>2317</v>
      </c>
      <c r="I137" s="6" t="str">
        <f t="shared" ca="1" si="34"/>
        <v>ავერსი</v>
      </c>
      <c r="J137" s="6">
        <f t="shared" ca="1" si="35"/>
        <v>47</v>
      </c>
      <c r="K137" s="6" t="str">
        <f t="shared" ca="1" si="36"/>
        <v>დიახ</v>
      </c>
      <c r="L137" s="5">
        <f t="shared" ca="1" si="37"/>
        <v>41040</v>
      </c>
      <c r="M137" s="5">
        <f t="shared" ca="1" si="38"/>
        <v>44327</v>
      </c>
    </row>
    <row r="138" spans="1:13" x14ac:dyDescent="0.3">
      <c r="A138" s="6" t="str">
        <f t="shared" ca="1" si="26"/>
        <v>თომა</v>
      </c>
      <c r="B138" s="6" t="str">
        <f t="shared" ca="1" si="27"/>
        <v>ადამაშვილი</v>
      </c>
      <c r="C138" s="6">
        <f t="shared" ca="1" si="28"/>
        <v>68</v>
      </c>
      <c r="D138" s="6" t="str">
        <f t="shared" ca="1" si="29"/>
        <v>ქუთაისი</v>
      </c>
      <c r="E138" s="6" t="str">
        <f t="shared" ca="1" si="30"/>
        <v>აპექსი</v>
      </c>
      <c r="F138" s="6" t="str">
        <f t="shared" ca="1" si="31"/>
        <v>მხატვარ-დიზაინერი</v>
      </c>
      <c r="G138" s="6" t="str">
        <f t="shared" ca="1" si="32"/>
        <v>უმაღლესი</v>
      </c>
      <c r="H138" s="6">
        <f t="shared" ca="1" si="33"/>
        <v>2973</v>
      </c>
      <c r="I138" s="6" t="str">
        <f t="shared" ca="1" si="34"/>
        <v>იმედი ელ</v>
      </c>
      <c r="J138" s="6">
        <f t="shared" ca="1" si="35"/>
        <v>231</v>
      </c>
      <c r="K138" s="6" t="str">
        <f t="shared" ca="1" si="36"/>
        <v>არა</v>
      </c>
      <c r="L138" s="5">
        <f t="shared" ca="1" si="37"/>
        <v>40936</v>
      </c>
      <c r="M138" s="5">
        <f t="shared" ca="1" si="38"/>
        <v>44339</v>
      </c>
    </row>
    <row r="139" spans="1:13" x14ac:dyDescent="0.3">
      <c r="A139" s="6" t="str">
        <f t="shared" ca="1" si="26"/>
        <v>მართა</v>
      </c>
      <c r="B139" s="6" t="str">
        <f t="shared" ca="1" si="27"/>
        <v>ცაგარეიშვილი</v>
      </c>
      <c r="C139" s="6">
        <f t="shared" ca="1" si="28"/>
        <v>36</v>
      </c>
      <c r="D139" s="6" t="str">
        <f t="shared" ca="1" si="29"/>
        <v>ფოთი</v>
      </c>
      <c r="E139" s="6" t="str">
        <f t="shared" ca="1" si="30"/>
        <v>არქი</v>
      </c>
      <c r="F139" s="6" t="str">
        <f t="shared" ca="1" si="31"/>
        <v>ინჟინერი</v>
      </c>
      <c r="G139" s="6" t="str">
        <f t="shared" ca="1" si="32"/>
        <v>საშუალო</v>
      </c>
      <c r="H139" s="6">
        <f t="shared" ca="1" si="33"/>
        <v>1943</v>
      </c>
      <c r="I139" s="6" t="str">
        <f t="shared" ca="1" si="34"/>
        <v>ჯიპიაი ჰოლდინგი</v>
      </c>
      <c r="J139" s="6">
        <f t="shared" ca="1" si="35"/>
        <v>195</v>
      </c>
      <c r="K139" s="6" t="str">
        <f t="shared" ca="1" si="36"/>
        <v>დიახ</v>
      </c>
      <c r="L139" s="5">
        <f t="shared" ca="1" si="37"/>
        <v>38773</v>
      </c>
      <c r="M139" s="5">
        <f t="shared" ca="1" si="38"/>
        <v>44183</v>
      </c>
    </row>
    <row r="140" spans="1:13" x14ac:dyDescent="0.3">
      <c r="A140" s="6" t="str">
        <f t="shared" ca="1" si="26"/>
        <v>გელა</v>
      </c>
      <c r="B140" s="6" t="str">
        <f t="shared" ca="1" si="27"/>
        <v>მაღლაკელიძე</v>
      </c>
      <c r="C140" s="6">
        <f t="shared" ca="1" si="28"/>
        <v>44</v>
      </c>
      <c r="D140" s="6" t="str">
        <f t="shared" ca="1" si="29"/>
        <v>ქუთაისი</v>
      </c>
      <c r="E140" s="6" t="str">
        <f t="shared" ca="1" si="30"/>
        <v>პომოდორისიმო</v>
      </c>
      <c r="F140" s="6" t="str">
        <f t="shared" ca="1" si="31"/>
        <v>მებაღე</v>
      </c>
      <c r="G140" s="6" t="str">
        <f t="shared" ca="1" si="32"/>
        <v>საშუალო</v>
      </c>
      <c r="H140" s="6">
        <f t="shared" ca="1" si="33"/>
        <v>905</v>
      </c>
      <c r="I140" s="6" t="str">
        <f t="shared" ca="1" si="34"/>
        <v>პე ეს პე</v>
      </c>
      <c r="J140" s="6">
        <f t="shared" ca="1" si="35"/>
        <v>155</v>
      </c>
      <c r="K140" s="6" t="str">
        <f t="shared" ca="1" si="36"/>
        <v>არა</v>
      </c>
      <c r="L140" s="5">
        <f t="shared" ca="1" si="37"/>
        <v>40823</v>
      </c>
      <c r="M140" s="5">
        <f t="shared" ca="1" si="38"/>
        <v>44649</v>
      </c>
    </row>
    <row r="141" spans="1:13" x14ac:dyDescent="0.3">
      <c r="A141" s="6" t="str">
        <f t="shared" ca="1" si="26"/>
        <v>ლუკა</v>
      </c>
      <c r="B141" s="6" t="str">
        <f t="shared" ca="1" si="27"/>
        <v>ბუკია</v>
      </c>
      <c r="C141" s="6">
        <f t="shared" ca="1" si="28"/>
        <v>58</v>
      </c>
      <c r="D141" s="6" t="str">
        <f t="shared" ca="1" si="29"/>
        <v>გორი</v>
      </c>
      <c r="E141" s="6" t="str">
        <f t="shared" ca="1" si="30"/>
        <v>ალფა</v>
      </c>
      <c r="F141" s="6" t="str">
        <f t="shared" ca="1" si="31"/>
        <v>არქივარიუსი</v>
      </c>
      <c r="G141" s="6" t="str">
        <f t="shared" ca="1" si="32"/>
        <v>საშუალო</v>
      </c>
      <c r="H141" s="6">
        <f t="shared" ca="1" si="33"/>
        <v>2201</v>
      </c>
      <c r="I141" s="6" t="str">
        <f t="shared" ca="1" si="34"/>
        <v>ჯიპიაი ჰოლდინგი</v>
      </c>
      <c r="J141" s="6">
        <f t="shared" ca="1" si="35"/>
        <v>123</v>
      </c>
      <c r="K141" s="6" t="str">
        <f t="shared" ca="1" si="36"/>
        <v>არა</v>
      </c>
      <c r="L141" s="5">
        <f t="shared" ca="1" si="37"/>
        <v>42435</v>
      </c>
      <c r="M141" s="5">
        <f t="shared" ca="1" si="38"/>
        <v>44183</v>
      </c>
    </row>
    <row r="142" spans="1:13" x14ac:dyDescent="0.3">
      <c r="A142" s="6" t="str">
        <f t="shared" ca="1" si="26"/>
        <v>ნინო</v>
      </c>
      <c r="B142" s="6" t="str">
        <f t="shared" ca="1" si="27"/>
        <v>კერესელიძე</v>
      </c>
      <c r="C142" s="6">
        <f t="shared" ca="1" si="28"/>
        <v>20</v>
      </c>
      <c r="D142" s="6" t="str">
        <f t="shared" ca="1" si="29"/>
        <v>ოზურგეთი</v>
      </c>
      <c r="E142" s="6" t="str">
        <f t="shared" ca="1" si="30"/>
        <v>ხარება</v>
      </c>
      <c r="F142" s="6" t="str">
        <f t="shared" ca="1" si="31"/>
        <v>მოლარე</v>
      </c>
      <c r="G142" s="6" t="str">
        <f t="shared" ca="1" si="32"/>
        <v>საშუალო</v>
      </c>
      <c r="H142" s="6">
        <f t="shared" ca="1" si="33"/>
        <v>2922</v>
      </c>
      <c r="I142" s="6" t="str">
        <f t="shared" ca="1" si="34"/>
        <v>არდი</v>
      </c>
      <c r="J142" s="6">
        <f t="shared" ca="1" si="35"/>
        <v>78</v>
      </c>
      <c r="K142" s="6" t="str">
        <f t="shared" ca="1" si="36"/>
        <v>არა</v>
      </c>
      <c r="L142" s="5">
        <f t="shared" ca="1" si="37"/>
        <v>39175</v>
      </c>
      <c r="M142" s="5">
        <f t="shared" ca="1" si="38"/>
        <v>43604</v>
      </c>
    </row>
    <row r="143" spans="1:13" x14ac:dyDescent="0.3">
      <c r="A143" s="6" t="str">
        <f t="shared" ca="1" si="26"/>
        <v>მარიამ</v>
      </c>
      <c r="B143" s="6" t="str">
        <f t="shared" ca="1" si="27"/>
        <v>ადამაშვილი</v>
      </c>
      <c r="C143" s="6">
        <f t="shared" ca="1" si="28"/>
        <v>43</v>
      </c>
      <c r="D143" s="6" t="str">
        <f t="shared" ca="1" si="29"/>
        <v>ქუთაისი</v>
      </c>
      <c r="E143" s="6" t="str">
        <f t="shared" ca="1" si="30"/>
        <v>მერმისი</v>
      </c>
      <c r="F143" s="6" t="str">
        <f t="shared" ca="1" si="31"/>
        <v>არქიტექტორი</v>
      </c>
      <c r="G143" s="6" t="str">
        <f t="shared" ca="1" si="32"/>
        <v>საშუალო</v>
      </c>
      <c r="H143" s="6">
        <f t="shared" ca="1" si="33"/>
        <v>1149</v>
      </c>
      <c r="I143" s="6" t="str">
        <f t="shared" ca="1" si="34"/>
        <v>ავერსი</v>
      </c>
      <c r="J143" s="6">
        <f t="shared" ca="1" si="35"/>
        <v>31</v>
      </c>
      <c r="K143" s="6" t="str">
        <f t="shared" ca="1" si="36"/>
        <v>დიახ</v>
      </c>
      <c r="L143" s="5">
        <f t="shared" ca="1" si="37"/>
        <v>40139</v>
      </c>
      <c r="M143" s="5">
        <f t="shared" ca="1" si="38"/>
        <v>44543</v>
      </c>
    </row>
    <row r="144" spans="1:13" x14ac:dyDescent="0.3">
      <c r="A144" s="6" t="str">
        <f t="shared" ca="1" si="26"/>
        <v>ლელა</v>
      </c>
      <c r="B144" s="6" t="str">
        <f t="shared" ca="1" si="27"/>
        <v>სააკაძე</v>
      </c>
      <c r="C144" s="6">
        <f t="shared" ca="1" si="28"/>
        <v>28</v>
      </c>
      <c r="D144" s="6" t="str">
        <f t="shared" ca="1" si="29"/>
        <v>ოზურგეთი</v>
      </c>
      <c r="E144" s="6" t="str">
        <f t="shared" ca="1" si="30"/>
        <v>გუდვილი</v>
      </c>
      <c r="F144" s="6" t="str">
        <f t="shared" ca="1" si="31"/>
        <v>არქიტექტორი</v>
      </c>
      <c r="G144" s="6" t="str">
        <f t="shared" ca="1" si="32"/>
        <v>უმაღლესი</v>
      </c>
      <c r="H144" s="6">
        <f t="shared" ca="1" si="33"/>
        <v>2679</v>
      </c>
      <c r="I144" s="6" t="str">
        <f t="shared" ca="1" si="34"/>
        <v>პე ეს პე</v>
      </c>
      <c r="J144" s="6">
        <f t="shared" ca="1" si="35"/>
        <v>155</v>
      </c>
      <c r="K144" s="6" t="str">
        <f t="shared" ca="1" si="36"/>
        <v>დიახ</v>
      </c>
      <c r="L144" s="5">
        <f t="shared" ca="1" si="37"/>
        <v>41655</v>
      </c>
      <c r="M144" s="5">
        <f t="shared" ca="1" si="38"/>
        <v>43052</v>
      </c>
    </row>
    <row r="145" spans="1:13" x14ac:dyDescent="0.3">
      <c r="A145" s="6" t="str">
        <f t="shared" ca="1" si="26"/>
        <v>მართა</v>
      </c>
      <c r="B145" s="6" t="str">
        <f t="shared" ca="1" si="27"/>
        <v>გიორგაძე</v>
      </c>
      <c r="C145" s="6">
        <f t="shared" ca="1" si="28"/>
        <v>76</v>
      </c>
      <c r="D145" s="6" t="str">
        <f t="shared" ca="1" si="29"/>
        <v>მცხეთა</v>
      </c>
      <c r="E145" s="6" t="str">
        <f t="shared" ca="1" si="30"/>
        <v>ალფა</v>
      </c>
      <c r="F145" s="6" t="str">
        <f t="shared" ca="1" si="31"/>
        <v>ჟურნალისტი</v>
      </c>
      <c r="G145" s="6" t="str">
        <f t="shared" ca="1" si="32"/>
        <v>საშუალო</v>
      </c>
      <c r="H145" s="6">
        <f t="shared" ca="1" si="33"/>
        <v>506</v>
      </c>
      <c r="I145" s="6" t="str">
        <f t="shared" ca="1" si="34"/>
        <v>არდი</v>
      </c>
      <c r="J145" s="6">
        <f t="shared" ca="1" si="35"/>
        <v>67</v>
      </c>
      <c r="K145" s="6" t="str">
        <f t="shared" ca="1" si="36"/>
        <v>არა</v>
      </c>
      <c r="L145" s="5">
        <f t="shared" ca="1" si="37"/>
        <v>37229</v>
      </c>
      <c r="M145" s="5">
        <f t="shared" ca="1" si="38"/>
        <v>43312</v>
      </c>
    </row>
    <row r="146" spans="1:13" x14ac:dyDescent="0.3">
      <c r="A146" s="6" t="str">
        <f t="shared" ca="1" si="26"/>
        <v>ალექსანდრე</v>
      </c>
      <c r="B146" s="6" t="str">
        <f t="shared" ca="1" si="27"/>
        <v>ბუკია</v>
      </c>
      <c r="C146" s="6">
        <f t="shared" ca="1" si="28"/>
        <v>18</v>
      </c>
      <c r="D146" s="6" t="str">
        <f t="shared" ca="1" si="29"/>
        <v>კასპი</v>
      </c>
      <c r="E146" s="6" t="str">
        <f t="shared" ca="1" si="30"/>
        <v>მერმისი</v>
      </c>
      <c r="F146" s="6" t="str">
        <f t="shared" ca="1" si="31"/>
        <v>არქივარიუსი</v>
      </c>
      <c r="G146" s="6" t="str">
        <f t="shared" ca="1" si="32"/>
        <v>უმაღლესი</v>
      </c>
      <c r="H146" s="6">
        <f t="shared" ca="1" si="33"/>
        <v>2660</v>
      </c>
      <c r="I146" s="6" t="str">
        <f t="shared" ca="1" si="34"/>
        <v>არდი</v>
      </c>
      <c r="J146" s="6">
        <f t="shared" ca="1" si="35"/>
        <v>124</v>
      </c>
      <c r="K146" s="6" t="str">
        <f t="shared" ca="1" si="36"/>
        <v>დიახ</v>
      </c>
      <c r="L146" s="5">
        <f t="shared" ca="1" si="37"/>
        <v>40697</v>
      </c>
      <c r="M146" s="5">
        <f t="shared" ca="1" si="38"/>
        <v>44325</v>
      </c>
    </row>
    <row r="147" spans="1:13" x14ac:dyDescent="0.3">
      <c r="A147" s="6" t="str">
        <f t="shared" ca="1" si="26"/>
        <v>მარიამ</v>
      </c>
      <c r="B147" s="6" t="str">
        <f t="shared" ca="1" si="27"/>
        <v>მიქაძე</v>
      </c>
      <c r="C147" s="6">
        <f t="shared" ca="1" si="28"/>
        <v>32</v>
      </c>
      <c r="D147" s="6" t="str">
        <f t="shared" ca="1" si="29"/>
        <v>ბათუმი</v>
      </c>
      <c r="E147" s="6" t="str">
        <f t="shared" ca="1" si="30"/>
        <v>ნიკორა</v>
      </c>
      <c r="F147" s="6" t="str">
        <f t="shared" ca="1" si="31"/>
        <v>მზარეული</v>
      </c>
      <c r="G147" s="6" t="str">
        <f t="shared" ca="1" si="32"/>
        <v>საშუალო</v>
      </c>
      <c r="H147" s="6">
        <f t="shared" ca="1" si="33"/>
        <v>3569</v>
      </c>
      <c r="I147" s="6" t="str">
        <f t="shared" ca="1" si="34"/>
        <v>არდი</v>
      </c>
      <c r="J147" s="6">
        <f t="shared" ca="1" si="35"/>
        <v>69</v>
      </c>
      <c r="K147" s="6" t="str">
        <f t="shared" ca="1" si="36"/>
        <v>არა</v>
      </c>
      <c r="L147" s="5">
        <f t="shared" ca="1" si="37"/>
        <v>41611</v>
      </c>
      <c r="M147" s="5">
        <f t="shared" ca="1" si="38"/>
        <v>43053</v>
      </c>
    </row>
    <row r="148" spans="1:13" x14ac:dyDescent="0.3">
      <c r="A148" s="6" t="str">
        <f t="shared" ca="1" si="26"/>
        <v>ანა</v>
      </c>
      <c r="B148" s="6" t="str">
        <f t="shared" ca="1" si="27"/>
        <v>ბორცვაძე</v>
      </c>
      <c r="C148" s="6">
        <f t="shared" ca="1" si="28"/>
        <v>62</v>
      </c>
      <c r="D148" s="6" t="str">
        <f t="shared" ca="1" si="29"/>
        <v>მცხეთა</v>
      </c>
      <c r="E148" s="6" t="str">
        <f t="shared" ca="1" si="30"/>
        <v>ნომა</v>
      </c>
      <c r="F148" s="6" t="str">
        <f t="shared" ca="1" si="31"/>
        <v>მებაღე</v>
      </c>
      <c r="G148" s="6" t="str">
        <f t="shared" ca="1" si="32"/>
        <v>საშუალო</v>
      </c>
      <c r="H148" s="6">
        <f t="shared" ca="1" si="33"/>
        <v>3767</v>
      </c>
      <c r="I148" s="6" t="str">
        <f t="shared" ca="1" si="34"/>
        <v>ავერსი</v>
      </c>
      <c r="J148" s="6">
        <f t="shared" ca="1" si="35"/>
        <v>288</v>
      </c>
      <c r="K148" s="6" t="str">
        <f t="shared" ca="1" si="36"/>
        <v>დიახ</v>
      </c>
      <c r="L148" s="5">
        <f t="shared" ca="1" si="37"/>
        <v>41930</v>
      </c>
      <c r="M148" s="5">
        <f t="shared" ca="1" si="38"/>
        <v>44473</v>
      </c>
    </row>
    <row r="149" spans="1:13" x14ac:dyDescent="0.3">
      <c r="A149" s="6" t="str">
        <f t="shared" ca="1" si="26"/>
        <v>ალექსანდრე</v>
      </c>
      <c r="B149" s="6" t="str">
        <f t="shared" ca="1" si="27"/>
        <v>გაგნიძე</v>
      </c>
      <c r="C149" s="6">
        <f t="shared" ca="1" si="28"/>
        <v>20</v>
      </c>
      <c r="D149" s="6" t="str">
        <f t="shared" ca="1" si="29"/>
        <v>ოზურგეთი</v>
      </c>
      <c r="E149" s="6" t="str">
        <f t="shared" ca="1" si="30"/>
        <v>ალფა</v>
      </c>
      <c r="F149" s="6" t="str">
        <f t="shared" ca="1" si="31"/>
        <v>ოპერატორი</v>
      </c>
      <c r="G149" s="6" t="str">
        <f t="shared" ca="1" si="32"/>
        <v>უმაღლესი</v>
      </c>
      <c r="H149" s="6">
        <f t="shared" ca="1" si="33"/>
        <v>4388</v>
      </c>
      <c r="I149" s="6" t="str">
        <f t="shared" ca="1" si="34"/>
        <v>ავერსი</v>
      </c>
      <c r="J149" s="6">
        <f t="shared" ca="1" si="35"/>
        <v>269</v>
      </c>
      <c r="K149" s="6" t="str">
        <f t="shared" ca="1" si="36"/>
        <v>დიახ</v>
      </c>
      <c r="L149" s="5">
        <f t="shared" ca="1" si="37"/>
        <v>40114</v>
      </c>
      <c r="M149" s="5">
        <f t="shared" ca="1" si="38"/>
        <v>44175</v>
      </c>
    </row>
    <row r="150" spans="1:13" x14ac:dyDescent="0.3">
      <c r="A150" s="6" t="str">
        <f t="shared" ca="1" si="26"/>
        <v>ქეთევან</v>
      </c>
      <c r="B150" s="6" t="str">
        <f t="shared" ca="1" si="27"/>
        <v>ადამაშვილი</v>
      </c>
      <c r="C150" s="6">
        <f t="shared" ca="1" si="28"/>
        <v>23</v>
      </c>
      <c r="D150" s="6" t="str">
        <f t="shared" ca="1" si="29"/>
        <v>მცხეთა</v>
      </c>
      <c r="E150" s="6" t="str">
        <f t="shared" ca="1" si="30"/>
        <v>ნიკორა</v>
      </c>
      <c r="F150" s="6" t="str">
        <f t="shared" ca="1" si="31"/>
        <v>რეჟისორი</v>
      </c>
      <c r="G150" s="6" t="str">
        <f t="shared" ca="1" si="32"/>
        <v>საშუალო</v>
      </c>
      <c r="H150" s="6">
        <f t="shared" ca="1" si="33"/>
        <v>3703</v>
      </c>
      <c r="I150" s="6" t="str">
        <f t="shared" ca="1" si="34"/>
        <v>ალდაგი</v>
      </c>
      <c r="J150" s="6">
        <f t="shared" ca="1" si="35"/>
        <v>271</v>
      </c>
      <c r="K150" s="6" t="str">
        <f t="shared" ca="1" si="36"/>
        <v>დიახ</v>
      </c>
      <c r="L150" s="5">
        <f t="shared" ca="1" si="37"/>
        <v>41539</v>
      </c>
      <c r="M150" s="5">
        <f t="shared" ca="1" si="38"/>
        <v>43678</v>
      </c>
    </row>
    <row r="151" spans="1:13" x14ac:dyDescent="0.3">
      <c r="A151" s="6" t="str">
        <f t="shared" ca="1" si="26"/>
        <v>გელა</v>
      </c>
      <c r="B151" s="6" t="str">
        <f t="shared" ca="1" si="27"/>
        <v>მიქაძე</v>
      </c>
      <c r="C151" s="6">
        <f t="shared" ca="1" si="28"/>
        <v>65</v>
      </c>
      <c r="D151" s="6" t="str">
        <f t="shared" ca="1" si="29"/>
        <v>ონი</v>
      </c>
      <c r="E151" s="6" t="str">
        <f t="shared" ca="1" si="30"/>
        <v>დირსი</v>
      </c>
      <c r="F151" s="6" t="str">
        <f t="shared" ca="1" si="31"/>
        <v>მცხობელი</v>
      </c>
      <c r="G151" s="6" t="str">
        <f t="shared" ca="1" si="32"/>
        <v>საშუალო</v>
      </c>
      <c r="H151" s="6">
        <f t="shared" ca="1" si="33"/>
        <v>2620</v>
      </c>
      <c r="I151" s="6" t="str">
        <f t="shared" ca="1" si="34"/>
        <v>არდი</v>
      </c>
      <c r="J151" s="6">
        <f t="shared" ca="1" si="35"/>
        <v>61</v>
      </c>
      <c r="K151" s="6" t="str">
        <f t="shared" ca="1" si="36"/>
        <v>დიახ</v>
      </c>
      <c r="L151" s="5">
        <f t="shared" ca="1" si="37"/>
        <v>41645</v>
      </c>
      <c r="M151" s="5">
        <f t="shared" ca="1" si="38"/>
        <v>43031</v>
      </c>
    </row>
    <row r="152" spans="1:13" x14ac:dyDescent="0.3">
      <c r="A152" s="6" t="str">
        <f t="shared" ca="1" si="26"/>
        <v>ანა</v>
      </c>
      <c r="B152" s="6" t="str">
        <f t="shared" ca="1" si="27"/>
        <v>ადუაშვილი</v>
      </c>
      <c r="C152" s="6">
        <f t="shared" ca="1" si="28"/>
        <v>28</v>
      </c>
      <c r="D152" s="6" t="str">
        <f t="shared" ca="1" si="29"/>
        <v>ოზურგეთი</v>
      </c>
      <c r="E152" s="6" t="str">
        <f t="shared" ca="1" si="30"/>
        <v>სტამბა</v>
      </c>
      <c r="F152" s="6" t="str">
        <f t="shared" ca="1" si="31"/>
        <v>პროგრამისტი</v>
      </c>
      <c r="G152" s="6" t="str">
        <f t="shared" ca="1" si="32"/>
        <v>უმაღლესი</v>
      </c>
      <c r="H152" s="6">
        <f t="shared" ca="1" si="33"/>
        <v>4011</v>
      </c>
      <c r="I152" s="6" t="str">
        <f t="shared" ca="1" si="34"/>
        <v>არდი</v>
      </c>
      <c r="J152" s="6">
        <f t="shared" ca="1" si="35"/>
        <v>161</v>
      </c>
      <c r="K152" s="6" t="str">
        <f t="shared" ca="1" si="36"/>
        <v>დიახ</v>
      </c>
      <c r="L152" s="5">
        <f t="shared" ca="1" si="37"/>
        <v>41457</v>
      </c>
      <c r="M152" s="5">
        <f t="shared" ca="1" si="38"/>
        <v>43882</v>
      </c>
    </row>
    <row r="153" spans="1:13" x14ac:dyDescent="0.3">
      <c r="A153" s="6" t="str">
        <f t="shared" ca="1" si="26"/>
        <v>თომა</v>
      </c>
      <c r="B153" s="6" t="str">
        <f t="shared" ca="1" si="27"/>
        <v>გიორგაძე</v>
      </c>
      <c r="C153" s="6">
        <f t="shared" ca="1" si="28"/>
        <v>21</v>
      </c>
      <c r="D153" s="6" t="str">
        <f t="shared" ca="1" si="29"/>
        <v>მცხეთა</v>
      </c>
      <c r="E153" s="6" t="str">
        <f t="shared" ca="1" si="30"/>
        <v>ლეგატო</v>
      </c>
      <c r="F153" s="6" t="str">
        <f t="shared" ca="1" si="31"/>
        <v>არქივარიუსი</v>
      </c>
      <c r="G153" s="6" t="str">
        <f t="shared" ca="1" si="32"/>
        <v>საშუალო</v>
      </c>
      <c r="H153" s="6">
        <f t="shared" ca="1" si="33"/>
        <v>3913</v>
      </c>
      <c r="I153" s="6" t="str">
        <f t="shared" ca="1" si="34"/>
        <v>არდი</v>
      </c>
      <c r="J153" s="6">
        <f t="shared" ca="1" si="35"/>
        <v>300</v>
      </c>
      <c r="K153" s="6" t="str">
        <f t="shared" ca="1" si="36"/>
        <v>დიახ</v>
      </c>
      <c r="L153" s="5">
        <f t="shared" ca="1" si="37"/>
        <v>37834</v>
      </c>
      <c r="M153" s="5">
        <f t="shared" ca="1" si="38"/>
        <v>44400</v>
      </c>
    </row>
    <row r="154" spans="1:13" x14ac:dyDescent="0.3">
      <c r="A154" s="6" t="str">
        <f t="shared" ca="1" si="26"/>
        <v>ქეთევან</v>
      </c>
      <c r="B154" s="6" t="str">
        <f t="shared" ca="1" si="27"/>
        <v>ადუაშვილი</v>
      </c>
      <c r="C154" s="6">
        <f t="shared" ca="1" si="28"/>
        <v>54</v>
      </c>
      <c r="D154" s="6" t="str">
        <f t="shared" ca="1" si="29"/>
        <v>ახალქალაქი</v>
      </c>
      <c r="E154" s="6" t="str">
        <f t="shared" ca="1" si="30"/>
        <v>მერმისი</v>
      </c>
      <c r="F154" s="6" t="str">
        <f t="shared" ca="1" si="31"/>
        <v>მძღოლი</v>
      </c>
      <c r="G154" s="6" t="str">
        <f t="shared" ca="1" si="32"/>
        <v>უმაღლესი</v>
      </c>
      <c r="H154" s="6">
        <f t="shared" ca="1" si="33"/>
        <v>1729</v>
      </c>
      <c r="I154" s="6" t="str">
        <f t="shared" ca="1" si="34"/>
        <v>ავერსი</v>
      </c>
      <c r="J154" s="6">
        <f t="shared" ca="1" si="35"/>
        <v>175</v>
      </c>
      <c r="K154" s="6" t="str">
        <f t="shared" ca="1" si="36"/>
        <v>დიახ</v>
      </c>
      <c r="L154" s="5">
        <f t="shared" ca="1" si="37"/>
        <v>37203</v>
      </c>
      <c r="M154" s="5">
        <f t="shared" ca="1" si="38"/>
        <v>43795</v>
      </c>
    </row>
    <row r="155" spans="1:13" x14ac:dyDescent="0.3">
      <c r="A155" s="6" t="str">
        <f t="shared" ca="1" si="26"/>
        <v>მართა</v>
      </c>
      <c r="B155" s="6" t="str">
        <f t="shared" ca="1" si="27"/>
        <v>მიქაძე</v>
      </c>
      <c r="C155" s="6">
        <f t="shared" ca="1" si="28"/>
        <v>55</v>
      </c>
      <c r="D155" s="6" t="str">
        <f t="shared" ca="1" si="29"/>
        <v>თბილისი</v>
      </c>
      <c r="E155" s="6" t="str">
        <f t="shared" ca="1" si="30"/>
        <v>ნიკორა</v>
      </c>
      <c r="F155" s="6" t="str">
        <f t="shared" ca="1" si="31"/>
        <v>ბუღალტერი</v>
      </c>
      <c r="G155" s="6" t="str">
        <f t="shared" ca="1" si="32"/>
        <v>უმაღლესი</v>
      </c>
      <c r="H155" s="6">
        <f t="shared" ca="1" si="33"/>
        <v>882</v>
      </c>
      <c r="I155" s="6" t="str">
        <f t="shared" ca="1" si="34"/>
        <v>ჯიპიაი ჰოლდინგი</v>
      </c>
      <c r="J155" s="6">
        <f t="shared" ca="1" si="35"/>
        <v>249</v>
      </c>
      <c r="K155" s="6" t="str">
        <f t="shared" ca="1" si="36"/>
        <v>არა</v>
      </c>
      <c r="L155" s="5">
        <f t="shared" ca="1" si="37"/>
        <v>37132</v>
      </c>
      <c r="M155" s="5">
        <f t="shared" ca="1" si="38"/>
        <v>44699</v>
      </c>
    </row>
    <row r="156" spans="1:13" x14ac:dyDescent="0.3">
      <c r="A156" s="6" t="str">
        <f t="shared" ca="1" si="26"/>
        <v>გიორგი</v>
      </c>
      <c r="B156" s="6" t="str">
        <f t="shared" ca="1" si="27"/>
        <v>გაგნიძე</v>
      </c>
      <c r="C156" s="6">
        <f t="shared" ca="1" si="28"/>
        <v>38</v>
      </c>
      <c r="D156" s="6" t="str">
        <f t="shared" ca="1" si="29"/>
        <v>ფოთი</v>
      </c>
      <c r="E156" s="6" t="str">
        <f t="shared" ca="1" si="30"/>
        <v>პომოდორისიმო</v>
      </c>
      <c r="F156" s="6" t="str">
        <f t="shared" ca="1" si="31"/>
        <v>პროგრამისტი</v>
      </c>
      <c r="G156" s="6" t="str">
        <f t="shared" ca="1" si="32"/>
        <v>უმაღლესი</v>
      </c>
      <c r="H156" s="6">
        <f t="shared" ca="1" si="33"/>
        <v>1919</v>
      </c>
      <c r="I156" s="6" t="str">
        <f t="shared" ca="1" si="34"/>
        <v>ავერსი</v>
      </c>
      <c r="J156" s="6">
        <f t="shared" ca="1" si="35"/>
        <v>281</v>
      </c>
      <c r="K156" s="6" t="str">
        <f t="shared" ca="1" si="36"/>
        <v>არა</v>
      </c>
      <c r="L156" s="5">
        <f t="shared" ca="1" si="37"/>
        <v>42444</v>
      </c>
      <c r="M156" s="5">
        <f t="shared" ca="1" si="38"/>
        <v>43523</v>
      </c>
    </row>
    <row r="157" spans="1:13" x14ac:dyDescent="0.3">
      <c r="A157" s="6" t="str">
        <f t="shared" ca="1" si="26"/>
        <v>დავით</v>
      </c>
      <c r="B157" s="6" t="str">
        <f t="shared" ca="1" si="27"/>
        <v>მაღლაკელიძე</v>
      </c>
      <c r="C157" s="6">
        <f t="shared" ca="1" si="28"/>
        <v>41</v>
      </c>
      <c r="D157" s="6" t="str">
        <f t="shared" ca="1" si="29"/>
        <v>თბილისი</v>
      </c>
      <c r="E157" s="6" t="str">
        <f t="shared" ca="1" si="30"/>
        <v>არმანი</v>
      </c>
      <c r="F157" s="6" t="str">
        <f t="shared" ca="1" si="31"/>
        <v>არქივარიუსი</v>
      </c>
      <c r="G157" s="6" t="str">
        <f t="shared" ca="1" si="32"/>
        <v>უმაღლესი</v>
      </c>
      <c r="H157" s="6">
        <f t="shared" ca="1" si="33"/>
        <v>3434</v>
      </c>
      <c r="I157" s="6" t="str">
        <f t="shared" ca="1" si="34"/>
        <v>ავერსი</v>
      </c>
      <c r="J157" s="6">
        <f t="shared" ca="1" si="35"/>
        <v>279</v>
      </c>
      <c r="K157" s="6" t="str">
        <f t="shared" ca="1" si="36"/>
        <v>არა</v>
      </c>
      <c r="L157" s="5">
        <f t="shared" ca="1" si="37"/>
        <v>40054</v>
      </c>
      <c r="M157" s="5">
        <f t="shared" ca="1" si="38"/>
        <v>44075</v>
      </c>
    </row>
    <row r="158" spans="1:13" x14ac:dyDescent="0.3">
      <c r="A158" s="6" t="str">
        <f t="shared" ca="1" si="26"/>
        <v>გიორგი</v>
      </c>
      <c r="B158" s="6" t="str">
        <f t="shared" ca="1" si="27"/>
        <v>ადამია</v>
      </c>
      <c r="C158" s="6">
        <f t="shared" ca="1" si="28"/>
        <v>64</v>
      </c>
      <c r="D158" s="6" t="str">
        <f t="shared" ca="1" si="29"/>
        <v>ქუთაისი</v>
      </c>
      <c r="E158" s="6" t="str">
        <f t="shared" ca="1" si="30"/>
        <v>აპექსი</v>
      </c>
      <c r="F158" s="6" t="str">
        <f t="shared" ca="1" si="31"/>
        <v>მცხობელი</v>
      </c>
      <c r="G158" s="6" t="str">
        <f t="shared" ca="1" si="32"/>
        <v>უმაღლესი</v>
      </c>
      <c r="H158" s="6">
        <f t="shared" ca="1" si="33"/>
        <v>679</v>
      </c>
      <c r="I158" s="6" t="str">
        <f t="shared" ca="1" si="34"/>
        <v>პე ეს პე</v>
      </c>
      <c r="J158" s="6">
        <f t="shared" ca="1" si="35"/>
        <v>60</v>
      </c>
      <c r="K158" s="6" t="str">
        <f t="shared" ca="1" si="36"/>
        <v>არა</v>
      </c>
      <c r="L158" s="5">
        <f t="shared" ca="1" si="37"/>
        <v>38490</v>
      </c>
      <c r="M158" s="5">
        <f t="shared" ca="1" si="38"/>
        <v>43473</v>
      </c>
    </row>
    <row r="159" spans="1:13" x14ac:dyDescent="0.3">
      <c r="A159" s="6" t="str">
        <f t="shared" ca="1" si="26"/>
        <v>ქეთევან</v>
      </c>
      <c r="B159" s="6" t="str">
        <f t="shared" ca="1" si="27"/>
        <v>ადუაშვილი</v>
      </c>
      <c r="C159" s="6">
        <f t="shared" ca="1" si="28"/>
        <v>43</v>
      </c>
      <c r="D159" s="6" t="str">
        <f t="shared" ca="1" si="29"/>
        <v>ქუთაისი</v>
      </c>
      <c r="E159" s="6" t="str">
        <f t="shared" ca="1" si="30"/>
        <v>ლეგატო</v>
      </c>
      <c r="F159" s="6" t="str">
        <f t="shared" ca="1" si="31"/>
        <v>მძღოლი</v>
      </c>
      <c r="G159" s="6" t="str">
        <f t="shared" ca="1" si="32"/>
        <v>საშუალო</v>
      </c>
      <c r="H159" s="6">
        <f t="shared" ca="1" si="33"/>
        <v>2047</v>
      </c>
      <c r="I159" s="6" t="str">
        <f t="shared" ca="1" si="34"/>
        <v>ჯიპიაი ჰოლდინგი</v>
      </c>
      <c r="J159" s="6">
        <f t="shared" ca="1" si="35"/>
        <v>257</v>
      </c>
      <c r="K159" s="6" t="str">
        <f t="shared" ca="1" si="36"/>
        <v>დიახ</v>
      </c>
      <c r="L159" s="5">
        <f t="shared" ca="1" si="37"/>
        <v>42186</v>
      </c>
      <c r="M159" s="5">
        <f t="shared" ca="1" si="38"/>
        <v>44058</v>
      </c>
    </row>
    <row r="160" spans="1:13" x14ac:dyDescent="0.3">
      <c r="A160" s="6" t="str">
        <f t="shared" ca="1" si="26"/>
        <v>გიორგი</v>
      </c>
      <c r="B160" s="6" t="str">
        <f t="shared" ca="1" si="27"/>
        <v>ბენიძე</v>
      </c>
      <c r="C160" s="6">
        <f t="shared" ca="1" si="28"/>
        <v>67</v>
      </c>
      <c r="D160" s="6" t="str">
        <f t="shared" ca="1" si="29"/>
        <v>ახმეტა</v>
      </c>
      <c r="E160" s="6" t="str">
        <f t="shared" ca="1" si="30"/>
        <v>ნომა</v>
      </c>
      <c r="F160" s="6" t="str">
        <f t="shared" ca="1" si="31"/>
        <v>მძღოლი</v>
      </c>
      <c r="G160" s="6" t="str">
        <f t="shared" ca="1" si="32"/>
        <v>საშუალო</v>
      </c>
      <c r="H160" s="6">
        <f t="shared" ca="1" si="33"/>
        <v>4120</v>
      </c>
      <c r="I160" s="6" t="str">
        <f t="shared" ca="1" si="34"/>
        <v>არდი</v>
      </c>
      <c r="J160" s="6">
        <f t="shared" ca="1" si="35"/>
        <v>229</v>
      </c>
      <c r="K160" s="6" t="str">
        <f t="shared" ca="1" si="36"/>
        <v>არა</v>
      </c>
      <c r="L160" s="5">
        <f t="shared" ca="1" si="37"/>
        <v>41209</v>
      </c>
      <c r="M160" s="5">
        <f t="shared" ca="1" si="38"/>
        <v>43225</v>
      </c>
    </row>
    <row r="161" spans="1:13" x14ac:dyDescent="0.3">
      <c r="A161" s="6" t="str">
        <f t="shared" ca="1" si="26"/>
        <v>ანა</v>
      </c>
      <c r="B161" s="6" t="str">
        <f t="shared" ca="1" si="27"/>
        <v>ქართველიშვილი</v>
      </c>
      <c r="C161" s="6">
        <f t="shared" ca="1" si="28"/>
        <v>58</v>
      </c>
      <c r="D161" s="6" t="str">
        <f t="shared" ca="1" si="29"/>
        <v>ოზურგეთი</v>
      </c>
      <c r="E161" s="6" t="str">
        <f t="shared" ca="1" si="30"/>
        <v>ლეგატო</v>
      </c>
      <c r="F161" s="6" t="str">
        <f t="shared" ca="1" si="31"/>
        <v>მძღოლი</v>
      </c>
      <c r="G161" s="6" t="str">
        <f t="shared" ca="1" si="32"/>
        <v>საშუალო</v>
      </c>
      <c r="H161" s="6">
        <f t="shared" ca="1" si="33"/>
        <v>3361</v>
      </c>
      <c r="I161" s="6" t="str">
        <f t="shared" ca="1" si="34"/>
        <v>ავერსი</v>
      </c>
      <c r="J161" s="6">
        <f t="shared" ca="1" si="35"/>
        <v>41</v>
      </c>
      <c r="K161" s="6" t="str">
        <f t="shared" ca="1" si="36"/>
        <v>არა</v>
      </c>
      <c r="L161" s="5">
        <f t="shared" ca="1" si="37"/>
        <v>41340</v>
      </c>
      <c r="M161" s="5">
        <f t="shared" ca="1" si="38"/>
        <v>43434</v>
      </c>
    </row>
    <row r="162" spans="1:13" x14ac:dyDescent="0.3">
      <c r="A162" s="6" t="str">
        <f t="shared" ca="1" si="26"/>
        <v>მართა</v>
      </c>
      <c r="B162" s="6" t="str">
        <f t="shared" ca="1" si="27"/>
        <v>შვანგირაძე</v>
      </c>
      <c r="C162" s="6">
        <f t="shared" ca="1" si="28"/>
        <v>51</v>
      </c>
      <c r="D162" s="6" t="str">
        <f t="shared" ca="1" si="29"/>
        <v>ბორჯომი</v>
      </c>
      <c r="E162" s="6" t="str">
        <f t="shared" ca="1" si="30"/>
        <v>ლეგატო</v>
      </c>
      <c r="F162" s="6" t="str">
        <f t="shared" ca="1" si="31"/>
        <v>ბუღალტერი</v>
      </c>
      <c r="G162" s="6" t="str">
        <f t="shared" ca="1" si="32"/>
        <v>უმაღლესი</v>
      </c>
      <c r="H162" s="6">
        <f t="shared" ca="1" si="33"/>
        <v>3355</v>
      </c>
      <c r="I162" s="6" t="str">
        <f t="shared" ca="1" si="34"/>
        <v>პე ეს პე</v>
      </c>
      <c r="J162" s="6">
        <f t="shared" ca="1" si="35"/>
        <v>250</v>
      </c>
      <c r="K162" s="6" t="str">
        <f t="shared" ca="1" si="36"/>
        <v>არა</v>
      </c>
      <c r="L162" s="5">
        <f t="shared" ca="1" si="37"/>
        <v>40458</v>
      </c>
      <c r="M162" s="5">
        <f t="shared" ca="1" si="38"/>
        <v>43036</v>
      </c>
    </row>
    <row r="163" spans="1:13" x14ac:dyDescent="0.3">
      <c r="A163" s="6" t="str">
        <f t="shared" ca="1" si="26"/>
        <v>ალექსანდრე</v>
      </c>
      <c r="B163" s="6" t="str">
        <f t="shared" ca="1" si="27"/>
        <v>შვანგირაძე</v>
      </c>
      <c r="C163" s="6">
        <f t="shared" ca="1" si="28"/>
        <v>65</v>
      </c>
      <c r="D163" s="6" t="str">
        <f t="shared" ca="1" si="29"/>
        <v>გურჯაანი</v>
      </c>
      <c r="E163" s="6" t="str">
        <f t="shared" ca="1" si="30"/>
        <v>სტამბა</v>
      </c>
      <c r="F163" s="6" t="str">
        <f t="shared" ca="1" si="31"/>
        <v>მძღოლი</v>
      </c>
      <c r="G163" s="6" t="str">
        <f t="shared" ca="1" si="32"/>
        <v>უმაღლესი</v>
      </c>
      <c r="H163" s="6">
        <f t="shared" ca="1" si="33"/>
        <v>849</v>
      </c>
      <c r="I163" s="6" t="str">
        <f t="shared" ca="1" si="34"/>
        <v>ჯიპიაი ჰოლდინგი</v>
      </c>
      <c r="J163" s="6">
        <f t="shared" ca="1" si="35"/>
        <v>38</v>
      </c>
      <c r="K163" s="6" t="str">
        <f t="shared" ca="1" si="36"/>
        <v>არა</v>
      </c>
      <c r="L163" s="5">
        <f t="shared" ca="1" si="37"/>
        <v>39921</v>
      </c>
      <c r="M163" s="5">
        <f t="shared" ca="1" si="38"/>
        <v>43805</v>
      </c>
    </row>
    <row r="164" spans="1:13" x14ac:dyDescent="0.3">
      <c r="A164" s="6" t="str">
        <f t="shared" ca="1" si="26"/>
        <v>ანა</v>
      </c>
      <c r="B164" s="6" t="str">
        <f t="shared" ca="1" si="27"/>
        <v>დემეტრაშვილი</v>
      </c>
      <c r="C164" s="6">
        <f t="shared" ca="1" si="28"/>
        <v>27</v>
      </c>
      <c r="D164" s="6" t="str">
        <f t="shared" ca="1" si="29"/>
        <v>ახმეტა</v>
      </c>
      <c r="E164" s="6" t="str">
        <f t="shared" ca="1" si="30"/>
        <v>არდი</v>
      </c>
      <c r="F164" s="6" t="str">
        <f t="shared" ca="1" si="31"/>
        <v>დირექტორი</v>
      </c>
      <c r="G164" s="6" t="str">
        <f t="shared" ca="1" si="32"/>
        <v>საშუალო</v>
      </c>
      <c r="H164" s="6">
        <f t="shared" ca="1" si="33"/>
        <v>1665</v>
      </c>
      <c r="I164" s="6" t="str">
        <f t="shared" ca="1" si="34"/>
        <v>პე ეს პე</v>
      </c>
      <c r="J164" s="6">
        <f t="shared" ca="1" si="35"/>
        <v>297</v>
      </c>
      <c r="K164" s="6" t="str">
        <f t="shared" ca="1" si="36"/>
        <v>დიახ</v>
      </c>
      <c r="L164" s="5">
        <f t="shared" ca="1" si="37"/>
        <v>41276</v>
      </c>
      <c r="M164" s="5">
        <f t="shared" ca="1" si="38"/>
        <v>44445</v>
      </c>
    </row>
    <row r="165" spans="1:13" x14ac:dyDescent="0.3">
      <c r="A165" s="6" t="str">
        <f t="shared" ca="1" si="26"/>
        <v>გელა</v>
      </c>
      <c r="B165" s="6" t="str">
        <f t="shared" ca="1" si="27"/>
        <v>სხირტლაძე</v>
      </c>
      <c r="C165" s="6">
        <f t="shared" ca="1" si="28"/>
        <v>63</v>
      </c>
      <c r="D165" s="6" t="str">
        <f t="shared" ca="1" si="29"/>
        <v>ფოთი</v>
      </c>
      <c r="E165" s="6" t="str">
        <f t="shared" ca="1" si="30"/>
        <v>არდი</v>
      </c>
      <c r="F165" s="6" t="str">
        <f t="shared" ca="1" si="31"/>
        <v>მოლარე</v>
      </c>
      <c r="G165" s="6" t="str">
        <f t="shared" ca="1" si="32"/>
        <v>უმაღლესი</v>
      </c>
      <c r="H165" s="6">
        <f t="shared" ca="1" si="33"/>
        <v>629</v>
      </c>
      <c r="I165" s="6" t="str">
        <f t="shared" ca="1" si="34"/>
        <v>ავერსი</v>
      </c>
      <c r="J165" s="6">
        <f t="shared" ca="1" si="35"/>
        <v>186</v>
      </c>
      <c r="K165" s="6" t="str">
        <f t="shared" ca="1" si="36"/>
        <v>დიახ</v>
      </c>
      <c r="L165" s="5">
        <f t="shared" ca="1" si="37"/>
        <v>42004</v>
      </c>
      <c r="M165" s="5">
        <f t="shared" ca="1" si="38"/>
        <v>43760</v>
      </c>
    </row>
    <row r="166" spans="1:13" x14ac:dyDescent="0.3">
      <c r="A166" s="6" t="str">
        <f t="shared" ca="1" si="26"/>
        <v>ქეთევან</v>
      </c>
      <c r="B166" s="6" t="str">
        <f t="shared" ca="1" si="27"/>
        <v>ადუაშვილი</v>
      </c>
      <c r="C166" s="6">
        <f t="shared" ca="1" si="28"/>
        <v>58</v>
      </c>
      <c r="D166" s="6" t="str">
        <f t="shared" ca="1" si="29"/>
        <v>გურჯაანი</v>
      </c>
      <c r="E166" s="6" t="str">
        <f t="shared" ca="1" si="30"/>
        <v>ლეგატო</v>
      </c>
      <c r="F166" s="6" t="str">
        <f t="shared" ca="1" si="31"/>
        <v>მებაღე</v>
      </c>
      <c r="G166" s="6" t="str">
        <f t="shared" ca="1" si="32"/>
        <v>უმაღლესი</v>
      </c>
      <c r="H166" s="6">
        <f t="shared" ca="1" si="33"/>
        <v>586</v>
      </c>
      <c r="I166" s="6" t="str">
        <f t="shared" ca="1" si="34"/>
        <v>არდი</v>
      </c>
      <c r="J166" s="6">
        <f t="shared" ca="1" si="35"/>
        <v>165</v>
      </c>
      <c r="K166" s="6" t="str">
        <f t="shared" ca="1" si="36"/>
        <v>არა</v>
      </c>
      <c r="L166" s="5">
        <f t="shared" ca="1" si="37"/>
        <v>42427</v>
      </c>
      <c r="M166" s="5">
        <f t="shared" ca="1" si="38"/>
        <v>44502</v>
      </c>
    </row>
    <row r="167" spans="1:13" x14ac:dyDescent="0.3">
      <c r="A167" s="6" t="str">
        <f t="shared" ca="1" si="26"/>
        <v>ანა</v>
      </c>
      <c r="B167" s="6" t="str">
        <f t="shared" ca="1" si="27"/>
        <v>სააკაძე</v>
      </c>
      <c r="C167" s="6">
        <f t="shared" ca="1" si="28"/>
        <v>43</v>
      </c>
      <c r="D167" s="6" t="str">
        <f t="shared" ca="1" si="29"/>
        <v>ახმეტა</v>
      </c>
      <c r="E167" s="6" t="str">
        <f t="shared" ca="1" si="30"/>
        <v>გუდვილი</v>
      </c>
      <c r="F167" s="6" t="str">
        <f t="shared" ca="1" si="31"/>
        <v>მასწავლებელი</v>
      </c>
      <c r="G167" s="6" t="str">
        <f t="shared" ca="1" si="32"/>
        <v>უმაღლესი</v>
      </c>
      <c r="H167" s="6">
        <f t="shared" ca="1" si="33"/>
        <v>883</v>
      </c>
      <c r="I167" s="6" t="str">
        <f t="shared" ca="1" si="34"/>
        <v>ალდაგი</v>
      </c>
      <c r="J167" s="6">
        <f t="shared" ca="1" si="35"/>
        <v>147</v>
      </c>
      <c r="K167" s="6" t="str">
        <f t="shared" ca="1" si="36"/>
        <v>არა</v>
      </c>
      <c r="L167" s="5">
        <f t="shared" ca="1" si="37"/>
        <v>40223</v>
      </c>
      <c r="M167" s="5">
        <f t="shared" ca="1" si="38"/>
        <v>44150</v>
      </c>
    </row>
    <row r="168" spans="1:13" x14ac:dyDescent="0.3">
      <c r="A168" s="6" t="str">
        <f t="shared" ca="1" si="26"/>
        <v>ეკატერინე</v>
      </c>
      <c r="B168" s="6" t="str">
        <f t="shared" ca="1" si="27"/>
        <v>შვანგირაძე</v>
      </c>
      <c r="C168" s="6">
        <f t="shared" ca="1" si="28"/>
        <v>65</v>
      </c>
      <c r="D168" s="6" t="str">
        <f t="shared" ca="1" si="29"/>
        <v>ფოთი</v>
      </c>
      <c r="E168" s="6" t="str">
        <f t="shared" ca="1" si="30"/>
        <v>დირსი</v>
      </c>
      <c r="F168" s="6" t="str">
        <f t="shared" ca="1" si="31"/>
        <v>მოლარე</v>
      </c>
      <c r="G168" s="6" t="str">
        <f t="shared" ca="1" si="32"/>
        <v>უმაღლესი</v>
      </c>
      <c r="H168" s="6">
        <f t="shared" ca="1" si="33"/>
        <v>3647</v>
      </c>
      <c r="I168" s="6" t="str">
        <f t="shared" ca="1" si="34"/>
        <v>ავერსი</v>
      </c>
      <c r="J168" s="6">
        <f t="shared" ca="1" si="35"/>
        <v>143</v>
      </c>
      <c r="K168" s="6" t="str">
        <f t="shared" ca="1" si="36"/>
        <v>დიახ</v>
      </c>
      <c r="L168" s="5">
        <f t="shared" ca="1" si="37"/>
        <v>42875</v>
      </c>
      <c r="M168" s="5">
        <f t="shared" ca="1" si="38"/>
        <v>43560</v>
      </c>
    </row>
    <row r="169" spans="1:13" x14ac:dyDescent="0.3">
      <c r="A169" s="6" t="str">
        <f t="shared" ca="1" si="26"/>
        <v>ეკატერინე</v>
      </c>
      <c r="B169" s="6" t="str">
        <f t="shared" ca="1" si="27"/>
        <v>ცაგარეიშვილი</v>
      </c>
      <c r="C169" s="6">
        <f t="shared" ca="1" si="28"/>
        <v>23</v>
      </c>
      <c r="D169" s="6" t="str">
        <f t="shared" ca="1" si="29"/>
        <v>ფოთი</v>
      </c>
      <c r="E169" s="6" t="str">
        <f t="shared" ca="1" si="30"/>
        <v>კარფური</v>
      </c>
      <c r="F169" s="6" t="str">
        <f t="shared" ca="1" si="31"/>
        <v>ელექტრიკოსი</v>
      </c>
      <c r="G169" s="6" t="str">
        <f t="shared" ca="1" si="32"/>
        <v>უმაღლესი</v>
      </c>
      <c r="H169" s="6">
        <f t="shared" ca="1" si="33"/>
        <v>681</v>
      </c>
      <c r="I169" s="6" t="str">
        <f t="shared" ca="1" si="34"/>
        <v>ჯიპიაი ჰოლდინგი</v>
      </c>
      <c r="J169" s="6">
        <f t="shared" ca="1" si="35"/>
        <v>157</v>
      </c>
      <c r="K169" s="6" t="str">
        <f t="shared" ca="1" si="36"/>
        <v>არა</v>
      </c>
      <c r="L169" s="5">
        <f t="shared" ca="1" si="37"/>
        <v>39252</v>
      </c>
      <c r="M169" s="5">
        <f t="shared" ca="1" si="38"/>
        <v>44503</v>
      </c>
    </row>
    <row r="170" spans="1:13" x14ac:dyDescent="0.3">
      <c r="A170" s="6" t="str">
        <f t="shared" ca="1" si="26"/>
        <v>ნინო</v>
      </c>
      <c r="B170" s="6" t="str">
        <f t="shared" ca="1" si="27"/>
        <v>კერესელიძე</v>
      </c>
      <c r="C170" s="6">
        <f t="shared" ca="1" si="28"/>
        <v>46</v>
      </c>
      <c r="D170" s="6" t="str">
        <f t="shared" ca="1" si="29"/>
        <v>თელავი</v>
      </c>
      <c r="E170" s="6" t="str">
        <f t="shared" ca="1" si="30"/>
        <v>ნიკორა</v>
      </c>
      <c r="F170" s="6" t="str">
        <f t="shared" ca="1" si="31"/>
        <v>მოლარე</v>
      </c>
      <c r="G170" s="6" t="str">
        <f t="shared" ca="1" si="32"/>
        <v>უმაღლესი</v>
      </c>
      <c r="H170" s="6">
        <f t="shared" ca="1" si="33"/>
        <v>1638</v>
      </c>
      <c r="I170" s="6" t="str">
        <f t="shared" ca="1" si="34"/>
        <v>არდი</v>
      </c>
      <c r="J170" s="6">
        <f t="shared" ca="1" si="35"/>
        <v>216</v>
      </c>
      <c r="K170" s="6" t="str">
        <f t="shared" ca="1" si="36"/>
        <v>დიახ</v>
      </c>
      <c r="L170" s="5">
        <f t="shared" ca="1" si="37"/>
        <v>39469</v>
      </c>
      <c r="M170" s="5">
        <f t="shared" ca="1" si="38"/>
        <v>43634</v>
      </c>
    </row>
    <row r="171" spans="1:13" x14ac:dyDescent="0.3">
      <c r="A171" s="6" t="str">
        <f t="shared" ca="1" si="26"/>
        <v>მიხეილ</v>
      </c>
      <c r="B171" s="6" t="str">
        <f t="shared" ca="1" si="27"/>
        <v>აბესაძე</v>
      </c>
      <c r="C171" s="6">
        <f t="shared" ca="1" si="28"/>
        <v>47</v>
      </c>
      <c r="D171" s="6" t="str">
        <f t="shared" ca="1" si="29"/>
        <v>ახმეტა</v>
      </c>
      <c r="E171" s="6" t="str">
        <f t="shared" ca="1" si="30"/>
        <v>აპექსი</v>
      </c>
      <c r="F171" s="6" t="str">
        <f t="shared" ca="1" si="31"/>
        <v>ჟურნალისტი</v>
      </c>
      <c r="G171" s="6" t="str">
        <f t="shared" ca="1" si="32"/>
        <v>საშუალო</v>
      </c>
      <c r="H171" s="6">
        <f t="shared" ca="1" si="33"/>
        <v>3065</v>
      </c>
      <c r="I171" s="6" t="str">
        <f t="shared" ca="1" si="34"/>
        <v>იმედი ელ</v>
      </c>
      <c r="J171" s="6">
        <f t="shared" ca="1" si="35"/>
        <v>130</v>
      </c>
      <c r="K171" s="6" t="str">
        <f t="shared" ca="1" si="36"/>
        <v>დიახ</v>
      </c>
      <c r="L171" s="5">
        <f t="shared" ca="1" si="37"/>
        <v>37811</v>
      </c>
      <c r="M171" s="5">
        <f t="shared" ca="1" si="38"/>
        <v>43251</v>
      </c>
    </row>
    <row r="172" spans="1:13" x14ac:dyDescent="0.3">
      <c r="A172" s="6" t="str">
        <f t="shared" ca="1" si="26"/>
        <v>ნიკოლოზ</v>
      </c>
      <c r="B172" s="6" t="str">
        <f t="shared" ca="1" si="27"/>
        <v>გაგნიძე</v>
      </c>
      <c r="C172" s="6">
        <f t="shared" ca="1" si="28"/>
        <v>22</v>
      </c>
      <c r="D172" s="6" t="str">
        <f t="shared" ca="1" si="29"/>
        <v>ონი</v>
      </c>
      <c r="E172" s="6" t="str">
        <f t="shared" ca="1" si="30"/>
        <v>დირსი</v>
      </c>
      <c r="F172" s="6" t="str">
        <f t="shared" ca="1" si="31"/>
        <v>ჟურნალისტი</v>
      </c>
      <c r="G172" s="6" t="str">
        <f t="shared" ca="1" si="32"/>
        <v>უმაღლესი</v>
      </c>
      <c r="H172" s="6">
        <f t="shared" ca="1" si="33"/>
        <v>1583</v>
      </c>
      <c r="I172" s="6" t="str">
        <f t="shared" ca="1" si="34"/>
        <v>არდი</v>
      </c>
      <c r="J172" s="6">
        <f t="shared" ca="1" si="35"/>
        <v>91</v>
      </c>
      <c r="K172" s="6" t="str">
        <f t="shared" ca="1" si="36"/>
        <v>არა</v>
      </c>
      <c r="L172" s="5">
        <f t="shared" ca="1" si="37"/>
        <v>38928</v>
      </c>
      <c r="M172" s="5">
        <f t="shared" ca="1" si="38"/>
        <v>43653</v>
      </c>
    </row>
    <row r="173" spans="1:13" x14ac:dyDescent="0.3">
      <c r="A173" s="6" t="str">
        <f t="shared" ca="1" si="26"/>
        <v>ლელა</v>
      </c>
      <c r="B173" s="6" t="str">
        <f t="shared" ca="1" si="27"/>
        <v>მაისურაძე</v>
      </c>
      <c r="C173" s="6">
        <f t="shared" ca="1" si="28"/>
        <v>70</v>
      </c>
      <c r="D173" s="6" t="str">
        <f t="shared" ca="1" si="29"/>
        <v>ახმეტა</v>
      </c>
      <c r="E173" s="6" t="str">
        <f t="shared" ca="1" si="30"/>
        <v>კარფური</v>
      </c>
      <c r="F173" s="6" t="str">
        <f t="shared" ca="1" si="31"/>
        <v>არქიტექტორი</v>
      </c>
      <c r="G173" s="6" t="str">
        <f t="shared" ca="1" si="32"/>
        <v>უმაღლესი</v>
      </c>
      <c r="H173" s="6">
        <f t="shared" ca="1" si="33"/>
        <v>4136</v>
      </c>
      <c r="I173" s="6" t="str">
        <f t="shared" ca="1" si="34"/>
        <v>პე ეს პე</v>
      </c>
      <c r="J173" s="6">
        <f t="shared" ca="1" si="35"/>
        <v>91</v>
      </c>
      <c r="K173" s="6" t="str">
        <f t="shared" ca="1" si="36"/>
        <v>დიახ</v>
      </c>
      <c r="L173" s="5">
        <f t="shared" ca="1" si="37"/>
        <v>39461</v>
      </c>
      <c r="M173" s="5">
        <f t="shared" ca="1" si="38"/>
        <v>43762</v>
      </c>
    </row>
    <row r="174" spans="1:13" x14ac:dyDescent="0.3">
      <c r="A174" s="6" t="str">
        <f t="shared" ca="1" si="26"/>
        <v>ლუკა</v>
      </c>
      <c r="B174" s="6" t="str">
        <f t="shared" ca="1" si="27"/>
        <v>აბესაძე</v>
      </c>
      <c r="C174" s="6">
        <f t="shared" ca="1" si="28"/>
        <v>40</v>
      </c>
      <c r="D174" s="6" t="str">
        <f t="shared" ca="1" si="29"/>
        <v>ვანი</v>
      </c>
      <c r="E174" s="6" t="str">
        <f t="shared" ca="1" si="30"/>
        <v>ნომა</v>
      </c>
      <c r="F174" s="6" t="str">
        <f t="shared" ca="1" si="31"/>
        <v>მებაღე</v>
      </c>
      <c r="G174" s="6" t="str">
        <f t="shared" ca="1" si="32"/>
        <v>უმაღლესი</v>
      </c>
      <c r="H174" s="6">
        <f t="shared" ca="1" si="33"/>
        <v>2631</v>
      </c>
      <c r="I174" s="6" t="str">
        <f t="shared" ca="1" si="34"/>
        <v>ავერსი</v>
      </c>
      <c r="J174" s="6">
        <f t="shared" ca="1" si="35"/>
        <v>36</v>
      </c>
      <c r="K174" s="6" t="str">
        <f t="shared" ca="1" si="36"/>
        <v>არა</v>
      </c>
      <c r="L174" s="5">
        <f t="shared" ca="1" si="37"/>
        <v>41312</v>
      </c>
      <c r="M174" s="5">
        <f t="shared" ca="1" si="38"/>
        <v>44765</v>
      </c>
    </row>
    <row r="175" spans="1:13" x14ac:dyDescent="0.3">
      <c r="A175" s="6" t="str">
        <f t="shared" ca="1" si="26"/>
        <v>მარიამ</v>
      </c>
      <c r="B175" s="6" t="str">
        <f t="shared" ca="1" si="27"/>
        <v>მიქაძე</v>
      </c>
      <c r="C175" s="6">
        <f t="shared" ca="1" si="28"/>
        <v>24</v>
      </c>
      <c r="D175" s="6" t="str">
        <f t="shared" ca="1" si="29"/>
        <v>ონი</v>
      </c>
      <c r="E175" s="6" t="str">
        <f t="shared" ca="1" si="30"/>
        <v>არქი</v>
      </c>
      <c r="F175" s="6" t="str">
        <f t="shared" ca="1" si="31"/>
        <v>ოპერატორი</v>
      </c>
      <c r="G175" s="6" t="str">
        <f t="shared" ca="1" si="32"/>
        <v>უმაღლესი</v>
      </c>
      <c r="H175" s="6">
        <f t="shared" ca="1" si="33"/>
        <v>2204</v>
      </c>
      <c r="I175" s="6" t="str">
        <f t="shared" ca="1" si="34"/>
        <v>პე ეს პე</v>
      </c>
      <c r="J175" s="6">
        <f t="shared" ca="1" si="35"/>
        <v>93</v>
      </c>
      <c r="K175" s="6" t="str">
        <f t="shared" ca="1" si="36"/>
        <v>არა</v>
      </c>
      <c r="L175" s="5">
        <f t="shared" ca="1" si="37"/>
        <v>41439</v>
      </c>
      <c r="M175" s="5">
        <f t="shared" ca="1" si="38"/>
        <v>43090</v>
      </c>
    </row>
    <row r="176" spans="1:13" x14ac:dyDescent="0.3">
      <c r="A176" s="6" t="str">
        <f t="shared" ca="1" si="26"/>
        <v>ეკატერინე</v>
      </c>
      <c r="B176" s="6" t="str">
        <f t="shared" ca="1" si="27"/>
        <v>მიქაძე</v>
      </c>
      <c r="C176" s="6">
        <f t="shared" ca="1" si="28"/>
        <v>37</v>
      </c>
      <c r="D176" s="6" t="str">
        <f t="shared" ca="1" si="29"/>
        <v>ბორჯომი</v>
      </c>
      <c r="E176" s="6" t="str">
        <f t="shared" ca="1" si="30"/>
        <v>ნომა</v>
      </c>
      <c r="F176" s="6" t="str">
        <f t="shared" ca="1" si="31"/>
        <v>მზარეული</v>
      </c>
      <c r="G176" s="6" t="str">
        <f t="shared" ca="1" si="32"/>
        <v>საშუალო</v>
      </c>
      <c r="H176" s="6">
        <f t="shared" ca="1" si="33"/>
        <v>932</v>
      </c>
      <c r="I176" s="6" t="str">
        <f t="shared" ca="1" si="34"/>
        <v>იმედი ელ</v>
      </c>
      <c r="J176" s="6">
        <f t="shared" ca="1" si="35"/>
        <v>111</v>
      </c>
      <c r="K176" s="6" t="str">
        <f t="shared" ca="1" si="36"/>
        <v>დიახ</v>
      </c>
      <c r="L176" s="5">
        <f t="shared" ca="1" si="37"/>
        <v>41897</v>
      </c>
      <c r="M176" s="5">
        <f t="shared" ca="1" si="38"/>
        <v>44781</v>
      </c>
    </row>
    <row r="177" spans="1:13" x14ac:dyDescent="0.3">
      <c r="A177" s="6" t="str">
        <f t="shared" ca="1" si="26"/>
        <v>მართა</v>
      </c>
      <c r="B177" s="6" t="str">
        <f t="shared" ca="1" si="27"/>
        <v>ბუკია</v>
      </c>
      <c r="C177" s="6">
        <f t="shared" ca="1" si="28"/>
        <v>27</v>
      </c>
      <c r="D177" s="6" t="str">
        <f t="shared" ca="1" si="29"/>
        <v>ბორჯომი</v>
      </c>
      <c r="E177" s="6" t="str">
        <f t="shared" ca="1" si="30"/>
        <v>ლეგატო</v>
      </c>
      <c r="F177" s="6" t="str">
        <f t="shared" ca="1" si="31"/>
        <v>დირექტორი</v>
      </c>
      <c r="G177" s="6" t="str">
        <f t="shared" ca="1" si="32"/>
        <v>უმაღლესი</v>
      </c>
      <c r="H177" s="6">
        <f t="shared" ca="1" si="33"/>
        <v>4041</v>
      </c>
      <c r="I177" s="6" t="str">
        <f t="shared" ca="1" si="34"/>
        <v>ავერსი</v>
      </c>
      <c r="J177" s="6">
        <f t="shared" ca="1" si="35"/>
        <v>156</v>
      </c>
      <c r="K177" s="6" t="str">
        <f t="shared" ca="1" si="36"/>
        <v>დიახ</v>
      </c>
      <c r="L177" s="5">
        <f t="shared" ca="1" si="37"/>
        <v>39077</v>
      </c>
      <c r="M177" s="5">
        <f t="shared" ca="1" si="38"/>
        <v>43729</v>
      </c>
    </row>
    <row r="178" spans="1:13" x14ac:dyDescent="0.3">
      <c r="A178" s="6" t="str">
        <f t="shared" ca="1" si="26"/>
        <v>ნიკოლოზ</v>
      </c>
      <c r="B178" s="6" t="str">
        <f t="shared" ca="1" si="27"/>
        <v>ბერიკაშვილი</v>
      </c>
      <c r="C178" s="6">
        <f t="shared" ca="1" si="28"/>
        <v>77</v>
      </c>
      <c r="D178" s="6" t="str">
        <f t="shared" ca="1" si="29"/>
        <v>თბილისი</v>
      </c>
      <c r="E178" s="6" t="str">
        <f t="shared" ca="1" si="30"/>
        <v>მერმისი</v>
      </c>
      <c r="F178" s="6" t="str">
        <f t="shared" ca="1" si="31"/>
        <v>არქიტექტორი</v>
      </c>
      <c r="G178" s="6" t="str">
        <f t="shared" ca="1" si="32"/>
        <v>საშუალო</v>
      </c>
      <c r="H178" s="6">
        <f t="shared" ca="1" si="33"/>
        <v>893</v>
      </c>
      <c r="I178" s="6" t="str">
        <f t="shared" ca="1" si="34"/>
        <v>პე ეს პე</v>
      </c>
      <c r="J178" s="6">
        <f t="shared" ca="1" si="35"/>
        <v>276</v>
      </c>
      <c r="K178" s="6" t="str">
        <f t="shared" ca="1" si="36"/>
        <v>არა</v>
      </c>
      <c r="L178" s="5">
        <f t="shared" ca="1" si="37"/>
        <v>38254</v>
      </c>
      <c r="M178" s="5">
        <f t="shared" ca="1" si="38"/>
        <v>43967</v>
      </c>
    </row>
    <row r="179" spans="1:13" x14ac:dyDescent="0.3">
      <c r="A179" s="6" t="str">
        <f t="shared" ca="1" si="26"/>
        <v>ლუკა</v>
      </c>
      <c r="B179" s="6" t="str">
        <f t="shared" ca="1" si="27"/>
        <v>შვანგირაძე</v>
      </c>
      <c r="C179" s="6">
        <f t="shared" ca="1" si="28"/>
        <v>42</v>
      </c>
      <c r="D179" s="6" t="str">
        <f t="shared" ca="1" si="29"/>
        <v>თელავი</v>
      </c>
      <c r="E179" s="6" t="str">
        <f t="shared" ca="1" si="30"/>
        <v>აპექსი</v>
      </c>
      <c r="F179" s="6" t="str">
        <f t="shared" ca="1" si="31"/>
        <v>ქირურგი</v>
      </c>
      <c r="G179" s="6" t="str">
        <f t="shared" ca="1" si="32"/>
        <v>საშუალო</v>
      </c>
      <c r="H179" s="6">
        <f t="shared" ca="1" si="33"/>
        <v>676</v>
      </c>
      <c r="I179" s="6" t="str">
        <f t="shared" ca="1" si="34"/>
        <v>ალდაგი</v>
      </c>
      <c r="J179" s="6">
        <f t="shared" ca="1" si="35"/>
        <v>129</v>
      </c>
      <c r="K179" s="6" t="str">
        <f t="shared" ca="1" si="36"/>
        <v>არა</v>
      </c>
      <c r="L179" s="5">
        <f t="shared" ca="1" si="37"/>
        <v>42059</v>
      </c>
      <c r="M179" s="5">
        <f t="shared" ca="1" si="38"/>
        <v>43864</v>
      </c>
    </row>
    <row r="180" spans="1:13" x14ac:dyDescent="0.3">
      <c r="A180" s="6" t="str">
        <f t="shared" ca="1" si="26"/>
        <v>გელა</v>
      </c>
      <c r="B180" s="6" t="str">
        <f t="shared" ca="1" si="27"/>
        <v>სხირტლაძე</v>
      </c>
      <c r="C180" s="6">
        <f t="shared" ca="1" si="28"/>
        <v>52</v>
      </c>
      <c r="D180" s="6" t="str">
        <f t="shared" ca="1" si="29"/>
        <v>ბორჯომი</v>
      </c>
      <c r="E180" s="6" t="str">
        <f t="shared" ca="1" si="30"/>
        <v>გუდვილი</v>
      </c>
      <c r="F180" s="6" t="str">
        <f t="shared" ca="1" si="31"/>
        <v>ბუღალტერი</v>
      </c>
      <c r="G180" s="6" t="str">
        <f t="shared" ca="1" si="32"/>
        <v>საშუალო</v>
      </c>
      <c r="H180" s="6">
        <f t="shared" ca="1" si="33"/>
        <v>3571</v>
      </c>
      <c r="I180" s="6" t="str">
        <f t="shared" ca="1" si="34"/>
        <v>პე ეს პე</v>
      </c>
      <c r="J180" s="6">
        <f t="shared" ca="1" si="35"/>
        <v>56</v>
      </c>
      <c r="K180" s="6" t="str">
        <f t="shared" ca="1" si="36"/>
        <v>არა</v>
      </c>
      <c r="L180" s="5">
        <f t="shared" ca="1" si="37"/>
        <v>37240</v>
      </c>
      <c r="M180" s="5">
        <f t="shared" ca="1" si="38"/>
        <v>44485</v>
      </c>
    </row>
    <row r="181" spans="1:13" x14ac:dyDescent="0.3">
      <c r="A181" s="6" t="str">
        <f t="shared" ca="1" si="26"/>
        <v>ქეთევან</v>
      </c>
      <c r="B181" s="6" t="str">
        <f t="shared" ca="1" si="27"/>
        <v>ადუაშვილი</v>
      </c>
      <c r="C181" s="6">
        <f t="shared" ca="1" si="28"/>
        <v>39</v>
      </c>
      <c r="D181" s="6" t="str">
        <f t="shared" ca="1" si="29"/>
        <v>ახალქალაქი</v>
      </c>
      <c r="E181" s="6" t="str">
        <f t="shared" ca="1" si="30"/>
        <v>ალფა</v>
      </c>
      <c r="F181" s="6" t="str">
        <f t="shared" ca="1" si="31"/>
        <v>ბუღალტერი</v>
      </c>
      <c r="G181" s="6" t="str">
        <f t="shared" ca="1" si="32"/>
        <v>საშუალო</v>
      </c>
      <c r="H181" s="6">
        <f t="shared" ca="1" si="33"/>
        <v>1339</v>
      </c>
      <c r="I181" s="6" t="str">
        <f t="shared" ca="1" si="34"/>
        <v>არდი</v>
      </c>
      <c r="J181" s="6">
        <f t="shared" ca="1" si="35"/>
        <v>32</v>
      </c>
      <c r="K181" s="6" t="str">
        <f t="shared" ca="1" si="36"/>
        <v>დიახ</v>
      </c>
      <c r="L181" s="5">
        <f t="shared" ca="1" si="37"/>
        <v>37556</v>
      </c>
      <c r="M181" s="5">
        <f t="shared" ca="1" si="38"/>
        <v>44269</v>
      </c>
    </row>
    <row r="182" spans="1:13" x14ac:dyDescent="0.3">
      <c r="A182" s="6" t="str">
        <f t="shared" ca="1" si="26"/>
        <v>ქეთევან</v>
      </c>
      <c r="B182" s="6" t="str">
        <f t="shared" ca="1" si="27"/>
        <v>მიქაძე</v>
      </c>
      <c r="C182" s="6">
        <f t="shared" ca="1" si="28"/>
        <v>29</v>
      </c>
      <c r="D182" s="6" t="str">
        <f t="shared" ca="1" si="29"/>
        <v>გურჯაანი</v>
      </c>
      <c r="E182" s="6" t="str">
        <f t="shared" ca="1" si="30"/>
        <v>ალფა</v>
      </c>
      <c r="F182" s="6" t="str">
        <f t="shared" ca="1" si="31"/>
        <v>პროგრამისტი</v>
      </c>
      <c r="G182" s="6" t="str">
        <f t="shared" ca="1" si="32"/>
        <v>უმაღლესი</v>
      </c>
      <c r="H182" s="6">
        <f t="shared" ca="1" si="33"/>
        <v>2112</v>
      </c>
      <c r="I182" s="6" t="str">
        <f t="shared" ca="1" si="34"/>
        <v>პე ეს პე</v>
      </c>
      <c r="J182" s="6">
        <f t="shared" ca="1" si="35"/>
        <v>296</v>
      </c>
      <c r="K182" s="6" t="str">
        <f t="shared" ca="1" si="36"/>
        <v>არა</v>
      </c>
      <c r="L182" s="5">
        <f t="shared" ca="1" si="37"/>
        <v>38431</v>
      </c>
      <c r="M182" s="5">
        <f t="shared" ca="1" si="38"/>
        <v>43151</v>
      </c>
    </row>
    <row r="183" spans="1:13" x14ac:dyDescent="0.3">
      <c r="A183" s="6" t="str">
        <f t="shared" ca="1" si="26"/>
        <v>ეკატერინე</v>
      </c>
      <c r="B183" s="6" t="str">
        <f t="shared" ca="1" si="27"/>
        <v>გაგნიძე</v>
      </c>
      <c r="C183" s="6">
        <f t="shared" ca="1" si="28"/>
        <v>57</v>
      </c>
      <c r="D183" s="6" t="str">
        <f t="shared" ca="1" si="29"/>
        <v>ოზურგეთი</v>
      </c>
      <c r="E183" s="6" t="str">
        <f t="shared" ca="1" si="30"/>
        <v>ნომა</v>
      </c>
      <c r="F183" s="6" t="str">
        <f t="shared" ca="1" si="31"/>
        <v>მებაღე</v>
      </c>
      <c r="G183" s="6" t="str">
        <f t="shared" ca="1" si="32"/>
        <v>საშუალო</v>
      </c>
      <c r="H183" s="6">
        <f t="shared" ca="1" si="33"/>
        <v>2115</v>
      </c>
      <c r="I183" s="6" t="str">
        <f t="shared" ca="1" si="34"/>
        <v>იმედი ელ</v>
      </c>
      <c r="J183" s="6">
        <f t="shared" ca="1" si="35"/>
        <v>47</v>
      </c>
      <c r="K183" s="6" t="str">
        <f t="shared" ca="1" si="36"/>
        <v>დიახ</v>
      </c>
      <c r="L183" s="5">
        <f t="shared" ca="1" si="37"/>
        <v>39190</v>
      </c>
      <c r="M183" s="5">
        <f t="shared" ca="1" si="38"/>
        <v>43330</v>
      </c>
    </row>
    <row r="184" spans="1:13" x14ac:dyDescent="0.3">
      <c r="A184" s="6" t="str">
        <f t="shared" ca="1" si="26"/>
        <v>ანა</v>
      </c>
      <c r="B184" s="6" t="str">
        <f t="shared" ca="1" si="27"/>
        <v>მაისურაძე</v>
      </c>
      <c r="C184" s="6">
        <f t="shared" ca="1" si="28"/>
        <v>51</v>
      </c>
      <c r="D184" s="6" t="str">
        <f t="shared" ca="1" si="29"/>
        <v>მცხეთა</v>
      </c>
      <c r="E184" s="6" t="str">
        <f t="shared" ca="1" si="30"/>
        <v>ნიკორა</v>
      </c>
      <c r="F184" s="6" t="str">
        <f t="shared" ca="1" si="31"/>
        <v>ოპერატორი</v>
      </c>
      <c r="G184" s="6" t="str">
        <f t="shared" ca="1" si="32"/>
        <v>უმაღლესი</v>
      </c>
      <c r="H184" s="6">
        <f t="shared" ca="1" si="33"/>
        <v>2814</v>
      </c>
      <c r="I184" s="6" t="str">
        <f t="shared" ca="1" si="34"/>
        <v>ჯიპიაი ჰოლდინგი</v>
      </c>
      <c r="J184" s="6">
        <f t="shared" ca="1" si="35"/>
        <v>251</v>
      </c>
      <c r="K184" s="6" t="str">
        <f t="shared" ca="1" si="36"/>
        <v>არა</v>
      </c>
      <c r="L184" s="5">
        <f t="shared" ca="1" si="37"/>
        <v>40414</v>
      </c>
      <c r="M184" s="5">
        <f t="shared" ca="1" si="38"/>
        <v>43184</v>
      </c>
    </row>
    <row r="185" spans="1:13" x14ac:dyDescent="0.3">
      <c r="A185" s="6" t="str">
        <f t="shared" ca="1" si="26"/>
        <v>ნიკოლოზ</v>
      </c>
      <c r="B185" s="6" t="str">
        <f t="shared" ca="1" si="27"/>
        <v>გიგაური</v>
      </c>
      <c r="C185" s="6">
        <f t="shared" ca="1" si="28"/>
        <v>46</v>
      </c>
      <c r="D185" s="6" t="str">
        <f t="shared" ca="1" si="29"/>
        <v>ფოთი</v>
      </c>
      <c r="E185" s="6" t="str">
        <f t="shared" ca="1" si="30"/>
        <v>ხარება</v>
      </c>
      <c r="F185" s="6" t="str">
        <f t="shared" ca="1" si="31"/>
        <v>ოპერატორი</v>
      </c>
      <c r="G185" s="6" t="str">
        <f t="shared" ca="1" si="32"/>
        <v>საშუალო</v>
      </c>
      <c r="H185" s="6">
        <f t="shared" ca="1" si="33"/>
        <v>2397</v>
      </c>
      <c r="I185" s="6" t="str">
        <f t="shared" ca="1" si="34"/>
        <v>იმედი ელ</v>
      </c>
      <c r="J185" s="6">
        <f t="shared" ca="1" si="35"/>
        <v>125</v>
      </c>
      <c r="K185" s="6" t="str">
        <f t="shared" ca="1" si="36"/>
        <v>არა</v>
      </c>
      <c r="L185" s="5">
        <f t="shared" ca="1" si="37"/>
        <v>38716</v>
      </c>
      <c r="M185" s="5">
        <f t="shared" ca="1" si="38"/>
        <v>43629</v>
      </c>
    </row>
    <row r="186" spans="1:13" x14ac:dyDescent="0.3">
      <c r="A186" s="6" t="str">
        <f t="shared" ca="1" si="26"/>
        <v>ლუკა</v>
      </c>
      <c r="B186" s="6" t="str">
        <f t="shared" ca="1" si="27"/>
        <v>რეხვიაშვილი</v>
      </c>
      <c r="C186" s="6">
        <f t="shared" ca="1" si="28"/>
        <v>53</v>
      </c>
      <c r="D186" s="6" t="str">
        <f t="shared" ca="1" si="29"/>
        <v>ოზურგეთი</v>
      </c>
      <c r="E186" s="6" t="str">
        <f t="shared" ca="1" si="30"/>
        <v>ნომა</v>
      </c>
      <c r="F186" s="6" t="str">
        <f t="shared" ca="1" si="31"/>
        <v>მასწავლებელი</v>
      </c>
      <c r="G186" s="6" t="str">
        <f t="shared" ca="1" si="32"/>
        <v>საშუალო</v>
      </c>
      <c r="H186" s="6">
        <f t="shared" ca="1" si="33"/>
        <v>2921</v>
      </c>
      <c r="I186" s="6" t="str">
        <f t="shared" ca="1" si="34"/>
        <v>ჯიპიაი ჰოლდინგი</v>
      </c>
      <c r="J186" s="6">
        <f t="shared" ca="1" si="35"/>
        <v>95</v>
      </c>
      <c r="K186" s="6" t="str">
        <f t="shared" ca="1" si="36"/>
        <v>არა</v>
      </c>
      <c r="L186" s="5">
        <f t="shared" ca="1" si="37"/>
        <v>37370</v>
      </c>
      <c r="M186" s="5">
        <f t="shared" ca="1" si="38"/>
        <v>43018</v>
      </c>
    </row>
    <row r="187" spans="1:13" x14ac:dyDescent="0.3">
      <c r="A187" s="6" t="str">
        <f t="shared" ca="1" si="26"/>
        <v>თომა</v>
      </c>
      <c r="B187" s="6" t="str">
        <f t="shared" ca="1" si="27"/>
        <v>კალანდარიშვილი</v>
      </c>
      <c r="C187" s="6">
        <f t="shared" ca="1" si="28"/>
        <v>74</v>
      </c>
      <c r="D187" s="6" t="str">
        <f t="shared" ca="1" si="29"/>
        <v>ონი</v>
      </c>
      <c r="E187" s="6" t="str">
        <f t="shared" ca="1" si="30"/>
        <v>ალფა</v>
      </c>
      <c r="F187" s="6" t="str">
        <f t="shared" ca="1" si="31"/>
        <v>პროგრამისტი</v>
      </c>
      <c r="G187" s="6" t="str">
        <f t="shared" ca="1" si="32"/>
        <v>უმაღლესი</v>
      </c>
      <c r="H187" s="6">
        <f t="shared" ca="1" si="33"/>
        <v>869</v>
      </c>
      <c r="I187" s="6" t="str">
        <f t="shared" ca="1" si="34"/>
        <v>არდი</v>
      </c>
      <c r="J187" s="6">
        <f t="shared" ca="1" si="35"/>
        <v>48</v>
      </c>
      <c r="K187" s="6" t="str">
        <f t="shared" ca="1" si="36"/>
        <v>დიახ</v>
      </c>
      <c r="L187" s="5">
        <f t="shared" ca="1" si="37"/>
        <v>40335</v>
      </c>
      <c r="M187" s="5">
        <f t="shared" ca="1" si="38"/>
        <v>44497</v>
      </c>
    </row>
    <row r="188" spans="1:13" x14ac:dyDescent="0.3">
      <c r="A188" s="6" t="str">
        <f t="shared" ca="1" si="26"/>
        <v>დავით</v>
      </c>
      <c r="B188" s="6" t="str">
        <f t="shared" ca="1" si="27"/>
        <v>აბაშიძე</v>
      </c>
      <c r="C188" s="6">
        <f t="shared" ca="1" si="28"/>
        <v>41</v>
      </c>
      <c r="D188" s="6" t="str">
        <f t="shared" ca="1" si="29"/>
        <v>ფოთი</v>
      </c>
      <c r="E188" s="6" t="str">
        <f t="shared" ca="1" si="30"/>
        <v>კარფური</v>
      </c>
      <c r="F188" s="6" t="str">
        <f t="shared" ca="1" si="31"/>
        <v>ქირურგი</v>
      </c>
      <c r="G188" s="6" t="str">
        <f t="shared" ca="1" si="32"/>
        <v>უმაღლესი</v>
      </c>
      <c r="H188" s="6">
        <f t="shared" ca="1" si="33"/>
        <v>1738</v>
      </c>
      <c r="I188" s="6" t="str">
        <f t="shared" ca="1" si="34"/>
        <v>ავერსი</v>
      </c>
      <c r="J188" s="6">
        <f t="shared" ca="1" si="35"/>
        <v>86</v>
      </c>
      <c r="K188" s="6" t="str">
        <f t="shared" ca="1" si="36"/>
        <v>არა</v>
      </c>
      <c r="L188" s="5">
        <f t="shared" ca="1" si="37"/>
        <v>41111</v>
      </c>
      <c r="M188" s="5">
        <f t="shared" ca="1" si="38"/>
        <v>44402</v>
      </c>
    </row>
    <row r="189" spans="1:13" x14ac:dyDescent="0.3">
      <c r="A189" s="6" t="str">
        <f t="shared" ca="1" si="26"/>
        <v>დავით</v>
      </c>
      <c r="B189" s="6" t="str">
        <f t="shared" ca="1" si="27"/>
        <v>ბერიკაშვილი</v>
      </c>
      <c r="C189" s="6">
        <f t="shared" ca="1" si="28"/>
        <v>30</v>
      </c>
      <c r="D189" s="6" t="str">
        <f t="shared" ca="1" si="29"/>
        <v>თბილისი</v>
      </c>
      <c r="E189" s="6" t="str">
        <f t="shared" ca="1" si="30"/>
        <v>პომოდორისიმო</v>
      </c>
      <c r="F189" s="6" t="str">
        <f t="shared" ca="1" si="31"/>
        <v>მასწავლებელი</v>
      </c>
      <c r="G189" s="6" t="str">
        <f t="shared" ca="1" si="32"/>
        <v>უმაღლესი</v>
      </c>
      <c r="H189" s="6">
        <f t="shared" ca="1" si="33"/>
        <v>3310</v>
      </c>
      <c r="I189" s="6" t="str">
        <f t="shared" ca="1" si="34"/>
        <v>პე ეს პე</v>
      </c>
      <c r="J189" s="6">
        <f t="shared" ca="1" si="35"/>
        <v>249</v>
      </c>
      <c r="K189" s="6" t="str">
        <f t="shared" ca="1" si="36"/>
        <v>დიახ</v>
      </c>
      <c r="L189" s="5">
        <f t="shared" ca="1" si="37"/>
        <v>40919</v>
      </c>
      <c r="M189" s="5">
        <f t="shared" ca="1" si="38"/>
        <v>44742</v>
      </c>
    </row>
    <row r="190" spans="1:13" x14ac:dyDescent="0.3">
      <c r="A190" s="6" t="str">
        <f t="shared" ca="1" si="26"/>
        <v>ნინო</v>
      </c>
      <c r="B190" s="6" t="str">
        <f t="shared" ca="1" si="27"/>
        <v>დემეტრაშვილი</v>
      </c>
      <c r="C190" s="6">
        <f t="shared" ca="1" si="28"/>
        <v>41</v>
      </c>
      <c r="D190" s="6" t="str">
        <f t="shared" ca="1" si="29"/>
        <v>თბილისი</v>
      </c>
      <c r="E190" s="6" t="str">
        <f t="shared" ca="1" si="30"/>
        <v>ლეგატო</v>
      </c>
      <c r="F190" s="6" t="str">
        <f t="shared" ca="1" si="31"/>
        <v>ოპერატორი</v>
      </c>
      <c r="G190" s="6" t="str">
        <f t="shared" ca="1" si="32"/>
        <v>საშუალო</v>
      </c>
      <c r="H190" s="6">
        <f t="shared" ca="1" si="33"/>
        <v>1294</v>
      </c>
      <c r="I190" s="6" t="str">
        <f t="shared" ca="1" si="34"/>
        <v>ალდაგი</v>
      </c>
      <c r="J190" s="6">
        <f t="shared" ca="1" si="35"/>
        <v>267</v>
      </c>
      <c r="K190" s="6" t="str">
        <f t="shared" ca="1" si="36"/>
        <v>არა</v>
      </c>
      <c r="L190" s="5">
        <f t="shared" ca="1" si="37"/>
        <v>41027</v>
      </c>
      <c r="M190" s="5">
        <f t="shared" ca="1" si="38"/>
        <v>44382</v>
      </c>
    </row>
    <row r="191" spans="1:13" x14ac:dyDescent="0.3">
      <c r="A191" s="6" t="str">
        <f t="shared" ca="1" si="26"/>
        <v>ალექსანდრე</v>
      </c>
      <c r="B191" s="6" t="str">
        <f t="shared" ca="1" si="27"/>
        <v>მიქაძე</v>
      </c>
      <c r="C191" s="6">
        <f t="shared" ca="1" si="28"/>
        <v>53</v>
      </c>
      <c r="D191" s="6" t="str">
        <f t="shared" ca="1" si="29"/>
        <v>თბილისი</v>
      </c>
      <c r="E191" s="6" t="str">
        <f t="shared" ca="1" si="30"/>
        <v>არქი</v>
      </c>
      <c r="F191" s="6" t="str">
        <f t="shared" ca="1" si="31"/>
        <v>მასწავლებელი</v>
      </c>
      <c r="G191" s="6" t="str">
        <f t="shared" ca="1" si="32"/>
        <v>საშუალო</v>
      </c>
      <c r="H191" s="6">
        <f t="shared" ca="1" si="33"/>
        <v>3419</v>
      </c>
      <c r="I191" s="6" t="str">
        <f t="shared" ca="1" si="34"/>
        <v>პე ეს პე</v>
      </c>
      <c r="J191" s="6">
        <f t="shared" ca="1" si="35"/>
        <v>216</v>
      </c>
      <c r="K191" s="6" t="str">
        <f t="shared" ca="1" si="36"/>
        <v>არა</v>
      </c>
      <c r="L191" s="5">
        <f t="shared" ca="1" si="37"/>
        <v>41086</v>
      </c>
      <c r="M191" s="5">
        <f t="shared" ca="1" si="38"/>
        <v>44316</v>
      </c>
    </row>
    <row r="192" spans="1:13" x14ac:dyDescent="0.3">
      <c r="A192" s="6" t="str">
        <f t="shared" ca="1" si="26"/>
        <v>მართა</v>
      </c>
      <c r="B192" s="6" t="str">
        <f t="shared" ca="1" si="27"/>
        <v>სააკაძე</v>
      </c>
      <c r="C192" s="6">
        <f t="shared" ca="1" si="28"/>
        <v>44</v>
      </c>
      <c r="D192" s="6" t="str">
        <f t="shared" ca="1" si="29"/>
        <v>ბორჯომი</v>
      </c>
      <c r="E192" s="6" t="str">
        <f t="shared" ca="1" si="30"/>
        <v>ალფა</v>
      </c>
      <c r="F192" s="6" t="str">
        <f t="shared" ca="1" si="31"/>
        <v>მძღოლი</v>
      </c>
      <c r="G192" s="6" t="str">
        <f t="shared" ca="1" si="32"/>
        <v>უმაღლესი</v>
      </c>
      <c r="H192" s="6">
        <f t="shared" ca="1" si="33"/>
        <v>3212</v>
      </c>
      <c r="I192" s="6" t="str">
        <f t="shared" ca="1" si="34"/>
        <v>იმედი ელ</v>
      </c>
      <c r="J192" s="6">
        <f t="shared" ca="1" si="35"/>
        <v>252</v>
      </c>
      <c r="K192" s="6" t="str">
        <f t="shared" ca="1" si="36"/>
        <v>არა</v>
      </c>
      <c r="L192" s="5">
        <f t="shared" ca="1" si="37"/>
        <v>40406</v>
      </c>
      <c r="M192" s="5">
        <f t="shared" ca="1" si="38"/>
        <v>44721</v>
      </c>
    </row>
    <row r="193" spans="1:13" x14ac:dyDescent="0.3">
      <c r="A193" s="6" t="str">
        <f t="shared" ca="1" si="26"/>
        <v>დავით</v>
      </c>
      <c r="B193" s="6" t="str">
        <f t="shared" ca="1" si="27"/>
        <v>ქართველიშვილი</v>
      </c>
      <c r="C193" s="6">
        <f t="shared" ca="1" si="28"/>
        <v>68</v>
      </c>
      <c r="D193" s="6" t="str">
        <f t="shared" ca="1" si="29"/>
        <v>თბილისი</v>
      </c>
      <c r="E193" s="6" t="str">
        <f t="shared" ca="1" si="30"/>
        <v>დირსი</v>
      </c>
      <c r="F193" s="6" t="str">
        <f t="shared" ca="1" si="31"/>
        <v>არქიტექტორი</v>
      </c>
      <c r="G193" s="6" t="str">
        <f t="shared" ca="1" si="32"/>
        <v>საშუალო</v>
      </c>
      <c r="H193" s="6">
        <f t="shared" ca="1" si="33"/>
        <v>2373</v>
      </c>
      <c r="I193" s="6" t="str">
        <f t="shared" ca="1" si="34"/>
        <v>ალდაგი</v>
      </c>
      <c r="J193" s="6">
        <f t="shared" ca="1" si="35"/>
        <v>49</v>
      </c>
      <c r="K193" s="6" t="str">
        <f t="shared" ca="1" si="36"/>
        <v>დიახ</v>
      </c>
      <c r="L193" s="5">
        <f t="shared" ca="1" si="37"/>
        <v>42828</v>
      </c>
      <c r="M193" s="5">
        <f t="shared" ca="1" si="38"/>
        <v>43282</v>
      </c>
    </row>
    <row r="194" spans="1:13" x14ac:dyDescent="0.3">
      <c r="A194" s="6" t="str">
        <f t="shared" ref="A194:A211" ca="1" si="39">CHOOSE(RANDBETWEEN(1,15),"ანა","გიორგი","ქეთევან","ნინო","მარიამ","დავით","ლუკა","ალექსანდრე","მართა","ნიკოლოზ","თომა","ეკატერინე","მიხეილ","ლელა","გელა")</f>
        <v>მართა</v>
      </c>
      <c r="B194" s="6" t="str">
        <f t="shared" ca="1" si="27"/>
        <v>გიორგაძე</v>
      </c>
      <c r="C194" s="6">
        <f t="shared" ca="1" si="28"/>
        <v>51</v>
      </c>
      <c r="D194" s="6" t="str">
        <f t="shared" ca="1" si="29"/>
        <v>ონი</v>
      </c>
      <c r="E194" s="6" t="str">
        <f t="shared" ca="1" si="30"/>
        <v>ნომა</v>
      </c>
      <c r="F194" s="6" t="str">
        <f t="shared" ca="1" si="31"/>
        <v>მასწავლებელი</v>
      </c>
      <c r="G194" s="6" t="str">
        <f t="shared" ca="1" si="32"/>
        <v>უმაღლესი</v>
      </c>
      <c r="H194" s="6">
        <f t="shared" ca="1" si="33"/>
        <v>3472</v>
      </c>
      <c r="I194" s="6" t="str">
        <f t="shared" ca="1" si="34"/>
        <v>იმედი ელ</v>
      </c>
      <c r="J194" s="6">
        <f t="shared" ca="1" si="35"/>
        <v>47</v>
      </c>
      <c r="K194" s="6" t="str">
        <f t="shared" ca="1" si="36"/>
        <v>დიახ</v>
      </c>
      <c r="L194" s="5">
        <f t="shared" ca="1" si="37"/>
        <v>41900</v>
      </c>
      <c r="M194" s="5">
        <f t="shared" ca="1" si="38"/>
        <v>44549</v>
      </c>
    </row>
    <row r="195" spans="1:13" x14ac:dyDescent="0.3">
      <c r="A195" s="6" t="str">
        <f t="shared" ca="1" si="39"/>
        <v>ქეთევან</v>
      </c>
      <c r="B195" s="6" t="str">
        <f t="shared" ref="B195:B211" ca="1" si="40">CHOOSE(RANDBETWEEN(1,25),"აბაშიძე","ადამია","სააკაძე","ადუაშვილი","ბუკია","ცაგარეიშვილი","გიგაური","კერესელიძე","მაისურაძე","შვანგირაძე","ადამაშვილი","გაგნიძე","დემეტრაშვილი","კალაძე","სხირტლაძე","მაღლაკელიძე","აბესაძე","კალანდარიშვილი","რეხვიაშვილი","გიორგაძე","ბორცვაძე","ქართველიშვილი","ბენიძე","მიქაძე","ბერიკაშვილი")</f>
        <v>ბორცვაძე</v>
      </c>
      <c r="C195" s="6">
        <f t="shared" ref="C195:C211" ca="1" si="41">RANDBETWEEN(18,78)</f>
        <v>64</v>
      </c>
      <c r="D195" s="6" t="str">
        <f t="shared" ref="D195:D211" ca="1" si="42">CHOOSE(RANDBETWEEN(1,15),"თბილისი","ბათუმი","გორი","ქუთაისი","თელავი","მცხეთა","ბორჯომი","ფოთი","გურჯაანი","ოზურგეთი","ონი","კასპი","ახმეტა","ვანი","ახალქალაქი")</f>
        <v>კასპი</v>
      </c>
      <c r="E195" s="6" t="str">
        <f t="shared" ref="E195:E211" ca="1" si="43">CHOOSE(RANDBETWEEN(1,15),"ნიკორა","დირსი","გუდვილი","აპექსი","ხარება","არდი","ალფა","მერმისი","ნომა","სტამბა","არმანი","კარფური","ლეგატო","პომოდორისიმო","არქი")</f>
        <v>ალფა</v>
      </c>
      <c r="F195" s="6" t="str">
        <f t="shared" ref="F195:F211" ca="1" si="44">CHOOSE(RANDBETWEEN(1,20),"მზარეული","დირექტორი","კონსულტანტი","ოპერატორი","პროგრამისტი","ინჟინერი","მხატვარ-დიზაინერი","არქივარიუსი","კარდიოლოგი","არქიტექტორი","მძღოლი","მცხობელი","მოლარე","ჟურნალისტი","ელექტრიკოსი","ბუღალტერი","მასწავლებელი","ქირურგი","მებაღე","რეჟისორი")</f>
        <v>მასწავლებელი</v>
      </c>
      <c r="G195" s="6" t="str">
        <f t="shared" ref="G195:G211" ca="1" si="45">CHOOSE(RANDBETWEEN(1,2),"საშუალო","უმაღლესი")</f>
        <v>უმაღლესი</v>
      </c>
      <c r="H195" s="6">
        <f t="shared" ref="H195:H211" ca="1" si="46">RANDBETWEEN(500,4500)</f>
        <v>3263</v>
      </c>
      <c r="I195" s="6" t="str">
        <f t="shared" ref="I195:I211" ca="1" si="47">CHOOSE(RANDBETWEEN(1,6),"არდი","ალდაგი","ჯიპიაი ჰოლდინგი","იმედი ელ","პე ეს პე","ავერსი")</f>
        <v>ალდაგი</v>
      </c>
      <c r="J195" s="6">
        <f t="shared" ref="J195:J211" ca="1" si="48">RANDBETWEEN(25,300)</f>
        <v>214</v>
      </c>
      <c r="K195" s="6" t="str">
        <f t="shared" ref="K195:K211" ca="1" si="49">CHOOSE(RANDBETWEEN(1,2),"დიახ","არა")</f>
        <v>დიახ</v>
      </c>
      <c r="L195" s="5">
        <f t="shared" ref="L195:L211" ca="1" si="50">RANDBETWEEN(36989,42900)</f>
        <v>38788</v>
      </c>
      <c r="M195" s="5">
        <f t="shared" ref="M195:M211" ca="1" si="51">RANDBETWEEN(42900,44800)</f>
        <v>43008</v>
      </c>
    </row>
    <row r="196" spans="1:13" x14ac:dyDescent="0.3">
      <c r="A196" s="6" t="str">
        <f t="shared" ca="1" si="39"/>
        <v>მარიამ</v>
      </c>
      <c r="B196" s="6" t="str">
        <f t="shared" ca="1" si="40"/>
        <v>დემეტრაშვილი</v>
      </c>
      <c r="C196" s="6">
        <f t="shared" ca="1" si="41"/>
        <v>21</v>
      </c>
      <c r="D196" s="6" t="str">
        <f t="shared" ca="1" si="42"/>
        <v>თბილისი</v>
      </c>
      <c r="E196" s="6" t="str">
        <f t="shared" ca="1" si="43"/>
        <v>ლეგატო</v>
      </c>
      <c r="F196" s="6" t="str">
        <f t="shared" ca="1" si="44"/>
        <v>ინჟინერი</v>
      </c>
      <c r="G196" s="6" t="str">
        <f t="shared" ca="1" si="45"/>
        <v>უმაღლესი</v>
      </c>
      <c r="H196" s="6">
        <f t="shared" ca="1" si="46"/>
        <v>3952</v>
      </c>
      <c r="I196" s="6" t="str">
        <f t="shared" ca="1" si="47"/>
        <v>ავერსი</v>
      </c>
      <c r="J196" s="6">
        <f t="shared" ca="1" si="48"/>
        <v>256</v>
      </c>
      <c r="K196" s="6" t="str">
        <f t="shared" ca="1" si="49"/>
        <v>დიახ</v>
      </c>
      <c r="L196" s="5">
        <f t="shared" ca="1" si="50"/>
        <v>42454</v>
      </c>
      <c r="M196" s="5">
        <f t="shared" ca="1" si="51"/>
        <v>44372</v>
      </c>
    </row>
    <row r="197" spans="1:13" x14ac:dyDescent="0.3">
      <c r="A197" s="6" t="str">
        <f t="shared" ca="1" si="39"/>
        <v>დავით</v>
      </c>
      <c r="B197" s="6" t="str">
        <f t="shared" ca="1" si="40"/>
        <v>ადამაშვილი</v>
      </c>
      <c r="C197" s="6">
        <f t="shared" ca="1" si="41"/>
        <v>73</v>
      </c>
      <c r="D197" s="6" t="str">
        <f t="shared" ca="1" si="42"/>
        <v>გორი</v>
      </c>
      <c r="E197" s="6" t="str">
        <f t="shared" ca="1" si="43"/>
        <v>ნომა</v>
      </c>
      <c r="F197" s="6" t="str">
        <f t="shared" ca="1" si="44"/>
        <v>რეჟისორი</v>
      </c>
      <c r="G197" s="6" t="str">
        <f t="shared" ca="1" si="45"/>
        <v>უმაღლესი</v>
      </c>
      <c r="H197" s="6">
        <f t="shared" ca="1" si="46"/>
        <v>3776</v>
      </c>
      <c r="I197" s="6" t="str">
        <f t="shared" ca="1" si="47"/>
        <v>არდი</v>
      </c>
      <c r="J197" s="6">
        <f t="shared" ca="1" si="48"/>
        <v>76</v>
      </c>
      <c r="K197" s="6" t="str">
        <f t="shared" ca="1" si="49"/>
        <v>დიახ</v>
      </c>
      <c r="L197" s="5">
        <f t="shared" ca="1" si="50"/>
        <v>39867</v>
      </c>
      <c r="M197" s="5">
        <f t="shared" ca="1" si="51"/>
        <v>43717</v>
      </c>
    </row>
    <row r="198" spans="1:13" x14ac:dyDescent="0.3">
      <c r="A198" s="6" t="str">
        <f t="shared" ca="1" si="39"/>
        <v>მარიამ</v>
      </c>
      <c r="B198" s="6" t="str">
        <f t="shared" ca="1" si="40"/>
        <v>ადამია</v>
      </c>
      <c r="C198" s="6">
        <f t="shared" ca="1" si="41"/>
        <v>39</v>
      </c>
      <c r="D198" s="6" t="str">
        <f t="shared" ca="1" si="42"/>
        <v>ვანი</v>
      </c>
      <c r="E198" s="6" t="str">
        <f t="shared" ca="1" si="43"/>
        <v>გუდვილი</v>
      </c>
      <c r="F198" s="6" t="str">
        <f t="shared" ca="1" si="44"/>
        <v>რეჟისორი</v>
      </c>
      <c r="G198" s="6" t="str">
        <f t="shared" ca="1" si="45"/>
        <v>საშუალო</v>
      </c>
      <c r="H198" s="6">
        <f t="shared" ca="1" si="46"/>
        <v>3410</v>
      </c>
      <c r="I198" s="6" t="str">
        <f t="shared" ca="1" si="47"/>
        <v>პე ეს პე</v>
      </c>
      <c r="J198" s="6">
        <f t="shared" ca="1" si="48"/>
        <v>265</v>
      </c>
      <c r="K198" s="6" t="str">
        <f t="shared" ca="1" si="49"/>
        <v>დიახ</v>
      </c>
      <c r="L198" s="5">
        <f t="shared" ca="1" si="50"/>
        <v>37060</v>
      </c>
      <c r="M198" s="5">
        <f t="shared" ca="1" si="51"/>
        <v>42999</v>
      </c>
    </row>
    <row r="199" spans="1:13" x14ac:dyDescent="0.3">
      <c r="A199" s="6" t="str">
        <f t="shared" ca="1" si="39"/>
        <v>გელა</v>
      </c>
      <c r="B199" s="6" t="str">
        <f t="shared" ca="1" si="40"/>
        <v>ბერიკაშვილი</v>
      </c>
      <c r="C199" s="6">
        <f t="shared" ca="1" si="41"/>
        <v>41</v>
      </c>
      <c r="D199" s="6" t="str">
        <f t="shared" ca="1" si="42"/>
        <v>თბილისი</v>
      </c>
      <c r="E199" s="6" t="str">
        <f t="shared" ca="1" si="43"/>
        <v>კარფური</v>
      </c>
      <c r="F199" s="6" t="str">
        <f t="shared" ca="1" si="44"/>
        <v>ჟურნალისტი</v>
      </c>
      <c r="G199" s="6" t="str">
        <f t="shared" ca="1" si="45"/>
        <v>უმაღლესი</v>
      </c>
      <c r="H199" s="6">
        <f t="shared" ca="1" si="46"/>
        <v>2937</v>
      </c>
      <c r="I199" s="6" t="str">
        <f t="shared" ca="1" si="47"/>
        <v>ალდაგი</v>
      </c>
      <c r="J199" s="6">
        <f t="shared" ca="1" si="48"/>
        <v>239</v>
      </c>
      <c r="K199" s="6" t="str">
        <f t="shared" ca="1" si="49"/>
        <v>დიახ</v>
      </c>
      <c r="L199" s="5">
        <f t="shared" ca="1" si="50"/>
        <v>37737</v>
      </c>
      <c r="M199" s="5">
        <f t="shared" ca="1" si="51"/>
        <v>43115</v>
      </c>
    </row>
    <row r="200" spans="1:13" x14ac:dyDescent="0.3">
      <c r="A200" s="6" t="str">
        <f t="shared" ca="1" si="39"/>
        <v>თომა</v>
      </c>
      <c r="B200" s="6" t="str">
        <f t="shared" ca="1" si="40"/>
        <v>ბენიძე</v>
      </c>
      <c r="C200" s="6">
        <f t="shared" ca="1" si="41"/>
        <v>51</v>
      </c>
      <c r="D200" s="6" t="str">
        <f t="shared" ca="1" si="42"/>
        <v>ონი</v>
      </c>
      <c r="E200" s="6" t="str">
        <f t="shared" ca="1" si="43"/>
        <v>პომოდორისიმო</v>
      </c>
      <c r="F200" s="6" t="str">
        <f t="shared" ca="1" si="44"/>
        <v>მძღოლი</v>
      </c>
      <c r="G200" s="6" t="str">
        <f t="shared" ca="1" si="45"/>
        <v>საშუალო</v>
      </c>
      <c r="H200" s="6">
        <f t="shared" ca="1" si="46"/>
        <v>1875</v>
      </c>
      <c r="I200" s="6" t="str">
        <f t="shared" ca="1" si="47"/>
        <v>იმედი ელ</v>
      </c>
      <c r="J200" s="6">
        <f t="shared" ca="1" si="48"/>
        <v>102</v>
      </c>
      <c r="K200" s="6" t="str">
        <f t="shared" ca="1" si="49"/>
        <v>დიახ</v>
      </c>
      <c r="L200" s="5">
        <f t="shared" ca="1" si="50"/>
        <v>39557</v>
      </c>
      <c r="M200" s="5">
        <f t="shared" ca="1" si="51"/>
        <v>44104</v>
      </c>
    </row>
    <row r="201" spans="1:13" x14ac:dyDescent="0.3">
      <c r="A201" s="6" t="str">
        <f t="shared" ca="1" si="39"/>
        <v>მართა</v>
      </c>
      <c r="B201" s="6" t="str">
        <f t="shared" ca="1" si="40"/>
        <v>გიორგაძე</v>
      </c>
      <c r="C201" s="6">
        <f t="shared" ca="1" si="41"/>
        <v>19</v>
      </c>
      <c r="D201" s="6" t="str">
        <f t="shared" ca="1" si="42"/>
        <v>კასპი</v>
      </c>
      <c r="E201" s="6" t="str">
        <f t="shared" ca="1" si="43"/>
        <v>მერმისი</v>
      </c>
      <c r="F201" s="6" t="str">
        <f t="shared" ca="1" si="44"/>
        <v>კარდიოლოგი</v>
      </c>
      <c r="G201" s="6" t="str">
        <f t="shared" ca="1" si="45"/>
        <v>საშუალო</v>
      </c>
      <c r="H201" s="6">
        <f t="shared" ca="1" si="46"/>
        <v>1592</v>
      </c>
      <c r="I201" s="6" t="str">
        <f t="shared" ca="1" si="47"/>
        <v>არდი</v>
      </c>
      <c r="J201" s="6">
        <f t="shared" ca="1" si="48"/>
        <v>263</v>
      </c>
      <c r="K201" s="6" t="str">
        <f t="shared" ca="1" si="49"/>
        <v>დიახ</v>
      </c>
      <c r="L201" s="5">
        <f t="shared" ca="1" si="50"/>
        <v>41126</v>
      </c>
      <c r="M201" s="5">
        <f t="shared" ca="1" si="51"/>
        <v>44234</v>
      </c>
    </row>
    <row r="202" spans="1:13" x14ac:dyDescent="0.3">
      <c r="A202" s="6" t="str">
        <f t="shared" ca="1" si="39"/>
        <v>ალექსანდრე</v>
      </c>
      <c r="B202" s="6" t="str">
        <f t="shared" ca="1" si="40"/>
        <v>მაღლაკელიძე</v>
      </c>
      <c r="C202" s="6">
        <f t="shared" ca="1" si="41"/>
        <v>44</v>
      </c>
      <c r="D202" s="6" t="str">
        <f t="shared" ca="1" si="42"/>
        <v>ოზურგეთი</v>
      </c>
      <c r="E202" s="6" t="str">
        <f t="shared" ca="1" si="43"/>
        <v>ნომა</v>
      </c>
      <c r="F202" s="6" t="str">
        <f t="shared" ca="1" si="44"/>
        <v>მძღოლი</v>
      </c>
      <c r="G202" s="6" t="str">
        <f t="shared" ca="1" si="45"/>
        <v>საშუალო</v>
      </c>
      <c r="H202" s="6">
        <f t="shared" ca="1" si="46"/>
        <v>3615</v>
      </c>
      <c r="I202" s="6" t="str">
        <f t="shared" ca="1" si="47"/>
        <v>ავერსი</v>
      </c>
      <c r="J202" s="6">
        <f t="shared" ca="1" si="48"/>
        <v>274</v>
      </c>
      <c r="K202" s="6" t="str">
        <f t="shared" ca="1" si="49"/>
        <v>არა</v>
      </c>
      <c r="L202" s="5">
        <f t="shared" ca="1" si="50"/>
        <v>40578</v>
      </c>
      <c r="M202" s="5">
        <f t="shared" ca="1" si="51"/>
        <v>43881</v>
      </c>
    </row>
    <row r="203" spans="1:13" x14ac:dyDescent="0.3">
      <c r="A203" s="6" t="str">
        <f t="shared" ca="1" si="39"/>
        <v>მარიამ</v>
      </c>
      <c r="B203" s="6" t="str">
        <f t="shared" ca="1" si="40"/>
        <v>აბესაძე</v>
      </c>
      <c r="C203" s="6">
        <f t="shared" ca="1" si="41"/>
        <v>59</v>
      </c>
      <c r="D203" s="6" t="str">
        <f t="shared" ca="1" si="42"/>
        <v>ახმეტა</v>
      </c>
      <c r="E203" s="6" t="str">
        <f t="shared" ca="1" si="43"/>
        <v>ალფა</v>
      </c>
      <c r="F203" s="6" t="str">
        <f t="shared" ca="1" si="44"/>
        <v>მოლარე</v>
      </c>
      <c r="G203" s="6" t="str">
        <f t="shared" ca="1" si="45"/>
        <v>უმაღლესი</v>
      </c>
      <c r="H203" s="6">
        <f t="shared" ca="1" si="46"/>
        <v>3871</v>
      </c>
      <c r="I203" s="6" t="str">
        <f t="shared" ca="1" si="47"/>
        <v>ჯიპიაი ჰოლდინგი</v>
      </c>
      <c r="J203" s="6">
        <f t="shared" ca="1" si="48"/>
        <v>76</v>
      </c>
      <c r="K203" s="6" t="str">
        <f t="shared" ca="1" si="49"/>
        <v>არა</v>
      </c>
      <c r="L203" s="5">
        <f t="shared" ca="1" si="50"/>
        <v>39421</v>
      </c>
      <c r="M203" s="5">
        <f t="shared" ca="1" si="51"/>
        <v>43481</v>
      </c>
    </row>
    <row r="204" spans="1:13" x14ac:dyDescent="0.3">
      <c r="A204" s="6" t="str">
        <f t="shared" ca="1" si="39"/>
        <v>ნინო</v>
      </c>
      <c r="B204" s="6" t="str">
        <f t="shared" ca="1" si="40"/>
        <v>აბესაძე</v>
      </c>
      <c r="C204" s="6">
        <f t="shared" ca="1" si="41"/>
        <v>36</v>
      </c>
      <c r="D204" s="6" t="str">
        <f t="shared" ca="1" si="42"/>
        <v>გურჯაანი</v>
      </c>
      <c r="E204" s="6" t="str">
        <f t="shared" ca="1" si="43"/>
        <v>მერმისი</v>
      </c>
      <c r="F204" s="6" t="str">
        <f t="shared" ca="1" si="44"/>
        <v>ინჟინერი</v>
      </c>
      <c r="G204" s="6" t="str">
        <f t="shared" ca="1" si="45"/>
        <v>საშუალო</v>
      </c>
      <c r="H204" s="6">
        <f t="shared" ca="1" si="46"/>
        <v>1503</v>
      </c>
      <c r="I204" s="6" t="str">
        <f t="shared" ca="1" si="47"/>
        <v>ავერსი</v>
      </c>
      <c r="J204" s="6">
        <f t="shared" ca="1" si="48"/>
        <v>284</v>
      </c>
      <c r="K204" s="6" t="str">
        <f t="shared" ca="1" si="49"/>
        <v>დიახ</v>
      </c>
      <c r="L204" s="5">
        <f t="shared" ca="1" si="50"/>
        <v>40014</v>
      </c>
      <c r="M204" s="5">
        <f t="shared" ca="1" si="51"/>
        <v>44301</v>
      </c>
    </row>
    <row r="205" spans="1:13" x14ac:dyDescent="0.3">
      <c r="A205" s="6" t="str">
        <f t="shared" ca="1" si="39"/>
        <v>თომა</v>
      </c>
      <c r="B205" s="6" t="str">
        <f t="shared" ca="1" si="40"/>
        <v>ბუკია</v>
      </c>
      <c r="C205" s="6">
        <f t="shared" ca="1" si="41"/>
        <v>60</v>
      </c>
      <c r="D205" s="6" t="str">
        <f t="shared" ca="1" si="42"/>
        <v>ახმეტა</v>
      </c>
      <c r="E205" s="6" t="str">
        <f t="shared" ca="1" si="43"/>
        <v>სტამბა</v>
      </c>
      <c r="F205" s="6" t="str">
        <f t="shared" ca="1" si="44"/>
        <v>ქირურგი</v>
      </c>
      <c r="G205" s="6" t="str">
        <f t="shared" ca="1" si="45"/>
        <v>უმაღლესი</v>
      </c>
      <c r="H205" s="6">
        <f t="shared" ca="1" si="46"/>
        <v>2504</v>
      </c>
      <c r="I205" s="6" t="str">
        <f t="shared" ca="1" si="47"/>
        <v>პე ეს პე</v>
      </c>
      <c r="J205" s="6">
        <f t="shared" ca="1" si="48"/>
        <v>228</v>
      </c>
      <c r="K205" s="6" t="str">
        <f t="shared" ca="1" si="49"/>
        <v>დიახ</v>
      </c>
      <c r="L205" s="5">
        <f t="shared" ca="1" si="50"/>
        <v>38994</v>
      </c>
      <c r="M205" s="5">
        <f t="shared" ca="1" si="51"/>
        <v>44791</v>
      </c>
    </row>
    <row r="206" spans="1:13" x14ac:dyDescent="0.3">
      <c r="A206" s="6" t="str">
        <f t="shared" ca="1" si="39"/>
        <v>ნიკოლოზ</v>
      </c>
      <c r="B206" s="6" t="str">
        <f t="shared" ca="1" si="40"/>
        <v>კალანდარიშვილი</v>
      </c>
      <c r="C206" s="6">
        <f t="shared" ca="1" si="41"/>
        <v>24</v>
      </c>
      <c r="D206" s="6" t="str">
        <f t="shared" ca="1" si="42"/>
        <v>ონი</v>
      </c>
      <c r="E206" s="6" t="str">
        <f t="shared" ca="1" si="43"/>
        <v>გუდვილი</v>
      </c>
      <c r="F206" s="6" t="str">
        <f t="shared" ca="1" si="44"/>
        <v>ბუღალტერი</v>
      </c>
      <c r="G206" s="6" t="str">
        <f t="shared" ca="1" si="45"/>
        <v>უმაღლესი</v>
      </c>
      <c r="H206" s="6">
        <f t="shared" ca="1" si="46"/>
        <v>2558</v>
      </c>
      <c r="I206" s="6" t="str">
        <f t="shared" ca="1" si="47"/>
        <v>იმედი ელ</v>
      </c>
      <c r="J206" s="6">
        <f t="shared" ca="1" si="48"/>
        <v>249</v>
      </c>
      <c r="K206" s="6" t="str">
        <f t="shared" ca="1" si="49"/>
        <v>არა</v>
      </c>
      <c r="L206" s="5">
        <f t="shared" ca="1" si="50"/>
        <v>41422</v>
      </c>
      <c r="M206" s="5">
        <f t="shared" ca="1" si="51"/>
        <v>43404</v>
      </c>
    </row>
    <row r="207" spans="1:13" x14ac:dyDescent="0.3">
      <c r="A207" s="6" t="str">
        <f t="shared" ca="1" si="39"/>
        <v>ლელა</v>
      </c>
      <c r="B207" s="6" t="str">
        <f t="shared" ca="1" si="40"/>
        <v>ბერიკაშვილი</v>
      </c>
      <c r="C207" s="6">
        <f t="shared" ca="1" si="41"/>
        <v>22</v>
      </c>
      <c r="D207" s="6" t="str">
        <f t="shared" ca="1" si="42"/>
        <v>ბორჯომი</v>
      </c>
      <c r="E207" s="6" t="str">
        <f t="shared" ca="1" si="43"/>
        <v>არქი</v>
      </c>
      <c r="F207" s="6" t="str">
        <f t="shared" ca="1" si="44"/>
        <v>მებაღე</v>
      </c>
      <c r="G207" s="6" t="str">
        <f t="shared" ca="1" si="45"/>
        <v>უმაღლესი</v>
      </c>
      <c r="H207" s="6">
        <f t="shared" ca="1" si="46"/>
        <v>2262</v>
      </c>
      <c r="I207" s="6" t="str">
        <f t="shared" ca="1" si="47"/>
        <v>პე ეს პე</v>
      </c>
      <c r="J207" s="6">
        <f t="shared" ca="1" si="48"/>
        <v>290</v>
      </c>
      <c r="K207" s="6" t="str">
        <f t="shared" ca="1" si="49"/>
        <v>არა</v>
      </c>
      <c r="L207" s="5">
        <f t="shared" ca="1" si="50"/>
        <v>42400</v>
      </c>
      <c r="M207" s="5">
        <f t="shared" ca="1" si="51"/>
        <v>43197</v>
      </c>
    </row>
    <row r="208" spans="1:13" x14ac:dyDescent="0.3">
      <c r="A208" s="6" t="str">
        <f t="shared" ca="1" si="39"/>
        <v>ლუკა</v>
      </c>
      <c r="B208" s="6" t="str">
        <f t="shared" ca="1" si="40"/>
        <v>ცაგარეიშვილი</v>
      </c>
      <c r="C208" s="6">
        <f t="shared" ca="1" si="41"/>
        <v>29</v>
      </c>
      <c r="D208" s="6" t="str">
        <f t="shared" ca="1" si="42"/>
        <v>ბათუმი</v>
      </c>
      <c r="E208" s="6" t="str">
        <f t="shared" ca="1" si="43"/>
        <v>აპექსი</v>
      </c>
      <c r="F208" s="6" t="str">
        <f t="shared" ca="1" si="44"/>
        <v>მასწავლებელი</v>
      </c>
      <c r="G208" s="6" t="str">
        <f t="shared" ca="1" si="45"/>
        <v>უმაღლესი</v>
      </c>
      <c r="H208" s="6">
        <f t="shared" ca="1" si="46"/>
        <v>3239</v>
      </c>
      <c r="I208" s="6" t="str">
        <f t="shared" ca="1" si="47"/>
        <v>არდი</v>
      </c>
      <c r="J208" s="6">
        <f t="shared" ca="1" si="48"/>
        <v>210</v>
      </c>
      <c r="K208" s="6" t="str">
        <f t="shared" ca="1" si="49"/>
        <v>დიახ</v>
      </c>
      <c r="L208" s="5">
        <f t="shared" ca="1" si="50"/>
        <v>40616</v>
      </c>
      <c r="M208" s="5">
        <f t="shared" ca="1" si="51"/>
        <v>43447</v>
      </c>
    </row>
    <row r="209" spans="1:13" x14ac:dyDescent="0.3">
      <c r="A209" s="6" t="str">
        <f t="shared" ca="1" si="39"/>
        <v>ნინო</v>
      </c>
      <c r="B209" s="6" t="str">
        <f t="shared" ca="1" si="40"/>
        <v>აბესაძე</v>
      </c>
      <c r="C209" s="6">
        <f t="shared" ca="1" si="41"/>
        <v>33</v>
      </c>
      <c r="D209" s="6" t="str">
        <f t="shared" ca="1" si="42"/>
        <v>ფოთი</v>
      </c>
      <c r="E209" s="6" t="str">
        <f t="shared" ca="1" si="43"/>
        <v>ლეგატო</v>
      </c>
      <c r="F209" s="6" t="str">
        <f t="shared" ca="1" si="44"/>
        <v>ჟურნალისტი</v>
      </c>
      <c r="G209" s="6" t="str">
        <f t="shared" ca="1" si="45"/>
        <v>უმაღლესი</v>
      </c>
      <c r="H209" s="6">
        <f t="shared" ca="1" si="46"/>
        <v>940</v>
      </c>
      <c r="I209" s="6" t="str">
        <f t="shared" ca="1" si="47"/>
        <v>ალდაგი</v>
      </c>
      <c r="J209" s="6">
        <f t="shared" ca="1" si="48"/>
        <v>241</v>
      </c>
      <c r="K209" s="6" t="str">
        <f t="shared" ca="1" si="49"/>
        <v>დიახ</v>
      </c>
      <c r="L209" s="5">
        <f t="shared" ca="1" si="50"/>
        <v>42744</v>
      </c>
      <c r="M209" s="5">
        <f t="shared" ca="1" si="51"/>
        <v>43679</v>
      </c>
    </row>
    <row r="210" spans="1:13" x14ac:dyDescent="0.3">
      <c r="A210" s="6" t="str">
        <f t="shared" ca="1" si="39"/>
        <v>მარიამ</v>
      </c>
      <c r="B210" s="6" t="str">
        <f t="shared" ca="1" si="40"/>
        <v>ადამია</v>
      </c>
      <c r="C210" s="6">
        <f t="shared" ca="1" si="41"/>
        <v>52</v>
      </c>
      <c r="D210" s="6" t="str">
        <f t="shared" ca="1" si="42"/>
        <v>მცხეთა</v>
      </c>
      <c r="E210" s="6" t="str">
        <f t="shared" ca="1" si="43"/>
        <v>არმანი</v>
      </c>
      <c r="F210" s="6" t="str">
        <f t="shared" ca="1" si="44"/>
        <v>ინჟინერი</v>
      </c>
      <c r="G210" s="6" t="str">
        <f t="shared" ca="1" si="45"/>
        <v>უმაღლესი</v>
      </c>
      <c r="H210" s="6">
        <f t="shared" ca="1" si="46"/>
        <v>1268</v>
      </c>
      <c r="I210" s="6" t="str">
        <f t="shared" ca="1" si="47"/>
        <v>ჯიპიაი ჰოლდინგი</v>
      </c>
      <c r="J210" s="6">
        <f t="shared" ca="1" si="48"/>
        <v>86</v>
      </c>
      <c r="K210" s="6" t="str">
        <f t="shared" ca="1" si="49"/>
        <v>დიახ</v>
      </c>
      <c r="L210" s="5">
        <f t="shared" ca="1" si="50"/>
        <v>40890</v>
      </c>
      <c r="M210" s="5">
        <f t="shared" ca="1" si="51"/>
        <v>43269</v>
      </c>
    </row>
    <row r="211" spans="1:13" x14ac:dyDescent="0.3">
      <c r="A211" s="6" t="str">
        <f t="shared" ca="1" si="39"/>
        <v>დავით</v>
      </c>
      <c r="B211" s="6" t="str">
        <f t="shared" ca="1" si="40"/>
        <v>მაისურაძე</v>
      </c>
      <c r="C211" s="6">
        <f t="shared" ca="1" si="41"/>
        <v>19</v>
      </c>
      <c r="D211" s="6" t="str">
        <f t="shared" ca="1" si="42"/>
        <v>ახალქალაქი</v>
      </c>
      <c r="E211" s="6" t="str">
        <f t="shared" ca="1" si="43"/>
        <v>კარფური</v>
      </c>
      <c r="F211" s="6" t="str">
        <f t="shared" ca="1" si="44"/>
        <v>ოპერატორი</v>
      </c>
      <c r="G211" s="6" t="str">
        <f t="shared" ca="1" si="45"/>
        <v>საშუალო</v>
      </c>
      <c r="H211" s="6">
        <f t="shared" ca="1" si="46"/>
        <v>3985</v>
      </c>
      <c r="I211" s="6" t="str">
        <f t="shared" ca="1" si="47"/>
        <v>ავერსი</v>
      </c>
      <c r="J211" s="6">
        <f t="shared" ca="1" si="48"/>
        <v>233</v>
      </c>
      <c r="K211" s="6" t="str">
        <f t="shared" ca="1" si="49"/>
        <v>არა</v>
      </c>
      <c r="L211" s="5">
        <f t="shared" ca="1" si="50"/>
        <v>38017</v>
      </c>
      <c r="M211" s="5">
        <f t="shared" ca="1" si="51"/>
        <v>43873</v>
      </c>
    </row>
  </sheetData>
  <conditionalFormatting sqref="A2:M211">
    <cfRule type="expression" dxfId="0" priority="1">
      <formula>$I2="არდი"</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43CBCA62-A997-4596-9BB6-CF32DFFC6C6A}">
            <x14:iconSet iconSet="3Arrows" custom="1">
              <x14:cfvo type="percent">
                <xm:f>0</xm:f>
              </x14:cfvo>
              <x14:cfvo type="num">
                <xm:f>1500</xm:f>
              </x14:cfvo>
              <x14:cfvo type="num" gte="0">
                <xm:f>3000</xm:f>
              </x14:cfvo>
              <x14:cfIcon iconSet="3Arrows" iconId="2"/>
              <x14:cfIcon iconSet="3Arrows" iconId="0"/>
              <x14:cfIcon iconSet="3Arrows" iconId="1"/>
            </x14:iconSet>
          </x14:cfRule>
          <xm:sqref>H2:H211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12588-E60C-48AF-967B-78C3EFE02285}">
  <dimension ref="A1:P172"/>
  <sheetViews>
    <sheetView topLeftCell="A4" workbookViewId="0">
      <selection activeCell="P16" sqref="P16:P26"/>
    </sheetView>
  </sheetViews>
  <sheetFormatPr defaultRowHeight="14.4" x14ac:dyDescent="0.3"/>
  <cols>
    <col min="1" max="1" width="5.44140625" customWidth="1"/>
    <col min="2" max="2" width="11.33203125" customWidth="1"/>
    <col min="3" max="3" width="15.5546875" customWidth="1"/>
    <col min="4" max="4" width="16.109375" customWidth="1"/>
    <col min="5" max="5" width="13.33203125" customWidth="1"/>
    <col min="6" max="6" width="12.33203125" customWidth="1"/>
    <col min="7" max="7" width="12" customWidth="1"/>
    <col min="8" max="8" width="10.6640625" customWidth="1"/>
    <col min="9" max="9" width="12" customWidth="1"/>
    <col min="10" max="10" width="11.33203125" customWidth="1"/>
    <col min="11" max="11" width="13" customWidth="1"/>
    <col min="12" max="12" width="12" customWidth="1"/>
    <col min="13" max="13" width="13.5546875" customWidth="1"/>
    <col min="15" max="15" width="13.44140625" customWidth="1"/>
    <col min="16" max="16" width="16.5546875" customWidth="1"/>
  </cols>
  <sheetData>
    <row r="1" spans="1:16" ht="27.6" x14ac:dyDescent="0.3">
      <c r="B1" s="11" t="s">
        <v>363</v>
      </c>
      <c r="C1" s="11" t="s">
        <v>364</v>
      </c>
      <c r="L1" s="13">
        <v>13596</v>
      </c>
      <c r="O1" s="14" t="s">
        <v>316</v>
      </c>
      <c r="P1" s="14" t="s">
        <v>551</v>
      </c>
    </row>
    <row r="2" spans="1:16" x14ac:dyDescent="0.3">
      <c r="B2" s="11">
        <f>SUM(B3:B5)</f>
        <v>3.5</v>
      </c>
      <c r="C2" s="11">
        <f>SUM(C3:C5)</f>
        <v>0</v>
      </c>
      <c r="O2" s="8" t="s">
        <v>552</v>
      </c>
      <c r="P2" s="15">
        <f>COUNTIFS($E$14:$E$172,O2,$L$14:$L$172,"&gt;"&amp;$L$1)</f>
        <v>1</v>
      </c>
    </row>
    <row r="3" spans="1:16" x14ac:dyDescent="0.3">
      <c r="B3" s="6">
        <v>3.5</v>
      </c>
      <c r="C3" s="6"/>
      <c r="O3" s="8" t="s">
        <v>553</v>
      </c>
      <c r="P3" s="15">
        <f t="shared" ref="P3:P11" si="0">COUNTIFS($E$14:$E$172,O3,$L$14:$L$172,"&gt;"&amp;$L$1)</f>
        <v>2</v>
      </c>
    </row>
    <row r="4" spans="1:16" x14ac:dyDescent="0.3">
      <c r="O4" s="8" t="s">
        <v>554</v>
      </c>
      <c r="P4" s="15">
        <f t="shared" si="0"/>
        <v>7</v>
      </c>
    </row>
    <row r="5" spans="1:16" x14ac:dyDescent="0.3">
      <c r="O5" s="8" t="s">
        <v>555</v>
      </c>
      <c r="P5" s="15">
        <f t="shared" si="0"/>
        <v>5</v>
      </c>
    </row>
    <row r="6" spans="1:16" ht="19.95" customHeight="1" x14ac:dyDescent="0.3">
      <c r="O6" s="8" t="s">
        <v>556</v>
      </c>
      <c r="P6" s="15">
        <f t="shared" si="0"/>
        <v>6</v>
      </c>
    </row>
    <row r="7" spans="1:16" ht="18.600000000000001" customHeight="1" x14ac:dyDescent="0.3">
      <c r="O7" s="8" t="s">
        <v>557</v>
      </c>
      <c r="P7" s="15">
        <f t="shared" si="0"/>
        <v>10</v>
      </c>
    </row>
    <row r="8" spans="1:16" ht="14.4" customHeight="1" x14ac:dyDescent="0.3">
      <c r="O8" s="8" t="s">
        <v>558</v>
      </c>
      <c r="P8" s="15">
        <f t="shared" si="0"/>
        <v>3</v>
      </c>
    </row>
    <row r="9" spans="1:16" ht="14.4" customHeight="1" x14ac:dyDescent="0.3">
      <c r="A9" s="22" t="s">
        <v>559</v>
      </c>
      <c r="B9" s="22"/>
      <c r="C9" s="22"/>
      <c r="D9" s="22"/>
      <c r="E9" s="22"/>
      <c r="F9" s="22"/>
      <c r="G9" s="22"/>
      <c r="H9" s="22"/>
      <c r="I9" s="22"/>
      <c r="J9" s="22"/>
      <c r="K9" s="22"/>
      <c r="L9" s="22"/>
      <c r="M9" s="22"/>
      <c r="O9" s="8" t="s">
        <v>560</v>
      </c>
      <c r="P9" s="15">
        <f t="shared" si="0"/>
        <v>7</v>
      </c>
    </row>
    <row r="10" spans="1:16" ht="14.4" customHeight="1" x14ac:dyDescent="0.3">
      <c r="A10" s="22"/>
      <c r="B10" s="22"/>
      <c r="C10" s="22"/>
      <c r="D10" s="22"/>
      <c r="E10" s="22"/>
      <c r="F10" s="22"/>
      <c r="G10" s="22"/>
      <c r="H10" s="22"/>
      <c r="I10" s="22"/>
      <c r="J10" s="22"/>
      <c r="K10" s="22"/>
      <c r="L10" s="22"/>
      <c r="M10" s="22"/>
      <c r="O10" s="8" t="s">
        <v>373</v>
      </c>
      <c r="P10" s="15">
        <f t="shared" si="0"/>
        <v>4</v>
      </c>
    </row>
    <row r="11" spans="1:16" ht="14.4" customHeight="1" x14ac:dyDescent="0.3">
      <c r="A11" s="22"/>
      <c r="B11" s="22"/>
      <c r="C11" s="22"/>
      <c r="D11" s="22"/>
      <c r="E11" s="22"/>
      <c r="F11" s="22"/>
      <c r="G11" s="22"/>
      <c r="H11" s="22"/>
      <c r="I11" s="22"/>
      <c r="J11" s="22"/>
      <c r="K11" s="22"/>
      <c r="L11" s="22"/>
      <c r="M11" s="22"/>
      <c r="O11" s="8" t="s">
        <v>561</v>
      </c>
      <c r="P11" s="15">
        <f t="shared" si="0"/>
        <v>2</v>
      </c>
    </row>
    <row r="13" spans="1:16" ht="55.2" x14ac:dyDescent="0.3">
      <c r="A13" s="1" t="s">
        <v>1</v>
      </c>
      <c r="B13" s="1" t="s">
        <v>2</v>
      </c>
      <c r="C13" s="1" t="s">
        <v>3</v>
      </c>
      <c r="D13" s="1" t="s">
        <v>366</v>
      </c>
      <c r="E13" s="1" t="s">
        <v>316</v>
      </c>
      <c r="F13" s="1" t="s">
        <v>367</v>
      </c>
      <c r="G13" s="1" t="s">
        <v>368</v>
      </c>
      <c r="H13" s="1" t="s">
        <v>369</v>
      </c>
      <c r="I13" s="1" t="s">
        <v>319</v>
      </c>
      <c r="J13" s="1" t="s">
        <v>320</v>
      </c>
      <c r="K13" s="1" t="s">
        <v>321</v>
      </c>
      <c r="L13" s="1" t="s">
        <v>322</v>
      </c>
      <c r="M13" s="1" t="s">
        <v>562</v>
      </c>
    </row>
    <row r="14" spans="1:16" x14ac:dyDescent="0.3">
      <c r="A14" s="2">
        <v>1</v>
      </c>
      <c r="B14" s="6" t="s">
        <v>6</v>
      </c>
      <c r="C14" s="4" t="s">
        <v>372</v>
      </c>
      <c r="D14" s="8" t="s">
        <v>563</v>
      </c>
      <c r="E14" s="8" t="s">
        <v>552</v>
      </c>
      <c r="F14" s="8" t="s">
        <v>564</v>
      </c>
      <c r="G14" s="9">
        <v>42559</v>
      </c>
      <c r="H14" s="9">
        <v>44770</v>
      </c>
      <c r="I14" s="8">
        <v>28</v>
      </c>
      <c r="J14" s="10">
        <v>1878.5701594862255</v>
      </c>
      <c r="K14" s="8" t="s">
        <v>565</v>
      </c>
      <c r="L14" s="8">
        <v>2</v>
      </c>
      <c r="M14" s="6"/>
    </row>
    <row r="15" spans="1:16" x14ac:dyDescent="0.3">
      <c r="A15" s="2">
        <v>2</v>
      </c>
      <c r="B15" s="6" t="s">
        <v>8</v>
      </c>
      <c r="C15" s="4" t="s">
        <v>374</v>
      </c>
      <c r="D15" s="8" t="s">
        <v>566</v>
      </c>
      <c r="E15" s="8" t="s">
        <v>553</v>
      </c>
      <c r="F15" s="8" t="s">
        <v>567</v>
      </c>
      <c r="G15" s="9">
        <v>42194</v>
      </c>
      <c r="H15" s="9">
        <v>44794</v>
      </c>
      <c r="I15" s="8">
        <v>15</v>
      </c>
      <c r="J15" s="10">
        <v>1269.2245229980504</v>
      </c>
      <c r="K15" s="8" t="s">
        <v>568</v>
      </c>
      <c r="L15" s="8">
        <v>6062</v>
      </c>
      <c r="M15" s="6"/>
    </row>
    <row r="16" spans="1:16" x14ac:dyDescent="0.3">
      <c r="A16" s="2">
        <v>3</v>
      </c>
      <c r="B16" s="6" t="s">
        <v>375</v>
      </c>
      <c r="C16" s="4" t="s">
        <v>376</v>
      </c>
      <c r="D16" s="8" t="s">
        <v>569</v>
      </c>
      <c r="E16" s="8" t="s">
        <v>554</v>
      </c>
      <c r="F16" s="8" t="s">
        <v>570</v>
      </c>
      <c r="G16" s="9">
        <v>41886</v>
      </c>
      <c r="H16" s="9">
        <v>44697</v>
      </c>
      <c r="I16" s="8">
        <v>26</v>
      </c>
      <c r="J16" s="10">
        <v>4397.0876753352741</v>
      </c>
      <c r="K16" s="8" t="s">
        <v>565</v>
      </c>
      <c r="L16" s="8">
        <v>10249</v>
      </c>
      <c r="M16" s="6"/>
    </row>
    <row r="17" spans="1:13" x14ac:dyDescent="0.3">
      <c r="A17" s="2">
        <v>4</v>
      </c>
      <c r="B17" s="6" t="s">
        <v>12</v>
      </c>
      <c r="C17" s="4" t="s">
        <v>377</v>
      </c>
      <c r="D17" s="8" t="s">
        <v>571</v>
      </c>
      <c r="E17" s="8" t="s">
        <v>555</v>
      </c>
      <c r="F17" s="8" t="s">
        <v>572</v>
      </c>
      <c r="G17" s="9">
        <v>43296</v>
      </c>
      <c r="H17" s="9">
        <v>44794</v>
      </c>
      <c r="I17" s="8">
        <v>22</v>
      </c>
      <c r="J17" s="10">
        <v>2186.8132455024611</v>
      </c>
      <c r="K17" s="8" t="s">
        <v>568</v>
      </c>
      <c r="L17" s="8">
        <v>16751</v>
      </c>
      <c r="M17" s="6"/>
    </row>
    <row r="18" spans="1:13" x14ac:dyDescent="0.3">
      <c r="A18" s="2">
        <v>5</v>
      </c>
      <c r="B18" s="6" t="s">
        <v>14</v>
      </c>
      <c r="C18" s="4" t="s">
        <v>378</v>
      </c>
      <c r="D18" s="8" t="s">
        <v>573</v>
      </c>
      <c r="E18" s="8" t="s">
        <v>556</v>
      </c>
      <c r="F18" s="8" t="s">
        <v>574</v>
      </c>
      <c r="G18" s="9">
        <v>43392</v>
      </c>
      <c r="H18" s="9">
        <v>44668</v>
      </c>
      <c r="I18" s="8">
        <v>26</v>
      </c>
      <c r="J18" s="10">
        <v>670.89948434249754</v>
      </c>
      <c r="K18" s="8" t="s">
        <v>575</v>
      </c>
      <c r="L18" s="8">
        <v>9322</v>
      </c>
      <c r="M18" s="6"/>
    </row>
    <row r="19" spans="1:13" x14ac:dyDescent="0.3">
      <c r="A19" s="2">
        <v>6</v>
      </c>
      <c r="B19" s="6" t="s">
        <v>379</v>
      </c>
      <c r="C19" s="4" t="s">
        <v>576</v>
      </c>
      <c r="D19" s="8" t="s">
        <v>577</v>
      </c>
      <c r="E19" s="8" t="s">
        <v>557</v>
      </c>
      <c r="F19" s="8" t="s">
        <v>578</v>
      </c>
      <c r="G19" s="9">
        <v>42663</v>
      </c>
      <c r="H19" s="9">
        <v>44635</v>
      </c>
      <c r="I19" s="8">
        <v>23</v>
      </c>
      <c r="J19" s="10">
        <v>3815.6183968937416</v>
      </c>
      <c r="K19" s="8" t="s">
        <v>579</v>
      </c>
      <c r="L19" s="8">
        <v>2108</v>
      </c>
      <c r="M19" s="6"/>
    </row>
    <row r="20" spans="1:13" x14ac:dyDescent="0.3">
      <c r="A20" s="2">
        <v>7</v>
      </c>
      <c r="B20" s="6" t="s">
        <v>381</v>
      </c>
      <c r="C20" s="4" t="s">
        <v>382</v>
      </c>
      <c r="D20" s="8" t="s">
        <v>580</v>
      </c>
      <c r="E20" s="8" t="s">
        <v>554</v>
      </c>
      <c r="F20" s="8" t="s">
        <v>581</v>
      </c>
      <c r="G20" s="9">
        <v>42213</v>
      </c>
      <c r="H20" s="9">
        <v>44659</v>
      </c>
      <c r="I20" s="8">
        <v>48</v>
      </c>
      <c r="J20" s="10">
        <v>2983.6559523003189</v>
      </c>
      <c r="K20" s="8" t="s">
        <v>582</v>
      </c>
      <c r="L20" s="8">
        <v>17093</v>
      </c>
      <c r="M20" s="6"/>
    </row>
    <row r="21" spans="1:13" x14ac:dyDescent="0.3">
      <c r="A21" s="2">
        <v>8</v>
      </c>
      <c r="B21" s="6" t="s">
        <v>20</v>
      </c>
      <c r="C21" s="4" t="s">
        <v>383</v>
      </c>
      <c r="D21" s="8" t="s">
        <v>563</v>
      </c>
      <c r="E21" s="8" t="s">
        <v>555</v>
      </c>
      <c r="F21" s="8" t="s">
        <v>578</v>
      </c>
      <c r="G21" s="9">
        <v>42529</v>
      </c>
      <c r="H21" s="9">
        <v>44732</v>
      </c>
      <c r="I21" s="8">
        <v>38</v>
      </c>
      <c r="J21" s="10">
        <v>433.41862791596577</v>
      </c>
      <c r="K21" s="8" t="s">
        <v>568</v>
      </c>
      <c r="L21" s="8">
        <v>18050</v>
      </c>
      <c r="M21" s="6"/>
    </row>
    <row r="22" spans="1:13" x14ac:dyDescent="0.3">
      <c r="A22" s="2">
        <v>9</v>
      </c>
      <c r="B22" s="6" t="s">
        <v>22</v>
      </c>
      <c r="C22" s="4" t="s">
        <v>384</v>
      </c>
      <c r="D22" s="8" t="s">
        <v>583</v>
      </c>
      <c r="E22" s="8" t="s">
        <v>555</v>
      </c>
      <c r="F22" s="8" t="s">
        <v>572</v>
      </c>
      <c r="G22" s="9">
        <v>43672</v>
      </c>
      <c r="H22" s="9">
        <v>44664</v>
      </c>
      <c r="I22" s="8">
        <v>30</v>
      </c>
      <c r="J22" s="10">
        <v>3322.760508891145</v>
      </c>
      <c r="K22" s="8" t="s">
        <v>584</v>
      </c>
      <c r="L22" s="8">
        <v>2365</v>
      </c>
      <c r="M22" s="6"/>
    </row>
    <row r="23" spans="1:13" x14ac:dyDescent="0.3">
      <c r="A23" s="2">
        <v>10</v>
      </c>
      <c r="B23" s="6" t="s">
        <v>24</v>
      </c>
      <c r="C23" s="4" t="s">
        <v>385</v>
      </c>
      <c r="D23" s="8" t="s">
        <v>585</v>
      </c>
      <c r="E23" s="8" t="s">
        <v>556</v>
      </c>
      <c r="F23" s="8" t="s">
        <v>564</v>
      </c>
      <c r="G23" s="9">
        <v>44224</v>
      </c>
      <c r="H23" s="9">
        <v>44692</v>
      </c>
      <c r="I23" s="8">
        <v>4</v>
      </c>
      <c r="J23" s="10">
        <v>3814.4256063138814</v>
      </c>
      <c r="K23" s="8" t="s">
        <v>586</v>
      </c>
      <c r="L23" s="8">
        <v>17933</v>
      </c>
      <c r="M23" s="6"/>
    </row>
    <row r="24" spans="1:13" x14ac:dyDescent="0.3">
      <c r="A24" s="2">
        <v>11</v>
      </c>
      <c r="B24" s="6" t="s">
        <v>386</v>
      </c>
      <c r="C24" s="4" t="s">
        <v>387</v>
      </c>
      <c r="D24" s="8" t="s">
        <v>587</v>
      </c>
      <c r="E24" s="8" t="s">
        <v>554</v>
      </c>
      <c r="F24" s="8" t="s">
        <v>574</v>
      </c>
      <c r="G24" s="9">
        <v>43080</v>
      </c>
      <c r="H24" s="9">
        <v>44622</v>
      </c>
      <c r="I24" s="8">
        <v>48</v>
      </c>
      <c r="J24" s="10">
        <v>3707.0106581789337</v>
      </c>
      <c r="K24" s="8" t="s">
        <v>588</v>
      </c>
      <c r="L24" s="8">
        <v>11315</v>
      </c>
      <c r="M24" s="6"/>
    </row>
    <row r="25" spans="1:13" x14ac:dyDescent="0.3">
      <c r="A25" s="2">
        <v>12</v>
      </c>
      <c r="B25" s="6" t="s">
        <v>28</v>
      </c>
      <c r="C25" s="4" t="s">
        <v>388</v>
      </c>
      <c r="D25" s="8" t="s">
        <v>589</v>
      </c>
      <c r="E25" s="8" t="s">
        <v>556</v>
      </c>
      <c r="F25" s="8" t="s">
        <v>590</v>
      </c>
      <c r="G25" s="9">
        <v>42789</v>
      </c>
      <c r="H25" s="9">
        <v>44776</v>
      </c>
      <c r="I25" s="8">
        <v>5</v>
      </c>
      <c r="J25" s="10">
        <v>4210.2400677116029</v>
      </c>
      <c r="K25" s="8" t="s">
        <v>591</v>
      </c>
      <c r="L25" s="8">
        <v>4769</v>
      </c>
      <c r="M25" s="6"/>
    </row>
    <row r="26" spans="1:13" x14ac:dyDescent="0.3">
      <c r="A26" s="2">
        <v>13</v>
      </c>
      <c r="B26" s="6" t="s">
        <v>389</v>
      </c>
      <c r="C26" s="4" t="s">
        <v>390</v>
      </c>
      <c r="D26" s="8" t="s">
        <v>580</v>
      </c>
      <c r="E26" s="8" t="s">
        <v>558</v>
      </c>
      <c r="F26" s="8" t="s">
        <v>564</v>
      </c>
      <c r="G26" s="9">
        <v>41928</v>
      </c>
      <c r="H26" s="9">
        <v>44679</v>
      </c>
      <c r="I26" s="8">
        <v>6</v>
      </c>
      <c r="J26" s="10">
        <v>4208.4826831516993</v>
      </c>
      <c r="K26" s="8" t="s">
        <v>592</v>
      </c>
      <c r="L26" s="8">
        <v>13038</v>
      </c>
      <c r="M26" s="6"/>
    </row>
    <row r="27" spans="1:13" x14ac:dyDescent="0.3">
      <c r="A27" s="2">
        <v>14</v>
      </c>
      <c r="B27" s="6" t="s">
        <v>31</v>
      </c>
      <c r="C27" s="4" t="s">
        <v>391</v>
      </c>
      <c r="D27" s="8" t="s">
        <v>563</v>
      </c>
      <c r="E27" s="8" t="s">
        <v>557</v>
      </c>
      <c r="F27" s="8" t="s">
        <v>572</v>
      </c>
      <c r="G27" s="9">
        <v>43128</v>
      </c>
      <c r="H27" s="9">
        <v>44637</v>
      </c>
      <c r="I27" s="8">
        <v>37</v>
      </c>
      <c r="J27" s="10">
        <v>4016.4811001333514</v>
      </c>
      <c r="K27" s="8" t="s">
        <v>593</v>
      </c>
      <c r="L27" s="8">
        <v>3868</v>
      </c>
      <c r="M27" s="6"/>
    </row>
    <row r="28" spans="1:13" x14ac:dyDescent="0.3">
      <c r="A28" s="2">
        <v>15</v>
      </c>
      <c r="B28" s="6" t="s">
        <v>392</v>
      </c>
      <c r="C28" s="4" t="s">
        <v>594</v>
      </c>
      <c r="D28" s="8" t="s">
        <v>566</v>
      </c>
      <c r="E28" s="8" t="s">
        <v>555</v>
      </c>
      <c r="F28" s="8" t="s">
        <v>570</v>
      </c>
      <c r="G28" s="9">
        <v>43941</v>
      </c>
      <c r="H28" s="9">
        <v>44707</v>
      </c>
      <c r="I28" s="8">
        <v>40</v>
      </c>
      <c r="J28" s="10">
        <v>1969.6588547171068</v>
      </c>
      <c r="K28" s="8" t="s">
        <v>595</v>
      </c>
      <c r="L28" s="8">
        <v>17144</v>
      </c>
      <c r="M28" s="6"/>
    </row>
    <row r="29" spans="1:13" x14ac:dyDescent="0.3">
      <c r="A29" s="2">
        <v>16</v>
      </c>
      <c r="B29" s="6" t="s">
        <v>35</v>
      </c>
      <c r="C29" s="4" t="s">
        <v>394</v>
      </c>
      <c r="D29" s="8" t="s">
        <v>566</v>
      </c>
      <c r="E29" s="8" t="s">
        <v>553</v>
      </c>
      <c r="F29" s="8" t="s">
        <v>596</v>
      </c>
      <c r="G29" s="9">
        <v>41886</v>
      </c>
      <c r="H29" s="9">
        <v>44624</v>
      </c>
      <c r="I29" s="8">
        <v>3</v>
      </c>
      <c r="J29" s="10">
        <v>1852.7970200017671</v>
      </c>
      <c r="K29" s="8" t="s">
        <v>584</v>
      </c>
      <c r="L29" s="8">
        <v>13486</v>
      </c>
      <c r="M29" s="6"/>
    </row>
    <row r="30" spans="1:13" x14ac:dyDescent="0.3">
      <c r="A30" s="2">
        <v>17</v>
      </c>
      <c r="B30" s="6" t="s">
        <v>37</v>
      </c>
      <c r="C30" s="4" t="s">
        <v>395</v>
      </c>
      <c r="D30" s="8" t="s">
        <v>597</v>
      </c>
      <c r="E30" s="8" t="s">
        <v>557</v>
      </c>
      <c r="F30" s="8" t="s">
        <v>574</v>
      </c>
      <c r="G30" s="9">
        <v>42642</v>
      </c>
      <c r="H30" s="9">
        <v>44731</v>
      </c>
      <c r="I30" s="8">
        <v>13</v>
      </c>
      <c r="J30" s="10">
        <v>1993.4923149573813</v>
      </c>
      <c r="K30" s="8" t="s">
        <v>593</v>
      </c>
      <c r="L30" s="8">
        <v>5967</v>
      </c>
      <c r="M30" s="6"/>
    </row>
    <row r="31" spans="1:13" x14ac:dyDescent="0.3">
      <c r="A31" s="2">
        <v>18</v>
      </c>
      <c r="B31" s="6" t="s">
        <v>396</v>
      </c>
      <c r="C31" s="4" t="s">
        <v>397</v>
      </c>
      <c r="D31" s="8" t="s">
        <v>598</v>
      </c>
      <c r="E31" s="8" t="s">
        <v>557</v>
      </c>
      <c r="F31" s="8" t="s">
        <v>570</v>
      </c>
      <c r="G31" s="9">
        <v>44233</v>
      </c>
      <c r="H31" s="9">
        <v>44790</v>
      </c>
      <c r="I31" s="8">
        <v>33</v>
      </c>
      <c r="J31" s="10">
        <v>2212.6297774184904</v>
      </c>
      <c r="K31" s="8" t="s">
        <v>586</v>
      </c>
      <c r="L31" s="8">
        <v>15148</v>
      </c>
      <c r="M31" s="6"/>
    </row>
    <row r="32" spans="1:13" x14ac:dyDescent="0.3">
      <c r="A32" s="2">
        <v>19</v>
      </c>
      <c r="B32" s="6" t="s">
        <v>40</v>
      </c>
      <c r="C32" s="4" t="s">
        <v>398</v>
      </c>
      <c r="D32" s="8" t="s">
        <v>587</v>
      </c>
      <c r="E32" s="8" t="s">
        <v>556</v>
      </c>
      <c r="F32" s="8" t="s">
        <v>581</v>
      </c>
      <c r="G32" s="9">
        <v>42542</v>
      </c>
      <c r="H32" s="9">
        <v>44800</v>
      </c>
      <c r="I32" s="8">
        <v>13</v>
      </c>
      <c r="J32" s="10">
        <v>1965.1592847861466</v>
      </c>
      <c r="K32" s="8" t="s">
        <v>588</v>
      </c>
      <c r="L32" s="8">
        <v>16277</v>
      </c>
      <c r="M32" s="6"/>
    </row>
    <row r="33" spans="1:13" x14ac:dyDescent="0.3">
      <c r="A33" s="2">
        <v>20</v>
      </c>
      <c r="B33" s="6" t="s">
        <v>399</v>
      </c>
      <c r="C33" s="4" t="s">
        <v>400</v>
      </c>
      <c r="D33" s="8" t="s">
        <v>577</v>
      </c>
      <c r="E33" s="8" t="s">
        <v>555</v>
      </c>
      <c r="F33" s="8" t="s">
        <v>590</v>
      </c>
      <c r="G33" s="9">
        <v>43847</v>
      </c>
      <c r="H33" s="9">
        <v>44657</v>
      </c>
      <c r="I33" s="8">
        <v>12</v>
      </c>
      <c r="J33" s="10">
        <v>4502.746741854583</v>
      </c>
      <c r="K33" s="8" t="s">
        <v>593</v>
      </c>
      <c r="L33" s="8">
        <v>12755</v>
      </c>
      <c r="M33" s="6"/>
    </row>
    <row r="34" spans="1:13" x14ac:dyDescent="0.3">
      <c r="A34" s="2">
        <v>21</v>
      </c>
      <c r="B34" s="6" t="s">
        <v>401</v>
      </c>
      <c r="C34" s="4" t="s">
        <v>402</v>
      </c>
      <c r="D34" s="8" t="s">
        <v>597</v>
      </c>
      <c r="E34" s="8" t="s">
        <v>555</v>
      </c>
      <c r="F34" s="8" t="s">
        <v>570</v>
      </c>
      <c r="G34" s="9">
        <v>42020</v>
      </c>
      <c r="H34" s="9">
        <v>44664</v>
      </c>
      <c r="I34" s="8">
        <v>30</v>
      </c>
      <c r="J34" s="10">
        <v>497.74900399051785</v>
      </c>
      <c r="K34" s="8" t="s">
        <v>586</v>
      </c>
      <c r="L34" s="8">
        <v>18001</v>
      </c>
      <c r="M34" s="6"/>
    </row>
    <row r="35" spans="1:13" x14ac:dyDescent="0.3">
      <c r="A35" s="2">
        <v>22</v>
      </c>
      <c r="B35" s="6" t="s">
        <v>46</v>
      </c>
      <c r="C35" s="4" t="s">
        <v>403</v>
      </c>
      <c r="D35" s="8" t="s">
        <v>599</v>
      </c>
      <c r="E35" s="8" t="s">
        <v>556</v>
      </c>
      <c r="F35" s="8" t="s">
        <v>572</v>
      </c>
      <c r="G35" s="9">
        <v>42088</v>
      </c>
      <c r="H35" s="9">
        <v>44750</v>
      </c>
      <c r="I35" s="8">
        <v>3</v>
      </c>
      <c r="J35" s="10">
        <v>2952.5381912525877</v>
      </c>
      <c r="K35" s="8" t="s">
        <v>579</v>
      </c>
      <c r="L35" s="8">
        <v>6136</v>
      </c>
      <c r="M35" s="6"/>
    </row>
    <row r="36" spans="1:13" x14ac:dyDescent="0.3">
      <c r="A36" s="2">
        <v>23</v>
      </c>
      <c r="B36" s="6" t="s">
        <v>48</v>
      </c>
      <c r="C36" s="4" t="s">
        <v>404</v>
      </c>
      <c r="D36" s="8" t="s">
        <v>587</v>
      </c>
      <c r="E36" s="8" t="s">
        <v>556</v>
      </c>
      <c r="F36" s="8" t="s">
        <v>574</v>
      </c>
      <c r="G36" s="9">
        <v>42684</v>
      </c>
      <c r="H36" s="9">
        <v>44724</v>
      </c>
      <c r="I36" s="8">
        <v>30</v>
      </c>
      <c r="J36" s="10">
        <v>4706.2966367309837</v>
      </c>
      <c r="K36" s="8" t="s">
        <v>600</v>
      </c>
      <c r="L36" s="8">
        <v>7412</v>
      </c>
      <c r="M36" s="6"/>
    </row>
    <row r="37" spans="1:13" x14ac:dyDescent="0.3">
      <c r="A37" s="2">
        <v>24</v>
      </c>
      <c r="B37" s="6" t="s">
        <v>50</v>
      </c>
      <c r="C37" s="4" t="s">
        <v>405</v>
      </c>
      <c r="D37" s="8" t="s">
        <v>599</v>
      </c>
      <c r="E37" s="8" t="s">
        <v>560</v>
      </c>
      <c r="F37" s="8" t="s">
        <v>578</v>
      </c>
      <c r="G37" s="9">
        <v>43411</v>
      </c>
      <c r="H37" s="9">
        <v>44634</v>
      </c>
      <c r="I37" s="8">
        <v>31</v>
      </c>
      <c r="J37" s="10">
        <v>2515.2687543106654</v>
      </c>
      <c r="K37" s="8" t="s">
        <v>586</v>
      </c>
      <c r="L37" s="8">
        <v>16091</v>
      </c>
      <c r="M37" s="6"/>
    </row>
    <row r="38" spans="1:13" x14ac:dyDescent="0.3">
      <c r="A38" s="2">
        <v>25</v>
      </c>
      <c r="B38" s="6" t="s">
        <v>52</v>
      </c>
      <c r="C38" s="4" t="s">
        <v>406</v>
      </c>
      <c r="D38" s="8" t="s">
        <v>601</v>
      </c>
      <c r="E38" s="8" t="s">
        <v>373</v>
      </c>
      <c r="F38" s="8" t="s">
        <v>590</v>
      </c>
      <c r="G38" s="9">
        <v>43602</v>
      </c>
      <c r="H38" s="9">
        <v>44773</v>
      </c>
      <c r="I38" s="8">
        <v>3</v>
      </c>
      <c r="J38" s="10">
        <v>4085.2745048747192</v>
      </c>
      <c r="K38" s="8" t="s">
        <v>592</v>
      </c>
      <c r="L38" s="8">
        <v>4937</v>
      </c>
      <c r="M38" s="6"/>
    </row>
    <row r="39" spans="1:13" x14ac:dyDescent="0.3">
      <c r="A39" s="2">
        <v>26</v>
      </c>
      <c r="B39" s="6" t="s">
        <v>54</v>
      </c>
      <c r="C39" s="4" t="s">
        <v>407</v>
      </c>
      <c r="D39" s="8" t="s">
        <v>569</v>
      </c>
      <c r="E39" s="8" t="s">
        <v>558</v>
      </c>
      <c r="F39" s="8" t="s">
        <v>564</v>
      </c>
      <c r="G39" s="9">
        <v>41856</v>
      </c>
      <c r="H39" s="9">
        <v>44651</v>
      </c>
      <c r="I39" s="8">
        <v>19</v>
      </c>
      <c r="J39" s="10">
        <v>4356.5098718931258</v>
      </c>
      <c r="K39" s="8" t="s">
        <v>584</v>
      </c>
      <c r="L39" s="8">
        <v>3697</v>
      </c>
      <c r="M39" s="6"/>
    </row>
    <row r="40" spans="1:13" x14ac:dyDescent="0.3">
      <c r="A40" s="2">
        <v>27</v>
      </c>
      <c r="B40" s="6" t="s">
        <v>56</v>
      </c>
      <c r="C40" s="4" t="s">
        <v>408</v>
      </c>
      <c r="D40" s="8" t="s">
        <v>597</v>
      </c>
      <c r="E40" s="8" t="s">
        <v>556</v>
      </c>
      <c r="F40" s="8" t="s">
        <v>572</v>
      </c>
      <c r="G40" s="9">
        <v>41989</v>
      </c>
      <c r="H40" s="9">
        <v>44649</v>
      </c>
      <c r="I40" s="8">
        <v>10</v>
      </c>
      <c r="J40" s="10">
        <v>4864.0190842606544</v>
      </c>
      <c r="K40" s="8" t="s">
        <v>582</v>
      </c>
      <c r="L40" s="8">
        <v>5044</v>
      </c>
      <c r="M40" s="6"/>
    </row>
    <row r="41" spans="1:13" x14ac:dyDescent="0.3">
      <c r="A41" s="2">
        <v>28</v>
      </c>
      <c r="B41" s="6" t="s">
        <v>58</v>
      </c>
      <c r="C41" s="4" t="s">
        <v>409</v>
      </c>
      <c r="D41" s="8" t="s">
        <v>573</v>
      </c>
      <c r="E41" s="8" t="s">
        <v>555</v>
      </c>
      <c r="F41" s="8" t="s">
        <v>564</v>
      </c>
      <c r="G41" s="9">
        <v>43637</v>
      </c>
      <c r="H41" s="9">
        <v>44619</v>
      </c>
      <c r="I41" s="8">
        <v>44</v>
      </c>
      <c r="J41" s="10">
        <v>1553.1455534906281</v>
      </c>
      <c r="K41" s="8" t="s">
        <v>591</v>
      </c>
      <c r="L41" s="8">
        <v>10551</v>
      </c>
      <c r="M41" s="6"/>
    </row>
    <row r="42" spans="1:13" x14ac:dyDescent="0.3">
      <c r="A42" s="2">
        <v>29</v>
      </c>
      <c r="B42" s="6" t="s">
        <v>410</v>
      </c>
      <c r="C42" s="4" t="s">
        <v>411</v>
      </c>
      <c r="D42" s="8" t="s">
        <v>585</v>
      </c>
      <c r="E42" s="8" t="s">
        <v>556</v>
      </c>
      <c r="F42" s="8" t="s">
        <v>602</v>
      </c>
      <c r="G42" s="9">
        <v>43275</v>
      </c>
      <c r="H42" s="9">
        <v>44747</v>
      </c>
      <c r="I42" s="8">
        <v>44</v>
      </c>
      <c r="J42" s="10">
        <v>309.68419580030178</v>
      </c>
      <c r="K42" s="8" t="s">
        <v>600</v>
      </c>
      <c r="L42" s="8">
        <v>12245</v>
      </c>
      <c r="M42" s="6"/>
    </row>
    <row r="43" spans="1:13" x14ac:dyDescent="0.3">
      <c r="A43" s="2">
        <v>30</v>
      </c>
      <c r="B43" s="6" t="s">
        <v>62</v>
      </c>
      <c r="C43" s="4" t="s">
        <v>412</v>
      </c>
      <c r="D43" s="8" t="s">
        <v>580</v>
      </c>
      <c r="E43" s="8" t="s">
        <v>552</v>
      </c>
      <c r="F43" s="8" t="s">
        <v>602</v>
      </c>
      <c r="G43" s="9">
        <v>42872</v>
      </c>
      <c r="H43" s="9">
        <v>44674</v>
      </c>
      <c r="I43" s="8">
        <v>14</v>
      </c>
      <c r="J43" s="10">
        <v>969.13393367596279</v>
      </c>
      <c r="K43" s="8" t="s">
        <v>582</v>
      </c>
      <c r="L43" s="8">
        <v>10419</v>
      </c>
      <c r="M43" s="6"/>
    </row>
    <row r="44" spans="1:13" x14ac:dyDescent="0.3">
      <c r="A44" s="2">
        <v>31</v>
      </c>
      <c r="B44" s="6" t="s">
        <v>413</v>
      </c>
      <c r="C44" s="4" t="s">
        <v>603</v>
      </c>
      <c r="D44" s="8" t="s">
        <v>587</v>
      </c>
      <c r="E44" s="8" t="s">
        <v>552</v>
      </c>
      <c r="F44" s="8" t="s">
        <v>567</v>
      </c>
      <c r="G44" s="9">
        <v>44000</v>
      </c>
      <c r="H44" s="9">
        <v>44624</v>
      </c>
      <c r="I44" s="8">
        <v>29</v>
      </c>
      <c r="J44" s="10">
        <v>3351.0163148560805</v>
      </c>
      <c r="K44" s="8" t="s">
        <v>591</v>
      </c>
      <c r="L44" s="8">
        <v>2679</v>
      </c>
      <c r="M44" s="6"/>
    </row>
    <row r="45" spans="1:13" x14ac:dyDescent="0.3">
      <c r="A45" s="2">
        <v>32</v>
      </c>
      <c r="B45" s="6" t="s">
        <v>65</v>
      </c>
      <c r="C45" s="4" t="s">
        <v>415</v>
      </c>
      <c r="D45" s="8" t="s">
        <v>566</v>
      </c>
      <c r="E45" s="8" t="s">
        <v>560</v>
      </c>
      <c r="F45" s="8" t="s">
        <v>581</v>
      </c>
      <c r="G45" s="9">
        <v>43315</v>
      </c>
      <c r="H45" s="9">
        <v>44738</v>
      </c>
      <c r="I45" s="8">
        <v>9</v>
      </c>
      <c r="J45" s="10">
        <v>1534.4652862800247</v>
      </c>
      <c r="K45" s="8" t="s">
        <v>565</v>
      </c>
      <c r="L45" s="8">
        <v>16476</v>
      </c>
      <c r="M45" s="6"/>
    </row>
    <row r="46" spans="1:13" x14ac:dyDescent="0.3">
      <c r="A46" s="2">
        <v>33</v>
      </c>
      <c r="B46" s="6" t="s">
        <v>67</v>
      </c>
      <c r="C46" s="4" t="s">
        <v>604</v>
      </c>
      <c r="D46" s="8" t="s">
        <v>573</v>
      </c>
      <c r="E46" s="8" t="s">
        <v>557</v>
      </c>
      <c r="F46" s="8" t="s">
        <v>578</v>
      </c>
      <c r="G46" s="9">
        <v>42855</v>
      </c>
      <c r="H46" s="9">
        <v>44614</v>
      </c>
      <c r="I46" s="8">
        <v>3</v>
      </c>
      <c r="J46" s="10">
        <v>3328.7169177956189</v>
      </c>
      <c r="K46" s="8" t="s">
        <v>595</v>
      </c>
      <c r="L46" s="8">
        <v>17832</v>
      </c>
      <c r="M46" s="6"/>
    </row>
    <row r="47" spans="1:13" x14ac:dyDescent="0.3">
      <c r="A47" s="2">
        <v>34</v>
      </c>
      <c r="B47" s="6" t="s">
        <v>69</v>
      </c>
      <c r="C47" s="4" t="s">
        <v>417</v>
      </c>
      <c r="D47" s="8" t="s">
        <v>571</v>
      </c>
      <c r="E47" s="8" t="s">
        <v>554</v>
      </c>
      <c r="F47" s="8" t="s">
        <v>590</v>
      </c>
      <c r="G47" s="9">
        <v>43788</v>
      </c>
      <c r="H47" s="9">
        <v>44698</v>
      </c>
      <c r="I47" s="8">
        <v>47</v>
      </c>
      <c r="J47" s="10">
        <v>4237.5708815721637</v>
      </c>
      <c r="K47" s="8" t="s">
        <v>588</v>
      </c>
      <c r="L47" s="8">
        <v>5536</v>
      </c>
      <c r="M47" s="6"/>
    </row>
    <row r="48" spans="1:13" x14ac:dyDescent="0.3">
      <c r="A48" s="2">
        <v>35</v>
      </c>
      <c r="B48" s="6" t="s">
        <v>71</v>
      </c>
      <c r="C48" s="4" t="s">
        <v>418</v>
      </c>
      <c r="D48" s="8" t="s">
        <v>571</v>
      </c>
      <c r="E48" s="8" t="s">
        <v>560</v>
      </c>
      <c r="F48" s="8" t="s">
        <v>578</v>
      </c>
      <c r="G48" s="9">
        <v>42977</v>
      </c>
      <c r="H48" s="9">
        <v>44783</v>
      </c>
      <c r="I48" s="8">
        <v>14</v>
      </c>
      <c r="J48" s="10">
        <v>2431.4838874257207</v>
      </c>
      <c r="K48" s="8" t="s">
        <v>582</v>
      </c>
      <c r="L48" s="8">
        <v>4749</v>
      </c>
      <c r="M48" s="6"/>
    </row>
    <row r="49" spans="1:13" x14ac:dyDescent="0.3">
      <c r="A49" s="2">
        <v>36</v>
      </c>
      <c r="B49" s="6" t="s">
        <v>419</v>
      </c>
      <c r="C49" s="4" t="s">
        <v>420</v>
      </c>
      <c r="D49" s="8" t="s">
        <v>589</v>
      </c>
      <c r="E49" s="8" t="s">
        <v>554</v>
      </c>
      <c r="F49" s="8" t="s">
        <v>590</v>
      </c>
      <c r="G49" s="9">
        <v>43915</v>
      </c>
      <c r="H49" s="9">
        <v>44665</v>
      </c>
      <c r="I49" s="8">
        <v>11</v>
      </c>
      <c r="J49" s="10">
        <v>1846.0170269449006</v>
      </c>
      <c r="K49" s="8" t="s">
        <v>579</v>
      </c>
      <c r="L49" s="8">
        <v>13296</v>
      </c>
      <c r="M49" s="6"/>
    </row>
    <row r="50" spans="1:13" x14ac:dyDescent="0.3">
      <c r="A50" s="2">
        <v>37</v>
      </c>
      <c r="B50" s="6" t="s">
        <v>74</v>
      </c>
      <c r="C50" s="4" t="s">
        <v>421</v>
      </c>
      <c r="D50" s="8" t="s">
        <v>585</v>
      </c>
      <c r="E50" s="8" t="s">
        <v>557</v>
      </c>
      <c r="F50" s="8" t="s">
        <v>602</v>
      </c>
      <c r="G50" s="9">
        <v>41916</v>
      </c>
      <c r="H50" s="9">
        <v>44643</v>
      </c>
      <c r="I50" s="8">
        <v>5</v>
      </c>
      <c r="J50" s="10">
        <v>2626.2474250239102</v>
      </c>
      <c r="K50" s="8" t="s">
        <v>568</v>
      </c>
      <c r="L50" s="8">
        <v>16094</v>
      </c>
      <c r="M50" s="6"/>
    </row>
    <row r="51" spans="1:13" x14ac:dyDescent="0.3">
      <c r="A51" s="2">
        <v>38</v>
      </c>
      <c r="B51" s="6" t="s">
        <v>76</v>
      </c>
      <c r="C51" s="4" t="s">
        <v>422</v>
      </c>
      <c r="D51" s="8" t="s">
        <v>589</v>
      </c>
      <c r="E51" s="8" t="s">
        <v>561</v>
      </c>
      <c r="F51" s="8" t="s">
        <v>596</v>
      </c>
      <c r="G51" s="9">
        <v>44340</v>
      </c>
      <c r="H51" s="9">
        <v>44607</v>
      </c>
      <c r="I51" s="8">
        <v>50</v>
      </c>
      <c r="J51" s="10">
        <v>2751.6792656731959</v>
      </c>
      <c r="K51" s="8" t="s">
        <v>568</v>
      </c>
      <c r="L51" s="8">
        <v>6388</v>
      </c>
      <c r="M51" s="6"/>
    </row>
    <row r="52" spans="1:13" x14ac:dyDescent="0.3">
      <c r="A52" s="2">
        <v>39</v>
      </c>
      <c r="B52" s="6" t="s">
        <v>78</v>
      </c>
      <c r="C52" s="4" t="s">
        <v>423</v>
      </c>
      <c r="D52" s="8" t="s">
        <v>577</v>
      </c>
      <c r="E52" s="8" t="s">
        <v>373</v>
      </c>
      <c r="F52" s="8" t="s">
        <v>578</v>
      </c>
      <c r="G52" s="9">
        <v>43215</v>
      </c>
      <c r="H52" s="9">
        <v>44692</v>
      </c>
      <c r="I52" s="8">
        <v>44</v>
      </c>
      <c r="J52" s="10">
        <v>3896.1340895321655</v>
      </c>
      <c r="K52" s="8" t="s">
        <v>568</v>
      </c>
      <c r="L52" s="8">
        <v>14535</v>
      </c>
      <c r="M52" s="6"/>
    </row>
    <row r="53" spans="1:13" x14ac:dyDescent="0.3">
      <c r="A53" s="2">
        <v>40</v>
      </c>
      <c r="B53" s="6" t="s">
        <v>80</v>
      </c>
      <c r="C53" s="4" t="s">
        <v>424</v>
      </c>
      <c r="D53" s="8" t="s">
        <v>577</v>
      </c>
      <c r="E53" s="8" t="s">
        <v>373</v>
      </c>
      <c r="F53" s="8" t="s">
        <v>574</v>
      </c>
      <c r="G53" s="9">
        <v>41756</v>
      </c>
      <c r="H53" s="9">
        <v>44719</v>
      </c>
      <c r="I53" s="8">
        <v>46</v>
      </c>
      <c r="J53" s="10">
        <v>2294.7380693349378</v>
      </c>
      <c r="K53" s="8" t="s">
        <v>568</v>
      </c>
      <c r="L53" s="8">
        <v>2262</v>
      </c>
      <c r="M53" s="6"/>
    </row>
    <row r="54" spans="1:13" x14ac:dyDescent="0.3">
      <c r="A54" s="2">
        <v>41</v>
      </c>
      <c r="B54" s="6" t="s">
        <v>425</v>
      </c>
      <c r="C54" s="4" t="s">
        <v>426</v>
      </c>
      <c r="D54" s="8" t="s">
        <v>573</v>
      </c>
      <c r="E54" s="8" t="s">
        <v>556</v>
      </c>
      <c r="F54" s="8" t="s">
        <v>574</v>
      </c>
      <c r="G54" s="9">
        <v>42215</v>
      </c>
      <c r="H54" s="9">
        <v>44777</v>
      </c>
      <c r="I54" s="8">
        <v>39</v>
      </c>
      <c r="J54" s="10">
        <v>3704.7537321615673</v>
      </c>
      <c r="K54" s="8" t="s">
        <v>605</v>
      </c>
      <c r="L54" s="8">
        <v>3186</v>
      </c>
      <c r="M54" s="6"/>
    </row>
    <row r="55" spans="1:13" x14ac:dyDescent="0.3">
      <c r="A55" s="2">
        <v>42</v>
      </c>
      <c r="B55" s="6" t="s">
        <v>84</v>
      </c>
      <c r="C55" s="4" t="s">
        <v>606</v>
      </c>
      <c r="D55" s="8" t="s">
        <v>587</v>
      </c>
      <c r="E55" s="8" t="s">
        <v>554</v>
      </c>
      <c r="F55" s="8" t="s">
        <v>581</v>
      </c>
      <c r="G55" s="9">
        <v>43824</v>
      </c>
      <c r="H55" s="9">
        <v>44760</v>
      </c>
      <c r="I55" s="8">
        <v>2</v>
      </c>
      <c r="J55" s="10">
        <v>1429.6337423658824</v>
      </c>
      <c r="K55" s="8" t="s">
        <v>565</v>
      </c>
      <c r="L55" s="8">
        <v>3352</v>
      </c>
      <c r="M55" s="6"/>
    </row>
    <row r="56" spans="1:13" x14ac:dyDescent="0.3">
      <c r="A56" s="2">
        <v>43</v>
      </c>
      <c r="B56" s="6" t="s">
        <v>428</v>
      </c>
      <c r="C56" s="4" t="s">
        <v>429</v>
      </c>
      <c r="D56" s="8" t="s">
        <v>601</v>
      </c>
      <c r="E56" s="8" t="s">
        <v>553</v>
      </c>
      <c r="F56" s="8" t="s">
        <v>596</v>
      </c>
      <c r="G56" s="9">
        <v>44345</v>
      </c>
      <c r="H56" s="9">
        <v>44754</v>
      </c>
      <c r="I56" s="8">
        <v>23</v>
      </c>
      <c r="J56" s="10">
        <v>510.5048037611561</v>
      </c>
      <c r="K56" s="8" t="s">
        <v>593</v>
      </c>
      <c r="L56" s="8">
        <v>8407</v>
      </c>
      <c r="M56" s="6"/>
    </row>
    <row r="57" spans="1:13" x14ac:dyDescent="0.3">
      <c r="A57" s="2">
        <v>44</v>
      </c>
      <c r="B57" s="6" t="s">
        <v>430</v>
      </c>
      <c r="C57" s="4" t="s">
        <v>431</v>
      </c>
      <c r="D57" s="8" t="s">
        <v>599</v>
      </c>
      <c r="E57" s="8" t="s">
        <v>561</v>
      </c>
      <c r="F57" s="8" t="s">
        <v>596</v>
      </c>
      <c r="G57" s="9">
        <v>42284</v>
      </c>
      <c r="H57" s="9">
        <v>44739</v>
      </c>
      <c r="I57" s="8">
        <v>25</v>
      </c>
      <c r="J57" s="10">
        <v>3588.8158113804525</v>
      </c>
      <c r="K57" s="8" t="s">
        <v>600</v>
      </c>
      <c r="L57" s="8">
        <v>5515</v>
      </c>
      <c r="M57" s="6"/>
    </row>
    <row r="58" spans="1:13" x14ac:dyDescent="0.3">
      <c r="A58" s="2">
        <v>45</v>
      </c>
      <c r="B58" s="6" t="s">
        <v>88</v>
      </c>
      <c r="C58" s="4" t="s">
        <v>432</v>
      </c>
      <c r="D58" s="8" t="s">
        <v>598</v>
      </c>
      <c r="E58" s="8" t="s">
        <v>552</v>
      </c>
      <c r="F58" s="8" t="s">
        <v>564</v>
      </c>
      <c r="G58" s="9">
        <v>43396</v>
      </c>
      <c r="H58" s="9">
        <v>44743</v>
      </c>
      <c r="I58" s="8">
        <v>31</v>
      </c>
      <c r="J58" s="10">
        <v>4317.9907164433762</v>
      </c>
      <c r="K58" s="8" t="s">
        <v>588</v>
      </c>
      <c r="L58" s="8">
        <v>19478</v>
      </c>
      <c r="M58" s="6"/>
    </row>
    <row r="59" spans="1:13" x14ac:dyDescent="0.3">
      <c r="A59" s="2">
        <v>46</v>
      </c>
      <c r="B59" s="6" t="s">
        <v>90</v>
      </c>
      <c r="C59" s="4" t="s">
        <v>433</v>
      </c>
      <c r="D59" s="8" t="s">
        <v>585</v>
      </c>
      <c r="E59" s="8" t="s">
        <v>558</v>
      </c>
      <c r="F59" s="8" t="s">
        <v>596</v>
      </c>
      <c r="G59" s="9">
        <v>44555</v>
      </c>
      <c r="H59" s="9">
        <v>44783</v>
      </c>
      <c r="I59" s="8">
        <v>16</v>
      </c>
      <c r="J59" s="10">
        <v>3784.31727184285</v>
      </c>
      <c r="K59" s="8" t="s">
        <v>565</v>
      </c>
      <c r="L59" s="8">
        <v>5815</v>
      </c>
      <c r="M59" s="6"/>
    </row>
    <row r="60" spans="1:13" x14ac:dyDescent="0.3">
      <c r="A60" s="2">
        <v>47</v>
      </c>
      <c r="B60" s="6" t="s">
        <v>92</v>
      </c>
      <c r="C60" s="4" t="s">
        <v>434</v>
      </c>
      <c r="D60" s="8" t="s">
        <v>589</v>
      </c>
      <c r="E60" s="8" t="s">
        <v>556</v>
      </c>
      <c r="F60" s="8" t="s">
        <v>564</v>
      </c>
      <c r="G60" s="9">
        <v>43517</v>
      </c>
      <c r="H60" s="9">
        <v>44729</v>
      </c>
      <c r="I60" s="8">
        <v>15</v>
      </c>
      <c r="J60" s="10">
        <v>2683.9653273694285</v>
      </c>
      <c r="K60" s="8" t="s">
        <v>595</v>
      </c>
      <c r="L60" s="8">
        <v>6589</v>
      </c>
      <c r="M60" s="6"/>
    </row>
    <row r="61" spans="1:13" x14ac:dyDescent="0.3">
      <c r="A61" s="2">
        <v>48</v>
      </c>
      <c r="B61" s="6" t="s">
        <v>94</v>
      </c>
      <c r="C61" s="4" t="s">
        <v>435</v>
      </c>
      <c r="D61" s="8" t="s">
        <v>569</v>
      </c>
      <c r="E61" s="8" t="s">
        <v>373</v>
      </c>
      <c r="F61" s="8" t="s">
        <v>570</v>
      </c>
      <c r="G61" s="9">
        <v>44378</v>
      </c>
      <c r="H61" s="9">
        <v>44723</v>
      </c>
      <c r="I61" s="8">
        <v>3</v>
      </c>
      <c r="J61" s="10">
        <v>903.01664126289427</v>
      </c>
      <c r="K61" s="8" t="s">
        <v>600</v>
      </c>
      <c r="L61" s="8">
        <v>17810</v>
      </c>
      <c r="M61" s="6"/>
    </row>
    <row r="62" spans="1:13" x14ac:dyDescent="0.3">
      <c r="A62" s="2">
        <v>49</v>
      </c>
      <c r="B62" s="6" t="s">
        <v>96</v>
      </c>
      <c r="C62" s="4" t="s">
        <v>436</v>
      </c>
      <c r="D62" s="8" t="s">
        <v>589</v>
      </c>
      <c r="E62" s="8" t="s">
        <v>558</v>
      </c>
      <c r="F62" s="8" t="s">
        <v>564</v>
      </c>
      <c r="G62" s="9">
        <v>41837</v>
      </c>
      <c r="H62" s="9">
        <v>44650</v>
      </c>
      <c r="I62" s="8">
        <v>41</v>
      </c>
      <c r="J62" s="10">
        <v>2311.4072291509165</v>
      </c>
      <c r="K62" s="8" t="s">
        <v>607</v>
      </c>
      <c r="L62" s="8">
        <v>18051</v>
      </c>
      <c r="M62" s="6"/>
    </row>
    <row r="63" spans="1:13" x14ac:dyDescent="0.3">
      <c r="A63" s="2">
        <v>50</v>
      </c>
      <c r="B63" s="6" t="s">
        <v>437</v>
      </c>
      <c r="C63" s="4" t="s">
        <v>438</v>
      </c>
      <c r="D63" s="8" t="s">
        <v>577</v>
      </c>
      <c r="E63" s="8" t="s">
        <v>552</v>
      </c>
      <c r="F63" s="8" t="s">
        <v>578</v>
      </c>
      <c r="G63" s="9">
        <v>43274</v>
      </c>
      <c r="H63" s="9">
        <v>44755</v>
      </c>
      <c r="I63" s="8">
        <v>41</v>
      </c>
      <c r="J63" s="10">
        <v>2457.2096341481888</v>
      </c>
      <c r="K63" s="8" t="s">
        <v>592</v>
      </c>
      <c r="L63" s="8">
        <v>7243</v>
      </c>
      <c r="M63" s="6"/>
    </row>
    <row r="64" spans="1:13" x14ac:dyDescent="0.3">
      <c r="A64" s="2">
        <v>51</v>
      </c>
      <c r="B64" s="6" t="s">
        <v>100</v>
      </c>
      <c r="C64" s="4" t="s">
        <v>439</v>
      </c>
      <c r="D64" s="8" t="s">
        <v>601</v>
      </c>
      <c r="E64" s="8" t="s">
        <v>557</v>
      </c>
      <c r="F64" s="8" t="s">
        <v>570</v>
      </c>
      <c r="G64" s="9">
        <v>41938</v>
      </c>
      <c r="H64" s="9">
        <v>44732</v>
      </c>
      <c r="I64" s="8">
        <v>29</v>
      </c>
      <c r="J64" s="10">
        <v>2891.7970356013152</v>
      </c>
      <c r="K64" s="8" t="s">
        <v>579</v>
      </c>
      <c r="L64" s="8">
        <v>15416</v>
      </c>
      <c r="M64" s="6"/>
    </row>
    <row r="65" spans="1:13" x14ac:dyDescent="0.3">
      <c r="A65" s="2">
        <v>52</v>
      </c>
      <c r="B65" s="6" t="s">
        <v>102</v>
      </c>
      <c r="C65" s="4" t="s">
        <v>440</v>
      </c>
      <c r="D65" s="8" t="s">
        <v>573</v>
      </c>
      <c r="E65" s="8" t="s">
        <v>552</v>
      </c>
      <c r="F65" s="8" t="s">
        <v>578</v>
      </c>
      <c r="G65" s="9">
        <v>44085</v>
      </c>
      <c r="H65" s="9">
        <v>44774</v>
      </c>
      <c r="I65" s="8">
        <v>22</v>
      </c>
      <c r="J65" s="10">
        <v>817.86824314290834</v>
      </c>
      <c r="K65" s="8" t="s">
        <v>605</v>
      </c>
      <c r="L65" s="8">
        <v>12904</v>
      </c>
      <c r="M65" s="6"/>
    </row>
    <row r="66" spans="1:13" x14ac:dyDescent="0.3">
      <c r="A66" s="2">
        <v>53</v>
      </c>
      <c r="B66" s="6" t="s">
        <v>104</v>
      </c>
      <c r="C66" s="4" t="s">
        <v>608</v>
      </c>
      <c r="D66" s="8" t="s">
        <v>598</v>
      </c>
      <c r="E66" s="8" t="s">
        <v>552</v>
      </c>
      <c r="F66" s="8" t="s">
        <v>572</v>
      </c>
      <c r="G66" s="9">
        <v>43823</v>
      </c>
      <c r="H66" s="9">
        <v>44723</v>
      </c>
      <c r="I66" s="8">
        <v>13</v>
      </c>
      <c r="J66" s="10">
        <v>3963.0971501844065</v>
      </c>
      <c r="K66" s="8" t="s">
        <v>568</v>
      </c>
      <c r="L66" s="8">
        <v>11213</v>
      </c>
      <c r="M66" s="6"/>
    </row>
    <row r="67" spans="1:13" x14ac:dyDescent="0.3">
      <c r="A67" s="2">
        <v>54</v>
      </c>
      <c r="B67" s="6" t="s">
        <v>106</v>
      </c>
      <c r="C67" s="4" t="s">
        <v>442</v>
      </c>
      <c r="D67" s="8" t="s">
        <v>598</v>
      </c>
      <c r="E67" s="8" t="s">
        <v>556</v>
      </c>
      <c r="F67" s="8" t="s">
        <v>572</v>
      </c>
      <c r="G67" s="9">
        <v>43892</v>
      </c>
      <c r="H67" s="9">
        <v>44704</v>
      </c>
      <c r="I67" s="8">
        <v>4</v>
      </c>
      <c r="J67" s="10">
        <v>3352.1586778920851</v>
      </c>
      <c r="K67" s="8" t="s">
        <v>605</v>
      </c>
      <c r="L67" s="8">
        <v>15996</v>
      </c>
      <c r="M67" s="6"/>
    </row>
    <row r="68" spans="1:13" x14ac:dyDescent="0.3">
      <c r="A68" s="2">
        <v>55</v>
      </c>
      <c r="B68" s="6" t="s">
        <v>443</v>
      </c>
      <c r="C68" s="4" t="s">
        <v>444</v>
      </c>
      <c r="D68" s="8" t="s">
        <v>598</v>
      </c>
      <c r="E68" s="8" t="s">
        <v>554</v>
      </c>
      <c r="F68" s="8" t="s">
        <v>581</v>
      </c>
      <c r="G68" s="9">
        <v>44246</v>
      </c>
      <c r="H68" s="9">
        <v>44732</v>
      </c>
      <c r="I68" s="8">
        <v>11</v>
      </c>
      <c r="J68" s="10">
        <v>4158.0690050076491</v>
      </c>
      <c r="K68" s="8" t="s">
        <v>588</v>
      </c>
      <c r="L68" s="8">
        <v>11677</v>
      </c>
      <c r="M68" s="6"/>
    </row>
    <row r="69" spans="1:13" x14ac:dyDescent="0.3">
      <c r="A69" s="2">
        <v>56</v>
      </c>
      <c r="B69" s="6" t="s">
        <v>109</v>
      </c>
      <c r="C69" s="4" t="s">
        <v>445</v>
      </c>
      <c r="D69" s="8" t="s">
        <v>589</v>
      </c>
      <c r="E69" s="8" t="s">
        <v>557</v>
      </c>
      <c r="F69" s="8" t="s">
        <v>572</v>
      </c>
      <c r="G69" s="9">
        <v>42467</v>
      </c>
      <c r="H69" s="9">
        <v>44752</v>
      </c>
      <c r="I69" s="8">
        <v>35</v>
      </c>
      <c r="J69" s="10">
        <v>2906.7864110322816</v>
      </c>
      <c r="K69" s="8" t="s">
        <v>600</v>
      </c>
      <c r="L69" s="8">
        <v>9211</v>
      </c>
      <c r="M69" s="6"/>
    </row>
    <row r="70" spans="1:13" x14ac:dyDescent="0.3">
      <c r="A70" s="2">
        <v>57</v>
      </c>
      <c r="B70" s="6" t="s">
        <v>111</v>
      </c>
      <c r="C70" s="4" t="s">
        <v>446</v>
      </c>
      <c r="D70" s="8" t="s">
        <v>563</v>
      </c>
      <c r="E70" s="8" t="s">
        <v>555</v>
      </c>
      <c r="F70" s="8" t="s">
        <v>581</v>
      </c>
      <c r="G70" s="9">
        <v>44217</v>
      </c>
      <c r="H70" s="9">
        <v>44773</v>
      </c>
      <c r="I70" s="8">
        <v>12</v>
      </c>
      <c r="J70" s="10">
        <v>3031.953899070591</v>
      </c>
      <c r="K70" s="8" t="s">
        <v>584</v>
      </c>
      <c r="L70" s="8">
        <v>19528</v>
      </c>
      <c r="M70" s="6"/>
    </row>
    <row r="71" spans="1:13" x14ac:dyDescent="0.3">
      <c r="A71" s="2">
        <v>58</v>
      </c>
      <c r="B71" s="6" t="s">
        <v>113</v>
      </c>
      <c r="C71" s="4" t="s">
        <v>447</v>
      </c>
      <c r="D71" s="8" t="s">
        <v>598</v>
      </c>
      <c r="E71" s="8" t="s">
        <v>558</v>
      </c>
      <c r="F71" s="8" t="s">
        <v>581</v>
      </c>
      <c r="G71" s="9">
        <v>42499</v>
      </c>
      <c r="H71" s="9">
        <v>44792</v>
      </c>
      <c r="I71" s="8">
        <v>42</v>
      </c>
      <c r="J71" s="10">
        <v>4331.3497597210398</v>
      </c>
      <c r="K71" s="8" t="s">
        <v>568</v>
      </c>
      <c r="L71" s="8">
        <v>14386</v>
      </c>
      <c r="M71" s="6"/>
    </row>
    <row r="72" spans="1:13" x14ac:dyDescent="0.3">
      <c r="A72" s="2">
        <v>59</v>
      </c>
      <c r="B72" s="6" t="s">
        <v>115</v>
      </c>
      <c r="C72" s="4" t="s">
        <v>448</v>
      </c>
      <c r="D72" s="8" t="s">
        <v>598</v>
      </c>
      <c r="E72" s="8" t="s">
        <v>373</v>
      </c>
      <c r="F72" s="8" t="s">
        <v>572</v>
      </c>
      <c r="G72" s="9">
        <v>42833</v>
      </c>
      <c r="H72" s="9">
        <v>44763</v>
      </c>
      <c r="I72" s="8">
        <v>17</v>
      </c>
      <c r="J72" s="10">
        <v>3140.9760080790315</v>
      </c>
      <c r="K72" s="8" t="s">
        <v>607</v>
      </c>
      <c r="L72" s="8">
        <v>11729</v>
      </c>
      <c r="M72" s="6"/>
    </row>
    <row r="73" spans="1:13" x14ac:dyDescent="0.3">
      <c r="A73" s="2">
        <v>60</v>
      </c>
      <c r="B73" s="6" t="s">
        <v>117</v>
      </c>
      <c r="C73" s="4" t="s">
        <v>449</v>
      </c>
      <c r="D73" s="8" t="s">
        <v>569</v>
      </c>
      <c r="E73" s="8" t="s">
        <v>557</v>
      </c>
      <c r="F73" s="8" t="s">
        <v>574</v>
      </c>
      <c r="G73" s="9">
        <v>44185</v>
      </c>
      <c r="H73" s="9">
        <v>44714</v>
      </c>
      <c r="I73" s="8">
        <v>6</v>
      </c>
      <c r="J73" s="10">
        <v>3522.0383016762144</v>
      </c>
      <c r="K73" s="8" t="s">
        <v>568</v>
      </c>
      <c r="L73" s="8">
        <v>12870</v>
      </c>
      <c r="M73" s="6"/>
    </row>
    <row r="74" spans="1:13" x14ac:dyDescent="0.3">
      <c r="A74" s="2">
        <v>61</v>
      </c>
      <c r="B74" s="6" t="s">
        <v>119</v>
      </c>
      <c r="C74" s="4" t="s">
        <v>450</v>
      </c>
      <c r="D74" s="8" t="s">
        <v>587</v>
      </c>
      <c r="E74" s="8" t="s">
        <v>561</v>
      </c>
      <c r="F74" s="8" t="s">
        <v>574</v>
      </c>
      <c r="G74" s="9">
        <v>43526</v>
      </c>
      <c r="H74" s="9">
        <v>44699</v>
      </c>
      <c r="I74" s="8">
        <v>6</v>
      </c>
      <c r="J74" s="10">
        <v>4570.8083744625528</v>
      </c>
      <c r="K74" s="8" t="s">
        <v>584</v>
      </c>
      <c r="L74" s="8">
        <v>12019</v>
      </c>
      <c r="M74" s="6"/>
    </row>
    <row r="75" spans="1:13" x14ac:dyDescent="0.3">
      <c r="A75" s="2">
        <v>62</v>
      </c>
      <c r="B75" s="6" t="s">
        <v>121</v>
      </c>
      <c r="C75" s="4" t="s">
        <v>451</v>
      </c>
      <c r="D75" s="8" t="s">
        <v>563</v>
      </c>
      <c r="E75" s="8" t="s">
        <v>558</v>
      </c>
      <c r="F75" s="8" t="s">
        <v>574</v>
      </c>
      <c r="G75" s="9">
        <v>43137</v>
      </c>
      <c r="H75" s="9">
        <v>44655</v>
      </c>
      <c r="I75" s="8">
        <v>11</v>
      </c>
      <c r="J75" s="10">
        <v>4464.9415939548308</v>
      </c>
      <c r="K75" s="8" t="s">
        <v>595</v>
      </c>
      <c r="L75" s="8">
        <v>11034</v>
      </c>
      <c r="M75" s="6"/>
    </row>
    <row r="76" spans="1:13" x14ac:dyDescent="0.3">
      <c r="A76" s="2">
        <v>63</v>
      </c>
      <c r="B76" s="6" t="s">
        <v>123</v>
      </c>
      <c r="C76" s="4" t="s">
        <v>609</v>
      </c>
      <c r="D76" s="8" t="s">
        <v>569</v>
      </c>
      <c r="E76" s="8" t="s">
        <v>554</v>
      </c>
      <c r="F76" s="8" t="s">
        <v>572</v>
      </c>
      <c r="G76" s="9">
        <v>42108</v>
      </c>
      <c r="H76" s="9">
        <v>44661</v>
      </c>
      <c r="I76" s="8">
        <v>14</v>
      </c>
      <c r="J76" s="10">
        <v>3788.9176403650181</v>
      </c>
      <c r="K76" s="8" t="s">
        <v>586</v>
      </c>
      <c r="L76" s="8">
        <v>11933</v>
      </c>
      <c r="M76" s="6"/>
    </row>
    <row r="77" spans="1:13" x14ac:dyDescent="0.3">
      <c r="A77" s="2">
        <v>64</v>
      </c>
      <c r="B77" s="6" t="s">
        <v>125</v>
      </c>
      <c r="C77" s="4" t="s">
        <v>453</v>
      </c>
      <c r="D77" s="8" t="s">
        <v>589</v>
      </c>
      <c r="E77" s="8" t="s">
        <v>561</v>
      </c>
      <c r="F77" s="8" t="s">
        <v>578</v>
      </c>
      <c r="G77" s="9">
        <v>43321</v>
      </c>
      <c r="H77" s="9">
        <v>44742</v>
      </c>
      <c r="I77" s="8">
        <v>48</v>
      </c>
      <c r="J77" s="10">
        <v>2277.2538820198924</v>
      </c>
      <c r="K77" s="8" t="s">
        <v>592</v>
      </c>
      <c r="L77" s="8">
        <v>16469</v>
      </c>
      <c r="M77" s="6"/>
    </row>
    <row r="78" spans="1:13" x14ac:dyDescent="0.3">
      <c r="A78" s="2">
        <v>65</v>
      </c>
      <c r="B78" s="6" t="s">
        <v>127</v>
      </c>
      <c r="C78" s="4" t="s">
        <v>610</v>
      </c>
      <c r="D78" s="8" t="s">
        <v>573</v>
      </c>
      <c r="E78" s="8" t="s">
        <v>553</v>
      </c>
      <c r="F78" s="8" t="s">
        <v>564</v>
      </c>
      <c r="G78" s="9">
        <v>42811</v>
      </c>
      <c r="H78" s="9">
        <v>44735</v>
      </c>
      <c r="I78" s="8">
        <v>11</v>
      </c>
      <c r="J78" s="10">
        <v>3177.1961969229933</v>
      </c>
      <c r="K78" s="8" t="s">
        <v>592</v>
      </c>
      <c r="L78" s="8">
        <v>19353</v>
      </c>
      <c r="M78" s="6"/>
    </row>
    <row r="79" spans="1:13" x14ac:dyDescent="0.3">
      <c r="A79" s="2">
        <v>66</v>
      </c>
      <c r="B79" s="6" t="s">
        <v>129</v>
      </c>
      <c r="C79" s="4" t="s">
        <v>455</v>
      </c>
      <c r="D79" s="8" t="s">
        <v>589</v>
      </c>
      <c r="E79" s="8" t="s">
        <v>373</v>
      </c>
      <c r="F79" s="8" t="s">
        <v>596</v>
      </c>
      <c r="G79" s="9">
        <v>42926</v>
      </c>
      <c r="H79" s="9">
        <v>44694</v>
      </c>
      <c r="I79" s="8">
        <v>49</v>
      </c>
      <c r="J79" s="10">
        <v>3449.8304579501269</v>
      </c>
      <c r="K79" s="8" t="s">
        <v>592</v>
      </c>
      <c r="L79" s="8">
        <v>2179</v>
      </c>
      <c r="M79" s="6"/>
    </row>
    <row r="80" spans="1:13" x14ac:dyDescent="0.3">
      <c r="A80" s="2">
        <v>67</v>
      </c>
      <c r="B80" s="6" t="s">
        <v>131</v>
      </c>
      <c r="C80" s="4" t="s">
        <v>456</v>
      </c>
      <c r="D80" s="8" t="s">
        <v>589</v>
      </c>
      <c r="E80" s="8" t="s">
        <v>557</v>
      </c>
      <c r="F80" s="8" t="s">
        <v>581</v>
      </c>
      <c r="G80" s="9">
        <v>44135</v>
      </c>
      <c r="H80" s="9">
        <v>44790</v>
      </c>
      <c r="I80" s="8">
        <v>4</v>
      </c>
      <c r="J80" s="10">
        <v>2855.4250828902818</v>
      </c>
      <c r="K80" s="8" t="s">
        <v>584</v>
      </c>
      <c r="L80" s="8">
        <v>18136</v>
      </c>
      <c r="M80" s="6"/>
    </row>
    <row r="81" spans="1:13" x14ac:dyDescent="0.3">
      <c r="A81" s="2">
        <v>68</v>
      </c>
      <c r="B81" s="6" t="s">
        <v>133</v>
      </c>
      <c r="C81" s="4" t="s">
        <v>457</v>
      </c>
      <c r="D81" s="8" t="s">
        <v>599</v>
      </c>
      <c r="E81" s="8" t="s">
        <v>561</v>
      </c>
      <c r="F81" s="8" t="s">
        <v>567</v>
      </c>
      <c r="G81" s="9">
        <v>42812</v>
      </c>
      <c r="H81" s="9">
        <v>44667</v>
      </c>
      <c r="I81" s="8">
        <v>29</v>
      </c>
      <c r="J81" s="10">
        <v>2696.3455816637365</v>
      </c>
      <c r="K81" s="8" t="s">
        <v>586</v>
      </c>
      <c r="L81" s="8">
        <v>15755</v>
      </c>
      <c r="M81" s="6"/>
    </row>
    <row r="82" spans="1:13" x14ac:dyDescent="0.3">
      <c r="A82" s="2">
        <v>69</v>
      </c>
      <c r="B82" s="6" t="s">
        <v>135</v>
      </c>
      <c r="C82" s="4" t="s">
        <v>458</v>
      </c>
      <c r="D82" s="8" t="s">
        <v>597</v>
      </c>
      <c r="E82" s="8" t="s">
        <v>555</v>
      </c>
      <c r="F82" s="8" t="s">
        <v>567</v>
      </c>
      <c r="G82" s="9">
        <v>42623</v>
      </c>
      <c r="H82" s="9">
        <v>44724</v>
      </c>
      <c r="I82" s="8">
        <v>4</v>
      </c>
      <c r="J82" s="10">
        <v>2974.0305878482918</v>
      </c>
      <c r="K82" s="8" t="s">
        <v>565</v>
      </c>
      <c r="L82" s="8">
        <v>12608</v>
      </c>
      <c r="M82" s="6"/>
    </row>
    <row r="83" spans="1:13" x14ac:dyDescent="0.3">
      <c r="A83" s="2">
        <v>70</v>
      </c>
      <c r="B83" s="6" t="s">
        <v>137</v>
      </c>
      <c r="C83" s="4" t="s">
        <v>459</v>
      </c>
      <c r="D83" s="8" t="s">
        <v>571</v>
      </c>
      <c r="E83" s="8" t="s">
        <v>554</v>
      </c>
      <c r="F83" s="8" t="s">
        <v>602</v>
      </c>
      <c r="G83" s="9">
        <v>41776</v>
      </c>
      <c r="H83" s="9">
        <v>44677</v>
      </c>
      <c r="I83" s="8">
        <v>11</v>
      </c>
      <c r="J83" s="10">
        <v>1984.4866388036367</v>
      </c>
      <c r="K83" s="8" t="s">
        <v>607</v>
      </c>
      <c r="L83" s="8">
        <v>19521</v>
      </c>
      <c r="M83" s="6"/>
    </row>
    <row r="84" spans="1:13" x14ac:dyDescent="0.3">
      <c r="A84" s="2">
        <v>71</v>
      </c>
      <c r="B84" s="6" t="s">
        <v>139</v>
      </c>
      <c r="C84" s="4" t="s">
        <v>460</v>
      </c>
      <c r="D84" s="8" t="s">
        <v>563</v>
      </c>
      <c r="E84" s="8" t="s">
        <v>373</v>
      </c>
      <c r="F84" s="8" t="s">
        <v>596</v>
      </c>
      <c r="G84" s="9">
        <v>42115</v>
      </c>
      <c r="H84" s="9">
        <v>44756</v>
      </c>
      <c r="I84" s="8">
        <v>33</v>
      </c>
      <c r="J84" s="10">
        <v>4403.6672531202667</v>
      </c>
      <c r="K84" s="8" t="s">
        <v>607</v>
      </c>
      <c r="L84" s="8">
        <v>1721</v>
      </c>
      <c r="M84" s="6"/>
    </row>
    <row r="85" spans="1:13" x14ac:dyDescent="0.3">
      <c r="A85" s="2">
        <v>72</v>
      </c>
      <c r="B85" s="6" t="s">
        <v>141</v>
      </c>
      <c r="C85" s="4" t="s">
        <v>461</v>
      </c>
      <c r="D85" s="8" t="s">
        <v>573</v>
      </c>
      <c r="E85" s="8" t="s">
        <v>552</v>
      </c>
      <c r="F85" s="8" t="s">
        <v>572</v>
      </c>
      <c r="G85" s="9">
        <v>43681</v>
      </c>
      <c r="H85" s="9">
        <v>44760</v>
      </c>
      <c r="I85" s="8">
        <v>30</v>
      </c>
      <c r="J85" s="10">
        <v>4706.9502356185503</v>
      </c>
      <c r="K85" s="8" t="s">
        <v>605</v>
      </c>
      <c r="L85" s="8">
        <v>13438</v>
      </c>
      <c r="M85" s="6"/>
    </row>
    <row r="86" spans="1:13" x14ac:dyDescent="0.3">
      <c r="A86" s="2">
        <v>73</v>
      </c>
      <c r="B86" s="6" t="s">
        <v>143</v>
      </c>
      <c r="C86" s="4" t="s">
        <v>462</v>
      </c>
      <c r="D86" s="8" t="s">
        <v>563</v>
      </c>
      <c r="E86" s="8" t="s">
        <v>554</v>
      </c>
      <c r="F86" s="8" t="s">
        <v>574</v>
      </c>
      <c r="G86" s="9">
        <v>43755</v>
      </c>
      <c r="H86" s="9">
        <v>44627</v>
      </c>
      <c r="I86" s="8">
        <v>6</v>
      </c>
      <c r="J86" s="10">
        <v>4068.2994791938204</v>
      </c>
      <c r="K86" s="8" t="s">
        <v>586</v>
      </c>
      <c r="L86" s="8">
        <v>18558</v>
      </c>
      <c r="M86" s="6"/>
    </row>
    <row r="87" spans="1:13" x14ac:dyDescent="0.3">
      <c r="A87" s="2">
        <v>74</v>
      </c>
      <c r="B87" s="6" t="s">
        <v>145</v>
      </c>
      <c r="C87" s="4" t="s">
        <v>611</v>
      </c>
      <c r="D87" s="8" t="s">
        <v>573</v>
      </c>
      <c r="E87" s="8" t="s">
        <v>556</v>
      </c>
      <c r="F87" s="8" t="s">
        <v>590</v>
      </c>
      <c r="G87" s="9">
        <v>43230</v>
      </c>
      <c r="H87" s="9">
        <v>44710</v>
      </c>
      <c r="I87" s="8">
        <v>45</v>
      </c>
      <c r="J87" s="10">
        <v>1008.4110992268259</v>
      </c>
      <c r="K87" s="8" t="s">
        <v>579</v>
      </c>
      <c r="L87" s="8">
        <v>15240</v>
      </c>
      <c r="M87" s="6"/>
    </row>
    <row r="88" spans="1:13" x14ac:dyDescent="0.3">
      <c r="A88" s="2">
        <v>75</v>
      </c>
      <c r="B88" s="6" t="s">
        <v>147</v>
      </c>
      <c r="C88" s="4" t="s">
        <v>464</v>
      </c>
      <c r="D88" s="8" t="s">
        <v>563</v>
      </c>
      <c r="E88" s="8" t="s">
        <v>554</v>
      </c>
      <c r="F88" s="8" t="s">
        <v>572</v>
      </c>
      <c r="G88" s="9">
        <v>43681</v>
      </c>
      <c r="H88" s="9">
        <v>44678</v>
      </c>
      <c r="I88" s="8">
        <v>2</v>
      </c>
      <c r="J88" s="10">
        <v>3459.376749035001</v>
      </c>
      <c r="K88" s="8" t="s">
        <v>605</v>
      </c>
      <c r="L88" s="8">
        <v>2468</v>
      </c>
      <c r="M88" s="6"/>
    </row>
    <row r="89" spans="1:13" x14ac:dyDescent="0.3">
      <c r="A89" s="2">
        <v>76</v>
      </c>
      <c r="B89" s="6" t="s">
        <v>149</v>
      </c>
      <c r="C89" s="4" t="s">
        <v>465</v>
      </c>
      <c r="D89" s="8" t="s">
        <v>569</v>
      </c>
      <c r="E89" s="8" t="s">
        <v>560</v>
      </c>
      <c r="F89" s="8" t="s">
        <v>567</v>
      </c>
      <c r="G89" s="9">
        <v>43187</v>
      </c>
      <c r="H89" s="9">
        <v>44605</v>
      </c>
      <c r="I89" s="8">
        <v>12</v>
      </c>
      <c r="J89" s="10">
        <v>4216.3858550838695</v>
      </c>
      <c r="K89" s="8" t="s">
        <v>568</v>
      </c>
      <c r="L89" s="8">
        <v>16131</v>
      </c>
      <c r="M89" s="6"/>
    </row>
    <row r="90" spans="1:13" x14ac:dyDescent="0.3">
      <c r="A90" s="2">
        <v>77</v>
      </c>
      <c r="B90" s="6" t="s">
        <v>466</v>
      </c>
      <c r="C90" s="4" t="s">
        <v>612</v>
      </c>
      <c r="D90" s="8" t="s">
        <v>573</v>
      </c>
      <c r="E90" s="8" t="s">
        <v>554</v>
      </c>
      <c r="F90" s="8" t="s">
        <v>574</v>
      </c>
      <c r="G90" s="9">
        <v>43649</v>
      </c>
      <c r="H90" s="9">
        <v>44796</v>
      </c>
      <c r="I90" s="8">
        <v>1</v>
      </c>
      <c r="J90" s="10">
        <v>2102.88143126256</v>
      </c>
      <c r="K90" s="8" t="s">
        <v>591</v>
      </c>
      <c r="L90" s="8">
        <v>19786</v>
      </c>
      <c r="M90" s="6"/>
    </row>
    <row r="91" spans="1:13" x14ac:dyDescent="0.3">
      <c r="A91" s="2">
        <v>78</v>
      </c>
      <c r="B91" s="6" t="s">
        <v>152</v>
      </c>
      <c r="C91" s="4" t="s">
        <v>468</v>
      </c>
      <c r="D91" s="8" t="s">
        <v>563</v>
      </c>
      <c r="E91" s="8" t="s">
        <v>556</v>
      </c>
      <c r="F91" s="8" t="s">
        <v>581</v>
      </c>
      <c r="G91" s="9">
        <v>43553</v>
      </c>
      <c r="H91" s="9">
        <v>44672</v>
      </c>
      <c r="I91" s="8">
        <v>27</v>
      </c>
      <c r="J91" s="10">
        <v>3677.6648308009176</v>
      </c>
      <c r="K91" s="8" t="s">
        <v>584</v>
      </c>
      <c r="L91" s="8">
        <v>9514</v>
      </c>
      <c r="M91" s="6"/>
    </row>
    <row r="92" spans="1:13" x14ac:dyDescent="0.3">
      <c r="A92" s="2">
        <v>79</v>
      </c>
      <c r="B92" s="6" t="s">
        <v>154</v>
      </c>
      <c r="C92" s="4" t="s">
        <v>469</v>
      </c>
      <c r="D92" s="8" t="s">
        <v>580</v>
      </c>
      <c r="E92" s="8" t="s">
        <v>373</v>
      </c>
      <c r="F92" s="8" t="s">
        <v>581</v>
      </c>
      <c r="G92" s="9">
        <v>41968</v>
      </c>
      <c r="H92" s="9">
        <v>44607</v>
      </c>
      <c r="I92" s="8">
        <v>8</v>
      </c>
      <c r="J92" s="10">
        <v>4704.1287439734415</v>
      </c>
      <c r="K92" s="8" t="s">
        <v>605</v>
      </c>
      <c r="L92" s="8">
        <v>8499</v>
      </c>
      <c r="M92" s="6"/>
    </row>
    <row r="93" spans="1:13" x14ac:dyDescent="0.3">
      <c r="A93" s="2">
        <v>80</v>
      </c>
      <c r="B93" s="6" t="s">
        <v>156</v>
      </c>
      <c r="C93" s="4" t="s">
        <v>470</v>
      </c>
      <c r="D93" s="8" t="s">
        <v>566</v>
      </c>
      <c r="E93" s="8" t="s">
        <v>558</v>
      </c>
      <c r="F93" s="8" t="s">
        <v>567</v>
      </c>
      <c r="G93" s="9">
        <v>43725</v>
      </c>
      <c r="H93" s="9">
        <v>44680</v>
      </c>
      <c r="I93" s="8">
        <v>31</v>
      </c>
      <c r="J93" s="10">
        <v>3392.3564233275274</v>
      </c>
      <c r="K93" s="8" t="s">
        <v>582</v>
      </c>
      <c r="L93" s="8">
        <v>17036</v>
      </c>
      <c r="M93" s="6"/>
    </row>
    <row r="94" spans="1:13" x14ac:dyDescent="0.3">
      <c r="A94" s="2">
        <v>81</v>
      </c>
      <c r="B94" s="6" t="s">
        <v>158</v>
      </c>
      <c r="C94" s="4" t="s">
        <v>471</v>
      </c>
      <c r="D94" s="8" t="s">
        <v>585</v>
      </c>
      <c r="E94" s="8" t="s">
        <v>553</v>
      </c>
      <c r="F94" s="8" t="s">
        <v>581</v>
      </c>
      <c r="G94" s="9">
        <v>43538</v>
      </c>
      <c r="H94" s="9">
        <v>44654</v>
      </c>
      <c r="I94" s="8">
        <v>34</v>
      </c>
      <c r="J94" s="10">
        <v>4337.0285376336524</v>
      </c>
      <c r="K94" s="8" t="s">
        <v>588</v>
      </c>
      <c r="L94" s="8">
        <v>7067</v>
      </c>
      <c r="M94" s="6"/>
    </row>
    <row r="95" spans="1:13" x14ac:dyDescent="0.3">
      <c r="A95" s="2">
        <v>82</v>
      </c>
      <c r="B95" s="6" t="s">
        <v>160</v>
      </c>
      <c r="C95" s="4" t="s">
        <v>472</v>
      </c>
      <c r="D95" s="8" t="s">
        <v>599</v>
      </c>
      <c r="E95" s="8" t="s">
        <v>557</v>
      </c>
      <c r="F95" s="8" t="s">
        <v>564</v>
      </c>
      <c r="G95" s="9">
        <v>44072</v>
      </c>
      <c r="H95" s="9">
        <v>44714</v>
      </c>
      <c r="I95" s="8">
        <v>20</v>
      </c>
      <c r="J95" s="10">
        <v>2645.230249753633</v>
      </c>
      <c r="K95" s="8" t="s">
        <v>586</v>
      </c>
      <c r="L95" s="8">
        <v>15503</v>
      </c>
      <c r="M95" s="6"/>
    </row>
    <row r="96" spans="1:13" x14ac:dyDescent="0.3">
      <c r="A96" s="2">
        <v>83</v>
      </c>
      <c r="B96" s="6" t="s">
        <v>162</v>
      </c>
      <c r="C96" s="4" t="s">
        <v>473</v>
      </c>
      <c r="D96" s="8" t="s">
        <v>566</v>
      </c>
      <c r="E96" s="8" t="s">
        <v>557</v>
      </c>
      <c r="F96" s="8" t="s">
        <v>570</v>
      </c>
      <c r="G96" s="9">
        <v>42360</v>
      </c>
      <c r="H96" s="9">
        <v>44668</v>
      </c>
      <c r="I96" s="8">
        <v>44</v>
      </c>
      <c r="J96" s="10">
        <v>4606.6554031763508</v>
      </c>
      <c r="K96" s="8" t="s">
        <v>584</v>
      </c>
      <c r="L96" s="8">
        <v>18472</v>
      </c>
      <c r="M96" s="6"/>
    </row>
    <row r="97" spans="1:13" x14ac:dyDescent="0.3">
      <c r="A97" s="2">
        <v>84</v>
      </c>
      <c r="B97" s="6" t="s">
        <v>164</v>
      </c>
      <c r="C97" s="4" t="s">
        <v>613</v>
      </c>
      <c r="D97" s="8" t="s">
        <v>569</v>
      </c>
      <c r="E97" s="8" t="s">
        <v>558</v>
      </c>
      <c r="F97" s="8" t="s">
        <v>570</v>
      </c>
      <c r="G97" s="9">
        <v>41898</v>
      </c>
      <c r="H97" s="9">
        <v>44728</v>
      </c>
      <c r="I97" s="8">
        <v>22</v>
      </c>
      <c r="J97" s="10">
        <v>3746.1691145149857</v>
      </c>
      <c r="K97" s="8" t="s">
        <v>591</v>
      </c>
      <c r="L97" s="8">
        <v>1507</v>
      </c>
      <c r="M97" s="6"/>
    </row>
    <row r="98" spans="1:13" x14ac:dyDescent="0.3">
      <c r="A98" s="2">
        <v>85</v>
      </c>
      <c r="B98" s="6" t="s">
        <v>166</v>
      </c>
      <c r="C98" s="4" t="s">
        <v>475</v>
      </c>
      <c r="D98" s="8" t="s">
        <v>577</v>
      </c>
      <c r="E98" s="8" t="s">
        <v>552</v>
      </c>
      <c r="F98" s="8" t="s">
        <v>602</v>
      </c>
      <c r="G98" s="9">
        <v>43867</v>
      </c>
      <c r="H98" s="9">
        <v>44706</v>
      </c>
      <c r="I98" s="8">
        <v>48</v>
      </c>
      <c r="J98" s="10">
        <v>4415.9307526848534</v>
      </c>
      <c r="K98" s="8" t="s">
        <v>593</v>
      </c>
      <c r="L98" s="8">
        <v>6514</v>
      </c>
      <c r="M98" s="6"/>
    </row>
    <row r="99" spans="1:13" x14ac:dyDescent="0.3">
      <c r="A99" s="2">
        <v>86</v>
      </c>
      <c r="B99" s="6" t="s">
        <v>168</v>
      </c>
      <c r="C99" s="4" t="s">
        <v>476</v>
      </c>
      <c r="D99" s="8" t="s">
        <v>583</v>
      </c>
      <c r="E99" s="8" t="s">
        <v>558</v>
      </c>
      <c r="F99" s="8" t="s">
        <v>570</v>
      </c>
      <c r="G99" s="9">
        <v>42649</v>
      </c>
      <c r="H99" s="9">
        <v>44628</v>
      </c>
      <c r="I99" s="8">
        <v>15</v>
      </c>
      <c r="J99" s="10">
        <v>2174.0791698898634</v>
      </c>
      <c r="K99" s="8" t="s">
        <v>575</v>
      </c>
      <c r="L99" s="8">
        <v>5994</v>
      </c>
      <c r="M99" s="6"/>
    </row>
    <row r="100" spans="1:13" x14ac:dyDescent="0.3">
      <c r="A100" s="2">
        <v>87</v>
      </c>
      <c r="B100" s="6" t="s">
        <v>170</v>
      </c>
      <c r="C100" s="4" t="s">
        <v>477</v>
      </c>
      <c r="D100" s="8" t="s">
        <v>577</v>
      </c>
      <c r="E100" s="8" t="s">
        <v>560</v>
      </c>
      <c r="F100" s="8" t="s">
        <v>602</v>
      </c>
      <c r="G100" s="9">
        <v>44317</v>
      </c>
      <c r="H100" s="9">
        <v>44756</v>
      </c>
      <c r="I100" s="8">
        <v>8</v>
      </c>
      <c r="J100" s="10">
        <v>3827.5790448275288</v>
      </c>
      <c r="K100" s="8" t="s">
        <v>591</v>
      </c>
      <c r="L100" s="8">
        <v>6561</v>
      </c>
      <c r="M100" s="6"/>
    </row>
    <row r="101" spans="1:13" x14ac:dyDescent="0.3">
      <c r="A101" s="2">
        <v>88</v>
      </c>
      <c r="B101" s="6" t="s">
        <v>172</v>
      </c>
      <c r="C101" s="4" t="s">
        <v>614</v>
      </c>
      <c r="D101" s="8" t="s">
        <v>569</v>
      </c>
      <c r="E101" s="8" t="s">
        <v>553</v>
      </c>
      <c r="F101" s="8" t="s">
        <v>564</v>
      </c>
      <c r="G101" s="9">
        <v>43160</v>
      </c>
      <c r="H101" s="9">
        <v>44794</v>
      </c>
      <c r="I101" s="8">
        <v>15</v>
      </c>
      <c r="J101" s="10">
        <v>4317.9769315472713</v>
      </c>
      <c r="K101" s="8" t="s">
        <v>565</v>
      </c>
      <c r="L101" s="8">
        <v>3188</v>
      </c>
      <c r="M101" s="6"/>
    </row>
    <row r="102" spans="1:13" x14ac:dyDescent="0.3">
      <c r="A102" s="2">
        <v>89</v>
      </c>
      <c r="B102" s="6" t="s">
        <v>174</v>
      </c>
      <c r="C102" s="4" t="s">
        <v>479</v>
      </c>
      <c r="D102" s="8" t="s">
        <v>583</v>
      </c>
      <c r="E102" s="8" t="s">
        <v>557</v>
      </c>
      <c r="F102" s="8" t="s">
        <v>602</v>
      </c>
      <c r="G102" s="9">
        <v>44118</v>
      </c>
      <c r="H102" s="9">
        <v>44621</v>
      </c>
      <c r="I102" s="8">
        <v>11</v>
      </c>
      <c r="J102" s="10">
        <v>3178.6381742217668</v>
      </c>
      <c r="K102" s="8" t="s">
        <v>565</v>
      </c>
      <c r="L102" s="8">
        <v>17563</v>
      </c>
      <c r="M102" s="6"/>
    </row>
    <row r="103" spans="1:13" x14ac:dyDescent="0.3">
      <c r="A103" s="2">
        <v>90</v>
      </c>
      <c r="B103" s="6" t="s">
        <v>176</v>
      </c>
      <c r="C103" s="4" t="s">
        <v>480</v>
      </c>
      <c r="D103" s="8" t="s">
        <v>589</v>
      </c>
      <c r="E103" s="8" t="s">
        <v>560</v>
      </c>
      <c r="F103" s="8" t="s">
        <v>578</v>
      </c>
      <c r="G103" s="9">
        <v>43238</v>
      </c>
      <c r="H103" s="9">
        <v>44771</v>
      </c>
      <c r="I103" s="8">
        <v>9</v>
      </c>
      <c r="J103" s="10">
        <v>4296.0000613394823</v>
      </c>
      <c r="K103" s="8" t="s">
        <v>584</v>
      </c>
      <c r="L103" s="8">
        <v>822</v>
      </c>
      <c r="M103" s="6"/>
    </row>
    <row r="104" spans="1:13" x14ac:dyDescent="0.3">
      <c r="A104" s="2">
        <v>91</v>
      </c>
      <c r="B104" s="6" t="s">
        <v>178</v>
      </c>
      <c r="C104" s="4" t="s">
        <v>481</v>
      </c>
      <c r="D104" s="8" t="s">
        <v>566</v>
      </c>
      <c r="E104" s="8" t="s">
        <v>561</v>
      </c>
      <c r="F104" s="8" t="s">
        <v>602</v>
      </c>
      <c r="G104" s="9">
        <v>41793</v>
      </c>
      <c r="H104" s="9">
        <v>44665</v>
      </c>
      <c r="I104" s="8">
        <v>26</v>
      </c>
      <c r="J104" s="10">
        <v>303.6684654717788</v>
      </c>
      <c r="K104" s="8" t="s">
        <v>568</v>
      </c>
      <c r="L104" s="8">
        <v>5518</v>
      </c>
      <c r="M104" s="6"/>
    </row>
    <row r="105" spans="1:13" x14ac:dyDescent="0.3">
      <c r="A105" s="2">
        <v>92</v>
      </c>
      <c r="B105" s="6" t="s">
        <v>180</v>
      </c>
      <c r="C105" s="4" t="s">
        <v>482</v>
      </c>
      <c r="D105" s="8" t="s">
        <v>583</v>
      </c>
      <c r="E105" s="8" t="s">
        <v>560</v>
      </c>
      <c r="F105" s="8" t="s">
        <v>570</v>
      </c>
      <c r="G105" s="9">
        <v>44109</v>
      </c>
      <c r="H105" s="9">
        <v>44798</v>
      </c>
      <c r="I105" s="8">
        <v>14</v>
      </c>
      <c r="J105" s="10">
        <v>1712.7501567638997</v>
      </c>
      <c r="K105" s="8" t="s">
        <v>575</v>
      </c>
      <c r="L105" s="8">
        <v>6713</v>
      </c>
      <c r="M105" s="6"/>
    </row>
    <row r="106" spans="1:13" x14ac:dyDescent="0.3">
      <c r="A106" s="2">
        <v>93</v>
      </c>
      <c r="B106" s="6" t="s">
        <v>182</v>
      </c>
      <c r="C106" s="4" t="s">
        <v>483</v>
      </c>
      <c r="D106" s="8" t="s">
        <v>569</v>
      </c>
      <c r="E106" s="8" t="s">
        <v>556</v>
      </c>
      <c r="F106" s="8" t="s">
        <v>564</v>
      </c>
      <c r="G106" s="9">
        <v>42919</v>
      </c>
      <c r="H106" s="9">
        <v>44764</v>
      </c>
      <c r="I106" s="8">
        <v>43</v>
      </c>
      <c r="J106" s="10">
        <v>2805.4026218802273</v>
      </c>
      <c r="K106" s="8" t="s">
        <v>588</v>
      </c>
      <c r="L106" s="8">
        <v>8569</v>
      </c>
      <c r="M106" s="6"/>
    </row>
    <row r="107" spans="1:13" x14ac:dyDescent="0.3">
      <c r="A107" s="2">
        <v>94</v>
      </c>
      <c r="B107" s="6" t="s">
        <v>184</v>
      </c>
      <c r="C107" s="4" t="s">
        <v>484</v>
      </c>
      <c r="D107" s="8" t="s">
        <v>569</v>
      </c>
      <c r="E107" s="8" t="s">
        <v>555</v>
      </c>
      <c r="F107" s="8" t="s">
        <v>572</v>
      </c>
      <c r="G107" s="9">
        <v>42385</v>
      </c>
      <c r="H107" s="9">
        <v>44646</v>
      </c>
      <c r="I107" s="8">
        <v>16</v>
      </c>
      <c r="J107" s="10">
        <v>3810.130002977512</v>
      </c>
      <c r="K107" s="8" t="s">
        <v>600</v>
      </c>
      <c r="L107" s="8">
        <v>6369</v>
      </c>
      <c r="M107" s="6"/>
    </row>
    <row r="108" spans="1:13" x14ac:dyDescent="0.3">
      <c r="A108" s="2">
        <v>95</v>
      </c>
      <c r="B108" s="6" t="s">
        <v>186</v>
      </c>
      <c r="C108" s="4" t="s">
        <v>485</v>
      </c>
      <c r="D108" s="8" t="s">
        <v>577</v>
      </c>
      <c r="E108" s="8" t="s">
        <v>555</v>
      </c>
      <c r="F108" s="8" t="s">
        <v>590</v>
      </c>
      <c r="G108" s="9">
        <v>42590</v>
      </c>
      <c r="H108" s="9">
        <v>44678</v>
      </c>
      <c r="I108" s="8">
        <v>30</v>
      </c>
      <c r="J108" s="10">
        <v>2545.7340776596766</v>
      </c>
      <c r="K108" s="8" t="s">
        <v>591</v>
      </c>
      <c r="L108" s="8">
        <v>5239</v>
      </c>
      <c r="M108" s="6"/>
    </row>
    <row r="109" spans="1:13" x14ac:dyDescent="0.3">
      <c r="A109" s="2">
        <v>96</v>
      </c>
      <c r="B109" s="6" t="s">
        <v>188</v>
      </c>
      <c r="C109" s="4" t="s">
        <v>486</v>
      </c>
      <c r="D109" s="8" t="s">
        <v>597</v>
      </c>
      <c r="E109" s="8" t="s">
        <v>557</v>
      </c>
      <c r="F109" s="8" t="s">
        <v>602</v>
      </c>
      <c r="G109" s="9">
        <v>42173</v>
      </c>
      <c r="H109" s="9">
        <v>44668</v>
      </c>
      <c r="I109" s="8">
        <v>4</v>
      </c>
      <c r="J109" s="10">
        <v>2967.7571228466145</v>
      </c>
      <c r="K109" s="8" t="s">
        <v>591</v>
      </c>
      <c r="L109" s="8">
        <v>18871</v>
      </c>
      <c r="M109" s="6"/>
    </row>
    <row r="110" spans="1:13" x14ac:dyDescent="0.3">
      <c r="A110" s="2">
        <v>97</v>
      </c>
      <c r="B110" s="6" t="s">
        <v>190</v>
      </c>
      <c r="C110" s="4" t="s">
        <v>487</v>
      </c>
      <c r="D110" s="8" t="s">
        <v>589</v>
      </c>
      <c r="E110" s="8" t="s">
        <v>555</v>
      </c>
      <c r="F110" s="8" t="s">
        <v>570</v>
      </c>
      <c r="G110" s="9">
        <v>42646</v>
      </c>
      <c r="H110" s="9">
        <v>44756</v>
      </c>
      <c r="I110" s="8">
        <v>26</v>
      </c>
      <c r="J110" s="10">
        <v>2165.4614133841292</v>
      </c>
      <c r="K110" s="8" t="s">
        <v>591</v>
      </c>
      <c r="L110" s="8">
        <v>10510</v>
      </c>
      <c r="M110" s="6"/>
    </row>
    <row r="111" spans="1:13" x14ac:dyDescent="0.3">
      <c r="A111" s="2">
        <v>98</v>
      </c>
      <c r="B111" s="6" t="s">
        <v>192</v>
      </c>
      <c r="C111" s="4" t="s">
        <v>488</v>
      </c>
      <c r="D111" s="8" t="s">
        <v>598</v>
      </c>
      <c r="E111" s="8" t="s">
        <v>561</v>
      </c>
      <c r="F111" s="8" t="s">
        <v>574</v>
      </c>
      <c r="G111" s="9">
        <v>43344</v>
      </c>
      <c r="H111" s="9">
        <v>44652</v>
      </c>
      <c r="I111" s="8">
        <v>21</v>
      </c>
      <c r="J111" s="10">
        <v>2762.2449247636214</v>
      </c>
      <c r="K111" s="8" t="s">
        <v>584</v>
      </c>
      <c r="L111" s="8">
        <v>515</v>
      </c>
      <c r="M111" s="6"/>
    </row>
    <row r="112" spans="1:13" x14ac:dyDescent="0.3">
      <c r="A112" s="2">
        <v>99</v>
      </c>
      <c r="B112" s="6" t="s">
        <v>194</v>
      </c>
      <c r="C112" s="4" t="s">
        <v>489</v>
      </c>
      <c r="D112" s="8" t="s">
        <v>571</v>
      </c>
      <c r="E112" s="8" t="s">
        <v>553</v>
      </c>
      <c r="F112" s="8" t="s">
        <v>570</v>
      </c>
      <c r="G112" s="9">
        <v>44456</v>
      </c>
      <c r="H112" s="9">
        <v>44741</v>
      </c>
      <c r="I112" s="8">
        <v>18</v>
      </c>
      <c r="J112" s="10">
        <v>2472.096230380133</v>
      </c>
      <c r="K112" s="8" t="s">
        <v>582</v>
      </c>
      <c r="L112" s="8">
        <v>1102</v>
      </c>
      <c r="M112" s="6"/>
    </row>
    <row r="113" spans="1:13" x14ac:dyDescent="0.3">
      <c r="A113" s="2">
        <v>100</v>
      </c>
      <c r="B113" s="6" t="s">
        <v>196</v>
      </c>
      <c r="C113" s="4" t="s">
        <v>615</v>
      </c>
      <c r="D113" s="8" t="s">
        <v>571</v>
      </c>
      <c r="E113" s="8" t="s">
        <v>554</v>
      </c>
      <c r="F113" s="8" t="s">
        <v>602</v>
      </c>
      <c r="G113" s="9">
        <v>43382</v>
      </c>
      <c r="H113" s="9">
        <v>44649</v>
      </c>
      <c r="I113" s="8">
        <v>18</v>
      </c>
      <c r="J113" s="10">
        <v>1772.6512413132182</v>
      </c>
      <c r="K113" s="8" t="s">
        <v>607</v>
      </c>
      <c r="L113" s="8">
        <v>10584</v>
      </c>
      <c r="M113" s="6"/>
    </row>
    <row r="114" spans="1:13" x14ac:dyDescent="0.3">
      <c r="A114" s="2">
        <v>101</v>
      </c>
      <c r="B114" s="6" t="s">
        <v>198</v>
      </c>
      <c r="C114" s="4" t="s">
        <v>491</v>
      </c>
      <c r="D114" s="8" t="s">
        <v>571</v>
      </c>
      <c r="E114" s="8" t="s">
        <v>561</v>
      </c>
      <c r="F114" s="8" t="s">
        <v>590</v>
      </c>
      <c r="G114" s="9">
        <v>43141</v>
      </c>
      <c r="H114" s="9">
        <v>44646</v>
      </c>
      <c r="I114" s="8">
        <v>14</v>
      </c>
      <c r="J114" s="10">
        <v>970.96128519064871</v>
      </c>
      <c r="K114" s="8" t="s">
        <v>593</v>
      </c>
      <c r="L114" s="8">
        <v>7986</v>
      </c>
      <c r="M114" s="6"/>
    </row>
    <row r="115" spans="1:13" x14ac:dyDescent="0.3">
      <c r="A115" s="2">
        <v>102</v>
      </c>
      <c r="B115" s="6" t="s">
        <v>200</v>
      </c>
      <c r="C115" s="4" t="s">
        <v>492</v>
      </c>
      <c r="D115" s="8" t="s">
        <v>566</v>
      </c>
      <c r="E115" s="8" t="s">
        <v>554</v>
      </c>
      <c r="F115" s="8" t="s">
        <v>564</v>
      </c>
      <c r="G115" s="9">
        <v>43334</v>
      </c>
      <c r="H115" s="9">
        <v>44769</v>
      </c>
      <c r="I115" s="8">
        <v>17</v>
      </c>
      <c r="J115" s="10">
        <v>1699.5818542969787</v>
      </c>
      <c r="K115" s="8" t="s">
        <v>579</v>
      </c>
      <c r="L115" s="8">
        <v>15597</v>
      </c>
      <c r="M115" s="6"/>
    </row>
    <row r="116" spans="1:13" x14ac:dyDescent="0.3">
      <c r="A116" s="2">
        <v>103</v>
      </c>
      <c r="B116" s="6" t="s">
        <v>202</v>
      </c>
      <c r="C116" s="4" t="s">
        <v>493</v>
      </c>
      <c r="D116" s="8" t="s">
        <v>601</v>
      </c>
      <c r="E116" s="8" t="s">
        <v>557</v>
      </c>
      <c r="F116" s="8" t="s">
        <v>564</v>
      </c>
      <c r="G116" s="9">
        <v>43583</v>
      </c>
      <c r="H116" s="9">
        <v>44787</v>
      </c>
      <c r="I116" s="8">
        <v>27</v>
      </c>
      <c r="J116" s="10">
        <v>4731.6245956313296</v>
      </c>
      <c r="K116" s="8" t="s">
        <v>582</v>
      </c>
      <c r="L116" s="8">
        <v>1006</v>
      </c>
      <c r="M116" s="6"/>
    </row>
    <row r="117" spans="1:13" x14ac:dyDescent="0.3">
      <c r="A117" s="2">
        <v>104</v>
      </c>
      <c r="B117" s="6" t="s">
        <v>204</v>
      </c>
      <c r="C117" s="4" t="s">
        <v>494</v>
      </c>
      <c r="D117" s="8" t="s">
        <v>583</v>
      </c>
      <c r="E117" s="8" t="s">
        <v>556</v>
      </c>
      <c r="F117" s="8" t="s">
        <v>572</v>
      </c>
      <c r="G117" s="9">
        <v>43599</v>
      </c>
      <c r="H117" s="9">
        <v>44778</v>
      </c>
      <c r="I117" s="8">
        <v>21</v>
      </c>
      <c r="J117" s="10">
        <v>682.08519400863111</v>
      </c>
      <c r="K117" s="8" t="s">
        <v>605</v>
      </c>
      <c r="L117" s="8">
        <v>13357</v>
      </c>
      <c r="M117" s="6"/>
    </row>
    <row r="118" spans="1:13" x14ac:dyDescent="0.3">
      <c r="A118" s="2">
        <v>105</v>
      </c>
      <c r="B118" s="6" t="s">
        <v>206</v>
      </c>
      <c r="C118" s="4" t="s">
        <v>495</v>
      </c>
      <c r="D118" s="8" t="s">
        <v>599</v>
      </c>
      <c r="E118" s="8" t="s">
        <v>553</v>
      </c>
      <c r="F118" s="8" t="s">
        <v>572</v>
      </c>
      <c r="G118" s="9">
        <v>42031</v>
      </c>
      <c r="H118" s="9">
        <v>44614</v>
      </c>
      <c r="I118" s="8">
        <v>5</v>
      </c>
      <c r="J118" s="10">
        <v>1786.4974586012472</v>
      </c>
      <c r="K118" s="8" t="s">
        <v>593</v>
      </c>
      <c r="L118" s="8">
        <v>12222</v>
      </c>
      <c r="M118" s="6"/>
    </row>
    <row r="119" spans="1:13" x14ac:dyDescent="0.3">
      <c r="A119" s="2">
        <v>106</v>
      </c>
      <c r="B119" s="6" t="s">
        <v>208</v>
      </c>
      <c r="C119" s="4" t="s">
        <v>496</v>
      </c>
      <c r="D119" s="8" t="s">
        <v>601</v>
      </c>
      <c r="E119" s="8" t="s">
        <v>558</v>
      </c>
      <c r="F119" s="8" t="s">
        <v>570</v>
      </c>
      <c r="G119" s="9">
        <v>43857</v>
      </c>
      <c r="H119" s="9">
        <v>44648</v>
      </c>
      <c r="I119" s="8">
        <v>44</v>
      </c>
      <c r="J119" s="10">
        <v>4393.0164504970462</v>
      </c>
      <c r="K119" s="8" t="s">
        <v>575</v>
      </c>
      <c r="L119" s="8">
        <v>9291</v>
      </c>
      <c r="M119" s="6"/>
    </row>
    <row r="120" spans="1:13" x14ac:dyDescent="0.3">
      <c r="A120" s="2">
        <v>107</v>
      </c>
      <c r="B120" s="6" t="s">
        <v>210</v>
      </c>
      <c r="C120" s="4" t="s">
        <v>497</v>
      </c>
      <c r="D120" s="8" t="s">
        <v>566</v>
      </c>
      <c r="E120" s="8" t="s">
        <v>558</v>
      </c>
      <c r="F120" s="8" t="s">
        <v>602</v>
      </c>
      <c r="G120" s="9">
        <v>42893</v>
      </c>
      <c r="H120" s="9">
        <v>44683</v>
      </c>
      <c r="I120" s="8">
        <v>48</v>
      </c>
      <c r="J120" s="10">
        <v>1767.9660894066176</v>
      </c>
      <c r="K120" s="8" t="s">
        <v>592</v>
      </c>
      <c r="L120" s="8">
        <v>12619</v>
      </c>
      <c r="M120" s="6"/>
    </row>
    <row r="121" spans="1:13" x14ac:dyDescent="0.3">
      <c r="A121" s="2">
        <v>108</v>
      </c>
      <c r="B121" s="6" t="s">
        <v>212</v>
      </c>
      <c r="C121" s="4" t="s">
        <v>498</v>
      </c>
      <c r="D121" s="8" t="s">
        <v>597</v>
      </c>
      <c r="E121" s="8" t="s">
        <v>552</v>
      </c>
      <c r="F121" s="8" t="s">
        <v>564</v>
      </c>
      <c r="G121" s="9">
        <v>42911</v>
      </c>
      <c r="H121" s="9">
        <v>44692</v>
      </c>
      <c r="I121" s="8">
        <v>22</v>
      </c>
      <c r="J121" s="10">
        <v>2959.0322246978931</v>
      </c>
      <c r="K121" s="8" t="s">
        <v>582</v>
      </c>
      <c r="L121" s="8">
        <v>2154</v>
      </c>
      <c r="M121" s="6"/>
    </row>
    <row r="122" spans="1:13" x14ac:dyDescent="0.3">
      <c r="A122" s="2">
        <v>109</v>
      </c>
      <c r="B122" s="6" t="s">
        <v>499</v>
      </c>
      <c r="C122" s="4" t="s">
        <v>616</v>
      </c>
      <c r="D122" s="8" t="s">
        <v>563</v>
      </c>
      <c r="E122" s="8" t="s">
        <v>558</v>
      </c>
      <c r="F122" s="8" t="s">
        <v>602</v>
      </c>
      <c r="G122" s="9">
        <v>43132</v>
      </c>
      <c r="H122" s="9">
        <v>44629</v>
      </c>
      <c r="I122" s="8">
        <v>24</v>
      </c>
      <c r="J122" s="10">
        <v>4749.7542481724904</v>
      </c>
      <c r="K122" s="8" t="s">
        <v>605</v>
      </c>
      <c r="L122" s="8">
        <v>3722</v>
      </c>
      <c r="M122" s="6"/>
    </row>
    <row r="123" spans="1:13" x14ac:dyDescent="0.3">
      <c r="A123" s="2">
        <v>110</v>
      </c>
      <c r="B123" s="6" t="s">
        <v>215</v>
      </c>
      <c r="C123" s="4" t="s">
        <v>501</v>
      </c>
      <c r="D123" s="8" t="s">
        <v>587</v>
      </c>
      <c r="E123" s="8" t="s">
        <v>373</v>
      </c>
      <c r="F123" s="8" t="s">
        <v>574</v>
      </c>
      <c r="G123" s="9">
        <v>41751</v>
      </c>
      <c r="H123" s="9">
        <v>44772</v>
      </c>
      <c r="I123" s="8">
        <v>16</v>
      </c>
      <c r="J123" s="10">
        <v>3552.062625353065</v>
      </c>
      <c r="K123" s="8" t="s">
        <v>600</v>
      </c>
      <c r="L123" s="8">
        <v>14805</v>
      </c>
      <c r="M123" s="6"/>
    </row>
    <row r="124" spans="1:13" x14ac:dyDescent="0.3">
      <c r="A124" s="2">
        <v>111</v>
      </c>
      <c r="B124" s="6" t="s">
        <v>217</v>
      </c>
      <c r="C124" s="4" t="s">
        <v>502</v>
      </c>
      <c r="D124" s="8" t="s">
        <v>597</v>
      </c>
      <c r="E124" s="8" t="s">
        <v>552</v>
      </c>
      <c r="F124" s="8" t="s">
        <v>567</v>
      </c>
      <c r="G124" s="9">
        <v>43225</v>
      </c>
      <c r="H124" s="9">
        <v>44605</v>
      </c>
      <c r="I124" s="8">
        <v>48</v>
      </c>
      <c r="J124" s="10">
        <v>4385.5183961535067</v>
      </c>
      <c r="K124" s="8" t="s">
        <v>605</v>
      </c>
      <c r="L124" s="8">
        <v>8532</v>
      </c>
      <c r="M124" s="6"/>
    </row>
    <row r="125" spans="1:13" x14ac:dyDescent="0.3">
      <c r="A125" s="2">
        <v>112</v>
      </c>
      <c r="B125" s="6" t="s">
        <v>219</v>
      </c>
      <c r="C125" s="4" t="s">
        <v>503</v>
      </c>
      <c r="D125" s="8" t="s">
        <v>577</v>
      </c>
      <c r="E125" s="8" t="s">
        <v>557</v>
      </c>
      <c r="F125" s="8" t="s">
        <v>574</v>
      </c>
      <c r="G125" s="9">
        <v>42274</v>
      </c>
      <c r="H125" s="9">
        <v>44663</v>
      </c>
      <c r="I125" s="8">
        <v>6</v>
      </c>
      <c r="J125" s="10">
        <v>768.72292908034115</v>
      </c>
      <c r="K125" s="8" t="s">
        <v>605</v>
      </c>
      <c r="L125" s="8">
        <v>8641</v>
      </c>
      <c r="M125" s="6"/>
    </row>
    <row r="126" spans="1:13" x14ac:dyDescent="0.3">
      <c r="A126" s="2">
        <v>113</v>
      </c>
      <c r="B126" s="6" t="s">
        <v>221</v>
      </c>
      <c r="C126" s="4" t="s">
        <v>504</v>
      </c>
      <c r="D126" s="8" t="s">
        <v>573</v>
      </c>
      <c r="E126" s="8" t="s">
        <v>556</v>
      </c>
      <c r="F126" s="8" t="s">
        <v>596</v>
      </c>
      <c r="G126" s="9">
        <v>43091</v>
      </c>
      <c r="H126" s="9">
        <v>44632</v>
      </c>
      <c r="I126" s="8">
        <v>37</v>
      </c>
      <c r="J126" s="10">
        <v>3615.8045097350455</v>
      </c>
      <c r="K126" s="8" t="s">
        <v>600</v>
      </c>
      <c r="L126" s="8">
        <v>19704</v>
      </c>
      <c r="M126" s="6"/>
    </row>
    <row r="127" spans="1:13" x14ac:dyDescent="0.3">
      <c r="A127" s="2">
        <v>114</v>
      </c>
      <c r="B127" s="6" t="s">
        <v>223</v>
      </c>
      <c r="C127" s="4" t="s">
        <v>505</v>
      </c>
      <c r="D127" s="8" t="s">
        <v>597</v>
      </c>
      <c r="E127" s="8" t="s">
        <v>557</v>
      </c>
      <c r="F127" s="8" t="s">
        <v>574</v>
      </c>
      <c r="G127" s="9">
        <v>42114</v>
      </c>
      <c r="H127" s="9">
        <v>44733</v>
      </c>
      <c r="I127" s="8">
        <v>22</v>
      </c>
      <c r="J127" s="10">
        <v>4786.7005965868902</v>
      </c>
      <c r="K127" s="8" t="s">
        <v>568</v>
      </c>
      <c r="L127" s="8">
        <v>4896</v>
      </c>
      <c r="M127" s="6"/>
    </row>
    <row r="128" spans="1:13" x14ac:dyDescent="0.3">
      <c r="A128" s="2">
        <v>115</v>
      </c>
      <c r="B128" s="6" t="s">
        <v>225</v>
      </c>
      <c r="C128" s="4" t="s">
        <v>506</v>
      </c>
      <c r="D128" s="8" t="s">
        <v>589</v>
      </c>
      <c r="E128" s="8" t="s">
        <v>553</v>
      </c>
      <c r="F128" s="8" t="s">
        <v>581</v>
      </c>
      <c r="G128" s="9">
        <v>42256</v>
      </c>
      <c r="H128" s="9">
        <v>44751</v>
      </c>
      <c r="I128" s="8">
        <v>42</v>
      </c>
      <c r="J128" s="10">
        <v>1819.0171519633845</v>
      </c>
      <c r="K128" s="8" t="s">
        <v>600</v>
      </c>
      <c r="L128" s="8">
        <v>4634</v>
      </c>
      <c r="M128" s="6"/>
    </row>
    <row r="129" spans="1:13" x14ac:dyDescent="0.3">
      <c r="A129" s="2">
        <v>116</v>
      </c>
      <c r="B129" s="6" t="s">
        <v>227</v>
      </c>
      <c r="C129" s="4" t="s">
        <v>507</v>
      </c>
      <c r="D129" s="8" t="s">
        <v>598</v>
      </c>
      <c r="E129" s="8" t="s">
        <v>554</v>
      </c>
      <c r="F129" s="8" t="s">
        <v>590</v>
      </c>
      <c r="G129" s="9">
        <v>43039</v>
      </c>
      <c r="H129" s="9">
        <v>44669</v>
      </c>
      <c r="I129" s="8">
        <v>18</v>
      </c>
      <c r="J129" s="10">
        <v>1570.9624981897364</v>
      </c>
      <c r="K129" s="8" t="s">
        <v>584</v>
      </c>
      <c r="L129" s="8">
        <v>7920</v>
      </c>
      <c r="M129" s="6"/>
    </row>
    <row r="130" spans="1:13" x14ac:dyDescent="0.3">
      <c r="A130" s="2">
        <v>117</v>
      </c>
      <c r="B130" s="6" t="s">
        <v>229</v>
      </c>
      <c r="C130" s="4" t="s">
        <v>508</v>
      </c>
      <c r="D130" s="8" t="s">
        <v>599</v>
      </c>
      <c r="E130" s="8" t="s">
        <v>554</v>
      </c>
      <c r="F130" s="8" t="s">
        <v>574</v>
      </c>
      <c r="G130" s="9">
        <v>42162</v>
      </c>
      <c r="H130" s="9">
        <v>44752</v>
      </c>
      <c r="I130" s="8">
        <v>4</v>
      </c>
      <c r="J130" s="10">
        <v>4814.3018563146452</v>
      </c>
      <c r="K130" s="8" t="s">
        <v>584</v>
      </c>
      <c r="L130" s="8">
        <v>19221</v>
      </c>
      <c r="M130" s="6"/>
    </row>
    <row r="131" spans="1:13" x14ac:dyDescent="0.3">
      <c r="A131" s="2">
        <v>118</v>
      </c>
      <c r="B131" s="6" t="s">
        <v>231</v>
      </c>
      <c r="C131" s="4" t="s">
        <v>509</v>
      </c>
      <c r="D131" s="8" t="s">
        <v>597</v>
      </c>
      <c r="E131" s="8" t="s">
        <v>560</v>
      </c>
      <c r="F131" s="8" t="s">
        <v>590</v>
      </c>
      <c r="G131" s="9">
        <v>44479</v>
      </c>
      <c r="H131" s="9">
        <v>44735</v>
      </c>
      <c r="I131" s="8">
        <v>30</v>
      </c>
      <c r="J131" s="10">
        <v>4281.0023786737065</v>
      </c>
      <c r="K131" s="8" t="s">
        <v>592</v>
      </c>
      <c r="L131" s="8">
        <v>5026</v>
      </c>
      <c r="M131" s="6"/>
    </row>
    <row r="132" spans="1:13" x14ac:dyDescent="0.3">
      <c r="A132" s="2">
        <v>119</v>
      </c>
      <c r="B132" s="6" t="s">
        <v>233</v>
      </c>
      <c r="C132" s="4" t="s">
        <v>510</v>
      </c>
      <c r="D132" s="8" t="s">
        <v>597</v>
      </c>
      <c r="E132" s="8" t="s">
        <v>560</v>
      </c>
      <c r="F132" s="8" t="s">
        <v>570</v>
      </c>
      <c r="G132" s="9">
        <v>41805</v>
      </c>
      <c r="H132" s="9">
        <v>44688</v>
      </c>
      <c r="I132" s="8">
        <v>29</v>
      </c>
      <c r="J132" s="10">
        <v>2094.9723761440514</v>
      </c>
      <c r="K132" s="8" t="s">
        <v>584</v>
      </c>
      <c r="L132" s="8">
        <v>17880</v>
      </c>
      <c r="M132" s="6"/>
    </row>
    <row r="133" spans="1:13" x14ac:dyDescent="0.3">
      <c r="A133" s="2">
        <v>120</v>
      </c>
      <c r="B133" s="6" t="s">
        <v>235</v>
      </c>
      <c r="C133" s="4" t="s">
        <v>511</v>
      </c>
      <c r="D133" s="8" t="s">
        <v>587</v>
      </c>
      <c r="E133" s="8" t="s">
        <v>373</v>
      </c>
      <c r="F133" s="8" t="s">
        <v>578</v>
      </c>
      <c r="G133" s="9">
        <v>42296</v>
      </c>
      <c r="H133" s="9">
        <v>44748</v>
      </c>
      <c r="I133" s="8">
        <v>44</v>
      </c>
      <c r="J133" s="10">
        <v>4430.0844665247605</v>
      </c>
      <c r="K133" s="8" t="s">
        <v>579</v>
      </c>
      <c r="L133" s="8">
        <v>13429</v>
      </c>
      <c r="M133" s="6"/>
    </row>
    <row r="134" spans="1:13" x14ac:dyDescent="0.3">
      <c r="A134" s="2">
        <v>121</v>
      </c>
      <c r="B134" s="6" t="s">
        <v>237</v>
      </c>
      <c r="C134" s="4" t="s">
        <v>512</v>
      </c>
      <c r="D134" s="8" t="s">
        <v>597</v>
      </c>
      <c r="E134" s="8" t="s">
        <v>555</v>
      </c>
      <c r="F134" s="8" t="s">
        <v>590</v>
      </c>
      <c r="G134" s="9">
        <v>42802</v>
      </c>
      <c r="H134" s="9">
        <v>44787</v>
      </c>
      <c r="I134" s="8">
        <v>16</v>
      </c>
      <c r="J134" s="10">
        <v>4342.8482429699088</v>
      </c>
      <c r="K134" s="8" t="s">
        <v>584</v>
      </c>
      <c r="L134" s="8">
        <v>5144</v>
      </c>
      <c r="M134" s="6"/>
    </row>
    <row r="135" spans="1:13" x14ac:dyDescent="0.3">
      <c r="A135" s="2">
        <v>122</v>
      </c>
      <c r="B135" s="6" t="s">
        <v>239</v>
      </c>
      <c r="C135" s="4" t="s">
        <v>617</v>
      </c>
      <c r="D135" s="8" t="s">
        <v>587</v>
      </c>
      <c r="E135" s="8" t="s">
        <v>554</v>
      </c>
      <c r="F135" s="8" t="s">
        <v>590</v>
      </c>
      <c r="G135" s="9">
        <v>42610</v>
      </c>
      <c r="H135" s="9">
        <v>44710</v>
      </c>
      <c r="I135" s="8">
        <v>28</v>
      </c>
      <c r="J135" s="10">
        <v>2464.8514382885405</v>
      </c>
      <c r="K135" s="8" t="s">
        <v>600</v>
      </c>
      <c r="L135" s="8">
        <v>9137</v>
      </c>
      <c r="M135" s="6"/>
    </row>
    <row r="136" spans="1:13" x14ac:dyDescent="0.3">
      <c r="A136" s="2">
        <v>123</v>
      </c>
      <c r="B136" s="6" t="s">
        <v>241</v>
      </c>
      <c r="C136" s="4" t="s">
        <v>514</v>
      </c>
      <c r="D136" s="8" t="s">
        <v>577</v>
      </c>
      <c r="E136" s="8" t="s">
        <v>552</v>
      </c>
      <c r="F136" s="8" t="s">
        <v>574</v>
      </c>
      <c r="G136" s="9">
        <v>43362</v>
      </c>
      <c r="H136" s="9">
        <v>44734</v>
      </c>
      <c r="I136" s="8">
        <v>38</v>
      </c>
      <c r="J136" s="10">
        <v>4937.6070888249687</v>
      </c>
      <c r="K136" s="8" t="s">
        <v>591</v>
      </c>
      <c r="L136" s="8">
        <v>8954</v>
      </c>
      <c r="M136" s="6"/>
    </row>
    <row r="137" spans="1:13" x14ac:dyDescent="0.3">
      <c r="A137" s="2">
        <v>124</v>
      </c>
      <c r="B137" s="6" t="s">
        <v>243</v>
      </c>
      <c r="C137" s="4" t="s">
        <v>618</v>
      </c>
      <c r="D137" s="8" t="s">
        <v>598</v>
      </c>
      <c r="E137" s="8" t="s">
        <v>556</v>
      </c>
      <c r="F137" s="8" t="s">
        <v>572</v>
      </c>
      <c r="G137" s="9">
        <v>44214</v>
      </c>
      <c r="H137" s="9">
        <v>44734</v>
      </c>
      <c r="I137" s="8">
        <v>28</v>
      </c>
      <c r="J137" s="10">
        <v>2348.6226857214419</v>
      </c>
      <c r="K137" s="8" t="s">
        <v>568</v>
      </c>
      <c r="L137" s="8">
        <v>6126</v>
      </c>
      <c r="M137" s="6"/>
    </row>
    <row r="138" spans="1:13" x14ac:dyDescent="0.3">
      <c r="A138" s="2">
        <v>125</v>
      </c>
      <c r="B138" s="6" t="s">
        <v>245</v>
      </c>
      <c r="C138" s="4" t="s">
        <v>516</v>
      </c>
      <c r="D138" s="8" t="s">
        <v>573</v>
      </c>
      <c r="E138" s="8" t="s">
        <v>557</v>
      </c>
      <c r="F138" s="8" t="s">
        <v>590</v>
      </c>
      <c r="G138" s="9">
        <v>44116</v>
      </c>
      <c r="H138" s="9">
        <v>44769</v>
      </c>
      <c r="I138" s="8">
        <v>39</v>
      </c>
      <c r="J138" s="10">
        <v>3137.6673480089726</v>
      </c>
      <c r="K138" s="8" t="s">
        <v>582</v>
      </c>
      <c r="L138" s="8">
        <v>12408</v>
      </c>
      <c r="M138" s="6"/>
    </row>
    <row r="139" spans="1:13" x14ac:dyDescent="0.3">
      <c r="A139" s="2">
        <v>126</v>
      </c>
      <c r="B139" s="6" t="s">
        <v>247</v>
      </c>
      <c r="C139" s="4" t="s">
        <v>619</v>
      </c>
      <c r="D139" s="8" t="s">
        <v>569</v>
      </c>
      <c r="E139" s="8" t="s">
        <v>553</v>
      </c>
      <c r="F139" s="8" t="s">
        <v>596</v>
      </c>
      <c r="G139" s="9">
        <v>42089</v>
      </c>
      <c r="H139" s="9">
        <v>44605</v>
      </c>
      <c r="I139" s="8">
        <v>10</v>
      </c>
      <c r="J139" s="10">
        <v>4994.8840453763369</v>
      </c>
      <c r="K139" s="8" t="s">
        <v>584</v>
      </c>
      <c r="L139" s="8">
        <v>16545</v>
      </c>
      <c r="M139" s="6"/>
    </row>
    <row r="140" spans="1:13" x14ac:dyDescent="0.3">
      <c r="A140" s="2">
        <v>127</v>
      </c>
      <c r="B140" s="6" t="s">
        <v>249</v>
      </c>
      <c r="C140" s="4" t="s">
        <v>620</v>
      </c>
      <c r="D140" s="8" t="s">
        <v>589</v>
      </c>
      <c r="E140" s="8" t="s">
        <v>552</v>
      </c>
      <c r="F140" s="8" t="s">
        <v>574</v>
      </c>
      <c r="G140" s="9">
        <v>42738</v>
      </c>
      <c r="H140" s="9">
        <v>44634</v>
      </c>
      <c r="I140" s="8">
        <v>37</v>
      </c>
      <c r="J140" s="10">
        <v>415.60248372311446</v>
      </c>
      <c r="K140" s="8" t="s">
        <v>565</v>
      </c>
      <c r="L140" s="8">
        <v>5234</v>
      </c>
      <c r="M140" s="6"/>
    </row>
    <row r="141" spans="1:13" x14ac:dyDescent="0.3">
      <c r="A141" s="2">
        <v>128</v>
      </c>
      <c r="B141" s="6" t="s">
        <v>251</v>
      </c>
      <c r="C141" s="4" t="s">
        <v>519</v>
      </c>
      <c r="D141" s="8" t="s">
        <v>599</v>
      </c>
      <c r="E141" s="8" t="s">
        <v>556</v>
      </c>
      <c r="F141" s="8" t="s">
        <v>570</v>
      </c>
      <c r="G141" s="9">
        <v>42583</v>
      </c>
      <c r="H141" s="9">
        <v>44645</v>
      </c>
      <c r="I141" s="8">
        <v>9</v>
      </c>
      <c r="J141" s="10">
        <v>3374.548104673579</v>
      </c>
      <c r="K141" s="8" t="s">
        <v>575</v>
      </c>
      <c r="L141" s="8">
        <v>15951</v>
      </c>
      <c r="M141" s="6"/>
    </row>
    <row r="142" spans="1:13" x14ac:dyDescent="0.3">
      <c r="A142" s="2">
        <v>129</v>
      </c>
      <c r="B142" s="6" t="s">
        <v>253</v>
      </c>
      <c r="C142" s="4" t="s">
        <v>520</v>
      </c>
      <c r="D142" s="8" t="s">
        <v>599</v>
      </c>
      <c r="E142" s="8" t="s">
        <v>560</v>
      </c>
      <c r="F142" s="8" t="s">
        <v>567</v>
      </c>
      <c r="G142" s="9">
        <v>42664</v>
      </c>
      <c r="H142" s="9">
        <v>44638</v>
      </c>
      <c r="I142" s="8">
        <v>8</v>
      </c>
      <c r="J142" s="10">
        <v>4041.4479888130672</v>
      </c>
      <c r="K142" s="8" t="s">
        <v>582</v>
      </c>
      <c r="L142" s="8">
        <v>19690</v>
      </c>
      <c r="M142" s="6"/>
    </row>
    <row r="143" spans="1:13" x14ac:dyDescent="0.3">
      <c r="A143" s="2">
        <v>130</v>
      </c>
      <c r="B143" s="6" t="s">
        <v>255</v>
      </c>
      <c r="C143" s="4" t="s">
        <v>621</v>
      </c>
      <c r="D143" s="8" t="s">
        <v>563</v>
      </c>
      <c r="E143" s="8" t="s">
        <v>554</v>
      </c>
      <c r="F143" s="8" t="s">
        <v>590</v>
      </c>
      <c r="G143" s="9">
        <v>42408</v>
      </c>
      <c r="H143" s="9">
        <v>44747</v>
      </c>
      <c r="I143" s="8">
        <v>49</v>
      </c>
      <c r="J143" s="10">
        <v>4061.5202797639686</v>
      </c>
      <c r="K143" s="8" t="s">
        <v>568</v>
      </c>
      <c r="L143" s="8">
        <v>18213</v>
      </c>
      <c r="M143" s="6"/>
    </row>
    <row r="144" spans="1:13" x14ac:dyDescent="0.3">
      <c r="A144" s="2">
        <v>131</v>
      </c>
      <c r="B144" s="6" t="s">
        <v>257</v>
      </c>
      <c r="C144" s="4" t="s">
        <v>522</v>
      </c>
      <c r="D144" s="8" t="s">
        <v>598</v>
      </c>
      <c r="E144" s="8" t="s">
        <v>555</v>
      </c>
      <c r="F144" s="8" t="s">
        <v>572</v>
      </c>
      <c r="G144" s="9">
        <v>43851</v>
      </c>
      <c r="H144" s="9">
        <v>44767</v>
      </c>
      <c r="I144" s="8">
        <v>9</v>
      </c>
      <c r="J144" s="10">
        <v>4584.4015601806641</v>
      </c>
      <c r="K144" s="8" t="s">
        <v>579</v>
      </c>
      <c r="L144" s="8">
        <v>11497</v>
      </c>
      <c r="M144" s="6"/>
    </row>
    <row r="145" spans="1:13" x14ac:dyDescent="0.3">
      <c r="A145" s="2">
        <v>132</v>
      </c>
      <c r="B145" s="6" t="s">
        <v>259</v>
      </c>
      <c r="C145" s="4" t="s">
        <v>622</v>
      </c>
      <c r="D145" s="8" t="s">
        <v>587</v>
      </c>
      <c r="E145" s="8" t="s">
        <v>561</v>
      </c>
      <c r="F145" s="8" t="s">
        <v>578</v>
      </c>
      <c r="G145" s="9">
        <v>41931</v>
      </c>
      <c r="H145" s="9">
        <v>44735</v>
      </c>
      <c r="I145" s="8">
        <v>40</v>
      </c>
      <c r="J145" s="10">
        <v>1516.2289262846998</v>
      </c>
      <c r="K145" s="8" t="s">
        <v>595</v>
      </c>
      <c r="L145" s="8">
        <v>7204</v>
      </c>
      <c r="M145" s="6"/>
    </row>
    <row r="146" spans="1:13" x14ac:dyDescent="0.3">
      <c r="A146" s="2">
        <v>133</v>
      </c>
      <c r="B146" s="6" t="s">
        <v>261</v>
      </c>
      <c r="C146" s="4" t="s">
        <v>524</v>
      </c>
      <c r="D146" s="8" t="s">
        <v>585</v>
      </c>
      <c r="E146" s="8" t="s">
        <v>554</v>
      </c>
      <c r="F146" s="8" t="s">
        <v>567</v>
      </c>
      <c r="G146" s="9">
        <v>41870</v>
      </c>
      <c r="H146" s="9">
        <v>44615</v>
      </c>
      <c r="I146" s="8">
        <v>24</v>
      </c>
      <c r="J146" s="10">
        <v>889.87858226745857</v>
      </c>
      <c r="K146" s="8" t="s">
        <v>565</v>
      </c>
      <c r="L146" s="8">
        <v>11306</v>
      </c>
      <c r="M146" s="6"/>
    </row>
    <row r="147" spans="1:13" x14ac:dyDescent="0.3">
      <c r="A147" s="2">
        <v>134</v>
      </c>
      <c r="B147" s="6" t="s">
        <v>263</v>
      </c>
      <c r="C147" s="4" t="s">
        <v>525</v>
      </c>
      <c r="D147" s="8" t="s">
        <v>566</v>
      </c>
      <c r="E147" s="8" t="s">
        <v>553</v>
      </c>
      <c r="F147" s="8" t="s">
        <v>590</v>
      </c>
      <c r="G147" s="9">
        <v>42951</v>
      </c>
      <c r="H147" s="9">
        <v>44757</v>
      </c>
      <c r="I147" s="8">
        <v>49</v>
      </c>
      <c r="J147" s="10">
        <v>3226.8693060015989</v>
      </c>
      <c r="K147" s="8" t="s">
        <v>579</v>
      </c>
      <c r="L147" s="8">
        <v>2972</v>
      </c>
      <c r="M147" s="6"/>
    </row>
    <row r="148" spans="1:13" x14ac:dyDescent="0.3">
      <c r="A148" s="2">
        <v>135</v>
      </c>
      <c r="B148" s="6" t="s">
        <v>265</v>
      </c>
      <c r="C148" s="4" t="s">
        <v>526</v>
      </c>
      <c r="D148" s="8" t="s">
        <v>571</v>
      </c>
      <c r="E148" s="8" t="s">
        <v>552</v>
      </c>
      <c r="F148" s="8" t="s">
        <v>572</v>
      </c>
      <c r="G148" s="9">
        <v>44168</v>
      </c>
      <c r="H148" s="9">
        <v>44641</v>
      </c>
      <c r="I148" s="8">
        <v>39</v>
      </c>
      <c r="J148" s="10">
        <v>4673.0583128397629</v>
      </c>
      <c r="K148" s="8" t="s">
        <v>565</v>
      </c>
      <c r="L148" s="8">
        <v>4325</v>
      </c>
      <c r="M148" s="6"/>
    </row>
    <row r="149" spans="1:13" x14ac:dyDescent="0.3">
      <c r="A149" s="2">
        <v>136</v>
      </c>
      <c r="B149" s="6" t="s">
        <v>267</v>
      </c>
      <c r="C149" s="4" t="s">
        <v>527</v>
      </c>
      <c r="D149" s="8" t="s">
        <v>571</v>
      </c>
      <c r="E149" s="8" t="s">
        <v>557</v>
      </c>
      <c r="F149" s="8" t="s">
        <v>570</v>
      </c>
      <c r="G149" s="9">
        <v>42640</v>
      </c>
      <c r="H149" s="9">
        <v>44788</v>
      </c>
      <c r="I149" s="8">
        <v>3</v>
      </c>
      <c r="J149" s="10">
        <v>2698.3811855210101</v>
      </c>
      <c r="K149" s="8" t="s">
        <v>592</v>
      </c>
      <c r="L149" s="8">
        <v>6728</v>
      </c>
      <c r="M149" s="6"/>
    </row>
    <row r="150" spans="1:13" x14ac:dyDescent="0.3">
      <c r="A150" s="2">
        <v>137</v>
      </c>
      <c r="B150" s="6" t="s">
        <v>269</v>
      </c>
      <c r="C150" s="4" t="s">
        <v>528</v>
      </c>
      <c r="D150" s="8" t="s">
        <v>563</v>
      </c>
      <c r="E150" s="8" t="s">
        <v>553</v>
      </c>
      <c r="F150" s="8" t="s">
        <v>596</v>
      </c>
      <c r="G150" s="9">
        <v>44335</v>
      </c>
      <c r="H150" s="9">
        <v>44674</v>
      </c>
      <c r="I150" s="8">
        <v>30</v>
      </c>
      <c r="J150" s="10">
        <v>3776.7704758301415</v>
      </c>
      <c r="K150" s="8" t="s">
        <v>565</v>
      </c>
      <c r="L150" s="8">
        <v>9718</v>
      </c>
      <c r="M150" s="6"/>
    </row>
    <row r="151" spans="1:13" x14ac:dyDescent="0.3">
      <c r="A151" s="2">
        <v>138</v>
      </c>
      <c r="B151" s="6" t="s">
        <v>271</v>
      </c>
      <c r="C151" s="4" t="s">
        <v>529</v>
      </c>
      <c r="D151" s="8" t="s">
        <v>571</v>
      </c>
      <c r="E151" s="8" t="s">
        <v>560</v>
      </c>
      <c r="F151" s="8" t="s">
        <v>567</v>
      </c>
      <c r="G151" s="9">
        <v>41816</v>
      </c>
      <c r="H151" s="9">
        <v>44729</v>
      </c>
      <c r="I151" s="8">
        <v>50</v>
      </c>
      <c r="J151" s="10">
        <v>1640.1834837803815</v>
      </c>
      <c r="K151" s="8" t="s">
        <v>575</v>
      </c>
      <c r="L151" s="8">
        <v>8940</v>
      </c>
      <c r="M151" s="6"/>
    </row>
    <row r="152" spans="1:13" x14ac:dyDescent="0.3">
      <c r="A152" s="2">
        <v>139</v>
      </c>
      <c r="B152" s="6" t="s">
        <v>273</v>
      </c>
      <c r="C152" s="4" t="s">
        <v>530</v>
      </c>
      <c r="D152" s="8" t="s">
        <v>580</v>
      </c>
      <c r="E152" s="8" t="s">
        <v>553</v>
      </c>
      <c r="F152" s="8" t="s">
        <v>578</v>
      </c>
      <c r="G152" s="9">
        <v>41823</v>
      </c>
      <c r="H152" s="9">
        <v>44733</v>
      </c>
      <c r="I152" s="8">
        <v>37</v>
      </c>
      <c r="J152" s="10">
        <v>1873.9720663661419</v>
      </c>
      <c r="K152" s="8" t="s">
        <v>588</v>
      </c>
      <c r="L152" s="8">
        <v>6661</v>
      </c>
      <c r="M152" s="6"/>
    </row>
    <row r="153" spans="1:13" x14ac:dyDescent="0.3">
      <c r="A153" s="2">
        <v>140</v>
      </c>
      <c r="B153" s="6" t="s">
        <v>275</v>
      </c>
      <c r="C153" s="4" t="s">
        <v>531</v>
      </c>
      <c r="D153" s="8" t="s">
        <v>589</v>
      </c>
      <c r="E153" s="8" t="s">
        <v>554</v>
      </c>
      <c r="F153" s="8" t="s">
        <v>574</v>
      </c>
      <c r="G153" s="9">
        <v>44544</v>
      </c>
      <c r="H153" s="9">
        <v>44712</v>
      </c>
      <c r="I153" s="8">
        <v>1</v>
      </c>
      <c r="J153" s="10">
        <v>3582.5886405874689</v>
      </c>
      <c r="K153" s="8" t="s">
        <v>600</v>
      </c>
      <c r="L153" s="8">
        <v>6633</v>
      </c>
      <c r="M153" s="6"/>
    </row>
    <row r="154" spans="1:13" x14ac:dyDescent="0.3">
      <c r="A154" s="2">
        <v>141</v>
      </c>
      <c r="B154" s="6" t="s">
        <v>277</v>
      </c>
      <c r="C154" s="4" t="s">
        <v>532</v>
      </c>
      <c r="D154" s="8" t="s">
        <v>569</v>
      </c>
      <c r="E154" s="8" t="s">
        <v>556</v>
      </c>
      <c r="F154" s="8" t="s">
        <v>602</v>
      </c>
      <c r="G154" s="9">
        <v>42865</v>
      </c>
      <c r="H154" s="9">
        <v>44725</v>
      </c>
      <c r="I154" s="8">
        <v>17</v>
      </c>
      <c r="J154" s="10">
        <v>2521.8508954229515</v>
      </c>
      <c r="K154" s="8" t="s">
        <v>584</v>
      </c>
      <c r="L154" s="8">
        <v>3409</v>
      </c>
      <c r="M154" s="6"/>
    </row>
    <row r="155" spans="1:13" x14ac:dyDescent="0.3">
      <c r="A155" s="2">
        <v>142</v>
      </c>
      <c r="B155" s="6" t="s">
        <v>279</v>
      </c>
      <c r="C155" s="4" t="s">
        <v>533</v>
      </c>
      <c r="D155" s="8" t="s">
        <v>601</v>
      </c>
      <c r="E155" s="8" t="s">
        <v>560</v>
      </c>
      <c r="F155" s="8" t="s">
        <v>570</v>
      </c>
      <c r="G155" s="9">
        <v>43651</v>
      </c>
      <c r="H155" s="9">
        <v>44621</v>
      </c>
      <c r="I155" s="8">
        <v>47</v>
      </c>
      <c r="J155" s="10">
        <v>3863.5320757421714</v>
      </c>
      <c r="K155" s="8" t="s">
        <v>565</v>
      </c>
      <c r="L155" s="8">
        <v>16396</v>
      </c>
      <c r="M155" s="6"/>
    </row>
    <row r="156" spans="1:13" x14ac:dyDescent="0.3">
      <c r="A156" s="2">
        <v>143</v>
      </c>
      <c r="B156" s="6" t="s">
        <v>281</v>
      </c>
      <c r="C156" s="4" t="s">
        <v>534</v>
      </c>
      <c r="D156" s="8" t="s">
        <v>577</v>
      </c>
      <c r="E156" s="8" t="s">
        <v>554</v>
      </c>
      <c r="F156" s="8" t="s">
        <v>572</v>
      </c>
      <c r="G156" s="9">
        <v>42671</v>
      </c>
      <c r="H156" s="9">
        <v>44670</v>
      </c>
      <c r="I156" s="8">
        <v>22</v>
      </c>
      <c r="J156" s="10">
        <v>3464.3164606858404</v>
      </c>
      <c r="K156" s="8" t="s">
        <v>600</v>
      </c>
      <c r="L156" s="8">
        <v>6855</v>
      </c>
      <c r="M156" s="6"/>
    </row>
    <row r="157" spans="1:13" x14ac:dyDescent="0.3">
      <c r="A157" s="2">
        <v>144</v>
      </c>
      <c r="B157" s="6" t="s">
        <v>283</v>
      </c>
      <c r="C157" s="4" t="s">
        <v>535</v>
      </c>
      <c r="D157" s="8" t="s">
        <v>598</v>
      </c>
      <c r="E157" s="8" t="s">
        <v>555</v>
      </c>
      <c r="F157" s="8" t="s">
        <v>567</v>
      </c>
      <c r="G157" s="9">
        <v>42176</v>
      </c>
      <c r="H157" s="9">
        <v>44731</v>
      </c>
      <c r="I157" s="8">
        <v>22</v>
      </c>
      <c r="J157" s="10">
        <v>4568.9883865661141</v>
      </c>
      <c r="K157" s="8" t="s">
        <v>592</v>
      </c>
      <c r="L157" s="8">
        <v>1950</v>
      </c>
      <c r="M157" s="6"/>
    </row>
    <row r="158" spans="1:13" x14ac:dyDescent="0.3">
      <c r="A158" s="2">
        <v>145</v>
      </c>
      <c r="B158" s="6" t="s">
        <v>285</v>
      </c>
      <c r="C158" s="4" t="s">
        <v>536</v>
      </c>
      <c r="D158" s="8" t="s">
        <v>566</v>
      </c>
      <c r="E158" s="8" t="s">
        <v>552</v>
      </c>
      <c r="F158" s="8" t="s">
        <v>602</v>
      </c>
      <c r="G158" s="9">
        <v>43053</v>
      </c>
      <c r="H158" s="9">
        <v>44800</v>
      </c>
      <c r="I158" s="8">
        <v>29</v>
      </c>
      <c r="J158" s="10">
        <v>3383.6339457190743</v>
      </c>
      <c r="K158" s="8" t="s">
        <v>605</v>
      </c>
      <c r="L158" s="8">
        <v>10717</v>
      </c>
      <c r="M158" s="6"/>
    </row>
    <row r="159" spans="1:13" x14ac:dyDescent="0.3">
      <c r="A159" s="2">
        <v>146</v>
      </c>
      <c r="B159" s="6" t="s">
        <v>287</v>
      </c>
      <c r="C159" s="4" t="s">
        <v>537</v>
      </c>
      <c r="D159" s="8" t="s">
        <v>573</v>
      </c>
      <c r="E159" s="8" t="s">
        <v>553</v>
      </c>
      <c r="F159" s="8" t="s">
        <v>570</v>
      </c>
      <c r="G159" s="9">
        <v>42059</v>
      </c>
      <c r="H159" s="9">
        <v>44687</v>
      </c>
      <c r="I159" s="8">
        <v>10</v>
      </c>
      <c r="J159" s="10">
        <v>4339.9887629660807</v>
      </c>
      <c r="K159" s="8" t="s">
        <v>586</v>
      </c>
      <c r="L159" s="8">
        <v>4808</v>
      </c>
      <c r="M159" s="6"/>
    </row>
    <row r="160" spans="1:13" x14ac:dyDescent="0.3">
      <c r="A160" s="2">
        <v>147</v>
      </c>
      <c r="B160" s="6" t="s">
        <v>289</v>
      </c>
      <c r="C160" s="4" t="s">
        <v>538</v>
      </c>
      <c r="D160" s="8" t="s">
        <v>598</v>
      </c>
      <c r="E160" s="8" t="s">
        <v>554</v>
      </c>
      <c r="F160" s="8" t="s">
        <v>596</v>
      </c>
      <c r="G160" s="9">
        <v>44170</v>
      </c>
      <c r="H160" s="9">
        <v>44751</v>
      </c>
      <c r="I160" s="8">
        <v>7</v>
      </c>
      <c r="J160" s="10">
        <v>418.7007661672605</v>
      </c>
      <c r="K160" s="8" t="s">
        <v>588</v>
      </c>
      <c r="L160" s="8">
        <v>770</v>
      </c>
      <c r="M160" s="6"/>
    </row>
    <row r="161" spans="1:13" x14ac:dyDescent="0.3">
      <c r="A161" s="2">
        <v>148</v>
      </c>
      <c r="B161" s="6" t="s">
        <v>291</v>
      </c>
      <c r="C161" s="4" t="s">
        <v>623</v>
      </c>
      <c r="D161" s="8" t="s">
        <v>577</v>
      </c>
      <c r="E161" s="8" t="s">
        <v>557</v>
      </c>
      <c r="F161" s="8" t="s">
        <v>574</v>
      </c>
      <c r="G161" s="9">
        <v>42447</v>
      </c>
      <c r="H161" s="9">
        <v>44633</v>
      </c>
      <c r="I161" s="8">
        <v>5</v>
      </c>
      <c r="J161" s="10">
        <v>1721.8725831708582</v>
      </c>
      <c r="K161" s="8" t="s">
        <v>605</v>
      </c>
      <c r="L161" s="8">
        <v>16167</v>
      </c>
      <c r="M161" s="6"/>
    </row>
    <row r="162" spans="1:13" x14ac:dyDescent="0.3">
      <c r="A162" s="2">
        <v>149</v>
      </c>
      <c r="B162" s="6" t="s">
        <v>293</v>
      </c>
      <c r="C162" s="4" t="s">
        <v>540</v>
      </c>
      <c r="D162" s="8" t="s">
        <v>587</v>
      </c>
      <c r="E162" s="8" t="s">
        <v>554</v>
      </c>
      <c r="F162" s="8" t="s">
        <v>596</v>
      </c>
      <c r="G162" s="9">
        <v>43985</v>
      </c>
      <c r="H162" s="9">
        <v>44753</v>
      </c>
      <c r="I162" s="8">
        <v>38</v>
      </c>
      <c r="J162" s="10">
        <v>4656.9032758461917</v>
      </c>
      <c r="K162" s="8" t="s">
        <v>582</v>
      </c>
      <c r="L162" s="8">
        <v>4809</v>
      </c>
      <c r="M162" s="6"/>
    </row>
    <row r="163" spans="1:13" x14ac:dyDescent="0.3">
      <c r="A163" s="2">
        <v>150</v>
      </c>
      <c r="B163" s="6" t="s">
        <v>295</v>
      </c>
      <c r="C163" s="4" t="s">
        <v>541</v>
      </c>
      <c r="D163" s="8" t="s">
        <v>566</v>
      </c>
      <c r="E163" s="8" t="s">
        <v>561</v>
      </c>
      <c r="F163" s="8" t="s">
        <v>578</v>
      </c>
      <c r="G163" s="9">
        <v>42478</v>
      </c>
      <c r="H163" s="9">
        <v>44764</v>
      </c>
      <c r="I163" s="8">
        <v>32</v>
      </c>
      <c r="J163" s="10">
        <v>3513.3763840039737</v>
      </c>
      <c r="K163" s="8" t="s">
        <v>579</v>
      </c>
      <c r="L163" s="8">
        <v>1277</v>
      </c>
      <c r="M163" s="6"/>
    </row>
    <row r="164" spans="1:13" x14ac:dyDescent="0.3">
      <c r="A164" s="2">
        <v>151</v>
      </c>
      <c r="B164" s="6" t="s">
        <v>297</v>
      </c>
      <c r="C164" s="4" t="s">
        <v>542</v>
      </c>
      <c r="D164" s="8" t="s">
        <v>577</v>
      </c>
      <c r="E164" s="8" t="s">
        <v>373</v>
      </c>
      <c r="F164" s="8" t="s">
        <v>564</v>
      </c>
      <c r="G164" s="9">
        <v>43510</v>
      </c>
      <c r="H164" s="9">
        <v>44738</v>
      </c>
      <c r="I164" s="8">
        <v>30</v>
      </c>
      <c r="J164" s="10">
        <v>3100.1840418406136</v>
      </c>
      <c r="K164" s="8" t="s">
        <v>575</v>
      </c>
      <c r="L164" s="8">
        <v>8723</v>
      </c>
      <c r="M164" s="6"/>
    </row>
    <row r="165" spans="1:13" x14ac:dyDescent="0.3">
      <c r="A165" s="2">
        <v>152</v>
      </c>
      <c r="B165" s="6" t="s">
        <v>299</v>
      </c>
      <c r="C165" s="4" t="s">
        <v>543</v>
      </c>
      <c r="D165" s="8" t="s">
        <v>589</v>
      </c>
      <c r="E165" s="8" t="s">
        <v>560</v>
      </c>
      <c r="F165" s="8" t="s">
        <v>590</v>
      </c>
      <c r="G165" s="9">
        <v>43686</v>
      </c>
      <c r="H165" s="9">
        <v>44675</v>
      </c>
      <c r="I165" s="8">
        <v>22</v>
      </c>
      <c r="J165" s="10">
        <v>3254.8494908543289</v>
      </c>
      <c r="K165" s="8" t="s">
        <v>592</v>
      </c>
      <c r="L165" s="8">
        <v>8572</v>
      </c>
      <c r="M165" s="6"/>
    </row>
    <row r="166" spans="1:13" x14ac:dyDescent="0.3">
      <c r="A166" s="2">
        <v>153</v>
      </c>
      <c r="B166" s="6" t="s">
        <v>301</v>
      </c>
      <c r="C166" s="4" t="s">
        <v>544</v>
      </c>
      <c r="D166" s="8" t="s">
        <v>583</v>
      </c>
      <c r="E166" s="8" t="s">
        <v>553</v>
      </c>
      <c r="F166" s="8" t="s">
        <v>596</v>
      </c>
      <c r="G166" s="9">
        <v>43017</v>
      </c>
      <c r="H166" s="9">
        <v>44673</v>
      </c>
      <c r="I166" s="8">
        <v>12</v>
      </c>
      <c r="J166" s="10">
        <v>2646.6381857521701</v>
      </c>
      <c r="K166" s="8" t="s">
        <v>593</v>
      </c>
      <c r="L166" s="8">
        <v>10021</v>
      </c>
      <c r="M166" s="6"/>
    </row>
    <row r="167" spans="1:13" x14ac:dyDescent="0.3">
      <c r="A167" s="2">
        <v>154</v>
      </c>
      <c r="B167" s="6" t="s">
        <v>303</v>
      </c>
      <c r="C167" s="4" t="s">
        <v>545</v>
      </c>
      <c r="D167" s="8" t="s">
        <v>587</v>
      </c>
      <c r="E167" s="8" t="s">
        <v>373</v>
      </c>
      <c r="F167" s="8" t="s">
        <v>602</v>
      </c>
      <c r="G167" s="9">
        <v>43983</v>
      </c>
      <c r="H167" s="9">
        <v>44695</v>
      </c>
      <c r="I167" s="8">
        <v>4</v>
      </c>
      <c r="J167" s="10">
        <v>3282.0559392892606</v>
      </c>
      <c r="K167" s="8" t="s">
        <v>591</v>
      </c>
      <c r="L167" s="8">
        <v>15999</v>
      </c>
      <c r="M167" s="6"/>
    </row>
    <row r="168" spans="1:13" x14ac:dyDescent="0.3">
      <c r="A168" s="2">
        <v>155</v>
      </c>
      <c r="B168" s="6" t="s">
        <v>305</v>
      </c>
      <c r="C168" s="4" t="s">
        <v>624</v>
      </c>
      <c r="D168" s="8" t="s">
        <v>601</v>
      </c>
      <c r="E168" s="8" t="s">
        <v>552</v>
      </c>
      <c r="F168" s="8" t="s">
        <v>574</v>
      </c>
      <c r="G168" s="9">
        <v>42871</v>
      </c>
      <c r="H168" s="9">
        <v>44773</v>
      </c>
      <c r="I168" s="8">
        <v>26</v>
      </c>
      <c r="J168" s="10">
        <v>4856.0227850098845</v>
      </c>
      <c r="K168" s="8" t="s">
        <v>595</v>
      </c>
      <c r="L168" s="8">
        <v>2390</v>
      </c>
      <c r="M168" s="6"/>
    </row>
    <row r="169" spans="1:13" x14ac:dyDescent="0.3">
      <c r="A169" s="2">
        <v>156</v>
      </c>
      <c r="B169" s="6" t="s">
        <v>307</v>
      </c>
      <c r="C169" s="4" t="s">
        <v>547</v>
      </c>
      <c r="D169" s="8" t="s">
        <v>583</v>
      </c>
      <c r="E169" s="8" t="s">
        <v>555</v>
      </c>
      <c r="F169" s="8" t="s">
        <v>590</v>
      </c>
      <c r="G169" s="9">
        <v>42243</v>
      </c>
      <c r="H169" s="9">
        <v>44719</v>
      </c>
      <c r="I169" s="8">
        <v>20</v>
      </c>
      <c r="J169" s="10">
        <v>875.97648311134901</v>
      </c>
      <c r="K169" s="8" t="s">
        <v>591</v>
      </c>
      <c r="L169" s="8">
        <v>12895</v>
      </c>
      <c r="M169" s="6"/>
    </row>
    <row r="170" spans="1:13" x14ac:dyDescent="0.3">
      <c r="A170" s="2">
        <v>157</v>
      </c>
      <c r="B170" s="6" t="s">
        <v>309</v>
      </c>
      <c r="C170" s="4" t="s">
        <v>548</v>
      </c>
      <c r="D170" s="8" t="s">
        <v>566</v>
      </c>
      <c r="E170" s="8" t="s">
        <v>560</v>
      </c>
      <c r="F170" s="8" t="s">
        <v>570</v>
      </c>
      <c r="G170" s="9">
        <v>41791</v>
      </c>
      <c r="H170" s="9">
        <v>44763</v>
      </c>
      <c r="I170" s="8">
        <v>29</v>
      </c>
      <c r="J170" s="10">
        <v>3552.1805880340066</v>
      </c>
      <c r="K170" s="8" t="s">
        <v>584</v>
      </c>
      <c r="L170" s="8">
        <v>15441</v>
      </c>
      <c r="M170" s="6"/>
    </row>
    <row r="171" spans="1:13" x14ac:dyDescent="0.3">
      <c r="A171" s="2">
        <v>158</v>
      </c>
      <c r="B171" s="6" t="s">
        <v>311</v>
      </c>
      <c r="C171" s="4" t="s">
        <v>549</v>
      </c>
      <c r="D171" s="8" t="s">
        <v>571</v>
      </c>
      <c r="E171" s="8" t="s">
        <v>553</v>
      </c>
      <c r="F171" s="8" t="s">
        <v>581</v>
      </c>
      <c r="G171" s="9">
        <v>44355</v>
      </c>
      <c r="H171" s="9">
        <v>44772</v>
      </c>
      <c r="I171" s="8">
        <v>18</v>
      </c>
      <c r="J171" s="10">
        <v>3980.6020262992897</v>
      </c>
      <c r="K171" s="8" t="s">
        <v>588</v>
      </c>
      <c r="L171" s="8">
        <v>9008</v>
      </c>
      <c r="M171" s="6"/>
    </row>
    <row r="172" spans="1:13" x14ac:dyDescent="0.3">
      <c r="A172" s="2">
        <v>159</v>
      </c>
      <c r="B172" s="6" t="s">
        <v>313</v>
      </c>
      <c r="C172" s="4" t="s">
        <v>550</v>
      </c>
      <c r="D172" s="8" t="s">
        <v>601</v>
      </c>
      <c r="E172" s="8" t="s">
        <v>560</v>
      </c>
      <c r="F172" s="8" t="s">
        <v>581</v>
      </c>
      <c r="G172" s="9">
        <v>42720</v>
      </c>
      <c r="H172" s="9">
        <v>44731</v>
      </c>
      <c r="I172" s="8">
        <v>12</v>
      </c>
      <c r="J172" s="10">
        <v>1945.1909381716951</v>
      </c>
      <c r="K172" s="8" t="s">
        <v>600</v>
      </c>
      <c r="L172" s="8">
        <v>3430</v>
      </c>
      <c r="M172" s="6"/>
    </row>
  </sheetData>
  <mergeCells count="1">
    <mergeCell ref="A9:M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8B5-F7BD-4E06-A03B-89C29EDA0942}">
  <sheetPr>
    <tabColor rgb="FFFFFF00"/>
  </sheetPr>
  <dimension ref="A1:P168"/>
  <sheetViews>
    <sheetView workbookViewId="0">
      <selection activeCell="M6" sqref="M6"/>
    </sheetView>
  </sheetViews>
  <sheetFormatPr defaultRowHeight="14.4" x14ac:dyDescent="0.3"/>
  <cols>
    <col min="1" max="1" width="5.44140625" customWidth="1"/>
    <col min="2" max="2" width="12" customWidth="1"/>
    <col min="3" max="3" width="15.5546875" customWidth="1"/>
    <col min="4" max="4" width="12" customWidth="1"/>
    <col min="5" max="5" width="14.6640625" customWidth="1"/>
    <col min="6" max="9" width="12" customWidth="1"/>
    <col min="16" max="16" width="18.88671875" customWidth="1"/>
  </cols>
  <sheetData>
    <row r="1" spans="1:16" ht="84" customHeight="1" x14ac:dyDescent="0.3">
      <c r="A1" s="21" t="s">
        <v>648</v>
      </c>
      <c r="B1" s="21"/>
      <c r="C1" s="21"/>
      <c r="D1" s="21"/>
      <c r="E1" s="21"/>
      <c r="F1" s="21"/>
      <c r="G1" s="21"/>
      <c r="H1" s="21"/>
      <c r="I1" s="21"/>
      <c r="P1" s="1" t="s">
        <v>318</v>
      </c>
    </row>
    <row r="2" spans="1:16" ht="14.4" customHeight="1" x14ac:dyDescent="0.3">
      <c r="A2" s="19"/>
      <c r="B2" s="19"/>
      <c r="C2" s="19"/>
      <c r="D2" s="19"/>
      <c r="E2" s="19"/>
      <c r="F2" s="19"/>
      <c r="G2" s="19"/>
      <c r="H2" s="19"/>
      <c r="I2" s="19"/>
      <c r="P2" s="8">
        <v>300</v>
      </c>
    </row>
    <row r="3" spans="1:16" ht="14.4" customHeight="1" x14ac:dyDescent="0.3">
      <c r="A3" s="19"/>
      <c r="B3" s="19"/>
      <c r="C3" s="19"/>
      <c r="D3" s="19"/>
      <c r="E3" s="19"/>
      <c r="F3" s="19"/>
      <c r="G3" s="19"/>
      <c r="H3" s="19"/>
      <c r="I3" s="19"/>
    </row>
    <row r="4" spans="1:16" ht="14.4" customHeight="1" x14ac:dyDescent="0.3">
      <c r="A4" s="19"/>
      <c r="B4" s="19"/>
      <c r="C4" s="19"/>
      <c r="D4" s="19"/>
      <c r="E4" s="19"/>
      <c r="F4" s="19"/>
      <c r="G4" s="19"/>
      <c r="H4" s="19"/>
      <c r="I4" s="19"/>
    </row>
    <row r="5" spans="1:16" ht="14.4" customHeight="1" x14ac:dyDescent="0.3">
      <c r="A5" s="19"/>
      <c r="B5" s="19"/>
      <c r="C5" s="19"/>
      <c r="D5" s="19"/>
      <c r="E5" s="19"/>
      <c r="F5" s="19"/>
      <c r="G5" s="19"/>
      <c r="H5" s="19"/>
      <c r="I5" s="19"/>
    </row>
    <row r="6" spans="1:16" ht="14.4" customHeight="1" x14ac:dyDescent="0.3">
      <c r="A6" s="19"/>
      <c r="B6" s="19"/>
      <c r="C6" s="19"/>
      <c r="D6" s="19"/>
      <c r="E6" s="19"/>
      <c r="F6" s="19"/>
      <c r="G6" s="19"/>
      <c r="H6" s="19"/>
      <c r="I6" s="19"/>
      <c r="M6" s="7">
        <f>AVERAGEIFS($F$10:$F$168,$H$10:$H$168,"nescafe",E10:$E$168,"&gt;"&amp;P2,$J$10:$J$168,"&gt;2015")</f>
        <v>126.75</v>
      </c>
    </row>
    <row r="7" spans="1:16" ht="14.4" customHeight="1" x14ac:dyDescent="0.3">
      <c r="A7" s="19"/>
      <c r="B7" s="19"/>
      <c r="C7" s="19"/>
      <c r="D7" s="19"/>
      <c r="E7" s="19"/>
      <c r="F7" s="19"/>
      <c r="G7" s="19"/>
      <c r="H7" s="19"/>
      <c r="I7" s="19"/>
    </row>
    <row r="9" spans="1:16" ht="41.4" x14ac:dyDescent="0.3">
      <c r="A9" s="1" t="s">
        <v>1</v>
      </c>
      <c r="B9" s="1" t="s">
        <v>315</v>
      </c>
      <c r="C9" s="1" t="s">
        <v>316</v>
      </c>
      <c r="D9" s="1" t="s">
        <v>317</v>
      </c>
      <c r="E9" s="1" t="s">
        <v>318</v>
      </c>
      <c r="F9" s="1" t="s">
        <v>319</v>
      </c>
      <c r="G9" s="1" t="s">
        <v>320</v>
      </c>
      <c r="H9" s="1" t="s">
        <v>321</v>
      </c>
      <c r="I9" s="1" t="s">
        <v>322</v>
      </c>
    </row>
    <row r="10" spans="1:16" x14ac:dyDescent="0.3">
      <c r="A10" s="2">
        <v>1</v>
      </c>
      <c r="B10" s="8" t="s">
        <v>323</v>
      </c>
      <c r="C10" s="8" t="s">
        <v>324</v>
      </c>
      <c r="D10" s="9">
        <v>42198</v>
      </c>
      <c r="E10" s="8">
        <v>472</v>
      </c>
      <c r="F10" s="8">
        <v>122</v>
      </c>
      <c r="G10" s="10">
        <v>84.030545969493573</v>
      </c>
      <c r="H10" s="8" t="s">
        <v>325</v>
      </c>
      <c r="I10" s="8">
        <v>10528</v>
      </c>
      <c r="J10">
        <f>YEAR(D10)</f>
        <v>2015</v>
      </c>
    </row>
    <row r="11" spans="1:16" x14ac:dyDescent="0.3">
      <c r="A11" s="2">
        <v>2</v>
      </c>
      <c r="B11" s="8" t="s">
        <v>326</v>
      </c>
      <c r="C11" s="8" t="s">
        <v>327</v>
      </c>
      <c r="D11" s="9">
        <v>43742</v>
      </c>
      <c r="E11" s="8">
        <v>602</v>
      </c>
      <c r="F11" s="8">
        <v>83</v>
      </c>
      <c r="G11" s="10">
        <v>86.98119376278089</v>
      </c>
      <c r="H11" s="8" t="s">
        <v>328</v>
      </c>
      <c r="I11" s="8">
        <v>8254</v>
      </c>
      <c r="J11">
        <f t="shared" ref="J11:J74" si="0">YEAR(D11)</f>
        <v>2019</v>
      </c>
    </row>
    <row r="12" spans="1:16" x14ac:dyDescent="0.3">
      <c r="A12" s="2">
        <v>3</v>
      </c>
      <c r="B12" s="8" t="s">
        <v>329</v>
      </c>
      <c r="C12" s="8" t="s">
        <v>327</v>
      </c>
      <c r="D12" s="9">
        <v>43160</v>
      </c>
      <c r="E12" s="8">
        <v>852</v>
      </c>
      <c r="F12" s="8">
        <v>39</v>
      </c>
      <c r="G12" s="10">
        <v>8.6197452479146008</v>
      </c>
      <c r="H12" s="8" t="s">
        <v>330</v>
      </c>
      <c r="I12" s="8">
        <v>11700</v>
      </c>
      <c r="J12">
        <f t="shared" si="0"/>
        <v>2018</v>
      </c>
    </row>
    <row r="13" spans="1:16" x14ac:dyDescent="0.3">
      <c r="A13" s="2">
        <v>4</v>
      </c>
      <c r="B13" s="8" t="s">
        <v>331</v>
      </c>
      <c r="C13" s="8" t="s">
        <v>332</v>
      </c>
      <c r="D13" s="9">
        <v>44409</v>
      </c>
      <c r="E13" s="8">
        <v>879</v>
      </c>
      <c r="F13" s="8">
        <v>164</v>
      </c>
      <c r="G13" s="10">
        <v>29.163032237112866</v>
      </c>
      <c r="H13" s="8" t="s">
        <v>330</v>
      </c>
      <c r="I13" s="8">
        <v>14670</v>
      </c>
      <c r="J13">
        <f t="shared" si="0"/>
        <v>2021</v>
      </c>
    </row>
    <row r="14" spans="1:16" x14ac:dyDescent="0.3">
      <c r="A14" s="2">
        <v>5</v>
      </c>
      <c r="B14" s="8" t="s">
        <v>333</v>
      </c>
      <c r="C14" s="8" t="s">
        <v>334</v>
      </c>
      <c r="D14" s="9">
        <v>43463</v>
      </c>
      <c r="E14" s="8">
        <v>200</v>
      </c>
      <c r="F14" s="8">
        <v>30</v>
      </c>
      <c r="G14" s="10">
        <v>99.889328114275401</v>
      </c>
      <c r="H14" s="8" t="s">
        <v>330</v>
      </c>
      <c r="I14" s="8">
        <v>9555</v>
      </c>
      <c r="J14">
        <f t="shared" si="0"/>
        <v>2018</v>
      </c>
    </row>
    <row r="15" spans="1:16" x14ac:dyDescent="0.3">
      <c r="A15" s="2">
        <v>6</v>
      </c>
      <c r="B15" s="8" t="s">
        <v>335</v>
      </c>
      <c r="C15" s="8" t="s">
        <v>332</v>
      </c>
      <c r="D15" s="9">
        <v>42330</v>
      </c>
      <c r="E15" s="8">
        <v>88</v>
      </c>
      <c r="F15" s="8">
        <v>46</v>
      </c>
      <c r="G15" s="10">
        <v>17.192765044316204</v>
      </c>
      <c r="H15" s="8" t="s">
        <v>330</v>
      </c>
      <c r="I15" s="8">
        <v>18099</v>
      </c>
      <c r="J15">
        <f t="shared" si="0"/>
        <v>2015</v>
      </c>
    </row>
    <row r="16" spans="1:16" x14ac:dyDescent="0.3">
      <c r="A16" s="2">
        <v>7</v>
      </c>
      <c r="B16" s="8" t="s">
        <v>331</v>
      </c>
      <c r="C16" s="8" t="s">
        <v>334</v>
      </c>
      <c r="D16" s="9">
        <v>44282</v>
      </c>
      <c r="E16" s="8">
        <v>46</v>
      </c>
      <c r="F16" s="8">
        <v>48</v>
      </c>
      <c r="G16" s="10">
        <v>80.518032109201584</v>
      </c>
      <c r="H16" s="8" t="s">
        <v>336</v>
      </c>
      <c r="I16" s="8">
        <v>7257</v>
      </c>
      <c r="J16">
        <f t="shared" si="0"/>
        <v>2021</v>
      </c>
    </row>
    <row r="17" spans="1:10" x14ac:dyDescent="0.3">
      <c r="A17" s="2">
        <v>8</v>
      </c>
      <c r="B17" s="8" t="s">
        <v>323</v>
      </c>
      <c r="C17" s="8" t="s">
        <v>337</v>
      </c>
      <c r="D17" s="9">
        <v>43917</v>
      </c>
      <c r="E17" s="8">
        <v>568</v>
      </c>
      <c r="F17" s="8">
        <v>37</v>
      </c>
      <c r="G17" s="10">
        <v>29.406284547922017</v>
      </c>
      <c r="H17" s="8" t="s">
        <v>338</v>
      </c>
      <c r="I17" s="8">
        <v>11406</v>
      </c>
      <c r="J17">
        <f t="shared" si="0"/>
        <v>2020</v>
      </c>
    </row>
    <row r="18" spans="1:10" x14ac:dyDescent="0.3">
      <c r="A18" s="2">
        <v>9</v>
      </c>
      <c r="B18" s="8" t="s">
        <v>339</v>
      </c>
      <c r="C18" s="8" t="s">
        <v>340</v>
      </c>
      <c r="D18" s="9">
        <v>43946</v>
      </c>
      <c r="E18" s="8">
        <v>463</v>
      </c>
      <c r="F18" s="8">
        <v>49</v>
      </c>
      <c r="G18" s="10">
        <v>67.125754472624891</v>
      </c>
      <c r="H18" s="8" t="s">
        <v>338</v>
      </c>
      <c r="I18" s="8">
        <v>12873</v>
      </c>
      <c r="J18">
        <f t="shared" si="0"/>
        <v>2020</v>
      </c>
    </row>
    <row r="19" spans="1:10" x14ac:dyDescent="0.3">
      <c r="A19" s="2">
        <v>10</v>
      </c>
      <c r="B19" s="8" t="s">
        <v>341</v>
      </c>
      <c r="C19" s="8" t="s">
        <v>342</v>
      </c>
      <c r="D19" s="9">
        <v>43613</v>
      </c>
      <c r="E19" s="8">
        <v>860</v>
      </c>
      <c r="F19" s="8">
        <v>155</v>
      </c>
      <c r="G19" s="10">
        <v>85.330852658598332</v>
      </c>
      <c r="H19" s="8" t="s">
        <v>343</v>
      </c>
      <c r="I19" s="8">
        <v>4508</v>
      </c>
      <c r="J19">
        <f t="shared" si="0"/>
        <v>2019</v>
      </c>
    </row>
    <row r="20" spans="1:10" x14ac:dyDescent="0.3">
      <c r="A20" s="2">
        <v>11</v>
      </c>
      <c r="B20" s="8" t="s">
        <v>339</v>
      </c>
      <c r="C20" s="8" t="s">
        <v>340</v>
      </c>
      <c r="D20" s="9">
        <v>43127</v>
      </c>
      <c r="E20" s="8">
        <v>248</v>
      </c>
      <c r="F20" s="8">
        <v>28</v>
      </c>
      <c r="G20" s="10">
        <v>69.16263899137374</v>
      </c>
      <c r="H20" s="8" t="s">
        <v>336</v>
      </c>
      <c r="I20" s="8">
        <v>3291</v>
      </c>
      <c r="J20">
        <f t="shared" si="0"/>
        <v>2018</v>
      </c>
    </row>
    <row r="21" spans="1:10" x14ac:dyDescent="0.3">
      <c r="A21" s="2">
        <v>12</v>
      </c>
      <c r="B21" s="8" t="s">
        <v>331</v>
      </c>
      <c r="C21" s="8" t="s">
        <v>327</v>
      </c>
      <c r="D21" s="9">
        <v>42210</v>
      </c>
      <c r="E21" s="8">
        <v>56</v>
      </c>
      <c r="F21" s="8">
        <v>117</v>
      </c>
      <c r="G21" s="10">
        <v>40.683813982667623</v>
      </c>
      <c r="H21" s="8" t="s">
        <v>344</v>
      </c>
      <c r="I21" s="8">
        <v>4992</v>
      </c>
      <c r="J21">
        <f t="shared" si="0"/>
        <v>2015</v>
      </c>
    </row>
    <row r="22" spans="1:10" x14ac:dyDescent="0.3">
      <c r="A22" s="2">
        <v>13</v>
      </c>
      <c r="B22" s="8" t="s">
        <v>345</v>
      </c>
      <c r="C22" s="8" t="s">
        <v>327</v>
      </c>
      <c r="D22" s="9">
        <v>41905</v>
      </c>
      <c r="E22" s="8">
        <v>772</v>
      </c>
      <c r="F22" s="8">
        <v>36</v>
      </c>
      <c r="G22" s="10">
        <v>10.220458208571619</v>
      </c>
      <c r="H22" s="8" t="s">
        <v>328</v>
      </c>
      <c r="I22" s="8">
        <v>9212</v>
      </c>
      <c r="J22">
        <f t="shared" si="0"/>
        <v>2014</v>
      </c>
    </row>
    <row r="23" spans="1:10" x14ac:dyDescent="0.3">
      <c r="A23" s="2">
        <v>14</v>
      </c>
      <c r="B23" s="8" t="s">
        <v>333</v>
      </c>
      <c r="C23" s="8" t="s">
        <v>346</v>
      </c>
      <c r="D23" s="9">
        <v>42222</v>
      </c>
      <c r="E23" s="8">
        <v>890</v>
      </c>
      <c r="F23" s="8">
        <v>22</v>
      </c>
      <c r="G23" s="10">
        <v>25.610181640676998</v>
      </c>
      <c r="H23" s="8" t="s">
        <v>328</v>
      </c>
      <c r="I23" s="8">
        <v>6848</v>
      </c>
      <c r="J23">
        <f t="shared" si="0"/>
        <v>2015</v>
      </c>
    </row>
    <row r="24" spans="1:10" x14ac:dyDescent="0.3">
      <c r="A24" s="2">
        <v>15</v>
      </c>
      <c r="B24" s="8" t="s">
        <v>347</v>
      </c>
      <c r="C24" s="8" t="s">
        <v>346</v>
      </c>
      <c r="D24" s="9">
        <v>43841</v>
      </c>
      <c r="E24" s="8">
        <v>237</v>
      </c>
      <c r="F24" s="8">
        <v>55</v>
      </c>
      <c r="G24" s="10">
        <v>22.265337950346563</v>
      </c>
      <c r="H24" s="8" t="s">
        <v>348</v>
      </c>
      <c r="I24" s="8">
        <v>12037</v>
      </c>
      <c r="J24">
        <f t="shared" si="0"/>
        <v>2020</v>
      </c>
    </row>
    <row r="25" spans="1:10" x14ac:dyDescent="0.3">
      <c r="A25" s="2">
        <v>16</v>
      </c>
      <c r="B25" s="8" t="s">
        <v>349</v>
      </c>
      <c r="C25" s="8" t="s">
        <v>324</v>
      </c>
      <c r="D25" s="9">
        <v>43560</v>
      </c>
      <c r="E25" s="8">
        <v>719</v>
      </c>
      <c r="F25" s="8">
        <v>56</v>
      </c>
      <c r="G25" s="10">
        <v>39.291141060759479</v>
      </c>
      <c r="H25" s="8" t="s">
        <v>350</v>
      </c>
      <c r="I25" s="8">
        <v>19606</v>
      </c>
      <c r="J25">
        <f t="shared" si="0"/>
        <v>2019</v>
      </c>
    </row>
    <row r="26" spans="1:10" x14ac:dyDescent="0.3">
      <c r="A26" s="2">
        <v>17</v>
      </c>
      <c r="B26" s="8" t="s">
        <v>335</v>
      </c>
      <c r="C26" s="8" t="s">
        <v>340</v>
      </c>
      <c r="D26" s="9">
        <v>42503</v>
      </c>
      <c r="E26" s="8">
        <v>305</v>
      </c>
      <c r="F26" s="8">
        <v>85</v>
      </c>
      <c r="G26" s="10">
        <v>14.64834020891816</v>
      </c>
      <c r="H26" s="8" t="s">
        <v>351</v>
      </c>
      <c r="I26" s="8">
        <v>13178</v>
      </c>
      <c r="J26">
        <f t="shared" si="0"/>
        <v>2016</v>
      </c>
    </row>
    <row r="27" spans="1:10" x14ac:dyDescent="0.3">
      <c r="A27" s="2">
        <v>18</v>
      </c>
      <c r="B27" s="8" t="s">
        <v>333</v>
      </c>
      <c r="C27" s="8" t="s">
        <v>324</v>
      </c>
      <c r="D27" s="9">
        <v>43803</v>
      </c>
      <c r="E27" s="8">
        <v>179</v>
      </c>
      <c r="F27" s="8">
        <v>92</v>
      </c>
      <c r="G27" s="10">
        <v>11.263263308554833</v>
      </c>
      <c r="H27" s="8" t="s">
        <v>343</v>
      </c>
      <c r="I27" s="8">
        <v>19866</v>
      </c>
      <c r="J27">
        <f t="shared" si="0"/>
        <v>2019</v>
      </c>
    </row>
    <row r="28" spans="1:10" x14ac:dyDescent="0.3">
      <c r="A28" s="2">
        <v>19</v>
      </c>
      <c r="B28" s="8" t="s">
        <v>335</v>
      </c>
      <c r="C28" s="8" t="s">
        <v>352</v>
      </c>
      <c r="D28" s="9">
        <v>43209</v>
      </c>
      <c r="E28" s="8">
        <v>150</v>
      </c>
      <c r="F28" s="8">
        <v>160</v>
      </c>
      <c r="G28" s="10">
        <v>14.392515497284283</v>
      </c>
      <c r="H28" s="8" t="s">
        <v>353</v>
      </c>
      <c r="I28" s="8">
        <v>4906</v>
      </c>
      <c r="J28">
        <f t="shared" si="0"/>
        <v>2018</v>
      </c>
    </row>
    <row r="29" spans="1:10" x14ac:dyDescent="0.3">
      <c r="A29" s="2">
        <v>20</v>
      </c>
      <c r="B29" s="8" t="s">
        <v>335</v>
      </c>
      <c r="C29" s="8" t="s">
        <v>324</v>
      </c>
      <c r="D29" s="9">
        <v>42046</v>
      </c>
      <c r="E29" s="8">
        <v>329</v>
      </c>
      <c r="F29" s="8">
        <v>150</v>
      </c>
      <c r="G29" s="10">
        <v>33.785591655288954</v>
      </c>
      <c r="H29" s="8" t="s">
        <v>354</v>
      </c>
      <c r="I29" s="8">
        <v>2359</v>
      </c>
      <c r="J29">
        <f t="shared" si="0"/>
        <v>2015</v>
      </c>
    </row>
    <row r="30" spans="1:10" x14ac:dyDescent="0.3">
      <c r="A30" s="2">
        <v>21</v>
      </c>
      <c r="B30" s="8" t="s">
        <v>349</v>
      </c>
      <c r="C30" s="8" t="s">
        <v>324</v>
      </c>
      <c r="D30" s="9">
        <v>42043</v>
      </c>
      <c r="E30" s="8">
        <v>710</v>
      </c>
      <c r="F30" s="8">
        <v>173</v>
      </c>
      <c r="G30" s="10">
        <v>86.684862746947076</v>
      </c>
      <c r="H30" s="8" t="s">
        <v>353</v>
      </c>
      <c r="I30" s="8">
        <v>2499</v>
      </c>
      <c r="J30">
        <f t="shared" si="0"/>
        <v>2015</v>
      </c>
    </row>
    <row r="31" spans="1:10" x14ac:dyDescent="0.3">
      <c r="A31" s="2">
        <v>22</v>
      </c>
      <c r="B31" s="8" t="s">
        <v>347</v>
      </c>
      <c r="C31" s="8" t="s">
        <v>352</v>
      </c>
      <c r="D31" s="9">
        <v>42452</v>
      </c>
      <c r="E31" s="8">
        <v>767</v>
      </c>
      <c r="F31" s="8">
        <v>171</v>
      </c>
      <c r="G31" s="10">
        <v>61.200390320649952</v>
      </c>
      <c r="H31" s="8" t="s">
        <v>354</v>
      </c>
      <c r="I31" s="8">
        <v>12721</v>
      </c>
      <c r="J31">
        <f t="shared" si="0"/>
        <v>2016</v>
      </c>
    </row>
    <row r="32" spans="1:10" x14ac:dyDescent="0.3">
      <c r="A32" s="2">
        <v>23</v>
      </c>
      <c r="B32" s="8" t="s">
        <v>326</v>
      </c>
      <c r="C32" s="8" t="s">
        <v>337</v>
      </c>
      <c r="D32" s="9">
        <v>43321</v>
      </c>
      <c r="E32" s="8">
        <v>232</v>
      </c>
      <c r="F32" s="8">
        <v>75</v>
      </c>
      <c r="G32" s="10">
        <v>20.526095323824258</v>
      </c>
      <c r="H32" s="8" t="s">
        <v>348</v>
      </c>
      <c r="I32" s="8">
        <v>9066</v>
      </c>
      <c r="J32">
        <f t="shared" si="0"/>
        <v>2018</v>
      </c>
    </row>
    <row r="33" spans="1:10" x14ac:dyDescent="0.3">
      <c r="A33" s="2">
        <v>24</v>
      </c>
      <c r="B33" s="8" t="s">
        <v>335</v>
      </c>
      <c r="C33" s="8" t="s">
        <v>334</v>
      </c>
      <c r="D33" s="9">
        <v>41703</v>
      </c>
      <c r="E33" s="8">
        <v>515</v>
      </c>
      <c r="F33" s="8">
        <v>65</v>
      </c>
      <c r="G33" s="10">
        <v>48.573973039233081</v>
      </c>
      <c r="H33" s="8" t="s">
        <v>354</v>
      </c>
      <c r="I33" s="8">
        <v>14331</v>
      </c>
      <c r="J33">
        <f t="shared" si="0"/>
        <v>2014</v>
      </c>
    </row>
    <row r="34" spans="1:10" x14ac:dyDescent="0.3">
      <c r="A34" s="2">
        <v>25</v>
      </c>
      <c r="B34" s="8" t="s">
        <v>331</v>
      </c>
      <c r="C34" s="8" t="s">
        <v>355</v>
      </c>
      <c r="D34" s="9">
        <v>42932</v>
      </c>
      <c r="E34" s="8">
        <v>631</v>
      </c>
      <c r="F34" s="8">
        <v>87</v>
      </c>
      <c r="G34" s="10">
        <v>72.729192501196209</v>
      </c>
      <c r="H34" s="8" t="s">
        <v>350</v>
      </c>
      <c r="I34" s="8">
        <v>9715</v>
      </c>
      <c r="J34">
        <f t="shared" si="0"/>
        <v>2017</v>
      </c>
    </row>
    <row r="35" spans="1:10" x14ac:dyDescent="0.3">
      <c r="A35" s="2">
        <v>26</v>
      </c>
      <c r="B35" s="8" t="s">
        <v>356</v>
      </c>
      <c r="C35" s="8" t="s">
        <v>332</v>
      </c>
      <c r="D35" s="9">
        <v>41884</v>
      </c>
      <c r="E35" s="8">
        <v>652</v>
      </c>
      <c r="F35" s="8">
        <v>102</v>
      </c>
      <c r="G35" s="10">
        <v>5.9567343343986199</v>
      </c>
      <c r="H35" s="8" t="s">
        <v>343</v>
      </c>
      <c r="I35" s="8">
        <v>9468</v>
      </c>
      <c r="J35">
        <f t="shared" si="0"/>
        <v>2014</v>
      </c>
    </row>
    <row r="36" spans="1:10" x14ac:dyDescent="0.3">
      <c r="A36" s="2">
        <v>27</v>
      </c>
      <c r="B36" s="8" t="s">
        <v>357</v>
      </c>
      <c r="C36" s="8" t="s">
        <v>332</v>
      </c>
      <c r="D36" s="9">
        <v>42752</v>
      </c>
      <c r="E36" s="8">
        <v>754</v>
      </c>
      <c r="F36" s="8">
        <v>136</v>
      </c>
      <c r="G36" s="10">
        <v>13.917794919920688</v>
      </c>
      <c r="H36" s="8" t="s">
        <v>358</v>
      </c>
      <c r="I36" s="8">
        <v>19713</v>
      </c>
      <c r="J36">
        <f t="shared" si="0"/>
        <v>2017</v>
      </c>
    </row>
    <row r="37" spans="1:10" x14ac:dyDescent="0.3">
      <c r="A37" s="2">
        <v>28</v>
      </c>
      <c r="B37" s="8" t="s">
        <v>329</v>
      </c>
      <c r="C37" s="8" t="s">
        <v>355</v>
      </c>
      <c r="D37" s="9">
        <v>42328</v>
      </c>
      <c r="E37" s="8">
        <v>34</v>
      </c>
      <c r="F37" s="8">
        <v>21</v>
      </c>
      <c r="G37" s="10">
        <v>55.196336635948839</v>
      </c>
      <c r="H37" s="8" t="s">
        <v>348</v>
      </c>
      <c r="I37" s="8">
        <v>14014</v>
      </c>
      <c r="J37">
        <f t="shared" si="0"/>
        <v>2015</v>
      </c>
    </row>
    <row r="38" spans="1:10" x14ac:dyDescent="0.3">
      <c r="A38" s="2">
        <v>29</v>
      </c>
      <c r="B38" s="8" t="s">
        <v>345</v>
      </c>
      <c r="C38" s="8" t="s">
        <v>327</v>
      </c>
      <c r="D38" s="9">
        <v>41929</v>
      </c>
      <c r="E38" s="8">
        <v>205</v>
      </c>
      <c r="F38" s="8">
        <v>82</v>
      </c>
      <c r="G38" s="10">
        <v>54.284646911606423</v>
      </c>
      <c r="H38" s="8" t="s">
        <v>328</v>
      </c>
      <c r="I38" s="8">
        <v>7125</v>
      </c>
      <c r="J38">
        <f t="shared" si="0"/>
        <v>2014</v>
      </c>
    </row>
    <row r="39" spans="1:10" x14ac:dyDescent="0.3">
      <c r="A39" s="2">
        <v>30</v>
      </c>
      <c r="B39" s="8" t="s">
        <v>357</v>
      </c>
      <c r="C39" s="8" t="s">
        <v>352</v>
      </c>
      <c r="D39" s="9">
        <v>43382</v>
      </c>
      <c r="E39" s="8">
        <v>696</v>
      </c>
      <c r="F39" s="8">
        <v>173</v>
      </c>
      <c r="G39" s="10">
        <v>83.096772380403934</v>
      </c>
      <c r="H39" s="8" t="s">
        <v>325</v>
      </c>
      <c r="I39" s="8">
        <v>13320</v>
      </c>
      <c r="J39">
        <f t="shared" si="0"/>
        <v>2018</v>
      </c>
    </row>
    <row r="40" spans="1:10" x14ac:dyDescent="0.3">
      <c r="A40" s="2">
        <v>31</v>
      </c>
      <c r="B40" s="8" t="s">
        <v>335</v>
      </c>
      <c r="C40" s="8" t="s">
        <v>352</v>
      </c>
      <c r="D40" s="9">
        <v>41724</v>
      </c>
      <c r="E40" s="8">
        <v>814</v>
      </c>
      <c r="F40" s="8">
        <v>65</v>
      </c>
      <c r="G40" s="10">
        <v>23.712693927436241</v>
      </c>
      <c r="H40" s="8" t="s">
        <v>350</v>
      </c>
      <c r="I40" s="8">
        <v>6444</v>
      </c>
      <c r="J40">
        <f t="shared" si="0"/>
        <v>2014</v>
      </c>
    </row>
    <row r="41" spans="1:10" x14ac:dyDescent="0.3">
      <c r="A41" s="2">
        <v>32</v>
      </c>
      <c r="B41" s="8" t="s">
        <v>357</v>
      </c>
      <c r="C41" s="8" t="s">
        <v>340</v>
      </c>
      <c r="D41" s="9">
        <v>42544</v>
      </c>
      <c r="E41" s="8">
        <v>552</v>
      </c>
      <c r="F41" s="8">
        <v>176</v>
      </c>
      <c r="G41" s="10">
        <v>91.121412576507581</v>
      </c>
      <c r="H41" s="8" t="s">
        <v>344</v>
      </c>
      <c r="I41" s="8">
        <v>956</v>
      </c>
      <c r="J41">
        <f t="shared" si="0"/>
        <v>2016</v>
      </c>
    </row>
    <row r="42" spans="1:10" x14ac:dyDescent="0.3">
      <c r="A42" s="2">
        <v>33</v>
      </c>
      <c r="B42" s="8" t="s">
        <v>349</v>
      </c>
      <c r="C42" s="8" t="s">
        <v>334</v>
      </c>
      <c r="D42" s="9">
        <v>42970</v>
      </c>
      <c r="E42" s="8">
        <v>491</v>
      </c>
      <c r="F42" s="8">
        <v>8</v>
      </c>
      <c r="G42" s="10">
        <v>11.484897951808671</v>
      </c>
      <c r="H42" s="8" t="s">
        <v>343</v>
      </c>
      <c r="I42" s="8">
        <v>9359</v>
      </c>
      <c r="J42">
        <f t="shared" si="0"/>
        <v>2017</v>
      </c>
    </row>
    <row r="43" spans="1:10" x14ac:dyDescent="0.3">
      <c r="A43" s="2">
        <v>34</v>
      </c>
      <c r="B43" s="8" t="s">
        <v>326</v>
      </c>
      <c r="C43" s="8" t="s">
        <v>340</v>
      </c>
      <c r="D43" s="9">
        <v>44591</v>
      </c>
      <c r="E43" s="8">
        <v>816</v>
      </c>
      <c r="F43" s="8">
        <v>151</v>
      </c>
      <c r="G43" s="10">
        <v>91.022699217483975</v>
      </c>
      <c r="H43" s="8" t="s">
        <v>359</v>
      </c>
      <c r="I43" s="8">
        <v>11130</v>
      </c>
      <c r="J43">
        <f t="shared" si="0"/>
        <v>2022</v>
      </c>
    </row>
    <row r="44" spans="1:10" x14ac:dyDescent="0.3">
      <c r="A44" s="2">
        <v>35</v>
      </c>
      <c r="B44" s="8" t="s">
        <v>349</v>
      </c>
      <c r="C44" s="8" t="s">
        <v>352</v>
      </c>
      <c r="D44" s="9">
        <v>43229</v>
      </c>
      <c r="E44" s="8">
        <v>52</v>
      </c>
      <c r="F44" s="8">
        <v>76</v>
      </c>
      <c r="G44" s="10">
        <v>11.562682445004434</v>
      </c>
      <c r="H44" s="8" t="s">
        <v>348</v>
      </c>
      <c r="I44" s="8">
        <v>19901</v>
      </c>
      <c r="J44">
        <f t="shared" si="0"/>
        <v>2018</v>
      </c>
    </row>
    <row r="45" spans="1:10" x14ac:dyDescent="0.3">
      <c r="A45" s="2">
        <v>36</v>
      </c>
      <c r="B45" s="8" t="s">
        <v>335</v>
      </c>
      <c r="C45" s="8" t="s">
        <v>327</v>
      </c>
      <c r="D45" s="9">
        <v>44003</v>
      </c>
      <c r="E45" s="8">
        <v>711</v>
      </c>
      <c r="F45" s="8">
        <v>164</v>
      </c>
      <c r="G45" s="10">
        <v>78.507446521044869</v>
      </c>
      <c r="H45" s="8" t="s">
        <v>325</v>
      </c>
      <c r="I45" s="8">
        <v>3052</v>
      </c>
      <c r="J45">
        <f t="shared" si="0"/>
        <v>2020</v>
      </c>
    </row>
    <row r="46" spans="1:10" x14ac:dyDescent="0.3">
      <c r="A46" s="2">
        <v>37</v>
      </c>
      <c r="B46" s="8" t="s">
        <v>326</v>
      </c>
      <c r="C46" s="8" t="s">
        <v>352</v>
      </c>
      <c r="D46" s="9">
        <v>42206</v>
      </c>
      <c r="E46" s="8">
        <v>226</v>
      </c>
      <c r="F46" s="8">
        <v>72</v>
      </c>
      <c r="G46" s="10">
        <v>19.596498314345371</v>
      </c>
      <c r="H46" s="8" t="s">
        <v>354</v>
      </c>
      <c r="I46" s="8">
        <v>14599</v>
      </c>
      <c r="J46">
        <f t="shared" si="0"/>
        <v>2015</v>
      </c>
    </row>
    <row r="47" spans="1:10" x14ac:dyDescent="0.3">
      <c r="A47" s="2">
        <v>38</v>
      </c>
      <c r="B47" s="8" t="s">
        <v>360</v>
      </c>
      <c r="C47" s="8" t="s">
        <v>324</v>
      </c>
      <c r="D47" s="9">
        <v>44123</v>
      </c>
      <c r="E47" s="8">
        <v>153</v>
      </c>
      <c r="F47" s="8">
        <v>168</v>
      </c>
      <c r="G47" s="10">
        <v>2.5170699945930473</v>
      </c>
      <c r="H47" s="8" t="s">
        <v>325</v>
      </c>
      <c r="I47" s="8">
        <v>3281</v>
      </c>
      <c r="J47">
        <f t="shared" si="0"/>
        <v>2020</v>
      </c>
    </row>
    <row r="48" spans="1:10" x14ac:dyDescent="0.3">
      <c r="A48" s="2">
        <v>39</v>
      </c>
      <c r="B48" s="8" t="s">
        <v>357</v>
      </c>
      <c r="C48" s="8" t="s">
        <v>334</v>
      </c>
      <c r="D48" s="9">
        <v>44108</v>
      </c>
      <c r="E48" s="8">
        <v>39</v>
      </c>
      <c r="F48" s="8">
        <v>114</v>
      </c>
      <c r="G48" s="10">
        <v>93.670233457429816</v>
      </c>
      <c r="H48" s="8" t="s">
        <v>330</v>
      </c>
      <c r="I48" s="8">
        <v>17119</v>
      </c>
      <c r="J48">
        <f t="shared" si="0"/>
        <v>2020</v>
      </c>
    </row>
    <row r="49" spans="1:10" x14ac:dyDescent="0.3">
      <c r="A49" s="2">
        <v>40</v>
      </c>
      <c r="B49" s="8" t="s">
        <v>356</v>
      </c>
      <c r="C49" s="8" t="s">
        <v>342</v>
      </c>
      <c r="D49" s="9">
        <v>44068</v>
      </c>
      <c r="E49" s="8">
        <v>190</v>
      </c>
      <c r="F49" s="8">
        <v>17</v>
      </c>
      <c r="G49" s="10">
        <v>46.38023449776319</v>
      </c>
      <c r="H49" s="8" t="s">
        <v>353</v>
      </c>
      <c r="I49" s="8">
        <v>4196</v>
      </c>
      <c r="J49">
        <f t="shared" si="0"/>
        <v>2020</v>
      </c>
    </row>
    <row r="50" spans="1:10" x14ac:dyDescent="0.3">
      <c r="A50" s="2">
        <v>41</v>
      </c>
      <c r="B50" s="8" t="s">
        <v>323</v>
      </c>
      <c r="C50" s="8" t="s">
        <v>340</v>
      </c>
      <c r="D50" s="9">
        <v>43961</v>
      </c>
      <c r="E50" s="8">
        <v>46</v>
      </c>
      <c r="F50" s="8">
        <v>140</v>
      </c>
      <c r="G50" s="10">
        <v>24.443183496048402</v>
      </c>
      <c r="H50" s="8" t="s">
        <v>336</v>
      </c>
      <c r="I50" s="8">
        <v>10891</v>
      </c>
      <c r="J50">
        <f t="shared" si="0"/>
        <v>2020</v>
      </c>
    </row>
    <row r="51" spans="1:10" x14ac:dyDescent="0.3">
      <c r="A51" s="2">
        <v>42</v>
      </c>
      <c r="B51" s="8" t="s">
        <v>323</v>
      </c>
      <c r="C51" s="8" t="s">
        <v>324</v>
      </c>
      <c r="D51" s="9">
        <v>42158</v>
      </c>
      <c r="E51" s="8">
        <v>720</v>
      </c>
      <c r="F51" s="8">
        <v>63</v>
      </c>
      <c r="G51" s="10">
        <v>15.936730172427961</v>
      </c>
      <c r="H51" s="8" t="s">
        <v>359</v>
      </c>
      <c r="I51" s="8">
        <v>17341</v>
      </c>
      <c r="J51">
        <f t="shared" si="0"/>
        <v>2015</v>
      </c>
    </row>
    <row r="52" spans="1:10" x14ac:dyDescent="0.3">
      <c r="A52" s="2">
        <v>43</v>
      </c>
      <c r="B52" s="8" t="s">
        <v>326</v>
      </c>
      <c r="C52" s="8" t="s">
        <v>332</v>
      </c>
      <c r="D52" s="9">
        <v>42116</v>
      </c>
      <c r="E52" s="8">
        <v>67</v>
      </c>
      <c r="F52" s="8">
        <v>33</v>
      </c>
      <c r="G52" s="10">
        <v>87.447711631239514</v>
      </c>
      <c r="H52" s="8" t="s">
        <v>330</v>
      </c>
      <c r="I52" s="8">
        <v>18276</v>
      </c>
      <c r="J52">
        <f t="shared" si="0"/>
        <v>2015</v>
      </c>
    </row>
    <row r="53" spans="1:10" x14ac:dyDescent="0.3">
      <c r="A53" s="2">
        <v>44</v>
      </c>
      <c r="B53" s="8" t="s">
        <v>335</v>
      </c>
      <c r="C53" s="8" t="s">
        <v>324</v>
      </c>
      <c r="D53" s="9">
        <v>43172</v>
      </c>
      <c r="E53" s="8">
        <v>126</v>
      </c>
      <c r="F53" s="8">
        <v>172</v>
      </c>
      <c r="G53" s="10">
        <v>95.141784517287121</v>
      </c>
      <c r="H53" s="8" t="s">
        <v>336</v>
      </c>
      <c r="I53" s="8">
        <v>19984</v>
      </c>
      <c r="J53">
        <f t="shared" si="0"/>
        <v>2018</v>
      </c>
    </row>
    <row r="54" spans="1:10" x14ac:dyDescent="0.3">
      <c r="A54" s="2">
        <v>45</v>
      </c>
      <c r="B54" s="8" t="s">
        <v>357</v>
      </c>
      <c r="C54" s="8" t="s">
        <v>337</v>
      </c>
      <c r="D54" s="9">
        <v>43858</v>
      </c>
      <c r="E54" s="8">
        <v>200</v>
      </c>
      <c r="F54" s="8">
        <v>172</v>
      </c>
      <c r="G54" s="10">
        <v>41.282166194196208</v>
      </c>
      <c r="H54" s="8" t="s">
        <v>336</v>
      </c>
      <c r="I54" s="8">
        <v>18384</v>
      </c>
      <c r="J54">
        <f t="shared" si="0"/>
        <v>2020</v>
      </c>
    </row>
    <row r="55" spans="1:10" x14ac:dyDescent="0.3">
      <c r="A55" s="2">
        <v>46</v>
      </c>
      <c r="B55" s="8" t="s">
        <v>360</v>
      </c>
      <c r="C55" s="8" t="s">
        <v>337</v>
      </c>
      <c r="D55" s="9">
        <v>42528</v>
      </c>
      <c r="E55" s="8">
        <v>109</v>
      </c>
      <c r="F55" s="8">
        <v>108</v>
      </c>
      <c r="G55" s="10">
        <v>3.2587633278175203</v>
      </c>
      <c r="H55" s="8" t="s">
        <v>353</v>
      </c>
      <c r="I55" s="8">
        <v>749</v>
      </c>
      <c r="J55">
        <f t="shared" si="0"/>
        <v>2016</v>
      </c>
    </row>
    <row r="56" spans="1:10" x14ac:dyDescent="0.3">
      <c r="A56" s="2">
        <v>47</v>
      </c>
      <c r="B56" s="8" t="s">
        <v>341</v>
      </c>
      <c r="C56" s="8" t="s">
        <v>346</v>
      </c>
      <c r="D56" s="9">
        <v>43215</v>
      </c>
      <c r="E56" s="8">
        <v>117</v>
      </c>
      <c r="F56" s="8">
        <v>80</v>
      </c>
      <c r="G56" s="10">
        <v>81.034508782440724</v>
      </c>
      <c r="H56" s="8" t="s">
        <v>359</v>
      </c>
      <c r="I56" s="8">
        <v>16912</v>
      </c>
      <c r="J56">
        <f t="shared" si="0"/>
        <v>2018</v>
      </c>
    </row>
    <row r="57" spans="1:10" x14ac:dyDescent="0.3">
      <c r="A57" s="2">
        <v>48</v>
      </c>
      <c r="B57" s="8" t="s">
        <v>356</v>
      </c>
      <c r="C57" s="8" t="s">
        <v>352</v>
      </c>
      <c r="D57" s="9">
        <v>43608</v>
      </c>
      <c r="E57" s="8">
        <v>302</v>
      </c>
      <c r="F57" s="8">
        <v>120</v>
      </c>
      <c r="G57" s="10">
        <v>43.741576885511492</v>
      </c>
      <c r="H57" s="8" t="s">
        <v>344</v>
      </c>
      <c r="I57" s="8">
        <v>2531</v>
      </c>
      <c r="J57">
        <f t="shared" si="0"/>
        <v>2019</v>
      </c>
    </row>
    <row r="58" spans="1:10" x14ac:dyDescent="0.3">
      <c r="A58" s="2">
        <v>49</v>
      </c>
      <c r="B58" s="8" t="s">
        <v>335</v>
      </c>
      <c r="C58" s="8" t="s">
        <v>327</v>
      </c>
      <c r="D58" s="9">
        <v>42001</v>
      </c>
      <c r="E58" s="8">
        <v>145</v>
      </c>
      <c r="F58" s="8">
        <v>112</v>
      </c>
      <c r="G58" s="10">
        <v>53.236201852361098</v>
      </c>
      <c r="H58" s="8" t="s">
        <v>361</v>
      </c>
      <c r="I58" s="8">
        <v>6521</v>
      </c>
      <c r="J58">
        <f t="shared" si="0"/>
        <v>2014</v>
      </c>
    </row>
    <row r="59" spans="1:10" x14ac:dyDescent="0.3">
      <c r="A59" s="2">
        <v>50</v>
      </c>
      <c r="B59" s="8" t="s">
        <v>349</v>
      </c>
      <c r="C59" s="8" t="s">
        <v>355</v>
      </c>
      <c r="D59" s="9">
        <v>42867</v>
      </c>
      <c r="E59" s="8">
        <v>633</v>
      </c>
      <c r="F59" s="8">
        <v>72</v>
      </c>
      <c r="G59" s="10">
        <v>86.479557879138227</v>
      </c>
      <c r="H59" s="8" t="s">
        <v>351</v>
      </c>
      <c r="I59" s="8">
        <v>2056</v>
      </c>
      <c r="J59">
        <f t="shared" si="0"/>
        <v>2017</v>
      </c>
    </row>
    <row r="60" spans="1:10" x14ac:dyDescent="0.3">
      <c r="A60" s="2">
        <v>51</v>
      </c>
      <c r="B60" s="8" t="s">
        <v>357</v>
      </c>
      <c r="C60" s="8" t="s">
        <v>337</v>
      </c>
      <c r="D60" s="9">
        <v>41906</v>
      </c>
      <c r="E60" s="8">
        <v>510</v>
      </c>
      <c r="F60" s="8">
        <v>50</v>
      </c>
      <c r="G60" s="10">
        <v>63.271192585805132</v>
      </c>
      <c r="H60" s="8" t="s">
        <v>338</v>
      </c>
      <c r="I60" s="8">
        <v>17888</v>
      </c>
      <c r="J60">
        <f t="shared" si="0"/>
        <v>2014</v>
      </c>
    </row>
    <row r="61" spans="1:10" x14ac:dyDescent="0.3">
      <c r="A61" s="2">
        <v>52</v>
      </c>
      <c r="B61" s="8" t="s">
        <v>339</v>
      </c>
      <c r="C61" s="8" t="s">
        <v>334</v>
      </c>
      <c r="D61" s="9">
        <v>42720</v>
      </c>
      <c r="E61" s="8">
        <v>13</v>
      </c>
      <c r="F61" s="8">
        <v>119</v>
      </c>
      <c r="G61" s="10">
        <v>45.597874535423827</v>
      </c>
      <c r="H61" s="8" t="s">
        <v>358</v>
      </c>
      <c r="I61" s="8">
        <v>14137</v>
      </c>
      <c r="J61">
        <f t="shared" si="0"/>
        <v>2016</v>
      </c>
    </row>
    <row r="62" spans="1:10" x14ac:dyDescent="0.3">
      <c r="A62" s="2">
        <v>53</v>
      </c>
      <c r="B62" s="8" t="s">
        <v>357</v>
      </c>
      <c r="C62" s="8" t="s">
        <v>334</v>
      </c>
      <c r="D62" s="9">
        <v>43196</v>
      </c>
      <c r="E62" s="8">
        <v>303</v>
      </c>
      <c r="F62" s="8">
        <v>137</v>
      </c>
      <c r="G62" s="10">
        <v>100.70544441164192</v>
      </c>
      <c r="H62" s="8" t="s">
        <v>344</v>
      </c>
      <c r="I62" s="8">
        <v>13073</v>
      </c>
      <c r="J62">
        <f t="shared" si="0"/>
        <v>2018</v>
      </c>
    </row>
    <row r="63" spans="1:10" x14ac:dyDescent="0.3">
      <c r="A63" s="2">
        <v>54</v>
      </c>
      <c r="B63" s="8" t="s">
        <v>362</v>
      </c>
      <c r="C63" s="8" t="s">
        <v>324</v>
      </c>
      <c r="D63" s="9">
        <v>43952</v>
      </c>
      <c r="E63" s="8">
        <v>618</v>
      </c>
      <c r="F63" s="8">
        <v>29</v>
      </c>
      <c r="G63" s="10">
        <v>48.24395138317103</v>
      </c>
      <c r="H63" s="8" t="s">
        <v>348</v>
      </c>
      <c r="I63" s="8">
        <v>6848</v>
      </c>
      <c r="J63">
        <f t="shared" si="0"/>
        <v>2020</v>
      </c>
    </row>
    <row r="64" spans="1:10" x14ac:dyDescent="0.3">
      <c r="A64" s="2">
        <v>55</v>
      </c>
      <c r="B64" s="8" t="s">
        <v>345</v>
      </c>
      <c r="C64" s="8" t="s">
        <v>340</v>
      </c>
      <c r="D64" s="9">
        <v>43497</v>
      </c>
      <c r="E64" s="8">
        <v>20</v>
      </c>
      <c r="F64" s="8">
        <v>178</v>
      </c>
      <c r="G64" s="10">
        <v>50.819720716550407</v>
      </c>
      <c r="H64" s="8" t="s">
        <v>358</v>
      </c>
      <c r="I64" s="8">
        <v>667</v>
      </c>
      <c r="J64">
        <f t="shared" si="0"/>
        <v>2019</v>
      </c>
    </row>
    <row r="65" spans="1:10" x14ac:dyDescent="0.3">
      <c r="A65" s="2">
        <v>56</v>
      </c>
      <c r="B65" s="8" t="s">
        <v>333</v>
      </c>
      <c r="C65" s="8" t="s">
        <v>355</v>
      </c>
      <c r="D65" s="9">
        <v>44590</v>
      </c>
      <c r="E65" s="8">
        <v>186</v>
      </c>
      <c r="F65" s="8">
        <v>116</v>
      </c>
      <c r="G65" s="10">
        <v>41.125954181250115</v>
      </c>
      <c r="H65" s="8" t="s">
        <v>325</v>
      </c>
      <c r="I65" s="8">
        <v>7729</v>
      </c>
      <c r="J65">
        <f t="shared" si="0"/>
        <v>2022</v>
      </c>
    </row>
    <row r="66" spans="1:10" x14ac:dyDescent="0.3">
      <c r="A66" s="2">
        <v>57</v>
      </c>
      <c r="B66" s="8" t="s">
        <v>326</v>
      </c>
      <c r="C66" s="8" t="s">
        <v>346</v>
      </c>
      <c r="D66" s="9">
        <v>41734</v>
      </c>
      <c r="E66" s="8">
        <v>464</v>
      </c>
      <c r="F66" s="8">
        <v>115</v>
      </c>
      <c r="G66" s="10">
        <v>9.119420796590779</v>
      </c>
      <c r="H66" s="8" t="s">
        <v>328</v>
      </c>
      <c r="I66" s="8">
        <v>16836</v>
      </c>
      <c r="J66">
        <f t="shared" si="0"/>
        <v>2014</v>
      </c>
    </row>
    <row r="67" spans="1:10" x14ac:dyDescent="0.3">
      <c r="A67" s="2">
        <v>58</v>
      </c>
      <c r="B67" s="8" t="s">
        <v>360</v>
      </c>
      <c r="C67" s="8" t="s">
        <v>324</v>
      </c>
      <c r="D67" s="9">
        <v>42700</v>
      </c>
      <c r="E67" s="8">
        <v>265</v>
      </c>
      <c r="F67" s="8">
        <v>104</v>
      </c>
      <c r="G67" s="10">
        <v>100.37505130977017</v>
      </c>
      <c r="H67" s="8" t="s">
        <v>325</v>
      </c>
      <c r="I67" s="8">
        <v>10071</v>
      </c>
      <c r="J67">
        <f t="shared" si="0"/>
        <v>2016</v>
      </c>
    </row>
    <row r="68" spans="1:10" x14ac:dyDescent="0.3">
      <c r="A68" s="2">
        <v>59</v>
      </c>
      <c r="B68" s="8" t="s">
        <v>357</v>
      </c>
      <c r="C68" s="8" t="s">
        <v>340</v>
      </c>
      <c r="D68" s="9">
        <v>42164</v>
      </c>
      <c r="E68" s="8">
        <v>130</v>
      </c>
      <c r="F68" s="8">
        <v>168</v>
      </c>
      <c r="G68" s="10">
        <v>66.000986778179211</v>
      </c>
      <c r="H68" s="8" t="s">
        <v>328</v>
      </c>
      <c r="I68" s="8">
        <v>7156</v>
      </c>
      <c r="J68">
        <f t="shared" si="0"/>
        <v>2015</v>
      </c>
    </row>
    <row r="69" spans="1:10" x14ac:dyDescent="0.3">
      <c r="A69" s="2">
        <v>60</v>
      </c>
      <c r="B69" s="8" t="s">
        <v>335</v>
      </c>
      <c r="C69" s="8" t="s">
        <v>334</v>
      </c>
      <c r="D69" s="9">
        <v>41807</v>
      </c>
      <c r="E69" s="8">
        <v>375</v>
      </c>
      <c r="F69" s="8">
        <v>103</v>
      </c>
      <c r="G69" s="10">
        <v>66.019882494153379</v>
      </c>
      <c r="H69" s="8" t="s">
        <v>328</v>
      </c>
      <c r="I69" s="8">
        <v>13996</v>
      </c>
      <c r="J69">
        <f t="shared" si="0"/>
        <v>2014</v>
      </c>
    </row>
    <row r="70" spans="1:10" x14ac:dyDescent="0.3">
      <c r="A70" s="2">
        <v>61</v>
      </c>
      <c r="B70" s="8" t="s">
        <v>339</v>
      </c>
      <c r="C70" s="8" t="s">
        <v>355</v>
      </c>
      <c r="D70" s="9">
        <v>42111</v>
      </c>
      <c r="E70" s="8">
        <v>801</v>
      </c>
      <c r="F70" s="8">
        <v>8</v>
      </c>
      <c r="G70" s="10">
        <v>44.282869797755218</v>
      </c>
      <c r="H70" s="8" t="s">
        <v>353</v>
      </c>
      <c r="I70" s="8">
        <v>14768</v>
      </c>
      <c r="J70">
        <f t="shared" si="0"/>
        <v>2015</v>
      </c>
    </row>
    <row r="71" spans="1:10" x14ac:dyDescent="0.3">
      <c r="A71" s="2">
        <v>62</v>
      </c>
      <c r="B71" s="8" t="s">
        <v>323</v>
      </c>
      <c r="C71" s="8" t="s">
        <v>324</v>
      </c>
      <c r="D71" s="9">
        <v>42668</v>
      </c>
      <c r="E71" s="8">
        <v>651</v>
      </c>
      <c r="F71" s="8">
        <v>16</v>
      </c>
      <c r="G71" s="10">
        <v>96.600871565041189</v>
      </c>
      <c r="H71" s="8" t="s">
        <v>338</v>
      </c>
      <c r="I71" s="8">
        <v>12564</v>
      </c>
      <c r="J71">
        <f t="shared" si="0"/>
        <v>2016</v>
      </c>
    </row>
    <row r="72" spans="1:10" x14ac:dyDescent="0.3">
      <c r="A72" s="2">
        <v>63</v>
      </c>
      <c r="B72" s="8" t="s">
        <v>362</v>
      </c>
      <c r="C72" s="8" t="s">
        <v>340</v>
      </c>
      <c r="D72" s="9">
        <v>44282</v>
      </c>
      <c r="E72" s="8">
        <v>263</v>
      </c>
      <c r="F72" s="8">
        <v>96</v>
      </c>
      <c r="G72" s="10">
        <v>9.2875346366099869</v>
      </c>
      <c r="H72" s="8" t="s">
        <v>344</v>
      </c>
      <c r="I72" s="8">
        <v>14897</v>
      </c>
      <c r="J72">
        <f t="shared" si="0"/>
        <v>2021</v>
      </c>
    </row>
    <row r="73" spans="1:10" x14ac:dyDescent="0.3">
      <c r="A73" s="2">
        <v>64</v>
      </c>
      <c r="B73" s="8" t="s">
        <v>349</v>
      </c>
      <c r="C73" s="8" t="s">
        <v>342</v>
      </c>
      <c r="D73" s="9">
        <v>42997</v>
      </c>
      <c r="E73" s="8">
        <v>184</v>
      </c>
      <c r="F73" s="8">
        <v>177</v>
      </c>
      <c r="G73" s="10">
        <v>30.545409192846559</v>
      </c>
      <c r="H73" s="8" t="s">
        <v>348</v>
      </c>
      <c r="I73" s="8">
        <v>6745</v>
      </c>
      <c r="J73">
        <f t="shared" si="0"/>
        <v>2017</v>
      </c>
    </row>
    <row r="74" spans="1:10" x14ac:dyDescent="0.3">
      <c r="A74" s="2">
        <v>65</v>
      </c>
      <c r="B74" s="8" t="s">
        <v>331</v>
      </c>
      <c r="C74" s="8" t="s">
        <v>342</v>
      </c>
      <c r="D74" s="9">
        <v>42151</v>
      </c>
      <c r="E74" s="8">
        <v>702</v>
      </c>
      <c r="F74" s="8">
        <v>90</v>
      </c>
      <c r="G74" s="10">
        <v>79.782993607005594</v>
      </c>
      <c r="H74" s="8" t="s">
        <v>354</v>
      </c>
      <c r="I74" s="8">
        <v>12468</v>
      </c>
      <c r="J74">
        <f t="shared" si="0"/>
        <v>2015</v>
      </c>
    </row>
    <row r="75" spans="1:10" x14ac:dyDescent="0.3">
      <c r="A75" s="2">
        <v>66</v>
      </c>
      <c r="B75" s="8" t="s">
        <v>362</v>
      </c>
      <c r="C75" s="8" t="s">
        <v>346</v>
      </c>
      <c r="D75" s="9">
        <v>42872</v>
      </c>
      <c r="E75" s="8">
        <v>555</v>
      </c>
      <c r="F75" s="8">
        <v>174</v>
      </c>
      <c r="G75" s="10">
        <v>54.656568305061548</v>
      </c>
      <c r="H75" s="8" t="s">
        <v>343</v>
      </c>
      <c r="I75" s="8">
        <v>19335</v>
      </c>
      <c r="J75">
        <f t="shared" ref="J75:J138" si="1">YEAR(D75)</f>
        <v>2017</v>
      </c>
    </row>
    <row r="76" spans="1:10" x14ac:dyDescent="0.3">
      <c r="A76" s="2">
        <v>67</v>
      </c>
      <c r="B76" s="8" t="s">
        <v>339</v>
      </c>
      <c r="C76" s="8" t="s">
        <v>337</v>
      </c>
      <c r="D76" s="9">
        <v>42498</v>
      </c>
      <c r="E76" s="8">
        <v>787</v>
      </c>
      <c r="F76" s="8">
        <v>102</v>
      </c>
      <c r="G76" s="10">
        <v>63.010418199352614</v>
      </c>
      <c r="H76" s="8" t="s">
        <v>348</v>
      </c>
      <c r="I76" s="8">
        <v>7755</v>
      </c>
      <c r="J76">
        <f t="shared" si="1"/>
        <v>2016</v>
      </c>
    </row>
    <row r="77" spans="1:10" x14ac:dyDescent="0.3">
      <c r="A77" s="2">
        <v>68</v>
      </c>
      <c r="B77" s="8" t="s">
        <v>331</v>
      </c>
      <c r="C77" s="8" t="s">
        <v>342</v>
      </c>
      <c r="D77" s="9">
        <v>43480</v>
      </c>
      <c r="E77" s="8">
        <v>66</v>
      </c>
      <c r="F77" s="8">
        <v>34</v>
      </c>
      <c r="G77" s="10">
        <v>78.938558098310509</v>
      </c>
      <c r="H77" s="8" t="s">
        <v>344</v>
      </c>
      <c r="I77" s="8">
        <v>18963</v>
      </c>
      <c r="J77">
        <f t="shared" si="1"/>
        <v>2019</v>
      </c>
    </row>
    <row r="78" spans="1:10" x14ac:dyDescent="0.3">
      <c r="A78" s="2">
        <v>69</v>
      </c>
      <c r="B78" s="8" t="s">
        <v>360</v>
      </c>
      <c r="C78" s="8" t="s">
        <v>337</v>
      </c>
      <c r="D78" s="9">
        <v>42913</v>
      </c>
      <c r="E78" s="8">
        <v>767</v>
      </c>
      <c r="F78" s="8">
        <v>35</v>
      </c>
      <c r="G78" s="10">
        <v>20.405193583176825</v>
      </c>
      <c r="H78" s="8" t="s">
        <v>361</v>
      </c>
      <c r="I78" s="8">
        <v>7435</v>
      </c>
      <c r="J78">
        <f t="shared" si="1"/>
        <v>2017</v>
      </c>
    </row>
    <row r="79" spans="1:10" x14ac:dyDescent="0.3">
      <c r="A79" s="2">
        <v>70</v>
      </c>
      <c r="B79" s="8" t="s">
        <v>329</v>
      </c>
      <c r="C79" s="8" t="s">
        <v>342</v>
      </c>
      <c r="D79" s="9">
        <v>44005</v>
      </c>
      <c r="E79" s="8">
        <v>436</v>
      </c>
      <c r="F79" s="8">
        <v>154</v>
      </c>
      <c r="G79" s="10">
        <v>75.545012527604214</v>
      </c>
      <c r="H79" s="8" t="s">
        <v>338</v>
      </c>
      <c r="I79" s="8">
        <v>18901</v>
      </c>
      <c r="J79">
        <f t="shared" si="1"/>
        <v>2020</v>
      </c>
    </row>
    <row r="80" spans="1:10" x14ac:dyDescent="0.3">
      <c r="A80" s="2">
        <v>71</v>
      </c>
      <c r="B80" s="8" t="s">
        <v>341</v>
      </c>
      <c r="C80" s="8" t="s">
        <v>337</v>
      </c>
      <c r="D80" s="9">
        <v>43233</v>
      </c>
      <c r="E80" s="8">
        <v>833</v>
      </c>
      <c r="F80" s="8">
        <v>133</v>
      </c>
      <c r="G80" s="10">
        <v>70.369865010779705</v>
      </c>
      <c r="H80" s="8" t="s">
        <v>328</v>
      </c>
      <c r="I80" s="8">
        <v>3603</v>
      </c>
      <c r="J80">
        <f t="shared" si="1"/>
        <v>2018</v>
      </c>
    </row>
    <row r="81" spans="1:10" x14ac:dyDescent="0.3">
      <c r="A81" s="2">
        <v>72</v>
      </c>
      <c r="B81" s="8" t="s">
        <v>360</v>
      </c>
      <c r="C81" s="8" t="s">
        <v>327</v>
      </c>
      <c r="D81" s="9">
        <v>41926</v>
      </c>
      <c r="E81" s="8">
        <v>873</v>
      </c>
      <c r="F81" s="8">
        <v>111</v>
      </c>
      <c r="G81" s="10">
        <v>44.88717360953634</v>
      </c>
      <c r="H81" s="8" t="s">
        <v>330</v>
      </c>
      <c r="I81" s="8">
        <v>10254</v>
      </c>
      <c r="J81">
        <f t="shared" si="1"/>
        <v>2014</v>
      </c>
    </row>
    <row r="82" spans="1:10" x14ac:dyDescent="0.3">
      <c r="A82" s="2">
        <v>73</v>
      </c>
      <c r="B82" s="8" t="s">
        <v>345</v>
      </c>
      <c r="C82" s="8" t="s">
        <v>334</v>
      </c>
      <c r="D82" s="9">
        <v>44028</v>
      </c>
      <c r="E82" s="8">
        <v>344</v>
      </c>
      <c r="F82" s="8">
        <v>26</v>
      </c>
      <c r="G82" s="10">
        <v>13.651444352491266</v>
      </c>
      <c r="H82" s="8" t="s">
        <v>358</v>
      </c>
      <c r="I82" s="8">
        <v>15486</v>
      </c>
      <c r="J82">
        <f t="shared" si="1"/>
        <v>2020</v>
      </c>
    </row>
    <row r="83" spans="1:10" x14ac:dyDescent="0.3">
      <c r="A83" s="2">
        <v>74</v>
      </c>
      <c r="B83" s="8" t="s">
        <v>356</v>
      </c>
      <c r="C83" s="8" t="s">
        <v>324</v>
      </c>
      <c r="D83" s="9">
        <v>42361</v>
      </c>
      <c r="E83" s="8">
        <v>48</v>
      </c>
      <c r="F83" s="8">
        <v>18</v>
      </c>
      <c r="G83" s="10">
        <v>79.649479574040669</v>
      </c>
      <c r="H83" s="8" t="s">
        <v>354</v>
      </c>
      <c r="I83" s="8">
        <v>1793</v>
      </c>
      <c r="J83">
        <f t="shared" si="1"/>
        <v>2015</v>
      </c>
    </row>
    <row r="84" spans="1:10" x14ac:dyDescent="0.3">
      <c r="A84" s="2">
        <v>75</v>
      </c>
      <c r="B84" s="8" t="s">
        <v>345</v>
      </c>
      <c r="C84" s="8" t="s">
        <v>355</v>
      </c>
      <c r="D84" s="9">
        <v>43741</v>
      </c>
      <c r="E84" s="8">
        <v>97</v>
      </c>
      <c r="F84" s="8">
        <v>23</v>
      </c>
      <c r="G84" s="10">
        <v>18.973362630405813</v>
      </c>
      <c r="H84" s="8" t="s">
        <v>325</v>
      </c>
      <c r="I84" s="8">
        <v>9333</v>
      </c>
      <c r="J84">
        <f t="shared" si="1"/>
        <v>2019</v>
      </c>
    </row>
    <row r="85" spans="1:10" x14ac:dyDescent="0.3">
      <c r="A85" s="2">
        <v>76</v>
      </c>
      <c r="B85" s="8" t="s">
        <v>326</v>
      </c>
      <c r="C85" s="8" t="s">
        <v>342</v>
      </c>
      <c r="D85" s="9">
        <v>41753</v>
      </c>
      <c r="E85" s="8">
        <v>460</v>
      </c>
      <c r="F85" s="8">
        <v>150</v>
      </c>
      <c r="G85" s="10">
        <v>69.403067421226865</v>
      </c>
      <c r="H85" s="8" t="s">
        <v>344</v>
      </c>
      <c r="I85" s="8">
        <v>17513</v>
      </c>
      <c r="J85">
        <f t="shared" si="1"/>
        <v>2014</v>
      </c>
    </row>
    <row r="86" spans="1:10" x14ac:dyDescent="0.3">
      <c r="A86" s="2">
        <v>77</v>
      </c>
      <c r="B86" s="8" t="s">
        <v>356</v>
      </c>
      <c r="C86" s="8" t="s">
        <v>340</v>
      </c>
      <c r="D86" s="9">
        <v>44255</v>
      </c>
      <c r="E86" s="8">
        <v>677</v>
      </c>
      <c r="F86" s="8">
        <v>147</v>
      </c>
      <c r="G86" s="10">
        <v>3.8190633597056109</v>
      </c>
      <c r="H86" s="8" t="s">
        <v>353</v>
      </c>
      <c r="I86" s="8">
        <v>13499</v>
      </c>
      <c r="J86">
        <f t="shared" si="1"/>
        <v>2021</v>
      </c>
    </row>
    <row r="87" spans="1:10" x14ac:dyDescent="0.3">
      <c r="A87" s="2">
        <v>78</v>
      </c>
      <c r="B87" s="8" t="s">
        <v>357</v>
      </c>
      <c r="C87" s="8" t="s">
        <v>355</v>
      </c>
      <c r="D87" s="9">
        <v>42801</v>
      </c>
      <c r="E87" s="8">
        <v>644</v>
      </c>
      <c r="F87" s="8">
        <v>166</v>
      </c>
      <c r="G87" s="10">
        <v>80.514534591378307</v>
      </c>
      <c r="H87" s="8" t="s">
        <v>344</v>
      </c>
      <c r="I87" s="8">
        <v>15752</v>
      </c>
      <c r="J87">
        <f t="shared" si="1"/>
        <v>2017</v>
      </c>
    </row>
    <row r="88" spans="1:10" x14ac:dyDescent="0.3">
      <c r="A88" s="2">
        <v>79</v>
      </c>
      <c r="B88" s="8" t="s">
        <v>331</v>
      </c>
      <c r="C88" s="8" t="s">
        <v>324</v>
      </c>
      <c r="D88" s="9">
        <v>44475</v>
      </c>
      <c r="E88" s="8">
        <v>356</v>
      </c>
      <c r="F88" s="8">
        <v>67</v>
      </c>
      <c r="G88" s="10">
        <v>62.354798442214765</v>
      </c>
      <c r="H88" s="8" t="s">
        <v>344</v>
      </c>
      <c r="I88" s="8">
        <v>11729</v>
      </c>
      <c r="J88">
        <f t="shared" si="1"/>
        <v>2021</v>
      </c>
    </row>
    <row r="89" spans="1:10" x14ac:dyDescent="0.3">
      <c r="A89" s="2">
        <v>80</v>
      </c>
      <c r="B89" s="8" t="s">
        <v>360</v>
      </c>
      <c r="C89" s="8" t="s">
        <v>346</v>
      </c>
      <c r="D89" s="9">
        <v>42298</v>
      </c>
      <c r="E89" s="8">
        <v>715</v>
      </c>
      <c r="F89" s="8">
        <v>111</v>
      </c>
      <c r="G89" s="10">
        <v>15.880384369612385</v>
      </c>
      <c r="H89" s="8" t="s">
        <v>336</v>
      </c>
      <c r="I89" s="8">
        <v>3928</v>
      </c>
      <c r="J89">
        <f t="shared" si="1"/>
        <v>2015</v>
      </c>
    </row>
    <row r="90" spans="1:10" x14ac:dyDescent="0.3">
      <c r="A90" s="2">
        <v>81</v>
      </c>
      <c r="B90" s="8" t="s">
        <v>357</v>
      </c>
      <c r="C90" s="8" t="s">
        <v>342</v>
      </c>
      <c r="D90" s="9">
        <v>44113</v>
      </c>
      <c r="E90" s="8">
        <v>752</v>
      </c>
      <c r="F90" s="8">
        <v>5</v>
      </c>
      <c r="G90" s="10">
        <v>62.043857013841127</v>
      </c>
      <c r="H90" s="8" t="s">
        <v>350</v>
      </c>
      <c r="I90" s="8">
        <v>12422</v>
      </c>
      <c r="J90">
        <f t="shared" si="1"/>
        <v>2020</v>
      </c>
    </row>
    <row r="91" spans="1:10" x14ac:dyDescent="0.3">
      <c r="A91" s="2">
        <v>82</v>
      </c>
      <c r="B91" s="8" t="s">
        <v>339</v>
      </c>
      <c r="C91" s="8" t="s">
        <v>352</v>
      </c>
      <c r="D91" s="9">
        <v>42643</v>
      </c>
      <c r="E91" s="8">
        <v>802</v>
      </c>
      <c r="F91" s="8">
        <v>60</v>
      </c>
      <c r="G91" s="10">
        <v>58.447094072363122</v>
      </c>
      <c r="H91" s="8" t="s">
        <v>336</v>
      </c>
      <c r="I91" s="8">
        <v>3811</v>
      </c>
      <c r="J91">
        <f t="shared" si="1"/>
        <v>2016</v>
      </c>
    </row>
    <row r="92" spans="1:10" x14ac:dyDescent="0.3">
      <c r="A92" s="2">
        <v>83</v>
      </c>
      <c r="B92" s="8" t="s">
        <v>347</v>
      </c>
      <c r="C92" s="8" t="s">
        <v>327</v>
      </c>
      <c r="D92" s="9">
        <v>43905</v>
      </c>
      <c r="E92" s="8">
        <v>263</v>
      </c>
      <c r="F92" s="8">
        <v>169</v>
      </c>
      <c r="G92" s="10">
        <v>8.9262496330137857</v>
      </c>
      <c r="H92" s="8" t="s">
        <v>359</v>
      </c>
      <c r="I92" s="8">
        <v>14028</v>
      </c>
      <c r="J92">
        <f t="shared" si="1"/>
        <v>2020</v>
      </c>
    </row>
    <row r="93" spans="1:10" x14ac:dyDescent="0.3">
      <c r="A93" s="2">
        <v>84</v>
      </c>
      <c r="B93" s="8" t="s">
        <v>339</v>
      </c>
      <c r="C93" s="8" t="s">
        <v>337</v>
      </c>
      <c r="D93" s="9">
        <v>43294</v>
      </c>
      <c r="E93" s="8">
        <v>437</v>
      </c>
      <c r="F93" s="8">
        <v>40</v>
      </c>
      <c r="G93" s="10">
        <v>61.398275506029563</v>
      </c>
      <c r="H93" s="8" t="s">
        <v>351</v>
      </c>
      <c r="I93" s="8">
        <v>19683</v>
      </c>
      <c r="J93">
        <f t="shared" si="1"/>
        <v>2018</v>
      </c>
    </row>
    <row r="94" spans="1:10" x14ac:dyDescent="0.3">
      <c r="A94" s="2">
        <v>85</v>
      </c>
      <c r="B94" s="8" t="s">
        <v>356</v>
      </c>
      <c r="C94" s="8" t="s">
        <v>340</v>
      </c>
      <c r="D94" s="9">
        <v>42968</v>
      </c>
      <c r="E94" s="8">
        <v>138</v>
      </c>
      <c r="F94" s="8">
        <v>91</v>
      </c>
      <c r="G94" s="10">
        <v>53.250067904527143</v>
      </c>
      <c r="H94" s="8" t="s">
        <v>354</v>
      </c>
      <c r="I94" s="8">
        <v>18112</v>
      </c>
      <c r="J94">
        <f t="shared" si="1"/>
        <v>2017</v>
      </c>
    </row>
    <row r="95" spans="1:10" x14ac:dyDescent="0.3">
      <c r="A95" s="2">
        <v>86</v>
      </c>
      <c r="B95" s="8" t="s">
        <v>331</v>
      </c>
      <c r="C95" s="8" t="s">
        <v>337</v>
      </c>
      <c r="D95" s="9">
        <v>44344</v>
      </c>
      <c r="E95" s="8">
        <v>746</v>
      </c>
      <c r="F95" s="8">
        <v>119</v>
      </c>
      <c r="G95" s="10">
        <v>53.546498422902012</v>
      </c>
      <c r="H95" s="8" t="s">
        <v>361</v>
      </c>
      <c r="I95" s="8">
        <v>3913</v>
      </c>
      <c r="J95">
        <f t="shared" si="1"/>
        <v>2021</v>
      </c>
    </row>
    <row r="96" spans="1:10" x14ac:dyDescent="0.3">
      <c r="A96" s="2">
        <v>87</v>
      </c>
      <c r="B96" s="8" t="s">
        <v>360</v>
      </c>
      <c r="C96" s="8" t="s">
        <v>342</v>
      </c>
      <c r="D96" s="9">
        <v>44121</v>
      </c>
      <c r="E96" s="8">
        <v>739</v>
      </c>
      <c r="F96" s="8">
        <v>121</v>
      </c>
      <c r="G96" s="10">
        <v>31.618058269683225</v>
      </c>
      <c r="H96" s="8" t="s">
        <v>336</v>
      </c>
      <c r="I96" s="8">
        <v>12691</v>
      </c>
      <c r="J96">
        <f t="shared" si="1"/>
        <v>2020</v>
      </c>
    </row>
    <row r="97" spans="1:10" x14ac:dyDescent="0.3">
      <c r="A97" s="2">
        <v>88</v>
      </c>
      <c r="B97" s="8" t="s">
        <v>360</v>
      </c>
      <c r="C97" s="8" t="s">
        <v>337</v>
      </c>
      <c r="D97" s="9">
        <v>43893</v>
      </c>
      <c r="E97" s="8">
        <v>251</v>
      </c>
      <c r="F97" s="8">
        <v>75</v>
      </c>
      <c r="G97" s="10">
        <v>79.034372920240884</v>
      </c>
      <c r="H97" s="8" t="s">
        <v>358</v>
      </c>
      <c r="I97" s="8">
        <v>4443</v>
      </c>
      <c r="J97">
        <f t="shared" si="1"/>
        <v>2020</v>
      </c>
    </row>
    <row r="98" spans="1:10" x14ac:dyDescent="0.3">
      <c r="A98" s="2">
        <v>89</v>
      </c>
      <c r="B98" s="8" t="s">
        <v>357</v>
      </c>
      <c r="C98" s="8" t="s">
        <v>355</v>
      </c>
      <c r="D98" s="9">
        <v>44453</v>
      </c>
      <c r="E98" s="8">
        <v>855</v>
      </c>
      <c r="F98" s="8">
        <v>133</v>
      </c>
      <c r="G98" s="10">
        <v>46.664312680061265</v>
      </c>
      <c r="H98" s="8" t="s">
        <v>328</v>
      </c>
      <c r="I98" s="8">
        <v>11133</v>
      </c>
      <c r="J98">
        <f t="shared" si="1"/>
        <v>2021</v>
      </c>
    </row>
    <row r="99" spans="1:10" x14ac:dyDescent="0.3">
      <c r="A99" s="2">
        <v>90</v>
      </c>
      <c r="B99" s="8" t="s">
        <v>341</v>
      </c>
      <c r="C99" s="8" t="s">
        <v>327</v>
      </c>
      <c r="D99" s="9">
        <v>44076</v>
      </c>
      <c r="E99" s="8">
        <v>56</v>
      </c>
      <c r="F99" s="8">
        <v>49</v>
      </c>
      <c r="G99" s="10">
        <v>72.391819175407718</v>
      </c>
      <c r="H99" s="8" t="s">
        <v>354</v>
      </c>
      <c r="I99" s="8">
        <v>14283</v>
      </c>
      <c r="J99">
        <f t="shared" si="1"/>
        <v>2020</v>
      </c>
    </row>
    <row r="100" spans="1:10" x14ac:dyDescent="0.3">
      <c r="A100" s="2">
        <v>91</v>
      </c>
      <c r="B100" s="8" t="s">
        <v>362</v>
      </c>
      <c r="C100" s="8" t="s">
        <v>355</v>
      </c>
      <c r="D100" s="9">
        <v>43322</v>
      </c>
      <c r="E100" s="8">
        <v>342</v>
      </c>
      <c r="F100" s="8">
        <v>99</v>
      </c>
      <c r="G100" s="10">
        <v>64.782793076517152</v>
      </c>
      <c r="H100" s="8" t="s">
        <v>348</v>
      </c>
      <c r="I100" s="8">
        <v>749</v>
      </c>
      <c r="J100">
        <f t="shared" si="1"/>
        <v>2018</v>
      </c>
    </row>
    <row r="101" spans="1:10" x14ac:dyDescent="0.3">
      <c r="A101" s="2">
        <v>92</v>
      </c>
      <c r="B101" s="8" t="s">
        <v>349</v>
      </c>
      <c r="C101" s="8" t="s">
        <v>327</v>
      </c>
      <c r="D101" s="9">
        <v>42987</v>
      </c>
      <c r="E101" s="8">
        <v>306</v>
      </c>
      <c r="F101" s="8">
        <v>145</v>
      </c>
      <c r="G101" s="10">
        <v>49.912711815414895</v>
      </c>
      <c r="H101" s="8" t="s">
        <v>361</v>
      </c>
      <c r="I101" s="8">
        <v>10353</v>
      </c>
      <c r="J101">
        <f t="shared" si="1"/>
        <v>2017</v>
      </c>
    </row>
    <row r="102" spans="1:10" x14ac:dyDescent="0.3">
      <c r="A102" s="2">
        <v>93</v>
      </c>
      <c r="B102" s="8" t="s">
        <v>335</v>
      </c>
      <c r="C102" s="8" t="s">
        <v>346</v>
      </c>
      <c r="D102" s="9">
        <v>44434</v>
      </c>
      <c r="E102" s="8">
        <v>498</v>
      </c>
      <c r="F102" s="8">
        <v>89</v>
      </c>
      <c r="G102" s="10">
        <v>45.353514778674757</v>
      </c>
      <c r="H102" s="8" t="s">
        <v>325</v>
      </c>
      <c r="I102" s="8">
        <v>19693</v>
      </c>
      <c r="J102">
        <f t="shared" si="1"/>
        <v>2021</v>
      </c>
    </row>
    <row r="103" spans="1:10" x14ac:dyDescent="0.3">
      <c r="A103" s="2">
        <v>94</v>
      </c>
      <c r="B103" s="8" t="s">
        <v>329</v>
      </c>
      <c r="C103" s="8" t="s">
        <v>324</v>
      </c>
      <c r="D103" s="9">
        <v>43553</v>
      </c>
      <c r="E103" s="8">
        <v>336</v>
      </c>
      <c r="F103" s="8">
        <v>133</v>
      </c>
      <c r="G103" s="10">
        <v>14.372751857546005</v>
      </c>
      <c r="H103" s="8" t="s">
        <v>359</v>
      </c>
      <c r="I103" s="8">
        <v>6437</v>
      </c>
      <c r="J103">
        <f t="shared" si="1"/>
        <v>2019</v>
      </c>
    </row>
    <row r="104" spans="1:10" x14ac:dyDescent="0.3">
      <c r="A104" s="2">
        <v>95</v>
      </c>
      <c r="B104" s="8" t="s">
        <v>345</v>
      </c>
      <c r="C104" s="8" t="s">
        <v>352</v>
      </c>
      <c r="D104" s="9">
        <v>44114</v>
      </c>
      <c r="E104" s="8">
        <v>455</v>
      </c>
      <c r="F104" s="8">
        <v>121</v>
      </c>
      <c r="G104" s="10">
        <v>33.360536893100495</v>
      </c>
      <c r="H104" s="8" t="s">
        <v>358</v>
      </c>
      <c r="I104" s="8">
        <v>2088</v>
      </c>
      <c r="J104">
        <f t="shared" si="1"/>
        <v>2020</v>
      </c>
    </row>
    <row r="105" spans="1:10" x14ac:dyDescent="0.3">
      <c r="A105" s="2">
        <v>96</v>
      </c>
      <c r="B105" s="8" t="s">
        <v>339</v>
      </c>
      <c r="C105" s="8" t="s">
        <v>337</v>
      </c>
      <c r="D105" s="9">
        <v>43520</v>
      </c>
      <c r="E105" s="8">
        <v>440</v>
      </c>
      <c r="F105" s="8">
        <v>158</v>
      </c>
      <c r="G105" s="10">
        <v>68.751146505139459</v>
      </c>
      <c r="H105" s="8" t="s">
        <v>328</v>
      </c>
      <c r="I105" s="8">
        <v>17086</v>
      </c>
      <c r="J105">
        <f t="shared" si="1"/>
        <v>2019</v>
      </c>
    </row>
    <row r="106" spans="1:10" x14ac:dyDescent="0.3">
      <c r="A106" s="2">
        <v>97</v>
      </c>
      <c r="B106" s="8" t="s">
        <v>349</v>
      </c>
      <c r="C106" s="8" t="s">
        <v>327</v>
      </c>
      <c r="D106" s="9">
        <v>43137</v>
      </c>
      <c r="E106" s="8">
        <v>301</v>
      </c>
      <c r="F106" s="8">
        <v>43</v>
      </c>
      <c r="G106" s="10">
        <v>27.681142360993942</v>
      </c>
      <c r="H106" s="8" t="s">
        <v>361</v>
      </c>
      <c r="I106" s="8">
        <v>9588</v>
      </c>
      <c r="J106">
        <f t="shared" si="1"/>
        <v>2018</v>
      </c>
    </row>
    <row r="107" spans="1:10" x14ac:dyDescent="0.3">
      <c r="A107" s="2">
        <v>98</v>
      </c>
      <c r="B107" s="8" t="s">
        <v>347</v>
      </c>
      <c r="C107" s="8" t="s">
        <v>327</v>
      </c>
      <c r="D107" s="9">
        <v>44041</v>
      </c>
      <c r="E107" s="8">
        <v>33</v>
      </c>
      <c r="F107" s="8">
        <v>58</v>
      </c>
      <c r="G107" s="10">
        <v>55.557311354397029</v>
      </c>
      <c r="H107" s="8" t="s">
        <v>350</v>
      </c>
      <c r="I107" s="8">
        <v>17638</v>
      </c>
      <c r="J107">
        <f t="shared" si="1"/>
        <v>2020</v>
      </c>
    </row>
    <row r="108" spans="1:10" x14ac:dyDescent="0.3">
      <c r="A108" s="2">
        <v>99</v>
      </c>
      <c r="B108" s="8" t="s">
        <v>362</v>
      </c>
      <c r="C108" s="8" t="s">
        <v>352</v>
      </c>
      <c r="D108" s="9">
        <v>41774</v>
      </c>
      <c r="E108" s="8">
        <v>57</v>
      </c>
      <c r="F108" s="8">
        <v>176</v>
      </c>
      <c r="G108" s="10">
        <v>87.143454726673042</v>
      </c>
      <c r="H108" s="8" t="s">
        <v>353</v>
      </c>
      <c r="I108" s="8">
        <v>6243</v>
      </c>
      <c r="J108">
        <f t="shared" si="1"/>
        <v>2014</v>
      </c>
    </row>
    <row r="109" spans="1:10" x14ac:dyDescent="0.3">
      <c r="A109" s="2">
        <v>100</v>
      </c>
      <c r="B109" s="8" t="s">
        <v>331</v>
      </c>
      <c r="C109" s="8" t="s">
        <v>355</v>
      </c>
      <c r="D109" s="9">
        <v>44333</v>
      </c>
      <c r="E109" s="8">
        <v>688</v>
      </c>
      <c r="F109" s="8">
        <v>59</v>
      </c>
      <c r="G109" s="10">
        <v>18.45382040396624</v>
      </c>
      <c r="H109" s="8" t="s">
        <v>359</v>
      </c>
      <c r="I109" s="8">
        <v>12763</v>
      </c>
      <c r="J109">
        <f t="shared" si="1"/>
        <v>2021</v>
      </c>
    </row>
    <row r="110" spans="1:10" x14ac:dyDescent="0.3">
      <c r="A110" s="2">
        <v>101</v>
      </c>
      <c r="B110" s="8" t="s">
        <v>333</v>
      </c>
      <c r="C110" s="8" t="s">
        <v>355</v>
      </c>
      <c r="D110" s="9">
        <v>44499</v>
      </c>
      <c r="E110" s="8">
        <v>364</v>
      </c>
      <c r="F110" s="8">
        <v>161</v>
      </c>
      <c r="G110" s="10">
        <v>20.100548042500325</v>
      </c>
      <c r="H110" s="8" t="s">
        <v>325</v>
      </c>
      <c r="I110" s="8">
        <v>11004</v>
      </c>
      <c r="J110">
        <f t="shared" si="1"/>
        <v>2021</v>
      </c>
    </row>
    <row r="111" spans="1:10" x14ac:dyDescent="0.3">
      <c r="A111" s="2">
        <v>102</v>
      </c>
      <c r="B111" s="8" t="s">
        <v>333</v>
      </c>
      <c r="C111" s="8" t="s">
        <v>355</v>
      </c>
      <c r="D111" s="9">
        <v>43202</v>
      </c>
      <c r="E111" s="8">
        <v>767</v>
      </c>
      <c r="F111" s="8">
        <v>157</v>
      </c>
      <c r="G111" s="10">
        <v>79.637716891311939</v>
      </c>
      <c r="H111" s="8" t="s">
        <v>351</v>
      </c>
      <c r="I111" s="8">
        <v>12262</v>
      </c>
      <c r="J111">
        <f t="shared" si="1"/>
        <v>2018</v>
      </c>
    </row>
    <row r="112" spans="1:10" x14ac:dyDescent="0.3">
      <c r="A112" s="2">
        <v>103</v>
      </c>
      <c r="B112" s="8" t="s">
        <v>360</v>
      </c>
      <c r="C112" s="8" t="s">
        <v>337</v>
      </c>
      <c r="D112" s="9">
        <v>42028</v>
      </c>
      <c r="E112" s="8">
        <v>593</v>
      </c>
      <c r="F112" s="8">
        <v>64</v>
      </c>
      <c r="G112" s="10">
        <v>98.805261500363585</v>
      </c>
      <c r="H112" s="8" t="s">
        <v>350</v>
      </c>
      <c r="I112" s="8">
        <v>15881</v>
      </c>
      <c r="J112">
        <f t="shared" si="1"/>
        <v>2015</v>
      </c>
    </row>
    <row r="113" spans="1:10" x14ac:dyDescent="0.3">
      <c r="A113" s="2">
        <v>104</v>
      </c>
      <c r="B113" s="8" t="s">
        <v>329</v>
      </c>
      <c r="C113" s="8" t="s">
        <v>324</v>
      </c>
      <c r="D113" s="9">
        <v>43031</v>
      </c>
      <c r="E113" s="8">
        <v>257</v>
      </c>
      <c r="F113" s="8">
        <v>158</v>
      </c>
      <c r="G113" s="10">
        <v>99.253189499178646</v>
      </c>
      <c r="H113" s="8" t="s">
        <v>328</v>
      </c>
      <c r="I113" s="8">
        <v>1305</v>
      </c>
      <c r="J113">
        <f t="shared" si="1"/>
        <v>2017</v>
      </c>
    </row>
    <row r="114" spans="1:10" x14ac:dyDescent="0.3">
      <c r="A114" s="2">
        <v>105</v>
      </c>
      <c r="B114" s="8" t="s">
        <v>357</v>
      </c>
      <c r="C114" s="8" t="s">
        <v>340</v>
      </c>
      <c r="D114" s="9">
        <v>44071</v>
      </c>
      <c r="E114" s="8">
        <v>549</v>
      </c>
      <c r="F114" s="8">
        <v>38</v>
      </c>
      <c r="G114" s="10">
        <v>1.1965489412604806</v>
      </c>
      <c r="H114" s="8" t="s">
        <v>338</v>
      </c>
      <c r="I114" s="8">
        <v>13457</v>
      </c>
      <c r="J114">
        <f t="shared" si="1"/>
        <v>2020</v>
      </c>
    </row>
    <row r="115" spans="1:10" x14ac:dyDescent="0.3">
      <c r="A115" s="2">
        <v>106</v>
      </c>
      <c r="B115" s="8" t="s">
        <v>360</v>
      </c>
      <c r="C115" s="8" t="s">
        <v>337</v>
      </c>
      <c r="D115" s="9">
        <v>44305</v>
      </c>
      <c r="E115" s="8">
        <v>219</v>
      </c>
      <c r="F115" s="8">
        <v>56</v>
      </c>
      <c r="G115" s="10">
        <v>37.59163448296669</v>
      </c>
      <c r="H115" s="8" t="s">
        <v>338</v>
      </c>
      <c r="I115" s="8">
        <v>10972</v>
      </c>
      <c r="J115">
        <f t="shared" si="1"/>
        <v>2021</v>
      </c>
    </row>
    <row r="116" spans="1:10" x14ac:dyDescent="0.3">
      <c r="A116" s="2">
        <v>107</v>
      </c>
      <c r="B116" s="8" t="s">
        <v>335</v>
      </c>
      <c r="C116" s="8" t="s">
        <v>352</v>
      </c>
      <c r="D116" s="9">
        <v>43182</v>
      </c>
      <c r="E116" s="8">
        <v>102</v>
      </c>
      <c r="F116" s="8">
        <v>125</v>
      </c>
      <c r="G116" s="10">
        <v>61.831160071955665</v>
      </c>
      <c r="H116" s="8" t="s">
        <v>358</v>
      </c>
      <c r="I116" s="8">
        <v>10798</v>
      </c>
      <c r="J116">
        <f t="shared" si="1"/>
        <v>2018</v>
      </c>
    </row>
    <row r="117" spans="1:10" x14ac:dyDescent="0.3">
      <c r="A117" s="2">
        <v>108</v>
      </c>
      <c r="B117" s="8" t="s">
        <v>329</v>
      </c>
      <c r="C117" s="8" t="s">
        <v>355</v>
      </c>
      <c r="D117" s="9">
        <v>42584</v>
      </c>
      <c r="E117" s="8">
        <v>242</v>
      </c>
      <c r="F117" s="8">
        <v>6</v>
      </c>
      <c r="G117" s="10">
        <v>26.604520238624076</v>
      </c>
      <c r="H117" s="8" t="s">
        <v>336</v>
      </c>
      <c r="I117" s="8">
        <v>2990</v>
      </c>
      <c r="J117">
        <f t="shared" si="1"/>
        <v>2016</v>
      </c>
    </row>
    <row r="118" spans="1:10" x14ac:dyDescent="0.3">
      <c r="A118" s="2">
        <v>109</v>
      </c>
      <c r="B118" s="8" t="s">
        <v>345</v>
      </c>
      <c r="C118" s="8" t="s">
        <v>337</v>
      </c>
      <c r="D118" s="9">
        <v>42847</v>
      </c>
      <c r="E118" s="8">
        <v>800</v>
      </c>
      <c r="F118" s="8">
        <v>146</v>
      </c>
      <c r="G118" s="10">
        <v>68.071873336685371</v>
      </c>
      <c r="H118" s="8" t="s">
        <v>343</v>
      </c>
      <c r="I118" s="8">
        <v>18107</v>
      </c>
      <c r="J118">
        <f t="shared" si="1"/>
        <v>2017</v>
      </c>
    </row>
    <row r="119" spans="1:10" x14ac:dyDescent="0.3">
      <c r="A119" s="2">
        <v>110</v>
      </c>
      <c r="B119" s="8" t="s">
        <v>356</v>
      </c>
      <c r="C119" s="8" t="s">
        <v>337</v>
      </c>
      <c r="D119" s="9">
        <v>42300</v>
      </c>
      <c r="E119" s="8">
        <v>649</v>
      </c>
      <c r="F119" s="8">
        <v>44</v>
      </c>
      <c r="G119" s="10">
        <v>48.208667176555721</v>
      </c>
      <c r="H119" s="8" t="s">
        <v>351</v>
      </c>
      <c r="I119" s="8">
        <v>16943</v>
      </c>
      <c r="J119">
        <f t="shared" si="1"/>
        <v>2015</v>
      </c>
    </row>
    <row r="120" spans="1:10" x14ac:dyDescent="0.3">
      <c r="A120" s="2">
        <v>111</v>
      </c>
      <c r="B120" s="8" t="s">
        <v>331</v>
      </c>
      <c r="C120" s="8" t="s">
        <v>352</v>
      </c>
      <c r="D120" s="9">
        <v>44480</v>
      </c>
      <c r="E120" s="8">
        <v>104</v>
      </c>
      <c r="F120" s="8">
        <v>20</v>
      </c>
      <c r="G120" s="10">
        <v>39.783331851840373</v>
      </c>
      <c r="H120" s="8" t="s">
        <v>358</v>
      </c>
      <c r="I120" s="8">
        <v>7514</v>
      </c>
      <c r="J120">
        <f t="shared" si="1"/>
        <v>2021</v>
      </c>
    </row>
    <row r="121" spans="1:10" x14ac:dyDescent="0.3">
      <c r="A121" s="2">
        <v>112</v>
      </c>
      <c r="B121" s="8" t="s">
        <v>360</v>
      </c>
      <c r="C121" s="8" t="s">
        <v>337</v>
      </c>
      <c r="D121" s="9">
        <v>41855</v>
      </c>
      <c r="E121" s="8">
        <v>48</v>
      </c>
      <c r="F121" s="8">
        <v>156</v>
      </c>
      <c r="G121" s="10">
        <v>79.277257443137387</v>
      </c>
      <c r="H121" s="8" t="s">
        <v>361</v>
      </c>
      <c r="I121" s="8">
        <v>3146</v>
      </c>
      <c r="J121">
        <f t="shared" si="1"/>
        <v>2014</v>
      </c>
    </row>
    <row r="122" spans="1:10" x14ac:dyDescent="0.3">
      <c r="A122" s="2">
        <v>113</v>
      </c>
      <c r="B122" s="8" t="s">
        <v>360</v>
      </c>
      <c r="C122" s="8" t="s">
        <v>334</v>
      </c>
      <c r="D122" s="9">
        <v>42273</v>
      </c>
      <c r="E122" s="8">
        <v>882</v>
      </c>
      <c r="F122" s="8">
        <v>122</v>
      </c>
      <c r="G122" s="10">
        <v>45.875181195936506</v>
      </c>
      <c r="H122" s="8" t="s">
        <v>353</v>
      </c>
      <c r="I122" s="8">
        <v>7539</v>
      </c>
      <c r="J122">
        <f t="shared" si="1"/>
        <v>2015</v>
      </c>
    </row>
    <row r="123" spans="1:10" x14ac:dyDescent="0.3">
      <c r="A123" s="2">
        <v>114</v>
      </c>
      <c r="B123" s="8" t="s">
        <v>349</v>
      </c>
      <c r="C123" s="8" t="s">
        <v>342</v>
      </c>
      <c r="D123" s="9">
        <v>41846</v>
      </c>
      <c r="E123" s="8">
        <v>620</v>
      </c>
      <c r="F123" s="8">
        <v>10</v>
      </c>
      <c r="G123" s="10">
        <v>47.578169908998809</v>
      </c>
      <c r="H123" s="8" t="s">
        <v>353</v>
      </c>
      <c r="I123" s="8">
        <v>13499</v>
      </c>
      <c r="J123">
        <f t="shared" si="1"/>
        <v>2014</v>
      </c>
    </row>
    <row r="124" spans="1:10" x14ac:dyDescent="0.3">
      <c r="A124" s="2">
        <v>115</v>
      </c>
      <c r="B124" s="8" t="s">
        <v>356</v>
      </c>
      <c r="C124" s="8" t="s">
        <v>334</v>
      </c>
      <c r="D124" s="9">
        <v>44009</v>
      </c>
      <c r="E124" s="8">
        <v>147</v>
      </c>
      <c r="F124" s="8">
        <v>9</v>
      </c>
      <c r="G124" s="10">
        <v>32.846641240305189</v>
      </c>
      <c r="H124" s="8" t="s">
        <v>348</v>
      </c>
      <c r="I124" s="8">
        <v>9347</v>
      </c>
      <c r="J124">
        <f t="shared" si="1"/>
        <v>2020</v>
      </c>
    </row>
    <row r="125" spans="1:10" x14ac:dyDescent="0.3">
      <c r="A125" s="2">
        <v>116</v>
      </c>
      <c r="B125" s="8" t="s">
        <v>347</v>
      </c>
      <c r="C125" s="8" t="s">
        <v>346</v>
      </c>
      <c r="D125" s="9">
        <v>44394</v>
      </c>
      <c r="E125" s="8">
        <v>59</v>
      </c>
      <c r="F125" s="8">
        <v>102</v>
      </c>
      <c r="G125" s="10">
        <v>62.58019700337875</v>
      </c>
      <c r="H125" s="8" t="s">
        <v>353</v>
      </c>
      <c r="I125" s="8">
        <v>522</v>
      </c>
      <c r="J125">
        <f t="shared" si="1"/>
        <v>2021</v>
      </c>
    </row>
    <row r="126" spans="1:10" x14ac:dyDescent="0.3">
      <c r="A126" s="2">
        <v>117</v>
      </c>
      <c r="B126" s="8" t="s">
        <v>357</v>
      </c>
      <c r="C126" s="8" t="s">
        <v>352</v>
      </c>
      <c r="D126" s="9">
        <v>42012</v>
      </c>
      <c r="E126" s="8">
        <v>453</v>
      </c>
      <c r="F126" s="8">
        <v>25</v>
      </c>
      <c r="G126" s="10">
        <v>19.652734146587512</v>
      </c>
      <c r="H126" s="8" t="s">
        <v>359</v>
      </c>
      <c r="I126" s="8">
        <v>19933</v>
      </c>
      <c r="J126">
        <f t="shared" si="1"/>
        <v>2015</v>
      </c>
    </row>
    <row r="127" spans="1:10" x14ac:dyDescent="0.3">
      <c r="A127" s="2">
        <v>118</v>
      </c>
      <c r="B127" s="8" t="s">
        <v>329</v>
      </c>
      <c r="C127" s="8" t="s">
        <v>340</v>
      </c>
      <c r="D127" s="9">
        <v>42229</v>
      </c>
      <c r="E127" s="8">
        <v>392</v>
      </c>
      <c r="F127" s="8">
        <v>37</v>
      </c>
      <c r="G127" s="10">
        <v>55.627889015471467</v>
      </c>
      <c r="H127" s="8" t="s">
        <v>359</v>
      </c>
      <c r="I127" s="8">
        <v>5102</v>
      </c>
      <c r="J127">
        <f t="shared" si="1"/>
        <v>2015</v>
      </c>
    </row>
    <row r="128" spans="1:10" x14ac:dyDescent="0.3">
      <c r="A128" s="2">
        <v>119</v>
      </c>
      <c r="B128" s="8" t="s">
        <v>347</v>
      </c>
      <c r="C128" s="8" t="s">
        <v>337</v>
      </c>
      <c r="D128" s="9">
        <v>42770</v>
      </c>
      <c r="E128" s="8">
        <v>444</v>
      </c>
      <c r="F128" s="8">
        <v>17</v>
      </c>
      <c r="G128" s="10">
        <v>61.053258460436162</v>
      </c>
      <c r="H128" s="8" t="s">
        <v>330</v>
      </c>
      <c r="I128" s="8">
        <v>6044</v>
      </c>
      <c r="J128">
        <f t="shared" si="1"/>
        <v>2017</v>
      </c>
    </row>
    <row r="129" spans="1:10" x14ac:dyDescent="0.3">
      <c r="A129" s="2">
        <v>120</v>
      </c>
      <c r="B129" s="8" t="s">
        <v>356</v>
      </c>
      <c r="C129" s="8" t="s">
        <v>337</v>
      </c>
      <c r="D129" s="9">
        <v>41879</v>
      </c>
      <c r="E129" s="8">
        <v>408</v>
      </c>
      <c r="F129" s="8">
        <v>69</v>
      </c>
      <c r="G129" s="10">
        <v>69.524221489330785</v>
      </c>
      <c r="H129" s="8" t="s">
        <v>330</v>
      </c>
      <c r="I129" s="8">
        <v>19752</v>
      </c>
      <c r="J129">
        <f t="shared" si="1"/>
        <v>2014</v>
      </c>
    </row>
    <row r="130" spans="1:10" x14ac:dyDescent="0.3">
      <c r="A130" s="2">
        <v>121</v>
      </c>
      <c r="B130" s="8" t="s">
        <v>362</v>
      </c>
      <c r="C130" s="8" t="s">
        <v>355</v>
      </c>
      <c r="D130" s="9">
        <v>41766</v>
      </c>
      <c r="E130" s="8">
        <v>156</v>
      </c>
      <c r="F130" s="8">
        <v>56</v>
      </c>
      <c r="G130" s="10">
        <v>31.467235529712791</v>
      </c>
      <c r="H130" s="8" t="s">
        <v>354</v>
      </c>
      <c r="I130" s="8">
        <v>6642</v>
      </c>
      <c r="J130">
        <f t="shared" si="1"/>
        <v>2014</v>
      </c>
    </row>
    <row r="131" spans="1:10" x14ac:dyDescent="0.3">
      <c r="A131" s="2">
        <v>122</v>
      </c>
      <c r="B131" s="8" t="s">
        <v>335</v>
      </c>
      <c r="C131" s="8" t="s">
        <v>332</v>
      </c>
      <c r="D131" s="9">
        <v>42114</v>
      </c>
      <c r="E131" s="8">
        <v>16</v>
      </c>
      <c r="F131" s="8">
        <v>85</v>
      </c>
      <c r="G131" s="10">
        <v>66.365820907775657</v>
      </c>
      <c r="H131" s="8" t="s">
        <v>353</v>
      </c>
      <c r="I131" s="8">
        <v>5697</v>
      </c>
      <c r="J131">
        <f t="shared" si="1"/>
        <v>2015</v>
      </c>
    </row>
    <row r="132" spans="1:10" x14ac:dyDescent="0.3">
      <c r="A132" s="2">
        <v>123</v>
      </c>
      <c r="B132" s="8" t="s">
        <v>339</v>
      </c>
      <c r="C132" s="8" t="s">
        <v>324</v>
      </c>
      <c r="D132" s="9">
        <v>42226</v>
      </c>
      <c r="E132" s="8">
        <v>278</v>
      </c>
      <c r="F132" s="8">
        <v>54</v>
      </c>
      <c r="G132" s="10">
        <v>86.182459082154182</v>
      </c>
      <c r="H132" s="8" t="s">
        <v>338</v>
      </c>
      <c r="I132" s="8">
        <v>10430</v>
      </c>
      <c r="J132">
        <f t="shared" si="1"/>
        <v>2015</v>
      </c>
    </row>
    <row r="133" spans="1:10" x14ac:dyDescent="0.3">
      <c r="A133" s="2">
        <v>124</v>
      </c>
      <c r="B133" s="8" t="s">
        <v>331</v>
      </c>
      <c r="C133" s="8" t="s">
        <v>337</v>
      </c>
      <c r="D133" s="9">
        <v>42414</v>
      </c>
      <c r="E133" s="8">
        <v>23</v>
      </c>
      <c r="F133" s="8">
        <v>9</v>
      </c>
      <c r="G133" s="10">
        <v>87.311956101363819</v>
      </c>
      <c r="H133" s="8" t="s">
        <v>351</v>
      </c>
      <c r="I133" s="8">
        <v>3608</v>
      </c>
      <c r="J133">
        <f t="shared" si="1"/>
        <v>2016</v>
      </c>
    </row>
    <row r="134" spans="1:10" x14ac:dyDescent="0.3">
      <c r="A134" s="2">
        <v>125</v>
      </c>
      <c r="B134" s="8" t="s">
        <v>360</v>
      </c>
      <c r="C134" s="8" t="s">
        <v>352</v>
      </c>
      <c r="D134" s="9">
        <v>42746</v>
      </c>
      <c r="E134" s="8">
        <v>254</v>
      </c>
      <c r="F134" s="8">
        <v>42</v>
      </c>
      <c r="G134" s="10">
        <v>60.187658478186869</v>
      </c>
      <c r="H134" s="8" t="s">
        <v>353</v>
      </c>
      <c r="I134" s="8">
        <v>15963</v>
      </c>
      <c r="J134">
        <f t="shared" si="1"/>
        <v>2017</v>
      </c>
    </row>
    <row r="135" spans="1:10" x14ac:dyDescent="0.3">
      <c r="A135" s="2">
        <v>126</v>
      </c>
      <c r="B135" s="8" t="s">
        <v>362</v>
      </c>
      <c r="C135" s="8" t="s">
        <v>340</v>
      </c>
      <c r="D135" s="9">
        <v>42550</v>
      </c>
      <c r="E135" s="8">
        <v>457</v>
      </c>
      <c r="F135" s="8">
        <v>137</v>
      </c>
      <c r="G135" s="10">
        <v>48.379823691748982</v>
      </c>
      <c r="H135" s="8" t="s">
        <v>344</v>
      </c>
      <c r="I135" s="8">
        <v>16732</v>
      </c>
      <c r="J135">
        <f t="shared" si="1"/>
        <v>2016</v>
      </c>
    </row>
    <row r="136" spans="1:10" x14ac:dyDescent="0.3">
      <c r="A136" s="2">
        <v>127</v>
      </c>
      <c r="B136" s="8" t="s">
        <v>326</v>
      </c>
      <c r="C136" s="8" t="s">
        <v>340</v>
      </c>
      <c r="D136" s="9">
        <v>42039</v>
      </c>
      <c r="E136" s="8">
        <v>674</v>
      </c>
      <c r="F136" s="8">
        <v>143</v>
      </c>
      <c r="G136" s="10">
        <v>24.419124141910597</v>
      </c>
      <c r="H136" s="8" t="s">
        <v>353</v>
      </c>
      <c r="I136" s="8">
        <v>11037</v>
      </c>
      <c r="J136">
        <f t="shared" si="1"/>
        <v>2015</v>
      </c>
    </row>
    <row r="137" spans="1:10" x14ac:dyDescent="0.3">
      <c r="A137" s="2">
        <v>128</v>
      </c>
      <c r="B137" s="8" t="s">
        <v>349</v>
      </c>
      <c r="C137" s="8" t="s">
        <v>334</v>
      </c>
      <c r="D137" s="9">
        <v>42421</v>
      </c>
      <c r="E137" s="8">
        <v>769</v>
      </c>
      <c r="F137" s="8">
        <v>175</v>
      </c>
      <c r="G137" s="10">
        <v>28.876486920607924</v>
      </c>
      <c r="H137" s="8" t="s">
        <v>343</v>
      </c>
      <c r="I137" s="8">
        <v>17942</v>
      </c>
      <c r="J137">
        <f t="shared" si="1"/>
        <v>2016</v>
      </c>
    </row>
    <row r="138" spans="1:10" x14ac:dyDescent="0.3">
      <c r="A138" s="2">
        <v>129</v>
      </c>
      <c r="B138" s="8" t="s">
        <v>356</v>
      </c>
      <c r="C138" s="8" t="s">
        <v>346</v>
      </c>
      <c r="D138" s="9">
        <v>43124</v>
      </c>
      <c r="E138" s="8">
        <v>812</v>
      </c>
      <c r="F138" s="8">
        <v>141</v>
      </c>
      <c r="G138" s="10">
        <v>46.959810394833916</v>
      </c>
      <c r="H138" s="8" t="s">
        <v>361</v>
      </c>
      <c r="I138" s="8">
        <v>5047</v>
      </c>
      <c r="J138">
        <f t="shared" si="1"/>
        <v>2018</v>
      </c>
    </row>
    <row r="139" spans="1:10" x14ac:dyDescent="0.3">
      <c r="A139" s="2">
        <v>130</v>
      </c>
      <c r="B139" s="8" t="s">
        <v>326</v>
      </c>
      <c r="C139" s="8" t="s">
        <v>337</v>
      </c>
      <c r="D139" s="9">
        <v>41730</v>
      </c>
      <c r="E139" s="8">
        <v>575</v>
      </c>
      <c r="F139" s="8">
        <v>106</v>
      </c>
      <c r="G139" s="10">
        <v>85.639455340938227</v>
      </c>
      <c r="H139" s="8" t="s">
        <v>325</v>
      </c>
      <c r="I139" s="8">
        <v>7920</v>
      </c>
      <c r="J139">
        <f t="shared" ref="J139:J168" si="2">YEAR(D139)</f>
        <v>2014</v>
      </c>
    </row>
    <row r="140" spans="1:10" x14ac:dyDescent="0.3">
      <c r="A140" s="2">
        <v>131</v>
      </c>
      <c r="B140" s="8" t="s">
        <v>339</v>
      </c>
      <c r="C140" s="8" t="s">
        <v>355</v>
      </c>
      <c r="D140" s="9">
        <v>44379</v>
      </c>
      <c r="E140" s="8">
        <v>538</v>
      </c>
      <c r="F140" s="8">
        <v>21</v>
      </c>
      <c r="G140" s="10">
        <v>55.42229983948743</v>
      </c>
      <c r="H140" s="8" t="s">
        <v>350</v>
      </c>
      <c r="I140" s="8">
        <v>13492</v>
      </c>
      <c r="J140">
        <f t="shared" si="2"/>
        <v>2021</v>
      </c>
    </row>
    <row r="141" spans="1:10" x14ac:dyDescent="0.3">
      <c r="A141" s="2">
        <v>132</v>
      </c>
      <c r="B141" s="8" t="s">
        <v>339</v>
      </c>
      <c r="C141" s="8" t="s">
        <v>340</v>
      </c>
      <c r="D141" s="9">
        <v>41914</v>
      </c>
      <c r="E141" s="8">
        <v>195</v>
      </c>
      <c r="F141" s="8">
        <v>176</v>
      </c>
      <c r="G141" s="10">
        <v>73.83269896318204</v>
      </c>
      <c r="H141" s="8" t="s">
        <v>350</v>
      </c>
      <c r="I141" s="8">
        <v>5150</v>
      </c>
      <c r="J141">
        <f t="shared" si="2"/>
        <v>2014</v>
      </c>
    </row>
    <row r="142" spans="1:10" x14ac:dyDescent="0.3">
      <c r="A142" s="2">
        <v>133</v>
      </c>
      <c r="B142" s="8" t="s">
        <v>345</v>
      </c>
      <c r="C142" s="8" t="s">
        <v>346</v>
      </c>
      <c r="D142" s="9">
        <v>43570</v>
      </c>
      <c r="E142" s="8">
        <v>779</v>
      </c>
      <c r="F142" s="8">
        <v>139</v>
      </c>
      <c r="G142" s="10">
        <v>18.627707079064706</v>
      </c>
      <c r="H142" s="8" t="s">
        <v>348</v>
      </c>
      <c r="I142" s="8">
        <v>16759</v>
      </c>
      <c r="J142">
        <f t="shared" si="2"/>
        <v>2019</v>
      </c>
    </row>
    <row r="143" spans="1:10" x14ac:dyDescent="0.3">
      <c r="A143" s="2">
        <v>134</v>
      </c>
      <c r="B143" s="8" t="s">
        <v>345</v>
      </c>
      <c r="C143" s="8" t="s">
        <v>340</v>
      </c>
      <c r="D143" s="9">
        <v>43470</v>
      </c>
      <c r="E143" s="8">
        <v>221</v>
      </c>
      <c r="F143" s="8">
        <v>148</v>
      </c>
      <c r="G143" s="10">
        <v>55.217444133728868</v>
      </c>
      <c r="H143" s="8" t="s">
        <v>353</v>
      </c>
      <c r="I143" s="8">
        <v>17466</v>
      </c>
      <c r="J143">
        <f t="shared" si="2"/>
        <v>2019</v>
      </c>
    </row>
    <row r="144" spans="1:10" x14ac:dyDescent="0.3">
      <c r="A144" s="2">
        <v>135</v>
      </c>
      <c r="B144" s="8" t="s">
        <v>323</v>
      </c>
      <c r="C144" s="8" t="s">
        <v>346</v>
      </c>
      <c r="D144" s="9">
        <v>43192</v>
      </c>
      <c r="E144" s="8">
        <v>883</v>
      </c>
      <c r="F144" s="8">
        <v>91</v>
      </c>
      <c r="G144" s="10">
        <v>91.935818426457672</v>
      </c>
      <c r="H144" s="8" t="s">
        <v>358</v>
      </c>
      <c r="I144" s="8">
        <v>8985</v>
      </c>
      <c r="J144">
        <f t="shared" si="2"/>
        <v>2018</v>
      </c>
    </row>
    <row r="145" spans="1:10" x14ac:dyDescent="0.3">
      <c r="A145" s="2">
        <v>136</v>
      </c>
      <c r="B145" s="8" t="s">
        <v>326</v>
      </c>
      <c r="C145" s="8" t="s">
        <v>334</v>
      </c>
      <c r="D145" s="9">
        <v>44417</v>
      </c>
      <c r="E145" s="8">
        <v>685</v>
      </c>
      <c r="F145" s="8">
        <v>165</v>
      </c>
      <c r="G145" s="10">
        <v>13.588199277471219</v>
      </c>
      <c r="H145" s="8" t="s">
        <v>354</v>
      </c>
      <c r="I145" s="8">
        <v>18341</v>
      </c>
      <c r="J145">
        <f t="shared" si="2"/>
        <v>2021</v>
      </c>
    </row>
    <row r="146" spans="1:10" x14ac:dyDescent="0.3">
      <c r="A146" s="2">
        <v>137</v>
      </c>
      <c r="B146" s="8" t="s">
        <v>333</v>
      </c>
      <c r="C146" s="8" t="s">
        <v>334</v>
      </c>
      <c r="D146" s="9">
        <v>43421</v>
      </c>
      <c r="E146" s="8">
        <v>452</v>
      </c>
      <c r="F146" s="8">
        <v>136</v>
      </c>
      <c r="G146" s="10">
        <v>17.855919995795869</v>
      </c>
      <c r="H146" s="8" t="s">
        <v>344</v>
      </c>
      <c r="I146" s="8">
        <v>10952</v>
      </c>
      <c r="J146">
        <f t="shared" si="2"/>
        <v>2018</v>
      </c>
    </row>
    <row r="147" spans="1:10" x14ac:dyDescent="0.3">
      <c r="A147" s="2">
        <v>138</v>
      </c>
      <c r="B147" s="8" t="s">
        <v>349</v>
      </c>
      <c r="C147" s="8" t="s">
        <v>346</v>
      </c>
      <c r="D147" s="9">
        <v>44289</v>
      </c>
      <c r="E147" s="8">
        <v>553</v>
      </c>
      <c r="F147" s="8">
        <v>93</v>
      </c>
      <c r="G147" s="10">
        <v>38.174590602506811</v>
      </c>
      <c r="H147" s="8" t="s">
        <v>354</v>
      </c>
      <c r="I147" s="8">
        <v>17905</v>
      </c>
      <c r="J147">
        <f t="shared" si="2"/>
        <v>2021</v>
      </c>
    </row>
    <row r="148" spans="1:10" x14ac:dyDescent="0.3">
      <c r="A148" s="2">
        <v>139</v>
      </c>
      <c r="B148" s="8" t="s">
        <v>331</v>
      </c>
      <c r="C148" s="8" t="s">
        <v>337</v>
      </c>
      <c r="D148" s="9">
        <v>44221</v>
      </c>
      <c r="E148" s="8">
        <v>788</v>
      </c>
      <c r="F148" s="8">
        <v>127</v>
      </c>
      <c r="G148" s="10">
        <v>27.109896734508517</v>
      </c>
      <c r="H148" s="8" t="s">
        <v>336</v>
      </c>
      <c r="I148" s="8">
        <v>3306</v>
      </c>
      <c r="J148">
        <f t="shared" si="2"/>
        <v>2021</v>
      </c>
    </row>
    <row r="149" spans="1:10" x14ac:dyDescent="0.3">
      <c r="A149" s="2">
        <v>140</v>
      </c>
      <c r="B149" s="8" t="s">
        <v>357</v>
      </c>
      <c r="C149" s="8" t="s">
        <v>332</v>
      </c>
      <c r="D149" s="9">
        <v>44120</v>
      </c>
      <c r="E149" s="8">
        <v>567</v>
      </c>
      <c r="F149" s="8">
        <v>152</v>
      </c>
      <c r="G149" s="10">
        <v>31.633020455608801</v>
      </c>
      <c r="H149" s="8" t="s">
        <v>325</v>
      </c>
      <c r="I149" s="8">
        <v>18955</v>
      </c>
      <c r="J149">
        <f t="shared" si="2"/>
        <v>2020</v>
      </c>
    </row>
    <row r="150" spans="1:10" x14ac:dyDescent="0.3">
      <c r="A150" s="2">
        <v>141</v>
      </c>
      <c r="B150" s="8" t="s">
        <v>329</v>
      </c>
      <c r="C150" s="8" t="s">
        <v>355</v>
      </c>
      <c r="D150" s="9">
        <v>42699</v>
      </c>
      <c r="E150" s="8">
        <v>252</v>
      </c>
      <c r="F150" s="8">
        <v>84</v>
      </c>
      <c r="G150" s="10">
        <v>94.730762151979704</v>
      </c>
      <c r="H150" s="8" t="s">
        <v>358</v>
      </c>
      <c r="I150" s="8">
        <v>19197</v>
      </c>
      <c r="J150">
        <f t="shared" si="2"/>
        <v>2016</v>
      </c>
    </row>
    <row r="151" spans="1:10" x14ac:dyDescent="0.3">
      <c r="A151" s="2">
        <v>142</v>
      </c>
      <c r="B151" s="8" t="s">
        <v>357</v>
      </c>
      <c r="C151" s="8" t="s">
        <v>346</v>
      </c>
      <c r="D151" s="9">
        <v>43673</v>
      </c>
      <c r="E151" s="8">
        <v>54</v>
      </c>
      <c r="F151" s="8">
        <v>39</v>
      </c>
      <c r="G151" s="10">
        <v>95.436320422659534</v>
      </c>
      <c r="H151" s="8" t="s">
        <v>338</v>
      </c>
      <c r="I151" s="8">
        <v>19832</v>
      </c>
      <c r="J151">
        <f t="shared" si="2"/>
        <v>2019</v>
      </c>
    </row>
    <row r="152" spans="1:10" x14ac:dyDescent="0.3">
      <c r="A152" s="2">
        <v>143</v>
      </c>
      <c r="B152" s="8" t="s">
        <v>329</v>
      </c>
      <c r="C152" s="8" t="s">
        <v>346</v>
      </c>
      <c r="D152" s="9">
        <v>44110</v>
      </c>
      <c r="E152" s="8">
        <v>228</v>
      </c>
      <c r="F152" s="8">
        <v>104</v>
      </c>
      <c r="G152" s="10">
        <v>37.250140545333373</v>
      </c>
      <c r="H152" s="8" t="s">
        <v>361</v>
      </c>
      <c r="I152" s="8">
        <v>14250</v>
      </c>
      <c r="J152">
        <f t="shared" si="2"/>
        <v>2020</v>
      </c>
    </row>
    <row r="153" spans="1:10" x14ac:dyDescent="0.3">
      <c r="A153" s="2">
        <v>144</v>
      </c>
      <c r="B153" s="8" t="s">
        <v>341</v>
      </c>
      <c r="C153" s="8" t="s">
        <v>355</v>
      </c>
      <c r="D153" s="9">
        <v>43998</v>
      </c>
      <c r="E153" s="8">
        <v>13</v>
      </c>
      <c r="F153" s="8">
        <v>45</v>
      </c>
      <c r="G153" s="10">
        <v>67.528038221139269</v>
      </c>
      <c r="H153" s="8" t="s">
        <v>343</v>
      </c>
      <c r="I153" s="8">
        <v>14217</v>
      </c>
      <c r="J153">
        <f t="shared" si="2"/>
        <v>2020</v>
      </c>
    </row>
    <row r="154" spans="1:10" x14ac:dyDescent="0.3">
      <c r="A154" s="2">
        <v>145</v>
      </c>
      <c r="B154" s="8" t="s">
        <v>323</v>
      </c>
      <c r="C154" s="8" t="s">
        <v>355</v>
      </c>
      <c r="D154" s="9">
        <v>41972</v>
      </c>
      <c r="E154" s="8">
        <v>105</v>
      </c>
      <c r="F154" s="8">
        <v>90</v>
      </c>
      <c r="G154" s="10">
        <v>50.245358447577949</v>
      </c>
      <c r="H154" s="8" t="s">
        <v>361</v>
      </c>
      <c r="I154" s="8">
        <v>9988</v>
      </c>
      <c r="J154">
        <f t="shared" si="2"/>
        <v>2014</v>
      </c>
    </row>
    <row r="155" spans="1:10" x14ac:dyDescent="0.3">
      <c r="A155" s="2">
        <v>146</v>
      </c>
      <c r="B155" s="8" t="s">
        <v>341</v>
      </c>
      <c r="C155" s="8" t="s">
        <v>337</v>
      </c>
      <c r="D155" s="9">
        <v>42376</v>
      </c>
      <c r="E155" s="8">
        <v>528</v>
      </c>
      <c r="F155" s="8">
        <v>155</v>
      </c>
      <c r="G155" s="10">
        <v>83.185938726277556</v>
      </c>
      <c r="H155" s="8" t="s">
        <v>358</v>
      </c>
      <c r="I155" s="8">
        <v>11383</v>
      </c>
      <c r="J155">
        <f t="shared" si="2"/>
        <v>2016</v>
      </c>
    </row>
    <row r="156" spans="1:10" x14ac:dyDescent="0.3">
      <c r="A156" s="2">
        <v>147</v>
      </c>
      <c r="B156" s="8" t="s">
        <v>323</v>
      </c>
      <c r="C156" s="8" t="s">
        <v>337</v>
      </c>
      <c r="D156" s="9">
        <v>43290</v>
      </c>
      <c r="E156" s="8">
        <v>353</v>
      </c>
      <c r="F156" s="8">
        <v>35</v>
      </c>
      <c r="G156" s="10">
        <v>74.388726170098764</v>
      </c>
      <c r="H156" s="8" t="s">
        <v>343</v>
      </c>
      <c r="I156" s="8">
        <v>18968</v>
      </c>
      <c r="J156">
        <f t="shared" si="2"/>
        <v>2018</v>
      </c>
    </row>
    <row r="157" spans="1:10" x14ac:dyDescent="0.3">
      <c r="A157" s="2">
        <v>148</v>
      </c>
      <c r="B157" s="8" t="s">
        <v>323</v>
      </c>
      <c r="C157" s="8" t="s">
        <v>334</v>
      </c>
      <c r="D157" s="9">
        <v>41779</v>
      </c>
      <c r="E157" s="8">
        <v>755</v>
      </c>
      <c r="F157" s="8">
        <v>15</v>
      </c>
      <c r="G157" s="10">
        <v>35.991446173627025</v>
      </c>
      <c r="H157" s="8" t="s">
        <v>343</v>
      </c>
      <c r="I157" s="8">
        <v>12666</v>
      </c>
      <c r="J157">
        <f t="shared" si="2"/>
        <v>2014</v>
      </c>
    </row>
    <row r="158" spans="1:10" x14ac:dyDescent="0.3">
      <c r="A158" s="2">
        <v>149</v>
      </c>
      <c r="B158" s="8" t="s">
        <v>329</v>
      </c>
      <c r="C158" s="8" t="s">
        <v>324</v>
      </c>
      <c r="D158" s="9">
        <v>43902</v>
      </c>
      <c r="E158" s="8">
        <v>671</v>
      </c>
      <c r="F158" s="8">
        <v>34</v>
      </c>
      <c r="G158" s="10">
        <v>55.928776319577523</v>
      </c>
      <c r="H158" s="8" t="s">
        <v>353</v>
      </c>
      <c r="I158" s="8">
        <v>12409</v>
      </c>
      <c r="J158">
        <f t="shared" si="2"/>
        <v>2020</v>
      </c>
    </row>
    <row r="159" spans="1:10" x14ac:dyDescent="0.3">
      <c r="A159" s="2">
        <v>150</v>
      </c>
      <c r="B159" s="8" t="s">
        <v>329</v>
      </c>
      <c r="C159" s="8" t="s">
        <v>337</v>
      </c>
      <c r="D159" s="9">
        <v>42441</v>
      </c>
      <c r="E159" s="8">
        <v>399</v>
      </c>
      <c r="F159" s="8">
        <v>20</v>
      </c>
      <c r="G159" s="10">
        <v>49.11037419079598</v>
      </c>
      <c r="H159" s="8" t="s">
        <v>336</v>
      </c>
      <c r="I159" s="8">
        <v>6585</v>
      </c>
      <c r="J159">
        <f t="shared" si="2"/>
        <v>2016</v>
      </c>
    </row>
    <row r="160" spans="1:10" x14ac:dyDescent="0.3">
      <c r="A160" s="2">
        <v>151</v>
      </c>
      <c r="B160" s="8" t="s">
        <v>360</v>
      </c>
      <c r="C160" s="8" t="s">
        <v>327</v>
      </c>
      <c r="D160" s="9">
        <v>43663</v>
      </c>
      <c r="E160" s="8">
        <v>273</v>
      </c>
      <c r="F160" s="8">
        <v>84</v>
      </c>
      <c r="G160" s="10">
        <v>4.6610569034624296</v>
      </c>
      <c r="H160" s="8" t="s">
        <v>358</v>
      </c>
      <c r="I160" s="8">
        <v>4911</v>
      </c>
      <c r="J160">
        <f t="shared" si="2"/>
        <v>2019</v>
      </c>
    </row>
    <row r="161" spans="1:10" x14ac:dyDescent="0.3">
      <c r="A161" s="2">
        <v>152</v>
      </c>
      <c r="B161" s="8" t="s">
        <v>329</v>
      </c>
      <c r="C161" s="8" t="s">
        <v>352</v>
      </c>
      <c r="D161" s="9">
        <v>43020</v>
      </c>
      <c r="E161" s="8">
        <v>96</v>
      </c>
      <c r="F161" s="8">
        <v>65</v>
      </c>
      <c r="G161" s="10">
        <v>81.846169587714201</v>
      </c>
      <c r="H161" s="8" t="s">
        <v>338</v>
      </c>
      <c r="I161" s="8">
        <v>17322</v>
      </c>
      <c r="J161">
        <f t="shared" si="2"/>
        <v>2017</v>
      </c>
    </row>
    <row r="162" spans="1:10" x14ac:dyDescent="0.3">
      <c r="A162" s="2">
        <v>153</v>
      </c>
      <c r="B162" s="8" t="s">
        <v>326</v>
      </c>
      <c r="C162" s="8" t="s">
        <v>334</v>
      </c>
      <c r="D162" s="9">
        <v>41741</v>
      </c>
      <c r="E162" s="8">
        <v>569</v>
      </c>
      <c r="F162" s="8">
        <v>67</v>
      </c>
      <c r="G162" s="10">
        <v>34.724812938318045</v>
      </c>
      <c r="H162" s="8" t="s">
        <v>343</v>
      </c>
      <c r="I162" s="8">
        <v>15440</v>
      </c>
      <c r="J162">
        <f t="shared" si="2"/>
        <v>2014</v>
      </c>
    </row>
    <row r="163" spans="1:10" x14ac:dyDescent="0.3">
      <c r="A163" s="2">
        <v>154</v>
      </c>
      <c r="B163" s="8" t="s">
        <v>331</v>
      </c>
      <c r="C163" s="8" t="s">
        <v>337</v>
      </c>
      <c r="D163" s="9">
        <v>44198</v>
      </c>
      <c r="E163" s="8">
        <v>379</v>
      </c>
      <c r="F163" s="8">
        <v>143</v>
      </c>
      <c r="G163" s="10">
        <v>41.296425227037666</v>
      </c>
      <c r="H163" s="8" t="s">
        <v>330</v>
      </c>
      <c r="I163" s="8">
        <v>7023</v>
      </c>
      <c r="J163">
        <f t="shared" si="2"/>
        <v>2021</v>
      </c>
    </row>
    <row r="164" spans="1:10" x14ac:dyDescent="0.3">
      <c r="A164" s="2">
        <v>155</v>
      </c>
      <c r="B164" s="8" t="s">
        <v>360</v>
      </c>
      <c r="C164" s="8" t="s">
        <v>352</v>
      </c>
      <c r="D164" s="9">
        <v>42669</v>
      </c>
      <c r="E164" s="8">
        <v>234</v>
      </c>
      <c r="F164" s="8">
        <v>175</v>
      </c>
      <c r="G164" s="10">
        <v>56.445762959340733</v>
      </c>
      <c r="H164" s="8" t="s">
        <v>351</v>
      </c>
      <c r="I164" s="8">
        <v>1910</v>
      </c>
      <c r="J164">
        <f t="shared" si="2"/>
        <v>2016</v>
      </c>
    </row>
    <row r="165" spans="1:10" x14ac:dyDescent="0.3">
      <c r="A165" s="2">
        <v>156</v>
      </c>
      <c r="B165" s="8" t="s">
        <v>347</v>
      </c>
      <c r="C165" s="8" t="s">
        <v>332</v>
      </c>
      <c r="D165" s="9">
        <v>43281</v>
      </c>
      <c r="E165" s="8">
        <v>144</v>
      </c>
      <c r="F165" s="8">
        <v>23</v>
      </c>
      <c r="G165" s="10">
        <v>69.571352642138606</v>
      </c>
      <c r="H165" s="8" t="s">
        <v>338</v>
      </c>
      <c r="I165" s="8">
        <v>7694</v>
      </c>
      <c r="J165">
        <f t="shared" si="2"/>
        <v>2018</v>
      </c>
    </row>
    <row r="166" spans="1:10" x14ac:dyDescent="0.3">
      <c r="A166" s="2">
        <v>157</v>
      </c>
      <c r="B166" s="8" t="s">
        <v>331</v>
      </c>
      <c r="C166" s="8" t="s">
        <v>324</v>
      </c>
      <c r="D166" s="9">
        <v>42662</v>
      </c>
      <c r="E166" s="8">
        <v>115</v>
      </c>
      <c r="F166" s="8">
        <v>102</v>
      </c>
      <c r="G166" s="10">
        <v>26.465266329132991</v>
      </c>
      <c r="H166" s="8" t="s">
        <v>358</v>
      </c>
      <c r="I166" s="8">
        <v>13842</v>
      </c>
      <c r="J166">
        <f t="shared" si="2"/>
        <v>2016</v>
      </c>
    </row>
    <row r="167" spans="1:10" x14ac:dyDescent="0.3">
      <c r="A167" s="2">
        <v>158</v>
      </c>
      <c r="B167" s="8" t="s">
        <v>335</v>
      </c>
      <c r="C167" s="8" t="s">
        <v>332</v>
      </c>
      <c r="D167" s="9">
        <v>43426</v>
      </c>
      <c r="E167" s="8">
        <v>542</v>
      </c>
      <c r="F167" s="8">
        <v>107</v>
      </c>
      <c r="G167" s="10">
        <v>1.2993451220007941</v>
      </c>
      <c r="H167" s="8" t="s">
        <v>361</v>
      </c>
      <c r="I167" s="8">
        <v>8588</v>
      </c>
      <c r="J167">
        <f t="shared" si="2"/>
        <v>2018</v>
      </c>
    </row>
    <row r="168" spans="1:10" x14ac:dyDescent="0.3">
      <c r="A168" s="2">
        <v>159</v>
      </c>
      <c r="B168" s="8" t="s">
        <v>341</v>
      </c>
      <c r="C168" s="8" t="s">
        <v>355</v>
      </c>
      <c r="D168" s="9">
        <v>42186</v>
      </c>
      <c r="E168" s="8">
        <v>390</v>
      </c>
      <c r="F168" s="8">
        <v>123</v>
      </c>
      <c r="G168" s="10">
        <v>68.64451662723296</v>
      </c>
      <c r="H168" s="8" t="s">
        <v>328</v>
      </c>
      <c r="I168" s="8">
        <v>6889</v>
      </c>
      <c r="J168">
        <f t="shared" si="2"/>
        <v>2015</v>
      </c>
    </row>
  </sheetData>
  <mergeCells count="1">
    <mergeCell ref="A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F9FD-533A-4040-8053-AD6DC9F26F36}">
  <sheetPr>
    <tabColor rgb="FFFFFF00"/>
  </sheetPr>
  <dimension ref="A1:J164"/>
  <sheetViews>
    <sheetView workbookViewId="0">
      <selection activeCell="E6" sqref="E6"/>
    </sheetView>
  </sheetViews>
  <sheetFormatPr defaultRowHeight="14.4" x14ac:dyDescent="0.3"/>
  <cols>
    <col min="1" max="1" width="6.6640625" customWidth="1"/>
    <col min="2" max="2" width="12" bestFit="1" customWidth="1"/>
    <col min="3" max="3" width="23.33203125" bestFit="1" customWidth="1"/>
    <col min="4" max="4" width="13.44140625" customWidth="1"/>
    <col min="5" max="5" width="15.6640625" customWidth="1"/>
    <col min="6" max="6" width="13.6640625" customWidth="1"/>
    <col min="9" max="9" width="9.5546875" bestFit="1" customWidth="1"/>
  </cols>
  <sheetData>
    <row r="1" spans="1:10" ht="94.2" customHeight="1" x14ac:dyDescent="0.3">
      <c r="A1" s="24" t="s">
        <v>0</v>
      </c>
      <c r="B1" s="25"/>
      <c r="C1" s="25"/>
      <c r="D1" s="25"/>
      <c r="E1" s="25"/>
      <c r="F1" s="25"/>
      <c r="G1" s="25"/>
      <c r="H1" s="25"/>
      <c r="I1" s="26"/>
    </row>
    <row r="2" spans="1:10" ht="14.4" customHeight="1" x14ac:dyDescent="0.3">
      <c r="A2" s="27"/>
      <c r="B2" s="28"/>
      <c r="C2" s="28"/>
      <c r="D2" s="28"/>
      <c r="E2" s="28"/>
      <c r="F2" s="28"/>
      <c r="G2" s="28"/>
      <c r="H2" s="28"/>
      <c r="I2" s="29"/>
    </row>
    <row r="3" spans="1:10" ht="14.4" customHeight="1" thickBot="1" x14ac:dyDescent="0.35">
      <c r="A3" s="30"/>
      <c r="B3" s="31"/>
      <c r="C3" s="31"/>
      <c r="D3" s="31"/>
      <c r="E3" s="31"/>
      <c r="F3" s="31"/>
      <c r="G3" s="31"/>
      <c r="H3" s="31"/>
      <c r="I3" s="32"/>
    </row>
    <row r="5" spans="1:10" ht="41.4" x14ac:dyDescent="0.3">
      <c r="A5" s="1" t="s">
        <v>1</v>
      </c>
      <c r="B5" s="1" t="s">
        <v>2</v>
      </c>
      <c r="C5" s="1" t="s">
        <v>3</v>
      </c>
      <c r="D5" s="1" t="s">
        <v>4</v>
      </c>
      <c r="E5" s="1" t="s">
        <v>5</v>
      </c>
    </row>
    <row r="6" spans="1:10" x14ac:dyDescent="0.3">
      <c r="A6" s="2">
        <v>1</v>
      </c>
      <c r="B6" s="3" t="s">
        <v>6</v>
      </c>
      <c r="C6" s="4" t="s">
        <v>7</v>
      </c>
      <c r="D6" s="5">
        <f ca="1">RANDBETWEEN(44562,44648)</f>
        <v>44618</v>
      </c>
      <c r="E6" s="35">
        <f ca="1">NETWORKDAYS.INTL(D6,$I$7,"0000011",$I$10:$I$12)*$I$15*$I$16</f>
        <v>22700</v>
      </c>
    </row>
    <row r="7" spans="1:10" x14ac:dyDescent="0.3">
      <c r="A7" s="2">
        <v>2</v>
      </c>
      <c r="B7" s="3" t="s">
        <v>8</v>
      </c>
      <c r="C7" s="4" t="s">
        <v>9</v>
      </c>
      <c r="D7" s="5">
        <f t="shared" ref="D7:D70" ca="1" si="0">RANDBETWEEN(44562,44648)</f>
        <v>44633</v>
      </c>
      <c r="E7" s="35">
        <f t="shared" ref="E7:E70" ca="1" si="1">NETWORKDAYS.INTL(D7,$I$7,"0000011",$I$10:$I$12)*$I$15*$I$16</f>
        <v>21700</v>
      </c>
      <c r="I7" s="12">
        <v>44936</v>
      </c>
    </row>
    <row r="8" spans="1:10" x14ac:dyDescent="0.3">
      <c r="A8" s="2">
        <v>3</v>
      </c>
      <c r="B8" s="3" t="s">
        <v>10</v>
      </c>
      <c r="C8" s="4" t="s">
        <v>11</v>
      </c>
      <c r="D8" s="5">
        <f t="shared" ca="1" si="0"/>
        <v>44637</v>
      </c>
      <c r="E8" s="35">
        <f t="shared" ca="1" si="1"/>
        <v>21400</v>
      </c>
    </row>
    <row r="9" spans="1:10" x14ac:dyDescent="0.3">
      <c r="A9" s="2">
        <v>4</v>
      </c>
      <c r="B9" s="3" t="s">
        <v>12</v>
      </c>
      <c r="C9" s="4" t="s">
        <v>13</v>
      </c>
      <c r="D9" s="5">
        <f t="shared" ca="1" si="0"/>
        <v>44574</v>
      </c>
      <c r="E9" s="35">
        <f t="shared" ca="1" si="1"/>
        <v>25800</v>
      </c>
    </row>
    <row r="10" spans="1:10" x14ac:dyDescent="0.3">
      <c r="A10" s="2">
        <v>5</v>
      </c>
      <c r="B10" s="3" t="s">
        <v>14</v>
      </c>
      <c r="C10" s="4" t="s">
        <v>15</v>
      </c>
      <c r="D10" s="5">
        <f t="shared" ca="1" si="0"/>
        <v>44583</v>
      </c>
      <c r="E10" s="35">
        <f t="shared" ca="1" si="1"/>
        <v>25200</v>
      </c>
      <c r="I10" s="12">
        <v>44568</v>
      </c>
    </row>
    <row r="11" spans="1:10" x14ac:dyDescent="0.3">
      <c r="A11" s="2">
        <v>6</v>
      </c>
      <c r="B11" s="3" t="s">
        <v>16</v>
      </c>
      <c r="C11" s="4" t="s">
        <v>17</v>
      </c>
      <c r="D11" s="5">
        <f t="shared" ca="1" si="0"/>
        <v>44621</v>
      </c>
      <c r="E11" s="35">
        <f t="shared" ca="1" si="1"/>
        <v>22600</v>
      </c>
      <c r="I11" s="12">
        <v>44580</v>
      </c>
    </row>
    <row r="12" spans="1:10" x14ac:dyDescent="0.3">
      <c r="A12" s="2">
        <v>7</v>
      </c>
      <c r="B12" s="3" t="s">
        <v>18</v>
      </c>
      <c r="C12" s="4" t="s">
        <v>19</v>
      </c>
      <c r="D12" s="5">
        <f t="shared" ca="1" si="0"/>
        <v>44595</v>
      </c>
      <c r="E12" s="35">
        <f t="shared" ca="1" si="1"/>
        <v>24400</v>
      </c>
      <c r="I12" s="12">
        <v>44801</v>
      </c>
    </row>
    <row r="13" spans="1:10" x14ac:dyDescent="0.3">
      <c r="A13" s="2">
        <v>8</v>
      </c>
      <c r="B13" s="3" t="s">
        <v>20</v>
      </c>
      <c r="C13" s="4" t="s">
        <v>21</v>
      </c>
      <c r="D13" s="5">
        <f t="shared" ca="1" si="0"/>
        <v>44607</v>
      </c>
      <c r="E13" s="35">
        <f t="shared" ca="1" si="1"/>
        <v>23600</v>
      </c>
    </row>
    <row r="14" spans="1:10" x14ac:dyDescent="0.3">
      <c r="A14" s="2">
        <v>9</v>
      </c>
      <c r="B14" s="3" t="s">
        <v>22</v>
      </c>
      <c r="C14" s="4" t="s">
        <v>23</v>
      </c>
      <c r="D14" s="5">
        <f t="shared" ca="1" si="0"/>
        <v>44604</v>
      </c>
      <c r="E14" s="35">
        <f t="shared" ca="1" si="1"/>
        <v>23700</v>
      </c>
    </row>
    <row r="15" spans="1:10" x14ac:dyDescent="0.3">
      <c r="A15" s="2">
        <v>10</v>
      </c>
      <c r="B15" s="3" t="s">
        <v>24</v>
      </c>
      <c r="C15" s="4" t="s">
        <v>25</v>
      </c>
      <c r="D15" s="5">
        <f t="shared" ca="1" si="0"/>
        <v>44609</v>
      </c>
      <c r="E15" s="35">
        <f t="shared" ca="1" si="1"/>
        <v>23400</v>
      </c>
      <c r="I15" s="33">
        <v>5</v>
      </c>
      <c r="J15" t="s">
        <v>664</v>
      </c>
    </row>
    <row r="16" spans="1:10" x14ac:dyDescent="0.3">
      <c r="A16" s="2">
        <v>11</v>
      </c>
      <c r="B16" s="3" t="s">
        <v>26</v>
      </c>
      <c r="C16" s="4" t="s">
        <v>27</v>
      </c>
      <c r="D16" s="5">
        <f t="shared" ca="1" si="0"/>
        <v>44589</v>
      </c>
      <c r="E16" s="35">
        <f t="shared" ca="1" si="1"/>
        <v>24800</v>
      </c>
      <c r="I16" s="34">
        <v>20</v>
      </c>
    </row>
    <row r="17" spans="1:5" x14ac:dyDescent="0.3">
      <c r="A17" s="2">
        <v>12</v>
      </c>
      <c r="B17" s="3" t="s">
        <v>28</v>
      </c>
      <c r="C17" s="4" t="s">
        <v>29</v>
      </c>
      <c r="D17" s="5">
        <f t="shared" ca="1" si="0"/>
        <v>44648</v>
      </c>
      <c r="E17" s="35">
        <f t="shared" ca="1" si="1"/>
        <v>20700</v>
      </c>
    </row>
    <row r="18" spans="1:5" x14ac:dyDescent="0.3">
      <c r="A18" s="2">
        <v>13</v>
      </c>
      <c r="B18" s="3">
        <v>30819015</v>
      </c>
      <c r="C18" s="4" t="s">
        <v>30</v>
      </c>
      <c r="D18" s="5">
        <f t="shared" ca="1" si="0"/>
        <v>44573</v>
      </c>
      <c r="E18" s="35">
        <f t="shared" ca="1" si="1"/>
        <v>25900</v>
      </c>
    </row>
    <row r="19" spans="1:5" x14ac:dyDescent="0.3">
      <c r="A19" s="2">
        <v>14</v>
      </c>
      <c r="B19" s="3" t="s">
        <v>31</v>
      </c>
      <c r="C19" s="4" t="s">
        <v>32</v>
      </c>
      <c r="D19" s="5">
        <f t="shared" ca="1" si="0"/>
        <v>44624</v>
      </c>
      <c r="E19" s="35">
        <f t="shared" ca="1" si="1"/>
        <v>22300</v>
      </c>
    </row>
    <row r="20" spans="1:5" x14ac:dyDescent="0.3">
      <c r="A20" s="2">
        <v>15</v>
      </c>
      <c r="B20" s="3" t="s">
        <v>33</v>
      </c>
      <c r="C20" s="4" t="s">
        <v>34</v>
      </c>
      <c r="D20" s="5">
        <f t="shared" ca="1" si="0"/>
        <v>44574</v>
      </c>
      <c r="E20" s="35">
        <f t="shared" ca="1" si="1"/>
        <v>25800</v>
      </c>
    </row>
    <row r="21" spans="1:5" x14ac:dyDescent="0.3">
      <c r="A21" s="2">
        <v>16</v>
      </c>
      <c r="B21" s="3" t="s">
        <v>35</v>
      </c>
      <c r="C21" s="4" t="s">
        <v>36</v>
      </c>
      <c r="D21" s="5">
        <f t="shared" ca="1" si="0"/>
        <v>44569</v>
      </c>
      <c r="E21" s="35">
        <f t="shared" ca="1" si="1"/>
        <v>26100</v>
      </c>
    </row>
    <row r="22" spans="1:5" x14ac:dyDescent="0.3">
      <c r="A22" s="2">
        <v>17</v>
      </c>
      <c r="B22" s="3" t="s">
        <v>37</v>
      </c>
      <c r="C22" s="4" t="s">
        <v>38</v>
      </c>
      <c r="D22" s="5">
        <f t="shared" ca="1" si="0"/>
        <v>44613</v>
      </c>
      <c r="E22" s="35">
        <f t="shared" ca="1" si="1"/>
        <v>23200</v>
      </c>
    </row>
    <row r="23" spans="1:5" x14ac:dyDescent="0.3">
      <c r="A23" s="2">
        <v>18</v>
      </c>
      <c r="B23" s="3">
        <v>40081185</v>
      </c>
      <c r="C23" s="4" t="s">
        <v>39</v>
      </c>
      <c r="D23" s="5">
        <f t="shared" ca="1" si="0"/>
        <v>44584</v>
      </c>
      <c r="E23" s="35">
        <f t="shared" ca="1" si="1"/>
        <v>25200</v>
      </c>
    </row>
    <row r="24" spans="1:5" x14ac:dyDescent="0.3">
      <c r="A24" s="2">
        <v>19</v>
      </c>
      <c r="B24" s="3" t="s">
        <v>40</v>
      </c>
      <c r="C24" s="4" t="s">
        <v>41</v>
      </c>
      <c r="D24" s="5">
        <f t="shared" ca="1" si="0"/>
        <v>44603</v>
      </c>
      <c r="E24" s="35">
        <f t="shared" ca="1" si="1"/>
        <v>23800</v>
      </c>
    </row>
    <row r="25" spans="1:5" x14ac:dyDescent="0.3">
      <c r="A25" s="2">
        <v>20</v>
      </c>
      <c r="B25" s="3" t="s">
        <v>42</v>
      </c>
      <c r="C25" s="4" t="s">
        <v>43</v>
      </c>
      <c r="D25" s="5">
        <f t="shared" ca="1" si="0"/>
        <v>44627</v>
      </c>
      <c r="E25" s="35">
        <f t="shared" ca="1" si="1"/>
        <v>22200</v>
      </c>
    </row>
    <row r="26" spans="1:5" x14ac:dyDescent="0.3">
      <c r="A26" s="2">
        <v>21</v>
      </c>
      <c r="B26" s="3" t="s">
        <v>44</v>
      </c>
      <c r="C26" s="4" t="s">
        <v>45</v>
      </c>
      <c r="D26" s="5">
        <f t="shared" ca="1" si="0"/>
        <v>44605</v>
      </c>
      <c r="E26" s="35">
        <f t="shared" ca="1" si="1"/>
        <v>23700</v>
      </c>
    </row>
    <row r="27" spans="1:5" x14ac:dyDescent="0.3">
      <c r="A27" s="2">
        <v>22</v>
      </c>
      <c r="B27" s="3" t="s">
        <v>46</v>
      </c>
      <c r="C27" s="4" t="s">
        <v>47</v>
      </c>
      <c r="D27" s="5">
        <f t="shared" ca="1" si="0"/>
        <v>44603</v>
      </c>
      <c r="E27" s="35">
        <f t="shared" ca="1" si="1"/>
        <v>23800</v>
      </c>
    </row>
    <row r="28" spans="1:5" x14ac:dyDescent="0.3">
      <c r="A28" s="2">
        <v>23</v>
      </c>
      <c r="B28" s="3" t="s">
        <v>48</v>
      </c>
      <c r="C28" s="4" t="s">
        <v>49</v>
      </c>
      <c r="D28" s="5">
        <f t="shared" ca="1" si="0"/>
        <v>44598</v>
      </c>
      <c r="E28" s="35">
        <f t="shared" ca="1" si="1"/>
        <v>24200</v>
      </c>
    </row>
    <row r="29" spans="1:5" x14ac:dyDescent="0.3">
      <c r="A29" s="2">
        <v>24</v>
      </c>
      <c r="B29" s="3" t="s">
        <v>50</v>
      </c>
      <c r="C29" s="4" t="s">
        <v>51</v>
      </c>
      <c r="D29" s="5">
        <f t="shared" ca="1" si="0"/>
        <v>44595</v>
      </c>
      <c r="E29" s="35">
        <f t="shared" ca="1" si="1"/>
        <v>24400</v>
      </c>
    </row>
    <row r="30" spans="1:5" x14ac:dyDescent="0.3">
      <c r="A30" s="2">
        <v>25</v>
      </c>
      <c r="B30" s="3" t="s">
        <v>52</v>
      </c>
      <c r="C30" s="4" t="s">
        <v>53</v>
      </c>
      <c r="D30" s="5">
        <f t="shared" ca="1" si="0"/>
        <v>44626</v>
      </c>
      <c r="E30" s="35">
        <f t="shared" ca="1" si="1"/>
        <v>22200</v>
      </c>
    </row>
    <row r="31" spans="1:5" x14ac:dyDescent="0.3">
      <c r="A31" s="2">
        <v>26</v>
      </c>
      <c r="B31" s="3" t="s">
        <v>54</v>
      </c>
      <c r="C31" s="4" t="s">
        <v>55</v>
      </c>
      <c r="D31" s="5">
        <f t="shared" ca="1" si="0"/>
        <v>44625</v>
      </c>
      <c r="E31" s="35">
        <f t="shared" ca="1" si="1"/>
        <v>22200</v>
      </c>
    </row>
    <row r="32" spans="1:5" x14ac:dyDescent="0.3">
      <c r="A32" s="2">
        <v>27</v>
      </c>
      <c r="B32" s="3" t="s">
        <v>56</v>
      </c>
      <c r="C32" s="4" t="s">
        <v>57</v>
      </c>
      <c r="D32" s="5">
        <f t="shared" ca="1" si="0"/>
        <v>44590</v>
      </c>
      <c r="E32" s="35">
        <f t="shared" ca="1" si="1"/>
        <v>24700</v>
      </c>
    </row>
    <row r="33" spans="1:5" x14ac:dyDescent="0.3">
      <c r="A33" s="2">
        <v>28</v>
      </c>
      <c r="B33" s="3" t="s">
        <v>58</v>
      </c>
      <c r="C33" s="4" t="s">
        <v>59</v>
      </c>
      <c r="D33" s="5">
        <f t="shared" ca="1" si="0"/>
        <v>44589</v>
      </c>
      <c r="E33" s="35">
        <f t="shared" ca="1" si="1"/>
        <v>24800</v>
      </c>
    </row>
    <row r="34" spans="1:5" x14ac:dyDescent="0.3">
      <c r="A34" s="2">
        <v>29</v>
      </c>
      <c r="B34" s="3" t="s">
        <v>60</v>
      </c>
      <c r="C34" s="4" t="s">
        <v>61</v>
      </c>
      <c r="D34" s="5">
        <f t="shared" ca="1" si="0"/>
        <v>44631</v>
      </c>
      <c r="E34" s="35">
        <f t="shared" ca="1" si="1"/>
        <v>21800</v>
      </c>
    </row>
    <row r="35" spans="1:5" x14ac:dyDescent="0.3">
      <c r="A35" s="2">
        <v>30</v>
      </c>
      <c r="B35" s="3" t="s">
        <v>62</v>
      </c>
      <c r="C35" s="4" t="s">
        <v>63</v>
      </c>
      <c r="D35" s="5">
        <f t="shared" ca="1" si="0"/>
        <v>44570</v>
      </c>
      <c r="E35" s="35">
        <f t="shared" ca="1" si="1"/>
        <v>26100</v>
      </c>
    </row>
    <row r="36" spans="1:5" x14ac:dyDescent="0.3">
      <c r="A36" s="2">
        <v>31</v>
      </c>
      <c r="B36" s="3">
        <v>12102546428</v>
      </c>
      <c r="C36" s="4" t="s">
        <v>64</v>
      </c>
      <c r="D36" s="5">
        <f t="shared" ca="1" si="0"/>
        <v>44567</v>
      </c>
      <c r="E36" s="35">
        <f t="shared" ca="1" si="1"/>
        <v>26200</v>
      </c>
    </row>
    <row r="37" spans="1:5" x14ac:dyDescent="0.3">
      <c r="A37" s="2">
        <v>32</v>
      </c>
      <c r="B37" s="3" t="s">
        <v>65</v>
      </c>
      <c r="C37" s="4" t="s">
        <v>66</v>
      </c>
      <c r="D37" s="5">
        <f t="shared" ca="1" si="0"/>
        <v>44644</v>
      </c>
      <c r="E37" s="35">
        <f t="shared" ca="1" si="1"/>
        <v>20900</v>
      </c>
    </row>
    <row r="38" spans="1:5" x14ac:dyDescent="0.3">
      <c r="A38" s="2">
        <v>33</v>
      </c>
      <c r="B38" s="3" t="s">
        <v>67</v>
      </c>
      <c r="C38" s="4" t="s">
        <v>68</v>
      </c>
      <c r="D38" s="5">
        <f t="shared" ca="1" si="0"/>
        <v>44599</v>
      </c>
      <c r="E38" s="35">
        <f t="shared" ca="1" si="1"/>
        <v>24200</v>
      </c>
    </row>
    <row r="39" spans="1:5" x14ac:dyDescent="0.3">
      <c r="A39" s="2">
        <v>34</v>
      </c>
      <c r="B39" s="3" t="s">
        <v>69</v>
      </c>
      <c r="C39" s="4" t="s">
        <v>70</v>
      </c>
      <c r="D39" s="5">
        <f t="shared" ca="1" si="0"/>
        <v>44596</v>
      </c>
      <c r="E39" s="35">
        <f t="shared" ca="1" si="1"/>
        <v>24300</v>
      </c>
    </row>
    <row r="40" spans="1:5" x14ac:dyDescent="0.3">
      <c r="A40" s="2">
        <v>35</v>
      </c>
      <c r="B40" s="3" t="s">
        <v>71</v>
      </c>
      <c r="C40" s="4" t="s">
        <v>72</v>
      </c>
      <c r="D40" s="5">
        <f t="shared" ca="1" si="0"/>
        <v>44639</v>
      </c>
      <c r="E40" s="35">
        <f t="shared" ca="1" si="1"/>
        <v>21200</v>
      </c>
    </row>
    <row r="41" spans="1:5" x14ac:dyDescent="0.3">
      <c r="A41" s="2">
        <v>36</v>
      </c>
      <c r="B41" s="3">
        <v>56607372156</v>
      </c>
      <c r="C41" s="4" t="s">
        <v>73</v>
      </c>
      <c r="D41" s="5">
        <f t="shared" ca="1" si="0"/>
        <v>44615</v>
      </c>
      <c r="E41" s="35">
        <f t="shared" ca="1" si="1"/>
        <v>23000</v>
      </c>
    </row>
    <row r="42" spans="1:5" x14ac:dyDescent="0.3">
      <c r="A42" s="2">
        <v>37</v>
      </c>
      <c r="B42" s="3" t="s">
        <v>74</v>
      </c>
      <c r="C42" s="4" t="s">
        <v>75</v>
      </c>
      <c r="D42" s="5">
        <f t="shared" ca="1" si="0"/>
        <v>44630</v>
      </c>
      <c r="E42" s="35">
        <f t="shared" ca="1" si="1"/>
        <v>21900</v>
      </c>
    </row>
    <row r="43" spans="1:5" x14ac:dyDescent="0.3">
      <c r="A43" s="2">
        <v>38</v>
      </c>
      <c r="B43" s="3" t="s">
        <v>76</v>
      </c>
      <c r="C43" s="4" t="s">
        <v>77</v>
      </c>
      <c r="D43" s="5">
        <f t="shared" ca="1" si="0"/>
        <v>44626</v>
      </c>
      <c r="E43" s="35">
        <f t="shared" ca="1" si="1"/>
        <v>22200</v>
      </c>
    </row>
    <row r="44" spans="1:5" x14ac:dyDescent="0.3">
      <c r="A44" s="2">
        <v>39</v>
      </c>
      <c r="B44" s="3" t="s">
        <v>78</v>
      </c>
      <c r="C44" s="4" t="s">
        <v>79</v>
      </c>
      <c r="D44" s="5">
        <f t="shared" ca="1" si="0"/>
        <v>44623</v>
      </c>
      <c r="E44" s="35">
        <f t="shared" ca="1" si="1"/>
        <v>22400</v>
      </c>
    </row>
    <row r="45" spans="1:5" x14ac:dyDescent="0.3">
      <c r="A45" s="2">
        <v>40</v>
      </c>
      <c r="B45" s="3" t="s">
        <v>80</v>
      </c>
      <c r="C45" s="4" t="s">
        <v>81</v>
      </c>
      <c r="D45" s="5">
        <f t="shared" ca="1" si="0"/>
        <v>44607</v>
      </c>
      <c r="E45" s="35">
        <f t="shared" ca="1" si="1"/>
        <v>23600</v>
      </c>
    </row>
    <row r="46" spans="1:5" x14ac:dyDescent="0.3">
      <c r="A46" s="2">
        <v>41</v>
      </c>
      <c r="B46" s="3" t="s">
        <v>82</v>
      </c>
      <c r="C46" s="4" t="s">
        <v>83</v>
      </c>
      <c r="D46" s="5">
        <f t="shared" ca="1" si="0"/>
        <v>44645</v>
      </c>
      <c r="E46" s="35">
        <f t="shared" ca="1" si="1"/>
        <v>20800</v>
      </c>
    </row>
    <row r="47" spans="1:5" x14ac:dyDescent="0.3">
      <c r="A47" s="2">
        <v>42</v>
      </c>
      <c r="B47" s="3" t="s">
        <v>84</v>
      </c>
      <c r="C47" s="4" t="s">
        <v>85</v>
      </c>
      <c r="D47" s="5">
        <f t="shared" ca="1" si="0"/>
        <v>44590</v>
      </c>
      <c r="E47" s="35">
        <f t="shared" ca="1" si="1"/>
        <v>24700</v>
      </c>
    </row>
    <row r="48" spans="1:5" x14ac:dyDescent="0.3">
      <c r="A48" s="2">
        <v>43</v>
      </c>
      <c r="B48" s="3">
        <v>30183402</v>
      </c>
      <c r="C48" s="4" t="s">
        <v>86</v>
      </c>
      <c r="D48" s="5">
        <f t="shared" ca="1" si="0"/>
        <v>44629</v>
      </c>
      <c r="E48" s="35">
        <f t="shared" ca="1" si="1"/>
        <v>22000</v>
      </c>
    </row>
    <row r="49" spans="1:5" x14ac:dyDescent="0.3">
      <c r="A49" s="2">
        <v>44</v>
      </c>
      <c r="B49" s="3">
        <v>405149208</v>
      </c>
      <c r="C49" s="4" t="s">
        <v>87</v>
      </c>
      <c r="D49" s="5">
        <f t="shared" ca="1" si="0"/>
        <v>44587</v>
      </c>
      <c r="E49" s="35">
        <f t="shared" ca="1" si="1"/>
        <v>25000</v>
      </c>
    </row>
    <row r="50" spans="1:5" x14ac:dyDescent="0.3">
      <c r="A50" s="2">
        <v>45</v>
      </c>
      <c r="B50" s="3" t="s">
        <v>88</v>
      </c>
      <c r="C50" s="4" t="s">
        <v>89</v>
      </c>
      <c r="D50" s="5">
        <f t="shared" ca="1" si="0"/>
        <v>44579</v>
      </c>
      <c r="E50" s="35">
        <f t="shared" ca="1" si="1"/>
        <v>25500</v>
      </c>
    </row>
    <row r="51" spans="1:5" x14ac:dyDescent="0.3">
      <c r="A51" s="2">
        <v>46</v>
      </c>
      <c r="B51" s="3" t="s">
        <v>90</v>
      </c>
      <c r="C51" s="4" t="s">
        <v>91</v>
      </c>
      <c r="D51" s="5">
        <f t="shared" ca="1" si="0"/>
        <v>44623</v>
      </c>
      <c r="E51" s="35">
        <f t="shared" ca="1" si="1"/>
        <v>22400</v>
      </c>
    </row>
    <row r="52" spans="1:5" x14ac:dyDescent="0.3">
      <c r="A52" s="2">
        <v>47</v>
      </c>
      <c r="B52" s="3" t="s">
        <v>92</v>
      </c>
      <c r="C52" s="4" t="s">
        <v>93</v>
      </c>
      <c r="D52" s="5">
        <f t="shared" ca="1" si="0"/>
        <v>44636</v>
      </c>
      <c r="E52" s="35">
        <f t="shared" ca="1" si="1"/>
        <v>21500</v>
      </c>
    </row>
    <row r="53" spans="1:5" x14ac:dyDescent="0.3">
      <c r="A53" s="2">
        <v>48</v>
      </c>
      <c r="B53" s="3" t="s">
        <v>94</v>
      </c>
      <c r="C53" s="4" t="s">
        <v>95</v>
      </c>
      <c r="D53" s="5">
        <f t="shared" ca="1" si="0"/>
        <v>44634</v>
      </c>
      <c r="E53" s="35">
        <f t="shared" ca="1" si="1"/>
        <v>21700</v>
      </c>
    </row>
    <row r="54" spans="1:5" x14ac:dyDescent="0.3">
      <c r="A54" s="2">
        <v>49</v>
      </c>
      <c r="B54" s="3" t="s">
        <v>96</v>
      </c>
      <c r="C54" s="4" t="s">
        <v>97</v>
      </c>
      <c r="D54" s="5">
        <f t="shared" ca="1" si="0"/>
        <v>44624</v>
      </c>
      <c r="E54" s="35">
        <f t="shared" ca="1" si="1"/>
        <v>22300</v>
      </c>
    </row>
    <row r="55" spans="1:5" x14ac:dyDescent="0.3">
      <c r="A55" s="2">
        <v>50</v>
      </c>
      <c r="B55" s="3" t="s">
        <v>98</v>
      </c>
      <c r="C55" s="4" t="s">
        <v>99</v>
      </c>
      <c r="D55" s="5">
        <f t="shared" ca="1" si="0"/>
        <v>44573</v>
      </c>
      <c r="E55" s="35">
        <f t="shared" ca="1" si="1"/>
        <v>25900</v>
      </c>
    </row>
    <row r="56" spans="1:5" x14ac:dyDescent="0.3">
      <c r="A56" s="2">
        <v>51</v>
      </c>
      <c r="B56" s="3" t="s">
        <v>100</v>
      </c>
      <c r="C56" s="4" t="s">
        <v>101</v>
      </c>
      <c r="D56" s="5">
        <f t="shared" ca="1" si="0"/>
        <v>44592</v>
      </c>
      <c r="E56" s="35">
        <f t="shared" ca="1" si="1"/>
        <v>24700</v>
      </c>
    </row>
    <row r="57" spans="1:5" x14ac:dyDescent="0.3">
      <c r="A57" s="2">
        <v>52</v>
      </c>
      <c r="B57" s="3" t="s">
        <v>102</v>
      </c>
      <c r="C57" s="4" t="s">
        <v>103</v>
      </c>
      <c r="D57" s="5">
        <f t="shared" ca="1" si="0"/>
        <v>44616</v>
      </c>
      <c r="E57" s="35">
        <f t="shared" ca="1" si="1"/>
        <v>22900</v>
      </c>
    </row>
    <row r="58" spans="1:5" x14ac:dyDescent="0.3">
      <c r="A58" s="2">
        <v>53</v>
      </c>
      <c r="B58" s="3" t="s">
        <v>104</v>
      </c>
      <c r="C58" s="4" t="s">
        <v>105</v>
      </c>
      <c r="D58" s="5">
        <f t="shared" ca="1" si="0"/>
        <v>44599</v>
      </c>
      <c r="E58" s="35">
        <f t="shared" ca="1" si="1"/>
        <v>24200</v>
      </c>
    </row>
    <row r="59" spans="1:5" x14ac:dyDescent="0.3">
      <c r="A59" s="2">
        <v>54</v>
      </c>
      <c r="B59" s="3" t="s">
        <v>106</v>
      </c>
      <c r="C59" s="4" t="s">
        <v>107</v>
      </c>
      <c r="D59" s="5">
        <f t="shared" ca="1" si="0"/>
        <v>44623</v>
      </c>
      <c r="E59" s="35">
        <f t="shared" ca="1" si="1"/>
        <v>22400</v>
      </c>
    </row>
    <row r="60" spans="1:5" x14ac:dyDescent="0.3">
      <c r="A60" s="2">
        <v>55</v>
      </c>
      <c r="B60" s="3">
        <v>10478733</v>
      </c>
      <c r="C60" s="4" t="s">
        <v>108</v>
      </c>
      <c r="D60" s="5">
        <f t="shared" ca="1" si="0"/>
        <v>44637</v>
      </c>
      <c r="E60" s="35">
        <f t="shared" ca="1" si="1"/>
        <v>21400</v>
      </c>
    </row>
    <row r="61" spans="1:5" x14ac:dyDescent="0.3">
      <c r="A61" s="2">
        <v>56</v>
      </c>
      <c r="B61" s="3" t="s">
        <v>109</v>
      </c>
      <c r="C61" s="4" t="s">
        <v>110</v>
      </c>
      <c r="D61" s="5">
        <f t="shared" ca="1" si="0"/>
        <v>44569</v>
      </c>
      <c r="E61" s="35">
        <f t="shared" ca="1" si="1"/>
        <v>26100</v>
      </c>
    </row>
    <row r="62" spans="1:5" x14ac:dyDescent="0.3">
      <c r="A62" s="2">
        <v>57</v>
      </c>
      <c r="B62" s="3" t="s">
        <v>111</v>
      </c>
      <c r="C62" s="4" t="s">
        <v>112</v>
      </c>
      <c r="D62" s="5">
        <f t="shared" ca="1" si="0"/>
        <v>44575</v>
      </c>
      <c r="E62" s="35">
        <f t="shared" ca="1" si="1"/>
        <v>25700</v>
      </c>
    </row>
    <row r="63" spans="1:5" x14ac:dyDescent="0.3">
      <c r="A63" s="2">
        <v>58</v>
      </c>
      <c r="B63" s="3" t="s">
        <v>113</v>
      </c>
      <c r="C63" s="4" t="s">
        <v>114</v>
      </c>
      <c r="D63" s="5">
        <f t="shared" ca="1" si="0"/>
        <v>44607</v>
      </c>
      <c r="E63" s="35">
        <f t="shared" ca="1" si="1"/>
        <v>23600</v>
      </c>
    </row>
    <row r="64" spans="1:5" x14ac:dyDescent="0.3">
      <c r="A64" s="2">
        <v>59</v>
      </c>
      <c r="B64" s="3" t="s">
        <v>115</v>
      </c>
      <c r="C64" s="4" t="s">
        <v>116</v>
      </c>
      <c r="D64" s="5">
        <f t="shared" ca="1" si="0"/>
        <v>44567</v>
      </c>
      <c r="E64" s="35">
        <f t="shared" ca="1" si="1"/>
        <v>26200</v>
      </c>
    </row>
    <row r="65" spans="1:5" x14ac:dyDescent="0.3">
      <c r="A65" s="2">
        <v>60</v>
      </c>
      <c r="B65" s="3" t="s">
        <v>117</v>
      </c>
      <c r="C65" s="4" t="s">
        <v>118</v>
      </c>
      <c r="D65" s="5">
        <f t="shared" ca="1" si="0"/>
        <v>44576</v>
      </c>
      <c r="E65" s="35">
        <f t="shared" ca="1" si="1"/>
        <v>25600</v>
      </c>
    </row>
    <row r="66" spans="1:5" x14ac:dyDescent="0.3">
      <c r="A66" s="2">
        <v>61</v>
      </c>
      <c r="B66" s="3" t="s">
        <v>119</v>
      </c>
      <c r="C66" s="4" t="s">
        <v>120</v>
      </c>
      <c r="D66" s="5">
        <f t="shared" ca="1" si="0"/>
        <v>44644</v>
      </c>
      <c r="E66" s="35">
        <f t="shared" ca="1" si="1"/>
        <v>20900</v>
      </c>
    </row>
    <row r="67" spans="1:5" x14ac:dyDescent="0.3">
      <c r="A67" s="2">
        <v>62</v>
      </c>
      <c r="B67" s="3" t="s">
        <v>121</v>
      </c>
      <c r="C67" s="4" t="s">
        <v>122</v>
      </c>
      <c r="D67" s="5">
        <f t="shared" ca="1" si="0"/>
        <v>44636</v>
      </c>
      <c r="E67" s="35">
        <f t="shared" ca="1" si="1"/>
        <v>21500</v>
      </c>
    </row>
    <row r="68" spans="1:5" x14ac:dyDescent="0.3">
      <c r="A68" s="2">
        <v>63</v>
      </c>
      <c r="B68" s="3" t="s">
        <v>123</v>
      </c>
      <c r="C68" s="4" t="s">
        <v>124</v>
      </c>
      <c r="D68" s="5">
        <f t="shared" ca="1" si="0"/>
        <v>44605</v>
      </c>
      <c r="E68" s="35">
        <f t="shared" ca="1" si="1"/>
        <v>23700</v>
      </c>
    </row>
    <row r="69" spans="1:5" x14ac:dyDescent="0.3">
      <c r="A69" s="2">
        <v>64</v>
      </c>
      <c r="B69" s="3" t="s">
        <v>125</v>
      </c>
      <c r="C69" s="4" t="s">
        <v>126</v>
      </c>
      <c r="D69" s="5">
        <f t="shared" ca="1" si="0"/>
        <v>44639</v>
      </c>
      <c r="E69" s="35">
        <f t="shared" ca="1" si="1"/>
        <v>21200</v>
      </c>
    </row>
    <row r="70" spans="1:5" x14ac:dyDescent="0.3">
      <c r="A70" s="2">
        <v>65</v>
      </c>
      <c r="B70" s="3" t="s">
        <v>127</v>
      </c>
      <c r="C70" s="4" t="s">
        <v>128</v>
      </c>
      <c r="D70" s="5">
        <f t="shared" ca="1" si="0"/>
        <v>44563</v>
      </c>
      <c r="E70" s="35">
        <f t="shared" ca="1" si="1"/>
        <v>26500</v>
      </c>
    </row>
    <row r="71" spans="1:5" x14ac:dyDescent="0.3">
      <c r="A71" s="2">
        <v>66</v>
      </c>
      <c r="B71" s="3" t="s">
        <v>129</v>
      </c>
      <c r="C71" s="4" t="s">
        <v>130</v>
      </c>
      <c r="D71" s="5">
        <f t="shared" ref="D71:D134" ca="1" si="2">RANDBETWEEN(44562,44648)</f>
        <v>44623</v>
      </c>
      <c r="E71" s="35">
        <f t="shared" ref="E71:E134" ca="1" si="3">NETWORKDAYS.INTL(D71,$I$7,"0000011",$I$10:$I$12)*$I$15*$I$16</f>
        <v>22400</v>
      </c>
    </row>
    <row r="72" spans="1:5" x14ac:dyDescent="0.3">
      <c r="A72" s="2">
        <v>67</v>
      </c>
      <c r="B72" s="3" t="s">
        <v>131</v>
      </c>
      <c r="C72" s="4" t="s">
        <v>132</v>
      </c>
      <c r="D72" s="5">
        <f t="shared" ca="1" si="2"/>
        <v>44569</v>
      </c>
      <c r="E72" s="35">
        <f t="shared" ca="1" si="3"/>
        <v>26100</v>
      </c>
    </row>
    <row r="73" spans="1:5" x14ac:dyDescent="0.3">
      <c r="A73" s="2">
        <v>68</v>
      </c>
      <c r="B73" s="3" t="s">
        <v>133</v>
      </c>
      <c r="C73" s="4" t="s">
        <v>134</v>
      </c>
      <c r="D73" s="5">
        <f t="shared" ca="1" si="2"/>
        <v>44617</v>
      </c>
      <c r="E73" s="35">
        <f t="shared" ca="1" si="3"/>
        <v>22800</v>
      </c>
    </row>
    <row r="74" spans="1:5" x14ac:dyDescent="0.3">
      <c r="A74" s="2">
        <v>69</v>
      </c>
      <c r="B74" s="3" t="s">
        <v>135</v>
      </c>
      <c r="C74" s="4" t="s">
        <v>136</v>
      </c>
      <c r="D74" s="5">
        <f t="shared" ca="1" si="2"/>
        <v>44579</v>
      </c>
      <c r="E74" s="35">
        <f t="shared" ca="1" si="3"/>
        <v>25500</v>
      </c>
    </row>
    <row r="75" spans="1:5" x14ac:dyDescent="0.3">
      <c r="A75" s="2">
        <v>70</v>
      </c>
      <c r="B75" s="3" t="s">
        <v>137</v>
      </c>
      <c r="C75" s="4" t="s">
        <v>138</v>
      </c>
      <c r="D75" s="5">
        <f t="shared" ca="1" si="2"/>
        <v>44612</v>
      </c>
      <c r="E75" s="35">
        <f t="shared" ca="1" si="3"/>
        <v>23200</v>
      </c>
    </row>
    <row r="76" spans="1:5" x14ac:dyDescent="0.3">
      <c r="A76" s="2">
        <v>71</v>
      </c>
      <c r="B76" s="3" t="s">
        <v>139</v>
      </c>
      <c r="C76" s="4" t="s">
        <v>140</v>
      </c>
      <c r="D76" s="5">
        <f t="shared" ca="1" si="2"/>
        <v>44630</v>
      </c>
      <c r="E76" s="35">
        <f t="shared" ca="1" si="3"/>
        <v>21900</v>
      </c>
    </row>
    <row r="77" spans="1:5" x14ac:dyDescent="0.3">
      <c r="A77" s="2">
        <v>72</v>
      </c>
      <c r="B77" s="3" t="s">
        <v>141</v>
      </c>
      <c r="C77" s="4" t="s">
        <v>142</v>
      </c>
      <c r="D77" s="5">
        <f t="shared" ca="1" si="2"/>
        <v>44639</v>
      </c>
      <c r="E77" s="35">
        <f t="shared" ca="1" si="3"/>
        <v>21200</v>
      </c>
    </row>
    <row r="78" spans="1:5" x14ac:dyDescent="0.3">
      <c r="A78" s="2">
        <v>73</v>
      </c>
      <c r="B78" s="3" t="s">
        <v>143</v>
      </c>
      <c r="C78" s="4" t="s">
        <v>144</v>
      </c>
      <c r="D78" s="5">
        <f t="shared" ca="1" si="2"/>
        <v>44598</v>
      </c>
      <c r="E78" s="35">
        <f t="shared" ca="1" si="3"/>
        <v>24200</v>
      </c>
    </row>
    <row r="79" spans="1:5" x14ac:dyDescent="0.3">
      <c r="A79" s="2">
        <v>74</v>
      </c>
      <c r="B79" s="3" t="s">
        <v>145</v>
      </c>
      <c r="C79" s="4" t="s">
        <v>146</v>
      </c>
      <c r="D79" s="5">
        <f t="shared" ca="1" si="2"/>
        <v>44567</v>
      </c>
      <c r="E79" s="35">
        <f t="shared" ca="1" si="3"/>
        <v>26200</v>
      </c>
    </row>
    <row r="80" spans="1:5" x14ac:dyDescent="0.3">
      <c r="A80" s="2">
        <v>75</v>
      </c>
      <c r="B80" s="3" t="s">
        <v>147</v>
      </c>
      <c r="C80" s="4" t="s">
        <v>148</v>
      </c>
      <c r="D80" s="5">
        <f t="shared" ca="1" si="2"/>
        <v>44634</v>
      </c>
      <c r="E80" s="35">
        <f t="shared" ca="1" si="3"/>
        <v>21700</v>
      </c>
    </row>
    <row r="81" spans="1:5" x14ac:dyDescent="0.3">
      <c r="A81" s="2">
        <v>76</v>
      </c>
      <c r="B81" s="3" t="s">
        <v>149</v>
      </c>
      <c r="C81" s="4" t="s">
        <v>150</v>
      </c>
      <c r="D81" s="5">
        <f t="shared" ca="1" si="2"/>
        <v>44646</v>
      </c>
      <c r="E81" s="35">
        <f t="shared" ca="1" si="3"/>
        <v>20700</v>
      </c>
    </row>
    <row r="82" spans="1:5" x14ac:dyDescent="0.3">
      <c r="A82" s="2">
        <v>77</v>
      </c>
      <c r="B82" s="3">
        <v>30353033</v>
      </c>
      <c r="C82" s="4" t="s">
        <v>151</v>
      </c>
      <c r="D82" s="5">
        <f t="shared" ca="1" si="2"/>
        <v>44612</v>
      </c>
      <c r="E82" s="35">
        <f t="shared" ca="1" si="3"/>
        <v>23200</v>
      </c>
    </row>
    <row r="83" spans="1:5" x14ac:dyDescent="0.3">
      <c r="A83" s="2">
        <v>78</v>
      </c>
      <c r="B83" s="3" t="s">
        <v>152</v>
      </c>
      <c r="C83" s="4" t="s">
        <v>153</v>
      </c>
      <c r="D83" s="5">
        <f t="shared" ca="1" si="2"/>
        <v>44615</v>
      </c>
      <c r="E83" s="35">
        <f t="shared" ca="1" si="3"/>
        <v>23000</v>
      </c>
    </row>
    <row r="84" spans="1:5" x14ac:dyDescent="0.3">
      <c r="A84" s="2">
        <v>79</v>
      </c>
      <c r="B84" s="3" t="s">
        <v>154</v>
      </c>
      <c r="C84" s="4" t="s">
        <v>155</v>
      </c>
      <c r="D84" s="5">
        <f t="shared" ca="1" si="2"/>
        <v>44593</v>
      </c>
      <c r="E84" s="35">
        <f t="shared" ca="1" si="3"/>
        <v>24600</v>
      </c>
    </row>
    <row r="85" spans="1:5" x14ac:dyDescent="0.3">
      <c r="A85" s="2">
        <v>80</v>
      </c>
      <c r="B85" s="3" t="s">
        <v>156</v>
      </c>
      <c r="C85" s="4" t="s">
        <v>157</v>
      </c>
      <c r="D85" s="5">
        <f t="shared" ca="1" si="2"/>
        <v>44569</v>
      </c>
      <c r="E85" s="35">
        <f t="shared" ca="1" si="3"/>
        <v>26100</v>
      </c>
    </row>
    <row r="86" spans="1:5" x14ac:dyDescent="0.3">
      <c r="A86" s="2">
        <v>81</v>
      </c>
      <c r="B86" s="3" t="s">
        <v>158</v>
      </c>
      <c r="C86" s="4" t="s">
        <v>159</v>
      </c>
      <c r="D86" s="5">
        <f t="shared" ca="1" si="2"/>
        <v>44622</v>
      </c>
      <c r="E86" s="35">
        <f t="shared" ca="1" si="3"/>
        <v>22500</v>
      </c>
    </row>
    <row r="87" spans="1:5" x14ac:dyDescent="0.3">
      <c r="A87" s="2">
        <v>82</v>
      </c>
      <c r="B87" s="3" t="s">
        <v>160</v>
      </c>
      <c r="C87" s="4" t="s">
        <v>161</v>
      </c>
      <c r="D87" s="5">
        <f t="shared" ca="1" si="2"/>
        <v>44600</v>
      </c>
      <c r="E87" s="35">
        <f t="shared" ca="1" si="3"/>
        <v>24100</v>
      </c>
    </row>
    <row r="88" spans="1:5" x14ac:dyDescent="0.3">
      <c r="A88" s="2">
        <v>83</v>
      </c>
      <c r="B88" s="3" t="s">
        <v>162</v>
      </c>
      <c r="C88" s="4" t="s">
        <v>163</v>
      </c>
      <c r="D88" s="5">
        <f t="shared" ca="1" si="2"/>
        <v>44589</v>
      </c>
      <c r="E88" s="35">
        <f t="shared" ca="1" si="3"/>
        <v>24800</v>
      </c>
    </row>
    <row r="89" spans="1:5" x14ac:dyDescent="0.3">
      <c r="A89" s="2">
        <v>84</v>
      </c>
      <c r="B89" s="3" t="s">
        <v>164</v>
      </c>
      <c r="C89" s="4" t="s">
        <v>165</v>
      </c>
      <c r="D89" s="5">
        <f t="shared" ca="1" si="2"/>
        <v>44643</v>
      </c>
      <c r="E89" s="35">
        <f t="shared" ca="1" si="3"/>
        <v>21000</v>
      </c>
    </row>
    <row r="90" spans="1:5" x14ac:dyDescent="0.3">
      <c r="A90" s="2">
        <v>85</v>
      </c>
      <c r="B90" s="3" t="s">
        <v>166</v>
      </c>
      <c r="C90" s="4" t="s">
        <v>167</v>
      </c>
      <c r="D90" s="5">
        <f t="shared" ca="1" si="2"/>
        <v>44594</v>
      </c>
      <c r="E90" s="35">
        <f t="shared" ca="1" si="3"/>
        <v>24500</v>
      </c>
    </row>
    <row r="91" spans="1:5" x14ac:dyDescent="0.3">
      <c r="A91" s="2">
        <v>86</v>
      </c>
      <c r="B91" s="3" t="s">
        <v>168</v>
      </c>
      <c r="C91" s="4" t="s">
        <v>169</v>
      </c>
      <c r="D91" s="5">
        <f t="shared" ca="1" si="2"/>
        <v>44591</v>
      </c>
      <c r="E91" s="35">
        <f t="shared" ca="1" si="3"/>
        <v>24700</v>
      </c>
    </row>
    <row r="92" spans="1:5" x14ac:dyDescent="0.3">
      <c r="A92" s="2">
        <v>87</v>
      </c>
      <c r="B92" s="3" t="s">
        <v>170</v>
      </c>
      <c r="C92" s="4" t="s">
        <v>171</v>
      </c>
      <c r="D92" s="5">
        <f t="shared" ca="1" si="2"/>
        <v>44618</v>
      </c>
      <c r="E92" s="35">
        <f t="shared" ca="1" si="3"/>
        <v>22700</v>
      </c>
    </row>
    <row r="93" spans="1:5" x14ac:dyDescent="0.3">
      <c r="A93" s="2">
        <v>88</v>
      </c>
      <c r="B93" s="3" t="s">
        <v>172</v>
      </c>
      <c r="C93" s="4" t="s">
        <v>173</v>
      </c>
      <c r="D93" s="5">
        <f t="shared" ca="1" si="2"/>
        <v>44596</v>
      </c>
      <c r="E93" s="35">
        <f t="shared" ca="1" si="3"/>
        <v>24300</v>
      </c>
    </row>
    <row r="94" spans="1:5" x14ac:dyDescent="0.3">
      <c r="A94" s="2">
        <v>89</v>
      </c>
      <c r="B94" s="3" t="s">
        <v>174</v>
      </c>
      <c r="C94" s="4" t="s">
        <v>175</v>
      </c>
      <c r="D94" s="5">
        <f t="shared" ca="1" si="2"/>
        <v>44575</v>
      </c>
      <c r="E94" s="35">
        <f t="shared" ca="1" si="3"/>
        <v>25700</v>
      </c>
    </row>
    <row r="95" spans="1:5" x14ac:dyDescent="0.3">
      <c r="A95" s="2">
        <v>90</v>
      </c>
      <c r="B95" s="3" t="s">
        <v>176</v>
      </c>
      <c r="C95" s="4" t="s">
        <v>177</v>
      </c>
      <c r="D95" s="5">
        <f t="shared" ca="1" si="2"/>
        <v>44602</v>
      </c>
      <c r="E95" s="35">
        <f t="shared" ca="1" si="3"/>
        <v>23900</v>
      </c>
    </row>
    <row r="96" spans="1:5" x14ac:dyDescent="0.3">
      <c r="A96" s="2">
        <v>91</v>
      </c>
      <c r="B96" s="3" t="s">
        <v>178</v>
      </c>
      <c r="C96" s="4" t="s">
        <v>179</v>
      </c>
      <c r="D96" s="5">
        <f t="shared" ca="1" si="2"/>
        <v>44582</v>
      </c>
      <c r="E96" s="35">
        <f t="shared" ca="1" si="3"/>
        <v>25300</v>
      </c>
    </row>
    <row r="97" spans="1:5" x14ac:dyDescent="0.3">
      <c r="A97" s="2">
        <v>92</v>
      </c>
      <c r="B97" s="3" t="s">
        <v>180</v>
      </c>
      <c r="C97" s="4" t="s">
        <v>181</v>
      </c>
      <c r="D97" s="5">
        <f t="shared" ca="1" si="2"/>
        <v>44571</v>
      </c>
      <c r="E97" s="35">
        <f t="shared" ca="1" si="3"/>
        <v>26100</v>
      </c>
    </row>
    <row r="98" spans="1:5" x14ac:dyDescent="0.3">
      <c r="A98" s="2">
        <v>93</v>
      </c>
      <c r="B98" s="3" t="s">
        <v>182</v>
      </c>
      <c r="C98" s="4" t="s">
        <v>183</v>
      </c>
      <c r="D98" s="5">
        <f t="shared" ca="1" si="2"/>
        <v>44614</v>
      </c>
      <c r="E98" s="35">
        <f t="shared" ca="1" si="3"/>
        <v>23100</v>
      </c>
    </row>
    <row r="99" spans="1:5" x14ac:dyDescent="0.3">
      <c r="A99" s="2">
        <v>94</v>
      </c>
      <c r="B99" s="3" t="s">
        <v>184</v>
      </c>
      <c r="C99" s="4" t="s">
        <v>185</v>
      </c>
      <c r="D99" s="5">
        <f t="shared" ca="1" si="2"/>
        <v>44630</v>
      </c>
      <c r="E99" s="35">
        <f t="shared" ca="1" si="3"/>
        <v>21900</v>
      </c>
    </row>
    <row r="100" spans="1:5" x14ac:dyDescent="0.3">
      <c r="A100" s="2">
        <v>95</v>
      </c>
      <c r="B100" s="3" t="s">
        <v>186</v>
      </c>
      <c r="C100" s="4" t="s">
        <v>187</v>
      </c>
      <c r="D100" s="5">
        <f t="shared" ca="1" si="2"/>
        <v>44646</v>
      </c>
      <c r="E100" s="35">
        <f t="shared" ca="1" si="3"/>
        <v>20700</v>
      </c>
    </row>
    <row r="101" spans="1:5" x14ac:dyDescent="0.3">
      <c r="A101" s="2">
        <v>96</v>
      </c>
      <c r="B101" s="3" t="s">
        <v>188</v>
      </c>
      <c r="C101" s="4" t="s">
        <v>189</v>
      </c>
      <c r="D101" s="5">
        <f t="shared" ca="1" si="2"/>
        <v>44607</v>
      </c>
      <c r="E101" s="35">
        <f t="shared" ca="1" si="3"/>
        <v>23600</v>
      </c>
    </row>
    <row r="102" spans="1:5" x14ac:dyDescent="0.3">
      <c r="A102" s="2">
        <v>97</v>
      </c>
      <c r="B102" s="3" t="s">
        <v>190</v>
      </c>
      <c r="C102" s="4" t="s">
        <v>191</v>
      </c>
      <c r="D102" s="5">
        <f t="shared" ca="1" si="2"/>
        <v>44562</v>
      </c>
      <c r="E102" s="35">
        <f t="shared" ca="1" si="3"/>
        <v>26500</v>
      </c>
    </row>
    <row r="103" spans="1:5" x14ac:dyDescent="0.3">
      <c r="A103" s="2">
        <v>98</v>
      </c>
      <c r="B103" s="3" t="s">
        <v>192</v>
      </c>
      <c r="C103" s="4" t="s">
        <v>193</v>
      </c>
      <c r="D103" s="5">
        <f t="shared" ca="1" si="2"/>
        <v>44584</v>
      </c>
      <c r="E103" s="35">
        <f t="shared" ca="1" si="3"/>
        <v>25200</v>
      </c>
    </row>
    <row r="104" spans="1:5" x14ac:dyDescent="0.3">
      <c r="A104" s="2">
        <v>99</v>
      </c>
      <c r="B104" s="3" t="s">
        <v>194</v>
      </c>
      <c r="C104" s="4" t="s">
        <v>195</v>
      </c>
      <c r="D104" s="5">
        <f t="shared" ca="1" si="2"/>
        <v>44641</v>
      </c>
      <c r="E104" s="35">
        <f t="shared" ca="1" si="3"/>
        <v>21200</v>
      </c>
    </row>
    <row r="105" spans="1:5" x14ac:dyDescent="0.3">
      <c r="A105" s="2">
        <v>100</v>
      </c>
      <c r="B105" s="3" t="s">
        <v>196</v>
      </c>
      <c r="C105" s="4" t="s">
        <v>197</v>
      </c>
      <c r="D105" s="5">
        <f t="shared" ca="1" si="2"/>
        <v>44566</v>
      </c>
      <c r="E105" s="35">
        <f t="shared" ca="1" si="3"/>
        <v>26300</v>
      </c>
    </row>
    <row r="106" spans="1:5" x14ac:dyDescent="0.3">
      <c r="A106" s="2">
        <v>101</v>
      </c>
      <c r="B106" s="3" t="s">
        <v>198</v>
      </c>
      <c r="C106" s="4" t="s">
        <v>199</v>
      </c>
      <c r="D106" s="5">
        <f t="shared" ca="1" si="2"/>
        <v>44565</v>
      </c>
      <c r="E106" s="35">
        <f t="shared" ca="1" si="3"/>
        <v>26400</v>
      </c>
    </row>
    <row r="107" spans="1:5" x14ac:dyDescent="0.3">
      <c r="A107" s="2">
        <v>102</v>
      </c>
      <c r="B107" s="3" t="s">
        <v>200</v>
      </c>
      <c r="C107" s="4" t="s">
        <v>201</v>
      </c>
      <c r="D107" s="5">
        <f t="shared" ca="1" si="2"/>
        <v>44608</v>
      </c>
      <c r="E107" s="35">
        <f t="shared" ca="1" si="3"/>
        <v>23500</v>
      </c>
    </row>
    <row r="108" spans="1:5" x14ac:dyDescent="0.3">
      <c r="A108" s="2">
        <v>103</v>
      </c>
      <c r="B108" s="3" t="s">
        <v>202</v>
      </c>
      <c r="C108" s="4" t="s">
        <v>203</v>
      </c>
      <c r="D108" s="5">
        <f t="shared" ca="1" si="2"/>
        <v>44590</v>
      </c>
      <c r="E108" s="35">
        <f t="shared" ca="1" si="3"/>
        <v>24700</v>
      </c>
    </row>
    <row r="109" spans="1:5" x14ac:dyDescent="0.3">
      <c r="A109" s="2">
        <v>104</v>
      </c>
      <c r="B109" s="3" t="s">
        <v>204</v>
      </c>
      <c r="C109" s="4" t="s">
        <v>205</v>
      </c>
      <c r="D109" s="5">
        <f t="shared" ca="1" si="2"/>
        <v>44584</v>
      </c>
      <c r="E109" s="35">
        <f t="shared" ca="1" si="3"/>
        <v>25200</v>
      </c>
    </row>
    <row r="110" spans="1:5" x14ac:dyDescent="0.3">
      <c r="A110" s="2">
        <v>105</v>
      </c>
      <c r="B110" s="3" t="s">
        <v>206</v>
      </c>
      <c r="C110" s="4" t="s">
        <v>207</v>
      </c>
      <c r="D110" s="5">
        <f t="shared" ca="1" si="2"/>
        <v>44586</v>
      </c>
      <c r="E110" s="35">
        <f t="shared" ca="1" si="3"/>
        <v>25100</v>
      </c>
    </row>
    <row r="111" spans="1:5" x14ac:dyDescent="0.3">
      <c r="A111" s="2">
        <v>106</v>
      </c>
      <c r="B111" s="3" t="s">
        <v>208</v>
      </c>
      <c r="C111" s="4" t="s">
        <v>209</v>
      </c>
      <c r="D111" s="5">
        <f t="shared" ca="1" si="2"/>
        <v>44619</v>
      </c>
      <c r="E111" s="35">
        <f t="shared" ca="1" si="3"/>
        <v>22700</v>
      </c>
    </row>
    <row r="112" spans="1:5" x14ac:dyDescent="0.3">
      <c r="A112" s="2">
        <v>107</v>
      </c>
      <c r="B112" s="3" t="s">
        <v>210</v>
      </c>
      <c r="C112" s="4" t="s">
        <v>211</v>
      </c>
      <c r="D112" s="5">
        <f t="shared" ca="1" si="2"/>
        <v>44598</v>
      </c>
      <c r="E112" s="35">
        <f t="shared" ca="1" si="3"/>
        <v>24200</v>
      </c>
    </row>
    <row r="113" spans="1:5" x14ac:dyDescent="0.3">
      <c r="A113" s="2">
        <v>108</v>
      </c>
      <c r="B113" s="3" t="s">
        <v>212</v>
      </c>
      <c r="C113" s="4" t="s">
        <v>213</v>
      </c>
      <c r="D113" s="5">
        <f t="shared" ca="1" si="2"/>
        <v>44628</v>
      </c>
      <c r="E113" s="35">
        <f t="shared" ca="1" si="3"/>
        <v>22100</v>
      </c>
    </row>
    <row r="114" spans="1:5" x14ac:dyDescent="0.3">
      <c r="A114" s="2">
        <v>109</v>
      </c>
      <c r="B114" s="3">
        <v>30239277</v>
      </c>
      <c r="C114" s="4" t="s">
        <v>214</v>
      </c>
      <c r="D114" s="5">
        <f t="shared" ca="1" si="2"/>
        <v>44614</v>
      </c>
      <c r="E114" s="35">
        <f t="shared" ca="1" si="3"/>
        <v>23100</v>
      </c>
    </row>
    <row r="115" spans="1:5" x14ac:dyDescent="0.3">
      <c r="A115" s="2">
        <v>110</v>
      </c>
      <c r="B115" s="3" t="s">
        <v>215</v>
      </c>
      <c r="C115" s="4" t="s">
        <v>216</v>
      </c>
      <c r="D115" s="5">
        <f t="shared" ca="1" si="2"/>
        <v>44642</v>
      </c>
      <c r="E115" s="35">
        <f t="shared" ca="1" si="3"/>
        <v>21100</v>
      </c>
    </row>
    <row r="116" spans="1:5" x14ac:dyDescent="0.3">
      <c r="A116" s="2">
        <v>111</v>
      </c>
      <c r="B116" s="3" t="s">
        <v>217</v>
      </c>
      <c r="C116" s="4" t="s">
        <v>218</v>
      </c>
      <c r="D116" s="5">
        <f t="shared" ca="1" si="2"/>
        <v>44582</v>
      </c>
      <c r="E116" s="35">
        <f t="shared" ca="1" si="3"/>
        <v>25300</v>
      </c>
    </row>
    <row r="117" spans="1:5" x14ac:dyDescent="0.3">
      <c r="A117" s="2">
        <v>112</v>
      </c>
      <c r="B117" s="3" t="s">
        <v>219</v>
      </c>
      <c r="C117" s="4" t="s">
        <v>220</v>
      </c>
      <c r="D117" s="5">
        <f t="shared" ca="1" si="2"/>
        <v>44615</v>
      </c>
      <c r="E117" s="35">
        <f t="shared" ca="1" si="3"/>
        <v>23000</v>
      </c>
    </row>
    <row r="118" spans="1:5" x14ac:dyDescent="0.3">
      <c r="A118" s="2">
        <v>113</v>
      </c>
      <c r="B118" s="3" t="s">
        <v>221</v>
      </c>
      <c r="C118" s="4" t="s">
        <v>222</v>
      </c>
      <c r="D118" s="5">
        <f t="shared" ca="1" si="2"/>
        <v>44581</v>
      </c>
      <c r="E118" s="35">
        <f t="shared" ca="1" si="3"/>
        <v>25400</v>
      </c>
    </row>
    <row r="119" spans="1:5" x14ac:dyDescent="0.3">
      <c r="A119" s="2">
        <v>114</v>
      </c>
      <c r="B119" s="3" t="s">
        <v>223</v>
      </c>
      <c r="C119" s="4" t="s">
        <v>224</v>
      </c>
      <c r="D119" s="5">
        <f t="shared" ca="1" si="2"/>
        <v>44622</v>
      </c>
      <c r="E119" s="35">
        <f t="shared" ca="1" si="3"/>
        <v>22500</v>
      </c>
    </row>
    <row r="120" spans="1:5" x14ac:dyDescent="0.3">
      <c r="A120" s="2">
        <v>115</v>
      </c>
      <c r="B120" s="3" t="s">
        <v>225</v>
      </c>
      <c r="C120" s="4" t="s">
        <v>226</v>
      </c>
      <c r="D120" s="5">
        <f t="shared" ca="1" si="2"/>
        <v>44599</v>
      </c>
      <c r="E120" s="35">
        <f t="shared" ca="1" si="3"/>
        <v>24200</v>
      </c>
    </row>
    <row r="121" spans="1:5" x14ac:dyDescent="0.3">
      <c r="A121" s="2">
        <v>116</v>
      </c>
      <c r="B121" s="3" t="s">
        <v>227</v>
      </c>
      <c r="C121" s="4" t="s">
        <v>228</v>
      </c>
      <c r="D121" s="5">
        <f t="shared" ca="1" si="2"/>
        <v>44617</v>
      </c>
      <c r="E121" s="35">
        <f t="shared" ca="1" si="3"/>
        <v>22800</v>
      </c>
    </row>
    <row r="122" spans="1:5" x14ac:dyDescent="0.3">
      <c r="A122" s="2">
        <v>117</v>
      </c>
      <c r="B122" s="3" t="s">
        <v>229</v>
      </c>
      <c r="C122" s="4" t="s">
        <v>230</v>
      </c>
      <c r="D122" s="5">
        <f t="shared" ca="1" si="2"/>
        <v>44586</v>
      </c>
      <c r="E122" s="35">
        <f t="shared" ca="1" si="3"/>
        <v>25100</v>
      </c>
    </row>
    <row r="123" spans="1:5" x14ac:dyDescent="0.3">
      <c r="A123" s="2">
        <v>118</v>
      </c>
      <c r="B123" s="3" t="s">
        <v>231</v>
      </c>
      <c r="C123" s="4" t="s">
        <v>232</v>
      </c>
      <c r="D123" s="5">
        <f t="shared" ca="1" si="2"/>
        <v>44578</v>
      </c>
      <c r="E123" s="35">
        <f t="shared" ca="1" si="3"/>
        <v>25600</v>
      </c>
    </row>
    <row r="124" spans="1:5" x14ac:dyDescent="0.3">
      <c r="A124" s="2">
        <v>119</v>
      </c>
      <c r="B124" s="3" t="s">
        <v>233</v>
      </c>
      <c r="C124" s="4" t="s">
        <v>234</v>
      </c>
      <c r="D124" s="5">
        <f t="shared" ca="1" si="2"/>
        <v>44576</v>
      </c>
      <c r="E124" s="35">
        <f t="shared" ca="1" si="3"/>
        <v>25600</v>
      </c>
    </row>
    <row r="125" spans="1:5" x14ac:dyDescent="0.3">
      <c r="A125" s="2">
        <v>120</v>
      </c>
      <c r="B125" s="3" t="s">
        <v>235</v>
      </c>
      <c r="C125" s="4" t="s">
        <v>236</v>
      </c>
      <c r="D125" s="5">
        <f t="shared" ca="1" si="2"/>
        <v>44636</v>
      </c>
      <c r="E125" s="35">
        <f t="shared" ca="1" si="3"/>
        <v>21500</v>
      </c>
    </row>
    <row r="126" spans="1:5" x14ac:dyDescent="0.3">
      <c r="A126" s="2">
        <v>121</v>
      </c>
      <c r="B126" s="3" t="s">
        <v>237</v>
      </c>
      <c r="C126" s="4" t="s">
        <v>238</v>
      </c>
      <c r="D126" s="5">
        <f t="shared" ca="1" si="2"/>
        <v>44587</v>
      </c>
      <c r="E126" s="35">
        <f t="shared" ca="1" si="3"/>
        <v>25000</v>
      </c>
    </row>
    <row r="127" spans="1:5" x14ac:dyDescent="0.3">
      <c r="A127" s="2">
        <v>122</v>
      </c>
      <c r="B127" s="3" t="s">
        <v>239</v>
      </c>
      <c r="C127" s="4" t="s">
        <v>240</v>
      </c>
      <c r="D127" s="5">
        <f t="shared" ca="1" si="2"/>
        <v>44607</v>
      </c>
      <c r="E127" s="35">
        <f t="shared" ca="1" si="3"/>
        <v>23600</v>
      </c>
    </row>
    <row r="128" spans="1:5" x14ac:dyDescent="0.3">
      <c r="A128" s="2">
        <v>123</v>
      </c>
      <c r="B128" s="3" t="s">
        <v>241</v>
      </c>
      <c r="C128" s="4" t="s">
        <v>242</v>
      </c>
      <c r="D128" s="5">
        <f t="shared" ca="1" si="2"/>
        <v>44616</v>
      </c>
      <c r="E128" s="35">
        <f t="shared" ca="1" si="3"/>
        <v>22900</v>
      </c>
    </row>
    <row r="129" spans="1:5" x14ac:dyDescent="0.3">
      <c r="A129" s="2">
        <v>124</v>
      </c>
      <c r="B129" s="3" t="s">
        <v>243</v>
      </c>
      <c r="C129" s="4" t="s">
        <v>244</v>
      </c>
      <c r="D129" s="5">
        <f t="shared" ca="1" si="2"/>
        <v>44648</v>
      </c>
      <c r="E129" s="35">
        <f t="shared" ca="1" si="3"/>
        <v>20700</v>
      </c>
    </row>
    <row r="130" spans="1:5" x14ac:dyDescent="0.3">
      <c r="A130" s="2">
        <v>125</v>
      </c>
      <c r="B130" s="3" t="s">
        <v>245</v>
      </c>
      <c r="C130" s="4" t="s">
        <v>246</v>
      </c>
      <c r="D130" s="5">
        <f t="shared" ca="1" si="2"/>
        <v>44647</v>
      </c>
      <c r="E130" s="35">
        <f t="shared" ca="1" si="3"/>
        <v>20700</v>
      </c>
    </row>
    <row r="131" spans="1:5" x14ac:dyDescent="0.3">
      <c r="A131" s="2">
        <v>126</v>
      </c>
      <c r="B131" s="3" t="s">
        <v>247</v>
      </c>
      <c r="C131" s="4" t="s">
        <v>248</v>
      </c>
      <c r="D131" s="5">
        <f t="shared" ca="1" si="2"/>
        <v>44622</v>
      </c>
      <c r="E131" s="35">
        <f t="shared" ca="1" si="3"/>
        <v>22500</v>
      </c>
    </row>
    <row r="132" spans="1:5" x14ac:dyDescent="0.3">
      <c r="A132" s="2">
        <v>127</v>
      </c>
      <c r="B132" s="3" t="s">
        <v>249</v>
      </c>
      <c r="C132" s="4" t="s">
        <v>250</v>
      </c>
      <c r="D132" s="5">
        <f t="shared" ca="1" si="2"/>
        <v>44594</v>
      </c>
      <c r="E132" s="35">
        <f t="shared" ca="1" si="3"/>
        <v>24500</v>
      </c>
    </row>
    <row r="133" spans="1:5" x14ac:dyDescent="0.3">
      <c r="A133" s="2">
        <v>128</v>
      </c>
      <c r="B133" s="3" t="s">
        <v>251</v>
      </c>
      <c r="C133" s="4" t="s">
        <v>252</v>
      </c>
      <c r="D133" s="5">
        <f t="shared" ca="1" si="2"/>
        <v>44607</v>
      </c>
      <c r="E133" s="35">
        <f t="shared" ca="1" si="3"/>
        <v>23600</v>
      </c>
    </row>
    <row r="134" spans="1:5" x14ac:dyDescent="0.3">
      <c r="A134" s="2">
        <v>129</v>
      </c>
      <c r="B134" s="3" t="s">
        <v>253</v>
      </c>
      <c r="C134" s="4" t="s">
        <v>254</v>
      </c>
      <c r="D134" s="5">
        <f t="shared" ca="1" si="2"/>
        <v>44568</v>
      </c>
      <c r="E134" s="35">
        <f t="shared" ca="1" si="3"/>
        <v>26100</v>
      </c>
    </row>
    <row r="135" spans="1:5" x14ac:dyDescent="0.3">
      <c r="A135" s="2">
        <v>130</v>
      </c>
      <c r="B135" s="3" t="s">
        <v>255</v>
      </c>
      <c r="C135" s="4" t="s">
        <v>256</v>
      </c>
      <c r="D135" s="5">
        <f t="shared" ref="D135:D164" ca="1" si="4">RANDBETWEEN(44562,44648)</f>
        <v>44622</v>
      </c>
      <c r="E135" s="35">
        <f t="shared" ref="E135:E164" ca="1" si="5">NETWORKDAYS.INTL(D135,$I$7,"0000011",$I$10:$I$12)*$I$15*$I$16</f>
        <v>22500</v>
      </c>
    </row>
    <row r="136" spans="1:5" x14ac:dyDescent="0.3">
      <c r="A136" s="2">
        <v>131</v>
      </c>
      <c r="B136" s="3" t="s">
        <v>257</v>
      </c>
      <c r="C136" s="4" t="s">
        <v>258</v>
      </c>
      <c r="D136" s="5">
        <f t="shared" ca="1" si="4"/>
        <v>44568</v>
      </c>
      <c r="E136" s="35">
        <f t="shared" ca="1" si="5"/>
        <v>26100</v>
      </c>
    </row>
    <row r="137" spans="1:5" x14ac:dyDescent="0.3">
      <c r="A137" s="2">
        <v>132</v>
      </c>
      <c r="B137" s="3" t="s">
        <v>259</v>
      </c>
      <c r="C137" s="4" t="s">
        <v>260</v>
      </c>
      <c r="D137" s="5">
        <f t="shared" ca="1" si="4"/>
        <v>44578</v>
      </c>
      <c r="E137" s="35">
        <f t="shared" ca="1" si="5"/>
        <v>25600</v>
      </c>
    </row>
    <row r="138" spans="1:5" x14ac:dyDescent="0.3">
      <c r="A138" s="2">
        <v>133</v>
      </c>
      <c r="B138" s="3" t="s">
        <v>261</v>
      </c>
      <c r="C138" s="4" t="s">
        <v>262</v>
      </c>
      <c r="D138" s="5">
        <f t="shared" ca="1" si="4"/>
        <v>44633</v>
      </c>
      <c r="E138" s="35">
        <f t="shared" ca="1" si="5"/>
        <v>21700</v>
      </c>
    </row>
    <row r="139" spans="1:5" x14ac:dyDescent="0.3">
      <c r="A139" s="2">
        <v>134</v>
      </c>
      <c r="B139" s="3" t="s">
        <v>263</v>
      </c>
      <c r="C139" s="4" t="s">
        <v>264</v>
      </c>
      <c r="D139" s="5">
        <f t="shared" ca="1" si="4"/>
        <v>44620</v>
      </c>
      <c r="E139" s="35">
        <f t="shared" ca="1" si="5"/>
        <v>22700</v>
      </c>
    </row>
    <row r="140" spans="1:5" x14ac:dyDescent="0.3">
      <c r="A140" s="2">
        <v>135</v>
      </c>
      <c r="B140" s="3" t="s">
        <v>265</v>
      </c>
      <c r="C140" s="4" t="s">
        <v>266</v>
      </c>
      <c r="D140" s="5">
        <f t="shared" ca="1" si="4"/>
        <v>44633</v>
      </c>
      <c r="E140" s="35">
        <f t="shared" ca="1" si="5"/>
        <v>21700</v>
      </c>
    </row>
    <row r="141" spans="1:5" x14ac:dyDescent="0.3">
      <c r="A141" s="2">
        <v>136</v>
      </c>
      <c r="B141" s="3" t="s">
        <v>267</v>
      </c>
      <c r="C141" s="4" t="s">
        <v>268</v>
      </c>
      <c r="D141" s="5">
        <f t="shared" ca="1" si="4"/>
        <v>44585</v>
      </c>
      <c r="E141" s="35">
        <f t="shared" ca="1" si="5"/>
        <v>25200</v>
      </c>
    </row>
    <row r="142" spans="1:5" x14ac:dyDescent="0.3">
      <c r="A142" s="2">
        <v>137</v>
      </c>
      <c r="B142" s="3" t="s">
        <v>269</v>
      </c>
      <c r="C142" s="4" t="s">
        <v>270</v>
      </c>
      <c r="D142" s="5">
        <f t="shared" ca="1" si="4"/>
        <v>44621</v>
      </c>
      <c r="E142" s="35">
        <f t="shared" ca="1" si="5"/>
        <v>22600</v>
      </c>
    </row>
    <row r="143" spans="1:5" x14ac:dyDescent="0.3">
      <c r="A143" s="2">
        <v>138</v>
      </c>
      <c r="B143" s="3" t="s">
        <v>271</v>
      </c>
      <c r="C143" s="4" t="s">
        <v>272</v>
      </c>
      <c r="D143" s="5">
        <f t="shared" ca="1" si="4"/>
        <v>44624</v>
      </c>
      <c r="E143" s="35">
        <f t="shared" ca="1" si="5"/>
        <v>22300</v>
      </c>
    </row>
    <row r="144" spans="1:5" x14ac:dyDescent="0.3">
      <c r="A144" s="2">
        <v>139</v>
      </c>
      <c r="B144" s="3" t="s">
        <v>273</v>
      </c>
      <c r="C144" s="4" t="s">
        <v>274</v>
      </c>
      <c r="D144" s="5">
        <f t="shared" ca="1" si="4"/>
        <v>44634</v>
      </c>
      <c r="E144" s="35">
        <f t="shared" ca="1" si="5"/>
        <v>21700</v>
      </c>
    </row>
    <row r="145" spans="1:5" x14ac:dyDescent="0.3">
      <c r="A145" s="2">
        <v>140</v>
      </c>
      <c r="B145" s="3" t="s">
        <v>275</v>
      </c>
      <c r="C145" s="4" t="s">
        <v>276</v>
      </c>
      <c r="D145" s="5">
        <f t="shared" ca="1" si="4"/>
        <v>44629</v>
      </c>
      <c r="E145" s="35">
        <f t="shared" ca="1" si="5"/>
        <v>22000</v>
      </c>
    </row>
    <row r="146" spans="1:5" x14ac:dyDescent="0.3">
      <c r="A146" s="2">
        <v>141</v>
      </c>
      <c r="B146" s="3" t="s">
        <v>277</v>
      </c>
      <c r="C146" s="4" t="s">
        <v>278</v>
      </c>
      <c r="D146" s="5">
        <f t="shared" ca="1" si="4"/>
        <v>44616</v>
      </c>
      <c r="E146" s="35">
        <f t="shared" ca="1" si="5"/>
        <v>22900</v>
      </c>
    </row>
    <row r="147" spans="1:5" x14ac:dyDescent="0.3">
      <c r="A147" s="2">
        <v>142</v>
      </c>
      <c r="B147" s="3" t="s">
        <v>279</v>
      </c>
      <c r="C147" s="4" t="s">
        <v>280</v>
      </c>
      <c r="D147" s="5">
        <f t="shared" ca="1" si="4"/>
        <v>44632</v>
      </c>
      <c r="E147" s="35">
        <f t="shared" ca="1" si="5"/>
        <v>21700</v>
      </c>
    </row>
    <row r="148" spans="1:5" x14ac:dyDescent="0.3">
      <c r="A148" s="2">
        <v>143</v>
      </c>
      <c r="B148" s="3" t="s">
        <v>281</v>
      </c>
      <c r="C148" s="4" t="s">
        <v>282</v>
      </c>
      <c r="D148" s="5">
        <f t="shared" ca="1" si="4"/>
        <v>44591</v>
      </c>
      <c r="E148" s="35">
        <f t="shared" ca="1" si="5"/>
        <v>24700</v>
      </c>
    </row>
    <row r="149" spans="1:5" x14ac:dyDescent="0.3">
      <c r="A149" s="2">
        <v>144</v>
      </c>
      <c r="B149" s="3" t="s">
        <v>283</v>
      </c>
      <c r="C149" s="4" t="s">
        <v>284</v>
      </c>
      <c r="D149" s="5">
        <f t="shared" ca="1" si="4"/>
        <v>44616</v>
      </c>
      <c r="E149" s="35">
        <f t="shared" ca="1" si="5"/>
        <v>22900</v>
      </c>
    </row>
    <row r="150" spans="1:5" x14ac:dyDescent="0.3">
      <c r="A150" s="2">
        <v>145</v>
      </c>
      <c r="B150" s="3" t="s">
        <v>285</v>
      </c>
      <c r="C150" s="4" t="s">
        <v>286</v>
      </c>
      <c r="D150" s="5">
        <f t="shared" ca="1" si="4"/>
        <v>44626</v>
      </c>
      <c r="E150" s="35">
        <f t="shared" ca="1" si="5"/>
        <v>22200</v>
      </c>
    </row>
    <row r="151" spans="1:5" x14ac:dyDescent="0.3">
      <c r="A151" s="2">
        <v>146</v>
      </c>
      <c r="B151" s="3" t="s">
        <v>287</v>
      </c>
      <c r="C151" s="4" t="s">
        <v>288</v>
      </c>
      <c r="D151" s="5">
        <f t="shared" ca="1" si="4"/>
        <v>44592</v>
      </c>
      <c r="E151" s="35">
        <f t="shared" ca="1" si="5"/>
        <v>24700</v>
      </c>
    </row>
    <row r="152" spans="1:5" x14ac:dyDescent="0.3">
      <c r="A152" s="2">
        <v>147</v>
      </c>
      <c r="B152" s="3" t="s">
        <v>289</v>
      </c>
      <c r="C152" s="4" t="s">
        <v>290</v>
      </c>
      <c r="D152" s="5">
        <f t="shared" ca="1" si="4"/>
        <v>44576</v>
      </c>
      <c r="E152" s="35">
        <f t="shared" ca="1" si="5"/>
        <v>25600</v>
      </c>
    </row>
    <row r="153" spans="1:5" x14ac:dyDescent="0.3">
      <c r="A153" s="2">
        <v>148</v>
      </c>
      <c r="B153" s="3" t="s">
        <v>291</v>
      </c>
      <c r="C153" s="4" t="s">
        <v>292</v>
      </c>
      <c r="D153" s="5">
        <f t="shared" ca="1" si="4"/>
        <v>44606</v>
      </c>
      <c r="E153" s="35">
        <f t="shared" ca="1" si="5"/>
        <v>23700</v>
      </c>
    </row>
    <row r="154" spans="1:5" x14ac:dyDescent="0.3">
      <c r="A154" s="2">
        <v>149</v>
      </c>
      <c r="B154" s="3" t="s">
        <v>293</v>
      </c>
      <c r="C154" s="4" t="s">
        <v>294</v>
      </c>
      <c r="D154" s="5">
        <f t="shared" ca="1" si="4"/>
        <v>44608</v>
      </c>
      <c r="E154" s="35">
        <f t="shared" ca="1" si="5"/>
        <v>23500</v>
      </c>
    </row>
    <row r="155" spans="1:5" x14ac:dyDescent="0.3">
      <c r="A155" s="2">
        <v>150</v>
      </c>
      <c r="B155" s="3" t="s">
        <v>295</v>
      </c>
      <c r="C155" s="4" t="s">
        <v>296</v>
      </c>
      <c r="D155" s="5">
        <f t="shared" ca="1" si="4"/>
        <v>44635</v>
      </c>
      <c r="E155" s="35">
        <f t="shared" ca="1" si="5"/>
        <v>21600</v>
      </c>
    </row>
    <row r="156" spans="1:5" x14ac:dyDescent="0.3">
      <c r="A156" s="2">
        <v>151</v>
      </c>
      <c r="B156" s="3" t="s">
        <v>297</v>
      </c>
      <c r="C156" s="4" t="s">
        <v>298</v>
      </c>
      <c r="D156" s="5">
        <f t="shared" ca="1" si="4"/>
        <v>44570</v>
      </c>
      <c r="E156" s="35">
        <f t="shared" ca="1" si="5"/>
        <v>26100</v>
      </c>
    </row>
    <row r="157" spans="1:5" x14ac:dyDescent="0.3">
      <c r="A157" s="2">
        <v>152</v>
      </c>
      <c r="B157" s="3" t="s">
        <v>299</v>
      </c>
      <c r="C157" s="4" t="s">
        <v>300</v>
      </c>
      <c r="D157" s="5">
        <f t="shared" ca="1" si="4"/>
        <v>44607</v>
      </c>
      <c r="E157" s="35">
        <f t="shared" ca="1" si="5"/>
        <v>23600</v>
      </c>
    </row>
    <row r="158" spans="1:5" x14ac:dyDescent="0.3">
      <c r="A158" s="2">
        <v>153</v>
      </c>
      <c r="B158" s="3" t="s">
        <v>301</v>
      </c>
      <c r="C158" s="4" t="s">
        <v>302</v>
      </c>
      <c r="D158" s="5">
        <f t="shared" ca="1" si="4"/>
        <v>44602</v>
      </c>
      <c r="E158" s="35">
        <f t="shared" ca="1" si="5"/>
        <v>23900</v>
      </c>
    </row>
    <row r="159" spans="1:5" x14ac:dyDescent="0.3">
      <c r="A159" s="2">
        <v>154</v>
      </c>
      <c r="B159" s="3" t="s">
        <v>303</v>
      </c>
      <c r="C159" s="4" t="s">
        <v>304</v>
      </c>
      <c r="D159" s="5">
        <f t="shared" ca="1" si="4"/>
        <v>44617</v>
      </c>
      <c r="E159" s="35">
        <f t="shared" ca="1" si="5"/>
        <v>22800</v>
      </c>
    </row>
    <row r="160" spans="1:5" x14ac:dyDescent="0.3">
      <c r="A160" s="2">
        <v>155</v>
      </c>
      <c r="B160" s="3" t="s">
        <v>305</v>
      </c>
      <c r="C160" s="4" t="s">
        <v>306</v>
      </c>
      <c r="D160" s="5">
        <f t="shared" ca="1" si="4"/>
        <v>44607</v>
      </c>
      <c r="E160" s="35">
        <f t="shared" ca="1" si="5"/>
        <v>23600</v>
      </c>
    </row>
    <row r="161" spans="1:5" x14ac:dyDescent="0.3">
      <c r="A161" s="2">
        <v>156</v>
      </c>
      <c r="B161" s="3" t="s">
        <v>307</v>
      </c>
      <c r="C161" s="4" t="s">
        <v>308</v>
      </c>
      <c r="D161" s="5">
        <f t="shared" ca="1" si="4"/>
        <v>44646</v>
      </c>
      <c r="E161" s="35">
        <f t="shared" ca="1" si="5"/>
        <v>20700</v>
      </c>
    </row>
    <row r="162" spans="1:5" x14ac:dyDescent="0.3">
      <c r="A162" s="2">
        <v>157</v>
      </c>
      <c r="B162" s="3" t="s">
        <v>309</v>
      </c>
      <c r="C162" s="4" t="s">
        <v>310</v>
      </c>
      <c r="D162" s="5">
        <f t="shared" ca="1" si="4"/>
        <v>44585</v>
      </c>
      <c r="E162" s="35">
        <f t="shared" ca="1" si="5"/>
        <v>25200</v>
      </c>
    </row>
    <row r="163" spans="1:5" x14ac:dyDescent="0.3">
      <c r="A163" s="2">
        <v>158</v>
      </c>
      <c r="B163" s="3" t="s">
        <v>311</v>
      </c>
      <c r="C163" s="4" t="s">
        <v>312</v>
      </c>
      <c r="D163" s="5">
        <f t="shared" ca="1" si="4"/>
        <v>44625</v>
      </c>
      <c r="E163" s="35">
        <f t="shared" ca="1" si="5"/>
        <v>22200</v>
      </c>
    </row>
    <row r="164" spans="1:5" x14ac:dyDescent="0.3">
      <c r="A164" s="2">
        <v>159</v>
      </c>
      <c r="B164" s="3" t="s">
        <v>313</v>
      </c>
      <c r="C164" s="4" t="s">
        <v>314</v>
      </c>
      <c r="D164" s="5">
        <f t="shared" ca="1" si="4"/>
        <v>44616</v>
      </c>
      <c r="E164" s="35">
        <f t="shared" ca="1" si="5"/>
        <v>22900</v>
      </c>
    </row>
  </sheetData>
  <mergeCells count="1">
    <mergeCell ref="A1: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6965-682E-4AB2-A0C0-6CDEC4B1D246}">
  <sheetPr>
    <tabColor rgb="FFFFFF00"/>
  </sheetPr>
  <dimension ref="A1:Q173"/>
  <sheetViews>
    <sheetView workbookViewId="0">
      <selection activeCell="N15" sqref="N15:N173"/>
    </sheetView>
  </sheetViews>
  <sheetFormatPr defaultRowHeight="14.4" x14ac:dyDescent="0.3"/>
  <cols>
    <col min="1" max="1" width="7.33203125" customWidth="1"/>
    <col min="2" max="2" width="12" customWidth="1"/>
    <col min="3" max="3" width="15.33203125" customWidth="1"/>
    <col min="4" max="10" width="12" customWidth="1"/>
    <col min="11" max="11" width="13.44140625" customWidth="1"/>
    <col min="12" max="12" width="12" customWidth="1"/>
    <col min="13" max="13" width="14.6640625" customWidth="1"/>
    <col min="14" max="14" width="11.5546875" customWidth="1"/>
    <col min="17" max="17" width="9.5546875" bestFit="1" customWidth="1"/>
  </cols>
  <sheetData>
    <row r="1" spans="1:17" x14ac:dyDescent="0.3">
      <c r="B1" s="11" t="s">
        <v>363</v>
      </c>
      <c r="C1" s="11" t="s">
        <v>364</v>
      </c>
      <c r="P1" t="s">
        <v>365</v>
      </c>
    </row>
    <row r="2" spans="1:17" x14ac:dyDescent="0.3">
      <c r="B2" s="11">
        <f>SUM(B3:B3)</f>
        <v>2</v>
      </c>
      <c r="C2" s="11">
        <f>SUM(C3:C3)</f>
        <v>0</v>
      </c>
    </row>
    <row r="3" spans="1:17" x14ac:dyDescent="0.3">
      <c r="B3" s="6">
        <v>2</v>
      </c>
      <c r="C3" s="6"/>
    </row>
    <row r="7" spans="1:17" x14ac:dyDescent="0.3">
      <c r="A7" s="23" t="s">
        <v>663</v>
      </c>
      <c r="B7" s="23"/>
      <c r="C7" s="23"/>
      <c r="D7" s="23"/>
      <c r="E7" s="23"/>
      <c r="F7" s="23"/>
      <c r="G7" s="23"/>
      <c r="H7" s="23"/>
      <c r="I7" s="23"/>
      <c r="J7" s="23"/>
      <c r="K7" s="23"/>
      <c r="L7" s="23"/>
      <c r="M7" s="23"/>
      <c r="N7" s="23"/>
    </row>
    <row r="8" spans="1:17" x14ac:dyDescent="0.3">
      <c r="A8" s="23"/>
      <c r="B8" s="23"/>
      <c r="C8" s="23"/>
      <c r="D8" s="23"/>
      <c r="E8" s="23"/>
      <c r="F8" s="23"/>
      <c r="G8" s="23"/>
      <c r="H8" s="23"/>
      <c r="I8" s="23"/>
      <c r="J8" s="23"/>
      <c r="K8" s="23"/>
      <c r="L8" s="23"/>
      <c r="M8" s="23"/>
      <c r="N8" s="23"/>
    </row>
    <row r="9" spans="1:17" x14ac:dyDescent="0.3">
      <c r="A9" s="23"/>
      <c r="B9" s="23"/>
      <c r="C9" s="23"/>
      <c r="D9" s="23"/>
      <c r="E9" s="23"/>
      <c r="F9" s="23"/>
      <c r="G9" s="23"/>
      <c r="H9" s="23"/>
      <c r="I9" s="23"/>
      <c r="J9" s="23"/>
      <c r="K9" s="23"/>
      <c r="L9" s="23"/>
      <c r="M9" s="23"/>
      <c r="N9" s="23"/>
    </row>
    <row r="10" spans="1:17" x14ac:dyDescent="0.3">
      <c r="A10" s="23"/>
      <c r="B10" s="23"/>
      <c r="C10" s="23"/>
      <c r="D10" s="23"/>
      <c r="E10" s="23"/>
      <c r="F10" s="23"/>
      <c r="G10" s="23"/>
      <c r="H10" s="23"/>
      <c r="I10" s="23"/>
      <c r="J10" s="23"/>
      <c r="K10" s="23"/>
      <c r="L10" s="23"/>
      <c r="M10" s="23"/>
      <c r="N10" s="23"/>
    </row>
    <row r="11" spans="1:17" x14ac:dyDescent="0.3">
      <c r="A11" s="23"/>
      <c r="B11" s="23"/>
      <c r="C11" s="23"/>
      <c r="D11" s="23"/>
      <c r="E11" s="23"/>
      <c r="F11" s="23"/>
      <c r="G11" s="23"/>
      <c r="H11" s="23"/>
      <c r="I11" s="23"/>
      <c r="J11" s="23"/>
      <c r="K11" s="23"/>
      <c r="L11" s="23"/>
      <c r="M11" s="23"/>
      <c r="N11" s="23"/>
    </row>
    <row r="12" spans="1:17" x14ac:dyDescent="0.3">
      <c r="A12" s="23"/>
      <c r="B12" s="23"/>
      <c r="C12" s="23"/>
      <c r="D12" s="23"/>
      <c r="E12" s="23"/>
      <c r="F12" s="23"/>
      <c r="G12" s="23"/>
      <c r="H12" s="23"/>
      <c r="I12" s="23"/>
      <c r="J12" s="23"/>
      <c r="K12" s="23"/>
      <c r="L12" s="23"/>
      <c r="M12" s="23"/>
      <c r="N12" s="23"/>
    </row>
    <row r="14" spans="1:17" ht="55.2" x14ac:dyDescent="0.3">
      <c r="A14" s="1" t="s">
        <v>1</v>
      </c>
      <c r="B14" s="1" t="s">
        <v>2</v>
      </c>
      <c r="C14" s="1" t="s">
        <v>3</v>
      </c>
      <c r="D14" s="1" t="s">
        <v>366</v>
      </c>
      <c r="E14" s="1" t="s">
        <v>316</v>
      </c>
      <c r="F14" s="1" t="s">
        <v>367</v>
      </c>
      <c r="G14" s="1" t="s">
        <v>368</v>
      </c>
      <c r="H14" s="1" t="s">
        <v>369</v>
      </c>
      <c r="I14" s="1" t="s">
        <v>319</v>
      </c>
      <c r="J14" s="1" t="s">
        <v>320</v>
      </c>
      <c r="K14" s="1" t="s">
        <v>321</v>
      </c>
      <c r="L14" s="1" t="s">
        <v>322</v>
      </c>
      <c r="M14" s="1" t="s">
        <v>370</v>
      </c>
      <c r="N14" s="1" t="s">
        <v>371</v>
      </c>
    </row>
    <row r="15" spans="1:17" x14ac:dyDescent="0.3">
      <c r="A15" s="2">
        <v>1</v>
      </c>
      <c r="B15" s="6" t="s">
        <v>6</v>
      </c>
      <c r="C15" s="4" t="s">
        <v>372</v>
      </c>
      <c r="D15" s="8" t="str">
        <f ca="1">CHOOSE(RANDBETWEEN(1,15),"washing machine","dryer","air condition","mobile phone","blender","grill","tv","joystick","camera","drone","home cinema","xbox","playstation","laptop","iron")</f>
        <v>laptop</v>
      </c>
      <c r="E15" s="8" t="s">
        <v>373</v>
      </c>
      <c r="F15" s="8" t="str">
        <f t="shared" ref="F15:F78" ca="1" si="0">CHOOSE(RANDBETWEEN(1,10),"თბილისი","ბათუმი","ქუთაისი","გორი","ფოთი","ახმეტა","მცხეთა","ზუგდიდი","კასპი","თელავი")</f>
        <v>ახმეტა</v>
      </c>
      <c r="G15" s="9">
        <f t="shared" ref="G15:G78" ca="1" si="1">RANDBETWEEN(41700,44600)</f>
        <v>44047</v>
      </c>
      <c r="H15" s="9">
        <f t="shared" ref="H15:H78" ca="1" si="2">RANDBETWEEN(44605,44800)</f>
        <v>44782</v>
      </c>
      <c r="I15" s="8">
        <f ca="1">RANDBETWEEN(1,50)</f>
        <v>32</v>
      </c>
      <c r="J15" s="10">
        <f ca="1">RANDBETWEEN(300,5000)+RAND()</f>
        <v>2180.1638839067946</v>
      </c>
      <c r="K15" s="8" t="str">
        <f ca="1">CHOOSE(RANDBETWEEN(1,15),"SAMSUNG","APPLE","SONY","TEKA","INDESIT","KENWOOD","PANASONIC","ELECTROLUX","FRANKO","LG","PHILIPS","SAACHI","ZANUSSI","WHIRLPOOL","LUXELL")</f>
        <v>WHIRLPOOL</v>
      </c>
      <c r="L15" s="8">
        <f t="shared" ref="L15:L78" ca="1" si="3">RANDBETWEEN(500,20000)</f>
        <v>3377</v>
      </c>
      <c r="M15" s="6"/>
      <c r="N15" s="5">
        <f ca="1">EOMONTH(DATE(YEAR(G15),MONTH(G15)+36,DAY(G15)),0)</f>
        <v>45169</v>
      </c>
      <c r="Q15" s="12"/>
    </row>
    <row r="16" spans="1:17" x14ac:dyDescent="0.3">
      <c r="A16" s="2">
        <v>2</v>
      </c>
      <c r="B16" s="6" t="s">
        <v>8</v>
      </c>
      <c r="C16" s="4" t="s">
        <v>374</v>
      </c>
      <c r="D16" s="8" t="str">
        <f t="shared" ref="D16:D79" ca="1" si="4">CHOOSE(RANDBETWEEN(1,15),"washing machine","dryer","air condition","mobile phone","blender","grill","tv","joystick","camera","drone","home cinema","xbox","playstation","laptop","iron")</f>
        <v>blender</v>
      </c>
      <c r="E16" s="8" t="str">
        <f t="shared" ref="E16:E79" ca="1" si="5">CHOOSE(RANDBETWEEN(1,10),"elitelectronics","altaok","megatechnica","technoboom","metromart","gorgia","zoommer","gigant","smiley","beko")</f>
        <v>metromart</v>
      </c>
      <c r="F16" s="8" t="str">
        <f t="shared" ca="1" si="0"/>
        <v>კასპი</v>
      </c>
      <c r="G16" s="9">
        <f t="shared" ca="1" si="1"/>
        <v>42569</v>
      </c>
      <c r="H16" s="9">
        <f t="shared" ca="1" si="2"/>
        <v>44680</v>
      </c>
      <c r="I16" s="8">
        <f t="shared" ref="I16:I79" ca="1" si="6">RANDBETWEEN(1,50)</f>
        <v>18</v>
      </c>
      <c r="J16" s="10">
        <f t="shared" ref="J16:J79" ca="1" si="7">RANDBETWEEN(300,5000)+RAND()</f>
        <v>3325.9312446649033</v>
      </c>
      <c r="K16" s="8" t="str">
        <f t="shared" ref="K16:K79" ca="1" si="8">CHOOSE(RANDBETWEEN(1,15),"SAMSUNG","APPLE","SONY","TEKA","INDESIT","KENWOOD","PANASONIC","ELECTROLUX","FRANKO","LG","PHILIPS","SAACHI","ZANUSSI","WHIRLPOOL","LUXELL")</f>
        <v>INDESIT</v>
      </c>
      <c r="L16" s="8">
        <f t="shared" ca="1" si="3"/>
        <v>18064</v>
      </c>
      <c r="M16" s="6"/>
      <c r="N16" s="5">
        <f t="shared" ref="N16:N79" ca="1" si="9">EOMONTH(DATE(YEAR(G16),MONTH(G16)+36,DAY(G16)),0)</f>
        <v>43677</v>
      </c>
    </row>
    <row r="17" spans="1:14" x14ac:dyDescent="0.3">
      <c r="A17" s="2">
        <v>3</v>
      </c>
      <c r="B17" s="6" t="s">
        <v>375</v>
      </c>
      <c r="C17" s="4" t="s">
        <v>376</v>
      </c>
      <c r="D17" s="8" t="str">
        <f t="shared" ca="1" si="4"/>
        <v>air condition</v>
      </c>
      <c r="E17" s="8" t="str">
        <f t="shared" ca="1" si="5"/>
        <v>megatechnica</v>
      </c>
      <c r="F17" s="8" t="str">
        <f t="shared" ca="1" si="0"/>
        <v>თბილისი</v>
      </c>
      <c r="G17" s="9">
        <f t="shared" ca="1" si="1"/>
        <v>43596</v>
      </c>
      <c r="H17" s="9">
        <f t="shared" ca="1" si="2"/>
        <v>44636</v>
      </c>
      <c r="I17" s="8">
        <f t="shared" ca="1" si="6"/>
        <v>47</v>
      </c>
      <c r="J17" s="10">
        <f t="shared" ca="1" si="7"/>
        <v>1651.7211326584775</v>
      </c>
      <c r="K17" s="8" t="str">
        <f t="shared" ca="1" si="8"/>
        <v>APPLE</v>
      </c>
      <c r="L17" s="8">
        <f t="shared" ca="1" si="3"/>
        <v>13280</v>
      </c>
      <c r="M17" s="6"/>
      <c r="N17" s="5">
        <f t="shared" ca="1" si="9"/>
        <v>44712</v>
      </c>
    </row>
    <row r="18" spans="1:14" x14ac:dyDescent="0.3">
      <c r="A18" s="2">
        <v>4</v>
      </c>
      <c r="B18" s="6" t="s">
        <v>12</v>
      </c>
      <c r="C18" s="4" t="s">
        <v>377</v>
      </c>
      <c r="D18" s="8" t="str">
        <f t="shared" ca="1" si="4"/>
        <v>air condition</v>
      </c>
      <c r="E18" s="8" t="str">
        <f t="shared" ca="1" si="5"/>
        <v>elitelectronics</v>
      </c>
      <c r="F18" s="8" t="str">
        <f t="shared" ca="1" si="0"/>
        <v>ზუგდიდი</v>
      </c>
      <c r="G18" s="9">
        <f t="shared" ca="1" si="1"/>
        <v>44424</v>
      </c>
      <c r="H18" s="9">
        <f t="shared" ca="1" si="2"/>
        <v>44683</v>
      </c>
      <c r="I18" s="8">
        <f t="shared" ca="1" si="6"/>
        <v>32</v>
      </c>
      <c r="J18" s="10">
        <f t="shared" ca="1" si="7"/>
        <v>4159.5424169769294</v>
      </c>
      <c r="K18" s="8" t="str">
        <f t="shared" ca="1" si="8"/>
        <v>PANASONIC</v>
      </c>
      <c r="L18" s="8">
        <f t="shared" ca="1" si="3"/>
        <v>10869</v>
      </c>
      <c r="M18" s="6"/>
      <c r="N18" s="5">
        <f t="shared" ca="1" si="9"/>
        <v>45535</v>
      </c>
    </row>
    <row r="19" spans="1:14" x14ac:dyDescent="0.3">
      <c r="A19" s="2">
        <v>5</v>
      </c>
      <c r="B19" s="6" t="s">
        <v>14</v>
      </c>
      <c r="C19" s="4" t="s">
        <v>378</v>
      </c>
      <c r="D19" s="8" t="str">
        <f t="shared" ca="1" si="4"/>
        <v>washing machine</v>
      </c>
      <c r="E19" s="8" t="str">
        <f t="shared" ca="1" si="5"/>
        <v>technoboom</v>
      </c>
      <c r="F19" s="8" t="str">
        <f t="shared" ca="1" si="0"/>
        <v>თბილისი</v>
      </c>
      <c r="G19" s="9">
        <f t="shared" ca="1" si="1"/>
        <v>43151</v>
      </c>
      <c r="H19" s="9">
        <f t="shared" ca="1" si="2"/>
        <v>44666</v>
      </c>
      <c r="I19" s="8">
        <f t="shared" ca="1" si="6"/>
        <v>25</v>
      </c>
      <c r="J19" s="10">
        <f t="shared" ca="1" si="7"/>
        <v>3739.597311777638</v>
      </c>
      <c r="K19" s="8" t="str">
        <f t="shared" ca="1" si="8"/>
        <v>KENWOOD</v>
      </c>
      <c r="L19" s="8">
        <f t="shared" ca="1" si="3"/>
        <v>9493</v>
      </c>
      <c r="M19" s="6"/>
      <c r="N19" s="5">
        <f t="shared" ca="1" si="9"/>
        <v>44255</v>
      </c>
    </row>
    <row r="20" spans="1:14" x14ac:dyDescent="0.3">
      <c r="A20" s="2">
        <v>6</v>
      </c>
      <c r="B20" s="6" t="s">
        <v>379</v>
      </c>
      <c r="C20" s="4" t="s">
        <v>380</v>
      </c>
      <c r="D20" s="8" t="str">
        <f t="shared" ca="1" si="4"/>
        <v>dryer</v>
      </c>
      <c r="E20" s="8" t="str">
        <f t="shared" ca="1" si="5"/>
        <v>altaok</v>
      </c>
      <c r="F20" s="8" t="str">
        <f t="shared" ca="1" si="0"/>
        <v>მცხეთა</v>
      </c>
      <c r="G20" s="9">
        <f t="shared" ca="1" si="1"/>
        <v>44059</v>
      </c>
      <c r="H20" s="9">
        <f t="shared" ca="1" si="2"/>
        <v>44793</v>
      </c>
      <c r="I20" s="8">
        <f t="shared" ca="1" si="6"/>
        <v>45</v>
      </c>
      <c r="J20" s="10">
        <f t="shared" ca="1" si="7"/>
        <v>1204.5305466209882</v>
      </c>
      <c r="K20" s="8" t="str">
        <f t="shared" ca="1" si="8"/>
        <v>TEKA</v>
      </c>
      <c r="L20" s="8">
        <f t="shared" ca="1" si="3"/>
        <v>6898</v>
      </c>
      <c r="M20" s="6"/>
      <c r="N20" s="5">
        <f t="shared" ca="1" si="9"/>
        <v>45169</v>
      </c>
    </row>
    <row r="21" spans="1:14" x14ac:dyDescent="0.3">
      <c r="A21" s="2">
        <v>7</v>
      </c>
      <c r="B21" s="6" t="s">
        <v>381</v>
      </c>
      <c r="C21" s="4" t="s">
        <v>382</v>
      </c>
      <c r="D21" s="8" t="str">
        <f t="shared" ca="1" si="4"/>
        <v>joystick</v>
      </c>
      <c r="E21" s="8" t="str">
        <f t="shared" ca="1" si="5"/>
        <v>beko</v>
      </c>
      <c r="F21" s="8" t="str">
        <f t="shared" ca="1" si="0"/>
        <v>კასპი</v>
      </c>
      <c r="G21" s="9">
        <f t="shared" ca="1" si="1"/>
        <v>44468</v>
      </c>
      <c r="H21" s="9">
        <f t="shared" ca="1" si="2"/>
        <v>44761</v>
      </c>
      <c r="I21" s="8">
        <f t="shared" ca="1" si="6"/>
        <v>26</v>
      </c>
      <c r="J21" s="10">
        <f t="shared" ca="1" si="7"/>
        <v>502.05774498604546</v>
      </c>
      <c r="K21" s="8" t="str">
        <f t="shared" ca="1" si="8"/>
        <v>APPLE</v>
      </c>
      <c r="L21" s="8">
        <f t="shared" ca="1" si="3"/>
        <v>19629</v>
      </c>
      <c r="M21" s="6"/>
      <c r="N21" s="5">
        <f t="shared" ca="1" si="9"/>
        <v>45565</v>
      </c>
    </row>
    <row r="22" spans="1:14" x14ac:dyDescent="0.3">
      <c r="A22" s="2">
        <v>8</v>
      </c>
      <c r="B22" s="6" t="s">
        <v>20</v>
      </c>
      <c r="C22" s="4" t="s">
        <v>383</v>
      </c>
      <c r="D22" s="8" t="str">
        <f t="shared" ca="1" si="4"/>
        <v>air condition</v>
      </c>
      <c r="E22" s="8" t="str">
        <f t="shared" ca="1" si="5"/>
        <v>metromart</v>
      </c>
      <c r="F22" s="8" t="str">
        <f t="shared" ca="1" si="0"/>
        <v>ბათუმი</v>
      </c>
      <c r="G22" s="9">
        <f t="shared" ca="1" si="1"/>
        <v>43949</v>
      </c>
      <c r="H22" s="9">
        <f t="shared" ca="1" si="2"/>
        <v>44681</v>
      </c>
      <c r="I22" s="8">
        <f t="shared" ca="1" si="6"/>
        <v>7</v>
      </c>
      <c r="J22" s="10">
        <f t="shared" ca="1" si="7"/>
        <v>4717.2323045121784</v>
      </c>
      <c r="K22" s="8" t="str">
        <f t="shared" ca="1" si="8"/>
        <v>PANASONIC</v>
      </c>
      <c r="L22" s="8">
        <f t="shared" ca="1" si="3"/>
        <v>11339</v>
      </c>
      <c r="M22" s="6"/>
      <c r="N22" s="5">
        <f t="shared" ca="1" si="9"/>
        <v>45046</v>
      </c>
    </row>
    <row r="23" spans="1:14" x14ac:dyDescent="0.3">
      <c r="A23" s="2">
        <v>9</v>
      </c>
      <c r="B23" s="6" t="s">
        <v>22</v>
      </c>
      <c r="C23" s="4" t="s">
        <v>384</v>
      </c>
      <c r="D23" s="8" t="str">
        <f t="shared" ca="1" si="4"/>
        <v>drone</v>
      </c>
      <c r="E23" s="8" t="str">
        <f t="shared" ca="1" si="5"/>
        <v>elitelectronics</v>
      </c>
      <c r="F23" s="8" t="str">
        <f t="shared" ca="1" si="0"/>
        <v>ზუგდიდი</v>
      </c>
      <c r="G23" s="9">
        <f t="shared" ca="1" si="1"/>
        <v>44160</v>
      </c>
      <c r="H23" s="9">
        <f t="shared" ca="1" si="2"/>
        <v>44654</v>
      </c>
      <c r="I23" s="8">
        <f t="shared" ca="1" si="6"/>
        <v>37</v>
      </c>
      <c r="J23" s="10">
        <f t="shared" ca="1" si="7"/>
        <v>3995.5906221550104</v>
      </c>
      <c r="K23" s="8" t="str">
        <f t="shared" ca="1" si="8"/>
        <v>SAMSUNG</v>
      </c>
      <c r="L23" s="8">
        <f t="shared" ca="1" si="3"/>
        <v>10957</v>
      </c>
      <c r="M23" s="6"/>
      <c r="N23" s="5">
        <f t="shared" ca="1" si="9"/>
        <v>45260</v>
      </c>
    </row>
    <row r="24" spans="1:14" x14ac:dyDescent="0.3">
      <c r="A24" s="2">
        <v>10</v>
      </c>
      <c r="B24" s="6" t="s">
        <v>24</v>
      </c>
      <c r="C24" s="4" t="s">
        <v>385</v>
      </c>
      <c r="D24" s="8" t="str">
        <f t="shared" ca="1" si="4"/>
        <v>mobile phone</v>
      </c>
      <c r="E24" s="8" t="str">
        <f t="shared" ca="1" si="5"/>
        <v>technoboom</v>
      </c>
      <c r="F24" s="8" t="str">
        <f t="shared" ca="1" si="0"/>
        <v>ბათუმი</v>
      </c>
      <c r="G24" s="9">
        <f t="shared" ca="1" si="1"/>
        <v>43915</v>
      </c>
      <c r="H24" s="9">
        <f t="shared" ca="1" si="2"/>
        <v>44668</v>
      </c>
      <c r="I24" s="8">
        <f t="shared" ca="1" si="6"/>
        <v>29</v>
      </c>
      <c r="J24" s="10">
        <f t="shared" ca="1" si="7"/>
        <v>3775.4959453484644</v>
      </c>
      <c r="K24" s="8" t="str">
        <f t="shared" ca="1" si="8"/>
        <v>LUXELL</v>
      </c>
      <c r="L24" s="8">
        <f t="shared" ca="1" si="3"/>
        <v>14891</v>
      </c>
      <c r="M24" s="6"/>
      <c r="N24" s="5">
        <f t="shared" ca="1" si="9"/>
        <v>45016</v>
      </c>
    </row>
    <row r="25" spans="1:14" x14ac:dyDescent="0.3">
      <c r="A25" s="2">
        <v>11</v>
      </c>
      <c r="B25" s="6" t="s">
        <v>386</v>
      </c>
      <c r="C25" s="4" t="s">
        <v>387</v>
      </c>
      <c r="D25" s="8" t="str">
        <f t="shared" ca="1" si="4"/>
        <v>iron</v>
      </c>
      <c r="E25" s="8" t="str">
        <f t="shared" ca="1" si="5"/>
        <v>metromart</v>
      </c>
      <c r="F25" s="8" t="str">
        <f t="shared" ca="1" si="0"/>
        <v>ბათუმი</v>
      </c>
      <c r="G25" s="9">
        <f t="shared" ca="1" si="1"/>
        <v>42757</v>
      </c>
      <c r="H25" s="9">
        <f t="shared" ca="1" si="2"/>
        <v>44746</v>
      </c>
      <c r="I25" s="8">
        <f t="shared" ca="1" si="6"/>
        <v>28</v>
      </c>
      <c r="J25" s="10">
        <f t="shared" ca="1" si="7"/>
        <v>999.53495386766735</v>
      </c>
      <c r="K25" s="8" t="str">
        <f t="shared" ca="1" si="8"/>
        <v>ELECTROLUX</v>
      </c>
      <c r="L25" s="8">
        <f t="shared" ca="1" si="3"/>
        <v>18224</v>
      </c>
      <c r="M25" s="6"/>
      <c r="N25" s="5">
        <f t="shared" ca="1" si="9"/>
        <v>43861</v>
      </c>
    </row>
    <row r="26" spans="1:14" x14ac:dyDescent="0.3">
      <c r="A26" s="2">
        <v>12</v>
      </c>
      <c r="B26" s="6" t="s">
        <v>28</v>
      </c>
      <c r="C26" s="4" t="s">
        <v>388</v>
      </c>
      <c r="D26" s="8" t="str">
        <f t="shared" ca="1" si="4"/>
        <v>laptop</v>
      </c>
      <c r="E26" s="8" t="str">
        <f t="shared" ca="1" si="5"/>
        <v>beko</v>
      </c>
      <c r="F26" s="8" t="str">
        <f t="shared" ca="1" si="0"/>
        <v>ბათუმი</v>
      </c>
      <c r="G26" s="9">
        <f t="shared" ca="1" si="1"/>
        <v>42217</v>
      </c>
      <c r="H26" s="9">
        <f t="shared" ca="1" si="2"/>
        <v>44719</v>
      </c>
      <c r="I26" s="8">
        <f t="shared" ca="1" si="6"/>
        <v>44</v>
      </c>
      <c r="J26" s="10">
        <f t="shared" ca="1" si="7"/>
        <v>2500.8508074191659</v>
      </c>
      <c r="K26" s="8" t="str">
        <f t="shared" ca="1" si="8"/>
        <v>SAACHI</v>
      </c>
      <c r="L26" s="8">
        <f t="shared" ca="1" si="3"/>
        <v>14897</v>
      </c>
      <c r="M26" s="6"/>
      <c r="N26" s="5">
        <f t="shared" ca="1" si="9"/>
        <v>43343</v>
      </c>
    </row>
    <row r="27" spans="1:14" x14ac:dyDescent="0.3">
      <c r="A27" s="2">
        <v>13</v>
      </c>
      <c r="B27" s="6" t="s">
        <v>389</v>
      </c>
      <c r="C27" s="4" t="s">
        <v>390</v>
      </c>
      <c r="D27" s="8" t="str">
        <f t="shared" ca="1" si="4"/>
        <v>playstation</v>
      </c>
      <c r="E27" s="8" t="str">
        <f t="shared" ca="1" si="5"/>
        <v>elitelectronics</v>
      </c>
      <c r="F27" s="8" t="str">
        <f t="shared" ca="1" si="0"/>
        <v>ქუთაისი</v>
      </c>
      <c r="G27" s="9">
        <f t="shared" ca="1" si="1"/>
        <v>42786</v>
      </c>
      <c r="H27" s="9">
        <f t="shared" ca="1" si="2"/>
        <v>44718</v>
      </c>
      <c r="I27" s="8">
        <f t="shared" ca="1" si="6"/>
        <v>33</v>
      </c>
      <c r="J27" s="10">
        <f t="shared" ca="1" si="7"/>
        <v>1983.7210191096569</v>
      </c>
      <c r="K27" s="8" t="str">
        <f t="shared" ca="1" si="8"/>
        <v>PANASONIC</v>
      </c>
      <c r="L27" s="8">
        <f t="shared" ca="1" si="3"/>
        <v>9814</v>
      </c>
      <c r="M27" s="6"/>
      <c r="N27" s="5">
        <f t="shared" ca="1" si="9"/>
        <v>43890</v>
      </c>
    </row>
    <row r="28" spans="1:14" x14ac:dyDescent="0.3">
      <c r="A28" s="2">
        <v>14</v>
      </c>
      <c r="B28" s="6" t="s">
        <v>31</v>
      </c>
      <c r="C28" s="4" t="s">
        <v>391</v>
      </c>
      <c r="D28" s="8" t="str">
        <f t="shared" ca="1" si="4"/>
        <v>tv</v>
      </c>
      <c r="E28" s="8" t="str">
        <f t="shared" ca="1" si="5"/>
        <v>technoboom</v>
      </c>
      <c r="F28" s="8" t="str">
        <f t="shared" ca="1" si="0"/>
        <v>თელავი</v>
      </c>
      <c r="G28" s="9">
        <f t="shared" ca="1" si="1"/>
        <v>43777</v>
      </c>
      <c r="H28" s="9">
        <f t="shared" ca="1" si="2"/>
        <v>44673</v>
      </c>
      <c r="I28" s="8">
        <f t="shared" ca="1" si="6"/>
        <v>40</v>
      </c>
      <c r="J28" s="10">
        <f t="shared" ca="1" si="7"/>
        <v>3980.6998506566692</v>
      </c>
      <c r="K28" s="8" t="str">
        <f t="shared" ca="1" si="8"/>
        <v>PANASONIC</v>
      </c>
      <c r="L28" s="8">
        <f t="shared" ca="1" si="3"/>
        <v>2273</v>
      </c>
      <c r="M28" s="6"/>
      <c r="N28" s="5">
        <f t="shared" ca="1" si="9"/>
        <v>44895</v>
      </c>
    </row>
    <row r="29" spans="1:14" x14ac:dyDescent="0.3">
      <c r="A29" s="2">
        <v>15</v>
      </c>
      <c r="B29" s="6" t="s">
        <v>392</v>
      </c>
      <c r="C29" s="4" t="s">
        <v>393</v>
      </c>
      <c r="D29" s="8" t="str">
        <f t="shared" ca="1" si="4"/>
        <v>dryer</v>
      </c>
      <c r="E29" s="8" t="str">
        <f t="shared" ca="1" si="5"/>
        <v>technoboom</v>
      </c>
      <c r="F29" s="8" t="str">
        <f t="shared" ca="1" si="0"/>
        <v>თბილისი</v>
      </c>
      <c r="G29" s="9">
        <f t="shared" ca="1" si="1"/>
        <v>43188</v>
      </c>
      <c r="H29" s="9">
        <f t="shared" ca="1" si="2"/>
        <v>44671</v>
      </c>
      <c r="I29" s="8">
        <f t="shared" ca="1" si="6"/>
        <v>36</v>
      </c>
      <c r="J29" s="10">
        <f t="shared" ca="1" si="7"/>
        <v>3162.5314535694774</v>
      </c>
      <c r="K29" s="8" t="str">
        <f t="shared" ca="1" si="8"/>
        <v>APPLE</v>
      </c>
      <c r="L29" s="8">
        <f t="shared" ca="1" si="3"/>
        <v>18845</v>
      </c>
      <c r="M29" s="6"/>
      <c r="N29" s="5">
        <f t="shared" ca="1" si="9"/>
        <v>44286</v>
      </c>
    </row>
    <row r="30" spans="1:14" x14ac:dyDescent="0.3">
      <c r="A30" s="2">
        <v>16</v>
      </c>
      <c r="B30" s="6" t="s">
        <v>35</v>
      </c>
      <c r="C30" s="4" t="s">
        <v>394</v>
      </c>
      <c r="D30" s="8" t="str">
        <f t="shared" ca="1" si="4"/>
        <v>tv</v>
      </c>
      <c r="E30" s="8" t="str">
        <f t="shared" ca="1" si="5"/>
        <v>technoboom</v>
      </c>
      <c r="F30" s="8" t="str">
        <f t="shared" ca="1" si="0"/>
        <v>ფოთი</v>
      </c>
      <c r="G30" s="9">
        <f t="shared" ca="1" si="1"/>
        <v>44010</v>
      </c>
      <c r="H30" s="9">
        <f t="shared" ca="1" si="2"/>
        <v>44753</v>
      </c>
      <c r="I30" s="8">
        <f t="shared" ca="1" si="6"/>
        <v>15</v>
      </c>
      <c r="J30" s="10">
        <f t="shared" ca="1" si="7"/>
        <v>4409.3669180095039</v>
      </c>
      <c r="K30" s="8" t="str">
        <f t="shared" ca="1" si="8"/>
        <v>WHIRLPOOL</v>
      </c>
      <c r="L30" s="8">
        <f t="shared" ca="1" si="3"/>
        <v>7072</v>
      </c>
      <c r="M30" s="6"/>
      <c r="N30" s="5">
        <f t="shared" ca="1" si="9"/>
        <v>45107</v>
      </c>
    </row>
    <row r="31" spans="1:14" x14ac:dyDescent="0.3">
      <c r="A31" s="2">
        <v>17</v>
      </c>
      <c r="B31" s="6" t="s">
        <v>37</v>
      </c>
      <c r="C31" s="4" t="s">
        <v>395</v>
      </c>
      <c r="D31" s="8" t="str">
        <f t="shared" ca="1" si="4"/>
        <v>mobile phone</v>
      </c>
      <c r="E31" s="8" t="str">
        <f t="shared" ca="1" si="5"/>
        <v>gigant</v>
      </c>
      <c r="F31" s="8" t="str">
        <f t="shared" ca="1" si="0"/>
        <v>თბილისი</v>
      </c>
      <c r="G31" s="9">
        <f t="shared" ca="1" si="1"/>
        <v>44119</v>
      </c>
      <c r="H31" s="9">
        <f t="shared" ca="1" si="2"/>
        <v>44748</v>
      </c>
      <c r="I31" s="8">
        <f t="shared" ca="1" si="6"/>
        <v>21</v>
      </c>
      <c r="J31" s="10">
        <f t="shared" ca="1" si="7"/>
        <v>1371.8221270431056</v>
      </c>
      <c r="K31" s="8" t="str">
        <f t="shared" ca="1" si="8"/>
        <v>KENWOOD</v>
      </c>
      <c r="L31" s="8">
        <f t="shared" ca="1" si="3"/>
        <v>6226</v>
      </c>
      <c r="M31" s="6"/>
      <c r="N31" s="5">
        <f t="shared" ca="1" si="9"/>
        <v>45230</v>
      </c>
    </row>
    <row r="32" spans="1:14" x14ac:dyDescent="0.3">
      <c r="A32" s="2">
        <v>18</v>
      </c>
      <c r="B32" s="6" t="s">
        <v>396</v>
      </c>
      <c r="C32" s="4" t="s">
        <v>397</v>
      </c>
      <c r="D32" s="8" t="str">
        <f t="shared" ca="1" si="4"/>
        <v>home cinema</v>
      </c>
      <c r="E32" s="8" t="str">
        <f t="shared" ca="1" si="5"/>
        <v>megatechnica</v>
      </c>
      <c r="F32" s="8" t="str">
        <f t="shared" ca="1" si="0"/>
        <v>გორი</v>
      </c>
      <c r="G32" s="9">
        <f t="shared" ca="1" si="1"/>
        <v>42927</v>
      </c>
      <c r="H32" s="9">
        <f t="shared" ca="1" si="2"/>
        <v>44641</v>
      </c>
      <c r="I32" s="8">
        <f t="shared" ca="1" si="6"/>
        <v>33</v>
      </c>
      <c r="J32" s="10">
        <f t="shared" ca="1" si="7"/>
        <v>317.11997276350422</v>
      </c>
      <c r="K32" s="8" t="str">
        <f t="shared" ca="1" si="8"/>
        <v>ZANUSSI</v>
      </c>
      <c r="L32" s="8">
        <f t="shared" ca="1" si="3"/>
        <v>13106</v>
      </c>
      <c r="M32" s="6"/>
      <c r="N32" s="5">
        <f t="shared" ca="1" si="9"/>
        <v>44043</v>
      </c>
    </row>
    <row r="33" spans="1:14" x14ac:dyDescent="0.3">
      <c r="A33" s="2">
        <v>19</v>
      </c>
      <c r="B33" s="6" t="s">
        <v>40</v>
      </c>
      <c r="C33" s="4" t="s">
        <v>398</v>
      </c>
      <c r="D33" s="8" t="str">
        <f t="shared" ca="1" si="4"/>
        <v>playstation</v>
      </c>
      <c r="E33" s="8" t="str">
        <f t="shared" ca="1" si="5"/>
        <v>gorgia</v>
      </c>
      <c r="F33" s="8" t="str">
        <f t="shared" ca="1" si="0"/>
        <v>ქუთაისი</v>
      </c>
      <c r="G33" s="9">
        <f t="shared" ca="1" si="1"/>
        <v>43580</v>
      </c>
      <c r="H33" s="9">
        <f t="shared" ca="1" si="2"/>
        <v>44669</v>
      </c>
      <c r="I33" s="8">
        <f t="shared" ca="1" si="6"/>
        <v>20</v>
      </c>
      <c r="J33" s="10">
        <f t="shared" ca="1" si="7"/>
        <v>4111.6557269929317</v>
      </c>
      <c r="K33" s="8" t="str">
        <f t="shared" ca="1" si="8"/>
        <v>ELECTROLUX</v>
      </c>
      <c r="L33" s="8">
        <f t="shared" ca="1" si="3"/>
        <v>19457</v>
      </c>
      <c r="M33" s="6"/>
      <c r="N33" s="5">
        <f t="shared" ca="1" si="9"/>
        <v>44681</v>
      </c>
    </row>
    <row r="34" spans="1:14" x14ac:dyDescent="0.3">
      <c r="A34" s="2">
        <v>20</v>
      </c>
      <c r="B34" s="6" t="s">
        <v>399</v>
      </c>
      <c r="C34" s="4" t="s">
        <v>400</v>
      </c>
      <c r="D34" s="8" t="str">
        <f t="shared" ca="1" si="4"/>
        <v>iron</v>
      </c>
      <c r="E34" s="8" t="str">
        <f t="shared" ca="1" si="5"/>
        <v>metromart</v>
      </c>
      <c r="F34" s="8" t="str">
        <f t="shared" ca="1" si="0"/>
        <v>ბათუმი</v>
      </c>
      <c r="G34" s="9">
        <f t="shared" ca="1" si="1"/>
        <v>43642</v>
      </c>
      <c r="H34" s="9">
        <f t="shared" ca="1" si="2"/>
        <v>44634</v>
      </c>
      <c r="I34" s="8">
        <f t="shared" ca="1" si="6"/>
        <v>35</v>
      </c>
      <c r="J34" s="10">
        <f t="shared" ca="1" si="7"/>
        <v>4169.3525313735499</v>
      </c>
      <c r="K34" s="8" t="str">
        <f t="shared" ca="1" si="8"/>
        <v>INDESIT</v>
      </c>
      <c r="L34" s="8">
        <f t="shared" ca="1" si="3"/>
        <v>17630</v>
      </c>
      <c r="M34" s="6"/>
      <c r="N34" s="5">
        <f t="shared" ca="1" si="9"/>
        <v>44742</v>
      </c>
    </row>
    <row r="35" spans="1:14" x14ac:dyDescent="0.3">
      <c r="A35" s="2">
        <v>21</v>
      </c>
      <c r="B35" s="6" t="s">
        <v>401</v>
      </c>
      <c r="C35" s="4" t="s">
        <v>402</v>
      </c>
      <c r="D35" s="8" t="str">
        <f t="shared" ca="1" si="4"/>
        <v>joystick</v>
      </c>
      <c r="E35" s="8" t="str">
        <f t="shared" ca="1" si="5"/>
        <v>gorgia</v>
      </c>
      <c r="F35" s="8" t="str">
        <f t="shared" ca="1" si="0"/>
        <v>თელავი</v>
      </c>
      <c r="G35" s="9">
        <f t="shared" ca="1" si="1"/>
        <v>43152</v>
      </c>
      <c r="H35" s="9">
        <f t="shared" ca="1" si="2"/>
        <v>44684</v>
      </c>
      <c r="I35" s="8">
        <f t="shared" ca="1" si="6"/>
        <v>3</v>
      </c>
      <c r="J35" s="10">
        <f t="shared" ca="1" si="7"/>
        <v>3856.9087688810164</v>
      </c>
      <c r="K35" s="8" t="str">
        <f t="shared" ca="1" si="8"/>
        <v>FRANKO</v>
      </c>
      <c r="L35" s="8">
        <f t="shared" ca="1" si="3"/>
        <v>19679</v>
      </c>
      <c r="M35" s="6"/>
      <c r="N35" s="5">
        <f t="shared" ca="1" si="9"/>
        <v>44255</v>
      </c>
    </row>
    <row r="36" spans="1:14" x14ac:dyDescent="0.3">
      <c r="A36" s="2">
        <v>22</v>
      </c>
      <c r="B36" s="6" t="s">
        <v>46</v>
      </c>
      <c r="C36" s="4" t="s">
        <v>403</v>
      </c>
      <c r="D36" s="8" t="str">
        <f t="shared" ca="1" si="4"/>
        <v>drone</v>
      </c>
      <c r="E36" s="8" t="str">
        <f t="shared" ca="1" si="5"/>
        <v>smiley</v>
      </c>
      <c r="F36" s="8" t="str">
        <f t="shared" ca="1" si="0"/>
        <v>ბათუმი</v>
      </c>
      <c r="G36" s="9">
        <f t="shared" ca="1" si="1"/>
        <v>42305</v>
      </c>
      <c r="H36" s="9">
        <f t="shared" ca="1" si="2"/>
        <v>44746</v>
      </c>
      <c r="I36" s="8">
        <f t="shared" ca="1" si="6"/>
        <v>41</v>
      </c>
      <c r="J36" s="10">
        <f t="shared" ca="1" si="7"/>
        <v>2207.9067185592226</v>
      </c>
      <c r="K36" s="8" t="str">
        <f t="shared" ca="1" si="8"/>
        <v>KENWOOD</v>
      </c>
      <c r="L36" s="8">
        <f t="shared" ca="1" si="3"/>
        <v>14978</v>
      </c>
      <c r="M36" s="6"/>
      <c r="N36" s="5">
        <f t="shared" ca="1" si="9"/>
        <v>43404</v>
      </c>
    </row>
    <row r="37" spans="1:14" x14ac:dyDescent="0.3">
      <c r="A37" s="2">
        <v>23</v>
      </c>
      <c r="B37" s="6" t="s">
        <v>48</v>
      </c>
      <c r="C37" s="4" t="s">
        <v>404</v>
      </c>
      <c r="D37" s="8" t="str">
        <f t="shared" ca="1" si="4"/>
        <v>drone</v>
      </c>
      <c r="E37" s="8" t="str">
        <f t="shared" ca="1" si="5"/>
        <v>zoommer</v>
      </c>
      <c r="F37" s="8" t="str">
        <f t="shared" ca="1" si="0"/>
        <v>გორი</v>
      </c>
      <c r="G37" s="9">
        <f t="shared" ca="1" si="1"/>
        <v>41994</v>
      </c>
      <c r="H37" s="9">
        <f t="shared" ca="1" si="2"/>
        <v>44617</v>
      </c>
      <c r="I37" s="8">
        <f t="shared" ca="1" si="6"/>
        <v>34</v>
      </c>
      <c r="J37" s="10">
        <f t="shared" ca="1" si="7"/>
        <v>946.42550678809766</v>
      </c>
      <c r="K37" s="8" t="str">
        <f t="shared" ca="1" si="8"/>
        <v>APPLE</v>
      </c>
      <c r="L37" s="8">
        <f t="shared" ca="1" si="3"/>
        <v>12046</v>
      </c>
      <c r="M37" s="6"/>
      <c r="N37" s="5">
        <f t="shared" ca="1" si="9"/>
        <v>43100</v>
      </c>
    </row>
    <row r="38" spans="1:14" x14ac:dyDescent="0.3">
      <c r="A38" s="2">
        <v>24</v>
      </c>
      <c r="B38" s="6" t="s">
        <v>50</v>
      </c>
      <c r="C38" s="4" t="s">
        <v>405</v>
      </c>
      <c r="D38" s="8" t="str">
        <f t="shared" ca="1" si="4"/>
        <v>grill</v>
      </c>
      <c r="E38" s="8" t="str">
        <f t="shared" ca="1" si="5"/>
        <v>smiley</v>
      </c>
      <c r="F38" s="8" t="str">
        <f t="shared" ca="1" si="0"/>
        <v>ზუგდიდი</v>
      </c>
      <c r="G38" s="9">
        <f t="shared" ca="1" si="1"/>
        <v>44378</v>
      </c>
      <c r="H38" s="9">
        <f t="shared" ca="1" si="2"/>
        <v>44731</v>
      </c>
      <c r="I38" s="8">
        <f t="shared" ca="1" si="6"/>
        <v>12</v>
      </c>
      <c r="J38" s="10">
        <f t="shared" ca="1" si="7"/>
        <v>4107.5097391222889</v>
      </c>
      <c r="K38" s="8" t="str">
        <f t="shared" ca="1" si="8"/>
        <v>FRANKO</v>
      </c>
      <c r="L38" s="8">
        <f t="shared" ca="1" si="3"/>
        <v>9785</v>
      </c>
      <c r="M38" s="6"/>
      <c r="N38" s="5">
        <f t="shared" ca="1" si="9"/>
        <v>45504</v>
      </c>
    </row>
    <row r="39" spans="1:14" x14ac:dyDescent="0.3">
      <c r="A39" s="2">
        <v>25</v>
      </c>
      <c r="B39" s="6" t="s">
        <v>52</v>
      </c>
      <c r="C39" s="4" t="s">
        <v>406</v>
      </c>
      <c r="D39" s="8" t="str">
        <f t="shared" ca="1" si="4"/>
        <v>xbox</v>
      </c>
      <c r="E39" s="8" t="str">
        <f t="shared" ca="1" si="5"/>
        <v>altaok</v>
      </c>
      <c r="F39" s="8" t="str">
        <f t="shared" ca="1" si="0"/>
        <v>თელავი</v>
      </c>
      <c r="G39" s="9">
        <f t="shared" ca="1" si="1"/>
        <v>42202</v>
      </c>
      <c r="H39" s="9">
        <f t="shared" ca="1" si="2"/>
        <v>44720</v>
      </c>
      <c r="I39" s="8">
        <f t="shared" ca="1" si="6"/>
        <v>31</v>
      </c>
      <c r="J39" s="10">
        <f t="shared" ca="1" si="7"/>
        <v>2467.5016751080439</v>
      </c>
      <c r="K39" s="8" t="str">
        <f t="shared" ca="1" si="8"/>
        <v>SONY</v>
      </c>
      <c r="L39" s="8">
        <f t="shared" ca="1" si="3"/>
        <v>956</v>
      </c>
      <c r="M39" s="6"/>
      <c r="N39" s="5">
        <f t="shared" ca="1" si="9"/>
        <v>43312</v>
      </c>
    </row>
    <row r="40" spans="1:14" x14ac:dyDescent="0.3">
      <c r="A40" s="2">
        <v>26</v>
      </c>
      <c r="B40" s="6" t="s">
        <v>54</v>
      </c>
      <c r="C40" s="4" t="s">
        <v>407</v>
      </c>
      <c r="D40" s="8" t="str">
        <f t="shared" ca="1" si="4"/>
        <v>drone</v>
      </c>
      <c r="E40" s="8" t="str">
        <f t="shared" ca="1" si="5"/>
        <v>zoommer</v>
      </c>
      <c r="F40" s="8" t="str">
        <f t="shared" ca="1" si="0"/>
        <v>გორი</v>
      </c>
      <c r="G40" s="9">
        <f t="shared" ca="1" si="1"/>
        <v>42039</v>
      </c>
      <c r="H40" s="9">
        <f t="shared" ca="1" si="2"/>
        <v>44708</v>
      </c>
      <c r="I40" s="8">
        <f t="shared" ca="1" si="6"/>
        <v>9</v>
      </c>
      <c r="J40" s="10">
        <f t="shared" ca="1" si="7"/>
        <v>1584.4490950890581</v>
      </c>
      <c r="K40" s="8" t="str">
        <f t="shared" ca="1" si="8"/>
        <v>INDESIT</v>
      </c>
      <c r="L40" s="8">
        <f t="shared" ca="1" si="3"/>
        <v>13085</v>
      </c>
      <c r="M40" s="6"/>
      <c r="N40" s="5">
        <f t="shared" ca="1" si="9"/>
        <v>43159</v>
      </c>
    </row>
    <row r="41" spans="1:14" x14ac:dyDescent="0.3">
      <c r="A41" s="2">
        <v>27</v>
      </c>
      <c r="B41" s="6" t="s">
        <v>56</v>
      </c>
      <c r="C41" s="4" t="s">
        <v>408</v>
      </c>
      <c r="D41" s="8" t="str">
        <f t="shared" ca="1" si="4"/>
        <v>iron</v>
      </c>
      <c r="E41" s="8" t="str">
        <f t="shared" ca="1" si="5"/>
        <v>technoboom</v>
      </c>
      <c r="F41" s="8" t="str">
        <f t="shared" ca="1" si="0"/>
        <v>თელავი</v>
      </c>
      <c r="G41" s="9">
        <f t="shared" ca="1" si="1"/>
        <v>43221</v>
      </c>
      <c r="H41" s="9">
        <f t="shared" ca="1" si="2"/>
        <v>44771</v>
      </c>
      <c r="I41" s="8">
        <f t="shared" ca="1" si="6"/>
        <v>25</v>
      </c>
      <c r="J41" s="10">
        <f t="shared" ca="1" si="7"/>
        <v>3808.4957457129813</v>
      </c>
      <c r="K41" s="8" t="str">
        <f t="shared" ca="1" si="8"/>
        <v>ZANUSSI</v>
      </c>
      <c r="L41" s="8">
        <f t="shared" ca="1" si="3"/>
        <v>6451</v>
      </c>
      <c r="M41" s="6"/>
      <c r="N41" s="5">
        <f t="shared" ca="1" si="9"/>
        <v>44347</v>
      </c>
    </row>
    <row r="42" spans="1:14" x14ac:dyDescent="0.3">
      <c r="A42" s="2">
        <v>28</v>
      </c>
      <c r="B42" s="6" t="s">
        <v>58</v>
      </c>
      <c r="C42" s="4" t="s">
        <v>409</v>
      </c>
      <c r="D42" s="8" t="str">
        <f t="shared" ca="1" si="4"/>
        <v>blender</v>
      </c>
      <c r="E42" s="8" t="str">
        <f t="shared" ca="1" si="5"/>
        <v>zoommer</v>
      </c>
      <c r="F42" s="8" t="str">
        <f t="shared" ca="1" si="0"/>
        <v>თბილისი</v>
      </c>
      <c r="G42" s="9">
        <f t="shared" ca="1" si="1"/>
        <v>44343</v>
      </c>
      <c r="H42" s="9">
        <f t="shared" ca="1" si="2"/>
        <v>44676</v>
      </c>
      <c r="I42" s="8">
        <f t="shared" ca="1" si="6"/>
        <v>10</v>
      </c>
      <c r="J42" s="10">
        <f t="shared" ca="1" si="7"/>
        <v>3084.300844063247</v>
      </c>
      <c r="K42" s="8" t="str">
        <f t="shared" ca="1" si="8"/>
        <v>LUXELL</v>
      </c>
      <c r="L42" s="8">
        <f t="shared" ca="1" si="3"/>
        <v>4206</v>
      </c>
      <c r="M42" s="6"/>
      <c r="N42" s="5">
        <f t="shared" ca="1" si="9"/>
        <v>45443</v>
      </c>
    </row>
    <row r="43" spans="1:14" x14ac:dyDescent="0.3">
      <c r="A43" s="2">
        <v>29</v>
      </c>
      <c r="B43" s="6" t="s">
        <v>410</v>
      </c>
      <c r="C43" s="4" t="s">
        <v>411</v>
      </c>
      <c r="D43" s="8" t="str">
        <f t="shared" ca="1" si="4"/>
        <v>iron</v>
      </c>
      <c r="E43" s="8" t="str">
        <f t="shared" ca="1" si="5"/>
        <v>megatechnica</v>
      </c>
      <c r="F43" s="8" t="str">
        <f t="shared" ca="1" si="0"/>
        <v>თელავი</v>
      </c>
      <c r="G43" s="9">
        <f t="shared" ca="1" si="1"/>
        <v>42520</v>
      </c>
      <c r="H43" s="9">
        <f t="shared" ca="1" si="2"/>
        <v>44706</v>
      </c>
      <c r="I43" s="8">
        <f t="shared" ca="1" si="6"/>
        <v>19</v>
      </c>
      <c r="J43" s="10">
        <f t="shared" ca="1" si="7"/>
        <v>3541.3371744785377</v>
      </c>
      <c r="K43" s="8" t="str">
        <f t="shared" ca="1" si="8"/>
        <v>PANASONIC</v>
      </c>
      <c r="L43" s="8">
        <f t="shared" ca="1" si="3"/>
        <v>3572</v>
      </c>
      <c r="M43" s="6"/>
      <c r="N43" s="5">
        <f t="shared" ca="1" si="9"/>
        <v>43616</v>
      </c>
    </row>
    <row r="44" spans="1:14" x14ac:dyDescent="0.3">
      <c r="A44" s="2">
        <v>30</v>
      </c>
      <c r="B44" s="6" t="s">
        <v>62</v>
      </c>
      <c r="C44" s="4" t="s">
        <v>412</v>
      </c>
      <c r="D44" s="8" t="str">
        <f t="shared" ca="1" si="4"/>
        <v>playstation</v>
      </c>
      <c r="E44" s="8" t="str">
        <f t="shared" ca="1" si="5"/>
        <v>altaok</v>
      </c>
      <c r="F44" s="8" t="str">
        <f t="shared" ca="1" si="0"/>
        <v>გორი</v>
      </c>
      <c r="G44" s="9">
        <f t="shared" ca="1" si="1"/>
        <v>42848</v>
      </c>
      <c r="H44" s="9">
        <f t="shared" ca="1" si="2"/>
        <v>44756</v>
      </c>
      <c r="I44" s="8">
        <f t="shared" ca="1" si="6"/>
        <v>28</v>
      </c>
      <c r="J44" s="10">
        <f t="shared" ca="1" si="7"/>
        <v>1093.5251282217155</v>
      </c>
      <c r="K44" s="8" t="str">
        <f t="shared" ca="1" si="8"/>
        <v>PHILIPS</v>
      </c>
      <c r="L44" s="8">
        <f t="shared" ca="1" si="3"/>
        <v>13460</v>
      </c>
      <c r="M44" s="6"/>
      <c r="N44" s="5">
        <f t="shared" ca="1" si="9"/>
        <v>43951</v>
      </c>
    </row>
    <row r="45" spans="1:14" x14ac:dyDescent="0.3">
      <c r="A45" s="2">
        <v>31</v>
      </c>
      <c r="B45" s="6" t="s">
        <v>413</v>
      </c>
      <c r="C45" s="4" t="s">
        <v>414</v>
      </c>
      <c r="D45" s="8" t="str">
        <f t="shared" ca="1" si="4"/>
        <v>washing machine</v>
      </c>
      <c r="E45" s="8" t="str">
        <f t="shared" ca="1" si="5"/>
        <v>elitelectronics</v>
      </c>
      <c r="F45" s="8" t="str">
        <f t="shared" ca="1" si="0"/>
        <v>გორი</v>
      </c>
      <c r="G45" s="9">
        <f t="shared" ca="1" si="1"/>
        <v>42199</v>
      </c>
      <c r="H45" s="9">
        <f t="shared" ca="1" si="2"/>
        <v>44644</v>
      </c>
      <c r="I45" s="8">
        <f t="shared" ca="1" si="6"/>
        <v>39</v>
      </c>
      <c r="J45" s="10">
        <f t="shared" ca="1" si="7"/>
        <v>1498.8286736758025</v>
      </c>
      <c r="K45" s="8" t="str">
        <f t="shared" ca="1" si="8"/>
        <v>WHIRLPOOL</v>
      </c>
      <c r="L45" s="8">
        <f t="shared" ca="1" si="3"/>
        <v>12203</v>
      </c>
      <c r="M45" s="6"/>
      <c r="N45" s="5">
        <f t="shared" ca="1" si="9"/>
        <v>43312</v>
      </c>
    </row>
    <row r="46" spans="1:14" x14ac:dyDescent="0.3">
      <c r="A46" s="2">
        <v>32</v>
      </c>
      <c r="B46" s="6" t="s">
        <v>65</v>
      </c>
      <c r="C46" s="4" t="s">
        <v>415</v>
      </c>
      <c r="D46" s="8" t="str">
        <f t="shared" ca="1" si="4"/>
        <v>joystick</v>
      </c>
      <c r="E46" s="8" t="str">
        <f t="shared" ca="1" si="5"/>
        <v>gorgia</v>
      </c>
      <c r="F46" s="8" t="str">
        <f t="shared" ca="1" si="0"/>
        <v>მცხეთა</v>
      </c>
      <c r="G46" s="9">
        <f t="shared" ca="1" si="1"/>
        <v>41710</v>
      </c>
      <c r="H46" s="9">
        <f t="shared" ca="1" si="2"/>
        <v>44651</v>
      </c>
      <c r="I46" s="8">
        <f t="shared" ca="1" si="6"/>
        <v>13</v>
      </c>
      <c r="J46" s="10">
        <f t="shared" ca="1" si="7"/>
        <v>3994.7480506525521</v>
      </c>
      <c r="K46" s="8" t="str">
        <f t="shared" ca="1" si="8"/>
        <v>APPLE</v>
      </c>
      <c r="L46" s="8">
        <f t="shared" ca="1" si="3"/>
        <v>14244</v>
      </c>
      <c r="M46" s="6"/>
      <c r="N46" s="5">
        <f t="shared" ca="1" si="9"/>
        <v>42825</v>
      </c>
    </row>
    <row r="47" spans="1:14" x14ac:dyDescent="0.3">
      <c r="A47" s="2">
        <v>33</v>
      </c>
      <c r="B47" s="6" t="s">
        <v>67</v>
      </c>
      <c r="C47" s="4" t="s">
        <v>416</v>
      </c>
      <c r="D47" s="8" t="str">
        <f t="shared" ca="1" si="4"/>
        <v>playstation</v>
      </c>
      <c r="E47" s="8" t="str">
        <f t="shared" ca="1" si="5"/>
        <v>smiley</v>
      </c>
      <c r="F47" s="8" t="str">
        <f t="shared" ca="1" si="0"/>
        <v>ზუგდიდი</v>
      </c>
      <c r="G47" s="9">
        <f t="shared" ca="1" si="1"/>
        <v>42782</v>
      </c>
      <c r="H47" s="9">
        <f t="shared" ca="1" si="2"/>
        <v>44633</v>
      </c>
      <c r="I47" s="8">
        <f t="shared" ca="1" si="6"/>
        <v>34</v>
      </c>
      <c r="J47" s="10">
        <f t="shared" ca="1" si="7"/>
        <v>4606.1860018394482</v>
      </c>
      <c r="K47" s="8" t="str">
        <f t="shared" ca="1" si="8"/>
        <v>ELECTROLUX</v>
      </c>
      <c r="L47" s="8">
        <f t="shared" ca="1" si="3"/>
        <v>18134</v>
      </c>
      <c r="M47" s="6"/>
      <c r="N47" s="5">
        <f t="shared" ca="1" si="9"/>
        <v>43890</v>
      </c>
    </row>
    <row r="48" spans="1:14" x14ac:dyDescent="0.3">
      <c r="A48" s="2">
        <v>34</v>
      </c>
      <c r="B48" s="6" t="s">
        <v>69</v>
      </c>
      <c r="C48" s="4" t="s">
        <v>417</v>
      </c>
      <c r="D48" s="8" t="str">
        <f t="shared" ca="1" si="4"/>
        <v>tv</v>
      </c>
      <c r="E48" s="8" t="str">
        <f t="shared" ca="1" si="5"/>
        <v>megatechnica</v>
      </c>
      <c r="F48" s="8" t="str">
        <f t="shared" ca="1" si="0"/>
        <v>თბილისი</v>
      </c>
      <c r="G48" s="9">
        <f t="shared" ca="1" si="1"/>
        <v>43931</v>
      </c>
      <c r="H48" s="9">
        <f t="shared" ca="1" si="2"/>
        <v>44710</v>
      </c>
      <c r="I48" s="8">
        <f t="shared" ca="1" si="6"/>
        <v>12</v>
      </c>
      <c r="J48" s="10">
        <f t="shared" ca="1" si="7"/>
        <v>323.44594906336454</v>
      </c>
      <c r="K48" s="8" t="str">
        <f t="shared" ca="1" si="8"/>
        <v>SONY</v>
      </c>
      <c r="L48" s="8">
        <f t="shared" ca="1" si="3"/>
        <v>16010</v>
      </c>
      <c r="M48" s="6"/>
      <c r="N48" s="5">
        <f t="shared" ca="1" si="9"/>
        <v>45046</v>
      </c>
    </row>
    <row r="49" spans="1:14" x14ac:dyDescent="0.3">
      <c r="A49" s="2">
        <v>35</v>
      </c>
      <c r="B49" s="6" t="s">
        <v>71</v>
      </c>
      <c r="C49" s="4" t="s">
        <v>418</v>
      </c>
      <c r="D49" s="8" t="str">
        <f t="shared" ca="1" si="4"/>
        <v>air condition</v>
      </c>
      <c r="E49" s="8" t="str">
        <f t="shared" ca="1" si="5"/>
        <v>altaok</v>
      </c>
      <c r="F49" s="8" t="str">
        <f t="shared" ca="1" si="0"/>
        <v>ზუგდიდი</v>
      </c>
      <c r="G49" s="9">
        <f t="shared" ca="1" si="1"/>
        <v>41734</v>
      </c>
      <c r="H49" s="9">
        <f t="shared" ca="1" si="2"/>
        <v>44748</v>
      </c>
      <c r="I49" s="8">
        <f t="shared" ca="1" si="6"/>
        <v>31</v>
      </c>
      <c r="J49" s="10">
        <f t="shared" ca="1" si="7"/>
        <v>2595.7013351691876</v>
      </c>
      <c r="K49" s="8" t="str">
        <f t="shared" ca="1" si="8"/>
        <v>LUXELL</v>
      </c>
      <c r="L49" s="8">
        <f t="shared" ca="1" si="3"/>
        <v>13502</v>
      </c>
      <c r="M49" s="6"/>
      <c r="N49" s="5">
        <f t="shared" ca="1" si="9"/>
        <v>42855</v>
      </c>
    </row>
    <row r="50" spans="1:14" x14ac:dyDescent="0.3">
      <c r="A50" s="2">
        <v>36</v>
      </c>
      <c r="B50" s="6" t="s">
        <v>419</v>
      </c>
      <c r="C50" s="4" t="s">
        <v>420</v>
      </c>
      <c r="D50" s="8" t="str">
        <f t="shared" ca="1" si="4"/>
        <v>mobile phone</v>
      </c>
      <c r="E50" s="8" t="str">
        <f t="shared" ca="1" si="5"/>
        <v>gigant</v>
      </c>
      <c r="F50" s="8" t="str">
        <f t="shared" ca="1" si="0"/>
        <v>ბათუმი</v>
      </c>
      <c r="G50" s="9">
        <f t="shared" ca="1" si="1"/>
        <v>43586</v>
      </c>
      <c r="H50" s="9">
        <f t="shared" ca="1" si="2"/>
        <v>44772</v>
      </c>
      <c r="I50" s="8">
        <f t="shared" ca="1" si="6"/>
        <v>43</v>
      </c>
      <c r="J50" s="10">
        <f t="shared" ca="1" si="7"/>
        <v>1706.5972743303637</v>
      </c>
      <c r="K50" s="8" t="str">
        <f t="shared" ca="1" si="8"/>
        <v>WHIRLPOOL</v>
      </c>
      <c r="L50" s="8">
        <f t="shared" ca="1" si="3"/>
        <v>14716</v>
      </c>
      <c r="M50" s="6"/>
      <c r="N50" s="5">
        <f t="shared" ca="1" si="9"/>
        <v>44712</v>
      </c>
    </row>
    <row r="51" spans="1:14" x14ac:dyDescent="0.3">
      <c r="A51" s="2">
        <v>37</v>
      </c>
      <c r="B51" s="6" t="s">
        <v>74</v>
      </c>
      <c r="C51" s="4" t="s">
        <v>421</v>
      </c>
      <c r="D51" s="8" t="str">
        <f t="shared" ca="1" si="4"/>
        <v>iron</v>
      </c>
      <c r="E51" s="8" t="str">
        <f t="shared" ca="1" si="5"/>
        <v>altaok</v>
      </c>
      <c r="F51" s="8" t="str">
        <f t="shared" ca="1" si="0"/>
        <v>მცხეთა</v>
      </c>
      <c r="G51" s="9">
        <f t="shared" ca="1" si="1"/>
        <v>43686</v>
      </c>
      <c r="H51" s="9">
        <f t="shared" ca="1" si="2"/>
        <v>44668</v>
      </c>
      <c r="I51" s="8">
        <f t="shared" ca="1" si="6"/>
        <v>48</v>
      </c>
      <c r="J51" s="10">
        <f t="shared" ca="1" si="7"/>
        <v>3010.0910446778817</v>
      </c>
      <c r="K51" s="8" t="str">
        <f t="shared" ca="1" si="8"/>
        <v>PHILIPS</v>
      </c>
      <c r="L51" s="8">
        <f t="shared" ca="1" si="3"/>
        <v>16945</v>
      </c>
      <c r="M51" s="6"/>
      <c r="N51" s="5">
        <f t="shared" ca="1" si="9"/>
        <v>44804</v>
      </c>
    </row>
    <row r="52" spans="1:14" x14ac:dyDescent="0.3">
      <c r="A52" s="2">
        <v>38</v>
      </c>
      <c r="B52" s="6" t="s">
        <v>76</v>
      </c>
      <c r="C52" s="4" t="s">
        <v>422</v>
      </c>
      <c r="D52" s="8" t="str">
        <f t="shared" ca="1" si="4"/>
        <v>mobile phone</v>
      </c>
      <c r="E52" s="8" t="str">
        <f t="shared" ca="1" si="5"/>
        <v>beko</v>
      </c>
      <c r="F52" s="8" t="str">
        <f t="shared" ca="1" si="0"/>
        <v>მცხეთა</v>
      </c>
      <c r="G52" s="9">
        <f t="shared" ca="1" si="1"/>
        <v>43060</v>
      </c>
      <c r="H52" s="9">
        <f t="shared" ca="1" si="2"/>
        <v>44610</v>
      </c>
      <c r="I52" s="8">
        <f t="shared" ca="1" si="6"/>
        <v>20</v>
      </c>
      <c r="J52" s="10">
        <f t="shared" ca="1" si="7"/>
        <v>2218.3972995675476</v>
      </c>
      <c r="K52" s="8" t="str">
        <f t="shared" ca="1" si="8"/>
        <v>INDESIT</v>
      </c>
      <c r="L52" s="8">
        <f t="shared" ca="1" si="3"/>
        <v>12737</v>
      </c>
      <c r="M52" s="6"/>
      <c r="N52" s="5">
        <f t="shared" ca="1" si="9"/>
        <v>44165</v>
      </c>
    </row>
    <row r="53" spans="1:14" x14ac:dyDescent="0.3">
      <c r="A53" s="2">
        <v>39</v>
      </c>
      <c r="B53" s="6" t="s">
        <v>78</v>
      </c>
      <c r="C53" s="4" t="s">
        <v>423</v>
      </c>
      <c r="D53" s="8" t="str">
        <f t="shared" ca="1" si="4"/>
        <v>air condition</v>
      </c>
      <c r="E53" s="8" t="str">
        <f t="shared" ca="1" si="5"/>
        <v>beko</v>
      </c>
      <c r="F53" s="8" t="str">
        <f t="shared" ca="1" si="0"/>
        <v>ფოთი</v>
      </c>
      <c r="G53" s="9">
        <f t="shared" ca="1" si="1"/>
        <v>44415</v>
      </c>
      <c r="H53" s="9">
        <f t="shared" ca="1" si="2"/>
        <v>44756</v>
      </c>
      <c r="I53" s="8">
        <f t="shared" ca="1" si="6"/>
        <v>17</v>
      </c>
      <c r="J53" s="10">
        <f t="shared" ca="1" si="7"/>
        <v>1537.4177182947383</v>
      </c>
      <c r="K53" s="8" t="str">
        <f t="shared" ca="1" si="8"/>
        <v>WHIRLPOOL</v>
      </c>
      <c r="L53" s="8">
        <f t="shared" ca="1" si="3"/>
        <v>2890</v>
      </c>
      <c r="M53" s="6"/>
      <c r="N53" s="5">
        <f t="shared" ca="1" si="9"/>
        <v>45535</v>
      </c>
    </row>
    <row r="54" spans="1:14" x14ac:dyDescent="0.3">
      <c r="A54" s="2">
        <v>40</v>
      </c>
      <c r="B54" s="6" t="s">
        <v>80</v>
      </c>
      <c r="C54" s="4" t="s">
        <v>424</v>
      </c>
      <c r="D54" s="8" t="str">
        <f t="shared" ca="1" si="4"/>
        <v>playstation</v>
      </c>
      <c r="E54" s="8" t="str">
        <f t="shared" ca="1" si="5"/>
        <v>zoommer</v>
      </c>
      <c r="F54" s="8" t="str">
        <f t="shared" ca="1" si="0"/>
        <v>ფოთი</v>
      </c>
      <c r="G54" s="9">
        <f t="shared" ca="1" si="1"/>
        <v>42455</v>
      </c>
      <c r="H54" s="9">
        <f t="shared" ca="1" si="2"/>
        <v>44631</v>
      </c>
      <c r="I54" s="8">
        <f t="shared" ca="1" si="6"/>
        <v>17</v>
      </c>
      <c r="J54" s="10">
        <f t="shared" ca="1" si="7"/>
        <v>2703.738999656071</v>
      </c>
      <c r="K54" s="8" t="str">
        <f t="shared" ca="1" si="8"/>
        <v>APPLE</v>
      </c>
      <c r="L54" s="8">
        <f t="shared" ca="1" si="3"/>
        <v>16071</v>
      </c>
      <c r="M54" s="6"/>
      <c r="N54" s="5">
        <f t="shared" ca="1" si="9"/>
        <v>43555</v>
      </c>
    </row>
    <row r="55" spans="1:14" x14ac:dyDescent="0.3">
      <c r="A55" s="2">
        <v>41</v>
      </c>
      <c r="B55" s="6" t="s">
        <v>425</v>
      </c>
      <c r="C55" s="4" t="s">
        <v>426</v>
      </c>
      <c r="D55" s="8" t="str">
        <f t="shared" ca="1" si="4"/>
        <v>blender</v>
      </c>
      <c r="E55" s="8" t="str">
        <f t="shared" ca="1" si="5"/>
        <v>altaok</v>
      </c>
      <c r="F55" s="8" t="str">
        <f t="shared" ca="1" si="0"/>
        <v>მცხეთა</v>
      </c>
      <c r="G55" s="9">
        <f t="shared" ca="1" si="1"/>
        <v>41721</v>
      </c>
      <c r="H55" s="9">
        <f t="shared" ca="1" si="2"/>
        <v>44747</v>
      </c>
      <c r="I55" s="8">
        <f t="shared" ca="1" si="6"/>
        <v>31</v>
      </c>
      <c r="J55" s="10">
        <f t="shared" ca="1" si="7"/>
        <v>3225.0778383723123</v>
      </c>
      <c r="K55" s="8" t="str">
        <f t="shared" ca="1" si="8"/>
        <v>LG</v>
      </c>
      <c r="L55" s="8">
        <f t="shared" ca="1" si="3"/>
        <v>17110</v>
      </c>
      <c r="M55" s="6"/>
      <c r="N55" s="5">
        <f t="shared" ca="1" si="9"/>
        <v>42825</v>
      </c>
    </row>
    <row r="56" spans="1:14" x14ac:dyDescent="0.3">
      <c r="A56" s="2">
        <v>42</v>
      </c>
      <c r="B56" s="6" t="s">
        <v>84</v>
      </c>
      <c r="C56" s="4" t="s">
        <v>427</v>
      </c>
      <c r="D56" s="8" t="str">
        <f t="shared" ca="1" si="4"/>
        <v>playstation</v>
      </c>
      <c r="E56" s="8" t="str">
        <f t="shared" ca="1" si="5"/>
        <v>altaok</v>
      </c>
      <c r="F56" s="8" t="str">
        <f t="shared" ca="1" si="0"/>
        <v>ახმეტა</v>
      </c>
      <c r="G56" s="9">
        <f t="shared" ca="1" si="1"/>
        <v>43962</v>
      </c>
      <c r="H56" s="9">
        <f t="shared" ca="1" si="2"/>
        <v>44667</v>
      </c>
      <c r="I56" s="8">
        <f t="shared" ca="1" si="6"/>
        <v>36</v>
      </c>
      <c r="J56" s="10">
        <f t="shared" ca="1" si="7"/>
        <v>3003.1155294634309</v>
      </c>
      <c r="K56" s="8" t="str">
        <f t="shared" ca="1" si="8"/>
        <v>KENWOOD</v>
      </c>
      <c r="L56" s="8">
        <f t="shared" ca="1" si="3"/>
        <v>8314</v>
      </c>
      <c r="M56" s="6"/>
      <c r="N56" s="5">
        <f t="shared" ca="1" si="9"/>
        <v>45077</v>
      </c>
    </row>
    <row r="57" spans="1:14" x14ac:dyDescent="0.3">
      <c r="A57" s="2">
        <v>43</v>
      </c>
      <c r="B57" s="6" t="s">
        <v>428</v>
      </c>
      <c r="C57" s="4" t="s">
        <v>429</v>
      </c>
      <c r="D57" s="8" t="str">
        <f t="shared" ca="1" si="4"/>
        <v>blender</v>
      </c>
      <c r="E57" s="8" t="str">
        <f t="shared" ca="1" si="5"/>
        <v>altaok</v>
      </c>
      <c r="F57" s="8" t="str">
        <f t="shared" ca="1" si="0"/>
        <v>თელავი</v>
      </c>
      <c r="G57" s="9">
        <f t="shared" ca="1" si="1"/>
        <v>44331</v>
      </c>
      <c r="H57" s="9">
        <f t="shared" ca="1" si="2"/>
        <v>44742</v>
      </c>
      <c r="I57" s="8">
        <f t="shared" ca="1" si="6"/>
        <v>8</v>
      </c>
      <c r="J57" s="10">
        <f t="shared" ca="1" si="7"/>
        <v>2789.1664477198183</v>
      </c>
      <c r="K57" s="8" t="str">
        <f t="shared" ca="1" si="8"/>
        <v>INDESIT</v>
      </c>
      <c r="L57" s="8">
        <f t="shared" ca="1" si="3"/>
        <v>7869</v>
      </c>
      <c r="M57" s="6"/>
      <c r="N57" s="5">
        <f t="shared" ca="1" si="9"/>
        <v>45443</v>
      </c>
    </row>
    <row r="58" spans="1:14" x14ac:dyDescent="0.3">
      <c r="A58" s="2">
        <v>44</v>
      </c>
      <c r="B58" s="6" t="s">
        <v>430</v>
      </c>
      <c r="C58" s="4" t="s">
        <v>431</v>
      </c>
      <c r="D58" s="8" t="str">
        <f t="shared" ca="1" si="4"/>
        <v>washing machine</v>
      </c>
      <c r="E58" s="8" t="str">
        <f t="shared" ca="1" si="5"/>
        <v>megatechnica</v>
      </c>
      <c r="F58" s="8" t="str">
        <f t="shared" ca="1" si="0"/>
        <v>გორი</v>
      </c>
      <c r="G58" s="9">
        <f t="shared" ca="1" si="1"/>
        <v>44572</v>
      </c>
      <c r="H58" s="9">
        <f t="shared" ca="1" si="2"/>
        <v>44657</v>
      </c>
      <c r="I58" s="8">
        <f t="shared" ca="1" si="6"/>
        <v>31</v>
      </c>
      <c r="J58" s="10">
        <f t="shared" ca="1" si="7"/>
        <v>3516.0898017348818</v>
      </c>
      <c r="K58" s="8" t="str">
        <f t="shared" ca="1" si="8"/>
        <v>APPLE</v>
      </c>
      <c r="L58" s="8">
        <f t="shared" ca="1" si="3"/>
        <v>11113</v>
      </c>
      <c r="M58" s="6"/>
      <c r="N58" s="5">
        <f t="shared" ca="1" si="9"/>
        <v>45688</v>
      </c>
    </row>
    <row r="59" spans="1:14" x14ac:dyDescent="0.3">
      <c r="A59" s="2">
        <v>45</v>
      </c>
      <c r="B59" s="6" t="s">
        <v>88</v>
      </c>
      <c r="C59" s="4" t="s">
        <v>432</v>
      </c>
      <c r="D59" s="8" t="str">
        <f t="shared" ca="1" si="4"/>
        <v>home cinema</v>
      </c>
      <c r="E59" s="8" t="str">
        <f t="shared" ca="1" si="5"/>
        <v>metromart</v>
      </c>
      <c r="F59" s="8" t="str">
        <f t="shared" ca="1" si="0"/>
        <v>ქუთაისი</v>
      </c>
      <c r="G59" s="9">
        <f t="shared" ca="1" si="1"/>
        <v>43610</v>
      </c>
      <c r="H59" s="9">
        <f t="shared" ca="1" si="2"/>
        <v>44771</v>
      </c>
      <c r="I59" s="8">
        <f t="shared" ca="1" si="6"/>
        <v>31</v>
      </c>
      <c r="J59" s="10">
        <f t="shared" ca="1" si="7"/>
        <v>1610.5157279198775</v>
      </c>
      <c r="K59" s="8" t="str">
        <f t="shared" ca="1" si="8"/>
        <v>INDESIT</v>
      </c>
      <c r="L59" s="8">
        <f t="shared" ca="1" si="3"/>
        <v>12736</v>
      </c>
      <c r="M59" s="6"/>
      <c r="N59" s="5">
        <f t="shared" ca="1" si="9"/>
        <v>44712</v>
      </c>
    </row>
    <row r="60" spans="1:14" x14ac:dyDescent="0.3">
      <c r="A60" s="2">
        <v>46</v>
      </c>
      <c r="B60" s="6" t="s">
        <v>90</v>
      </c>
      <c r="C60" s="4" t="s">
        <v>433</v>
      </c>
      <c r="D60" s="8" t="str">
        <f t="shared" ca="1" si="4"/>
        <v>mobile phone</v>
      </c>
      <c r="E60" s="8" t="str">
        <f t="shared" ca="1" si="5"/>
        <v>smiley</v>
      </c>
      <c r="F60" s="8" t="str">
        <f t="shared" ca="1" si="0"/>
        <v>ახმეტა</v>
      </c>
      <c r="G60" s="9">
        <f t="shared" ca="1" si="1"/>
        <v>44096</v>
      </c>
      <c r="H60" s="9">
        <f t="shared" ca="1" si="2"/>
        <v>44609</v>
      </c>
      <c r="I60" s="8">
        <f t="shared" ca="1" si="6"/>
        <v>41</v>
      </c>
      <c r="J60" s="10">
        <f t="shared" ca="1" si="7"/>
        <v>1802.1707846058198</v>
      </c>
      <c r="K60" s="8" t="str">
        <f t="shared" ca="1" si="8"/>
        <v>SONY</v>
      </c>
      <c r="L60" s="8">
        <f t="shared" ca="1" si="3"/>
        <v>17104</v>
      </c>
      <c r="M60" s="6"/>
      <c r="N60" s="5">
        <f t="shared" ca="1" si="9"/>
        <v>45199</v>
      </c>
    </row>
    <row r="61" spans="1:14" x14ac:dyDescent="0.3">
      <c r="A61" s="2">
        <v>47</v>
      </c>
      <c r="B61" s="6" t="s">
        <v>92</v>
      </c>
      <c r="C61" s="4" t="s">
        <v>434</v>
      </c>
      <c r="D61" s="8" t="str">
        <f t="shared" ca="1" si="4"/>
        <v>drone</v>
      </c>
      <c r="E61" s="8" t="str">
        <f t="shared" ca="1" si="5"/>
        <v>smiley</v>
      </c>
      <c r="F61" s="8" t="str">
        <f t="shared" ca="1" si="0"/>
        <v>მცხეთა</v>
      </c>
      <c r="G61" s="9">
        <f t="shared" ca="1" si="1"/>
        <v>43579</v>
      </c>
      <c r="H61" s="9">
        <f t="shared" ca="1" si="2"/>
        <v>44744</v>
      </c>
      <c r="I61" s="8">
        <f t="shared" ca="1" si="6"/>
        <v>27</v>
      </c>
      <c r="J61" s="10">
        <f t="shared" ca="1" si="7"/>
        <v>2018.3191227654029</v>
      </c>
      <c r="K61" s="8" t="str">
        <f t="shared" ca="1" si="8"/>
        <v>SONY</v>
      </c>
      <c r="L61" s="8">
        <f t="shared" ca="1" si="3"/>
        <v>3769</v>
      </c>
      <c r="M61" s="6"/>
      <c r="N61" s="5">
        <f t="shared" ca="1" si="9"/>
        <v>44681</v>
      </c>
    </row>
    <row r="62" spans="1:14" x14ac:dyDescent="0.3">
      <c r="A62" s="2">
        <v>48</v>
      </c>
      <c r="B62" s="6" t="s">
        <v>94</v>
      </c>
      <c r="C62" s="4" t="s">
        <v>435</v>
      </c>
      <c r="D62" s="8" t="str">
        <f t="shared" ca="1" si="4"/>
        <v>laptop</v>
      </c>
      <c r="E62" s="8" t="str">
        <f t="shared" ca="1" si="5"/>
        <v>beko</v>
      </c>
      <c r="F62" s="8" t="str">
        <f t="shared" ca="1" si="0"/>
        <v>მცხეთა</v>
      </c>
      <c r="G62" s="9">
        <f t="shared" ca="1" si="1"/>
        <v>42372</v>
      </c>
      <c r="H62" s="9">
        <f t="shared" ca="1" si="2"/>
        <v>44689</v>
      </c>
      <c r="I62" s="8">
        <f t="shared" ca="1" si="6"/>
        <v>29</v>
      </c>
      <c r="J62" s="10">
        <f t="shared" ca="1" si="7"/>
        <v>1045.2384169848287</v>
      </c>
      <c r="K62" s="8" t="str">
        <f t="shared" ca="1" si="8"/>
        <v>SAMSUNG</v>
      </c>
      <c r="L62" s="8">
        <f t="shared" ca="1" si="3"/>
        <v>3911</v>
      </c>
      <c r="M62" s="6"/>
      <c r="N62" s="5">
        <f t="shared" ca="1" si="9"/>
        <v>43496</v>
      </c>
    </row>
    <row r="63" spans="1:14" x14ac:dyDescent="0.3">
      <c r="A63" s="2">
        <v>49</v>
      </c>
      <c r="B63" s="6" t="s">
        <v>96</v>
      </c>
      <c r="C63" s="4" t="s">
        <v>436</v>
      </c>
      <c r="D63" s="8" t="str">
        <f t="shared" ca="1" si="4"/>
        <v>xbox</v>
      </c>
      <c r="E63" s="8" t="str">
        <f t="shared" ca="1" si="5"/>
        <v>zoommer</v>
      </c>
      <c r="F63" s="8" t="str">
        <f t="shared" ca="1" si="0"/>
        <v>ზუგდიდი</v>
      </c>
      <c r="G63" s="9">
        <f t="shared" ca="1" si="1"/>
        <v>44544</v>
      </c>
      <c r="H63" s="9">
        <f t="shared" ca="1" si="2"/>
        <v>44775</v>
      </c>
      <c r="I63" s="8">
        <f t="shared" ca="1" si="6"/>
        <v>23</v>
      </c>
      <c r="J63" s="10">
        <f t="shared" ca="1" si="7"/>
        <v>3576.8139764921598</v>
      </c>
      <c r="K63" s="8" t="str">
        <f t="shared" ca="1" si="8"/>
        <v>KENWOOD</v>
      </c>
      <c r="L63" s="8">
        <f t="shared" ca="1" si="3"/>
        <v>9656</v>
      </c>
      <c r="M63" s="6"/>
      <c r="N63" s="5">
        <f t="shared" ca="1" si="9"/>
        <v>45657</v>
      </c>
    </row>
    <row r="64" spans="1:14" x14ac:dyDescent="0.3">
      <c r="A64" s="2">
        <v>50</v>
      </c>
      <c r="B64" s="6" t="s">
        <v>437</v>
      </c>
      <c r="C64" s="4" t="s">
        <v>438</v>
      </c>
      <c r="D64" s="8" t="str">
        <f t="shared" ca="1" si="4"/>
        <v>laptop</v>
      </c>
      <c r="E64" s="8" t="str">
        <f t="shared" ca="1" si="5"/>
        <v>smiley</v>
      </c>
      <c r="F64" s="8" t="str">
        <f t="shared" ca="1" si="0"/>
        <v>გორი</v>
      </c>
      <c r="G64" s="9">
        <f t="shared" ca="1" si="1"/>
        <v>41969</v>
      </c>
      <c r="H64" s="9">
        <f t="shared" ca="1" si="2"/>
        <v>44796</v>
      </c>
      <c r="I64" s="8">
        <f t="shared" ca="1" si="6"/>
        <v>16</v>
      </c>
      <c r="J64" s="10">
        <f t="shared" ca="1" si="7"/>
        <v>1568.6236379993641</v>
      </c>
      <c r="K64" s="8" t="str">
        <f t="shared" ca="1" si="8"/>
        <v>KENWOOD</v>
      </c>
      <c r="L64" s="8">
        <f t="shared" ca="1" si="3"/>
        <v>11530</v>
      </c>
      <c r="M64" s="6"/>
      <c r="N64" s="5">
        <f t="shared" ca="1" si="9"/>
        <v>43069</v>
      </c>
    </row>
    <row r="65" spans="1:14" x14ac:dyDescent="0.3">
      <c r="A65" s="2">
        <v>51</v>
      </c>
      <c r="B65" s="6" t="s">
        <v>100</v>
      </c>
      <c r="C65" s="4" t="s">
        <v>439</v>
      </c>
      <c r="D65" s="8" t="str">
        <f t="shared" ca="1" si="4"/>
        <v>tv</v>
      </c>
      <c r="E65" s="8" t="str">
        <f t="shared" ca="1" si="5"/>
        <v>smiley</v>
      </c>
      <c r="F65" s="8" t="str">
        <f t="shared" ca="1" si="0"/>
        <v>გორი</v>
      </c>
      <c r="G65" s="9">
        <f t="shared" ca="1" si="1"/>
        <v>44028</v>
      </c>
      <c r="H65" s="9">
        <f t="shared" ca="1" si="2"/>
        <v>44724</v>
      </c>
      <c r="I65" s="8">
        <f t="shared" ca="1" si="6"/>
        <v>15</v>
      </c>
      <c r="J65" s="10">
        <f t="shared" ca="1" si="7"/>
        <v>1617.9871091462333</v>
      </c>
      <c r="K65" s="8" t="str">
        <f t="shared" ca="1" si="8"/>
        <v>LUXELL</v>
      </c>
      <c r="L65" s="8">
        <f t="shared" ca="1" si="3"/>
        <v>6885</v>
      </c>
      <c r="M65" s="6"/>
      <c r="N65" s="5">
        <f t="shared" ca="1" si="9"/>
        <v>45138</v>
      </c>
    </row>
    <row r="66" spans="1:14" x14ac:dyDescent="0.3">
      <c r="A66" s="2">
        <v>52</v>
      </c>
      <c r="B66" s="6" t="s">
        <v>102</v>
      </c>
      <c r="C66" s="4" t="s">
        <v>440</v>
      </c>
      <c r="D66" s="8" t="str">
        <f t="shared" ca="1" si="4"/>
        <v>air condition</v>
      </c>
      <c r="E66" s="8" t="str">
        <f t="shared" ca="1" si="5"/>
        <v>technoboom</v>
      </c>
      <c r="F66" s="8" t="str">
        <f t="shared" ca="1" si="0"/>
        <v>კასპი</v>
      </c>
      <c r="G66" s="9">
        <f t="shared" ca="1" si="1"/>
        <v>43211</v>
      </c>
      <c r="H66" s="9">
        <f t="shared" ca="1" si="2"/>
        <v>44631</v>
      </c>
      <c r="I66" s="8">
        <f t="shared" ca="1" si="6"/>
        <v>45</v>
      </c>
      <c r="J66" s="10">
        <f t="shared" ca="1" si="7"/>
        <v>1069.755224470347</v>
      </c>
      <c r="K66" s="8" t="str">
        <f t="shared" ca="1" si="8"/>
        <v>TEKA</v>
      </c>
      <c r="L66" s="8">
        <f t="shared" ca="1" si="3"/>
        <v>11931</v>
      </c>
      <c r="M66" s="6"/>
      <c r="N66" s="5">
        <f t="shared" ca="1" si="9"/>
        <v>44316</v>
      </c>
    </row>
    <row r="67" spans="1:14" x14ac:dyDescent="0.3">
      <c r="A67" s="2">
        <v>53</v>
      </c>
      <c r="B67" s="6" t="s">
        <v>104</v>
      </c>
      <c r="C67" s="4" t="s">
        <v>441</v>
      </c>
      <c r="D67" s="8" t="str">
        <f t="shared" ca="1" si="4"/>
        <v>tv</v>
      </c>
      <c r="E67" s="8" t="str">
        <f t="shared" ca="1" si="5"/>
        <v>beko</v>
      </c>
      <c r="F67" s="8" t="str">
        <f t="shared" ca="1" si="0"/>
        <v>ქუთაისი</v>
      </c>
      <c r="G67" s="9">
        <f t="shared" ca="1" si="1"/>
        <v>43275</v>
      </c>
      <c r="H67" s="9">
        <f t="shared" ca="1" si="2"/>
        <v>44614</v>
      </c>
      <c r="I67" s="8">
        <f t="shared" ca="1" si="6"/>
        <v>39</v>
      </c>
      <c r="J67" s="10">
        <f t="shared" ca="1" si="7"/>
        <v>1367.3499654875945</v>
      </c>
      <c r="K67" s="8" t="str">
        <f t="shared" ca="1" si="8"/>
        <v>FRANKO</v>
      </c>
      <c r="L67" s="8">
        <f t="shared" ca="1" si="3"/>
        <v>11471</v>
      </c>
      <c r="M67" s="6"/>
      <c r="N67" s="5">
        <f t="shared" ca="1" si="9"/>
        <v>44377</v>
      </c>
    </row>
    <row r="68" spans="1:14" x14ac:dyDescent="0.3">
      <c r="A68" s="2">
        <v>54</v>
      </c>
      <c r="B68" s="6" t="s">
        <v>106</v>
      </c>
      <c r="C68" s="4" t="s">
        <v>442</v>
      </c>
      <c r="D68" s="8" t="str">
        <f t="shared" ca="1" si="4"/>
        <v>joystick</v>
      </c>
      <c r="E68" s="8" t="str">
        <f t="shared" ca="1" si="5"/>
        <v>technoboom</v>
      </c>
      <c r="F68" s="8" t="str">
        <f t="shared" ca="1" si="0"/>
        <v>კასპი</v>
      </c>
      <c r="G68" s="9">
        <f t="shared" ca="1" si="1"/>
        <v>44322</v>
      </c>
      <c r="H68" s="9">
        <f t="shared" ca="1" si="2"/>
        <v>44651</v>
      </c>
      <c r="I68" s="8">
        <f t="shared" ca="1" si="6"/>
        <v>34</v>
      </c>
      <c r="J68" s="10">
        <f t="shared" ca="1" si="7"/>
        <v>2453.3715785290565</v>
      </c>
      <c r="K68" s="8" t="str">
        <f t="shared" ca="1" si="8"/>
        <v>ELECTROLUX</v>
      </c>
      <c r="L68" s="8">
        <f t="shared" ca="1" si="3"/>
        <v>11905</v>
      </c>
      <c r="M68" s="6"/>
      <c r="N68" s="5">
        <f t="shared" ca="1" si="9"/>
        <v>45443</v>
      </c>
    </row>
    <row r="69" spans="1:14" x14ac:dyDescent="0.3">
      <c r="A69" s="2">
        <v>55</v>
      </c>
      <c r="B69" s="6" t="s">
        <v>443</v>
      </c>
      <c r="C69" s="4" t="s">
        <v>444</v>
      </c>
      <c r="D69" s="8" t="str">
        <f t="shared" ca="1" si="4"/>
        <v>washing machine</v>
      </c>
      <c r="E69" s="8" t="str">
        <f t="shared" ca="1" si="5"/>
        <v>technoboom</v>
      </c>
      <c r="F69" s="8" t="str">
        <f t="shared" ca="1" si="0"/>
        <v>ფოთი</v>
      </c>
      <c r="G69" s="9">
        <f t="shared" ca="1" si="1"/>
        <v>44523</v>
      </c>
      <c r="H69" s="9">
        <f t="shared" ca="1" si="2"/>
        <v>44700</v>
      </c>
      <c r="I69" s="8">
        <f t="shared" ca="1" si="6"/>
        <v>10</v>
      </c>
      <c r="J69" s="10">
        <f t="shared" ca="1" si="7"/>
        <v>2259.4463128203547</v>
      </c>
      <c r="K69" s="8" t="str">
        <f t="shared" ca="1" si="8"/>
        <v>LUXELL</v>
      </c>
      <c r="L69" s="8">
        <f t="shared" ca="1" si="3"/>
        <v>18232</v>
      </c>
      <c r="M69" s="6"/>
      <c r="N69" s="5">
        <f t="shared" ca="1" si="9"/>
        <v>45626</v>
      </c>
    </row>
    <row r="70" spans="1:14" x14ac:dyDescent="0.3">
      <c r="A70" s="2">
        <v>56</v>
      </c>
      <c r="B70" s="6" t="s">
        <v>109</v>
      </c>
      <c r="C70" s="4" t="s">
        <v>445</v>
      </c>
      <c r="D70" s="8" t="str">
        <f t="shared" ca="1" si="4"/>
        <v>grill</v>
      </c>
      <c r="E70" s="8" t="str">
        <f t="shared" ca="1" si="5"/>
        <v>gorgia</v>
      </c>
      <c r="F70" s="8" t="str">
        <f t="shared" ca="1" si="0"/>
        <v>კასპი</v>
      </c>
      <c r="G70" s="9">
        <f t="shared" ca="1" si="1"/>
        <v>44497</v>
      </c>
      <c r="H70" s="9">
        <f t="shared" ca="1" si="2"/>
        <v>44721</v>
      </c>
      <c r="I70" s="8">
        <f t="shared" ca="1" si="6"/>
        <v>32</v>
      </c>
      <c r="J70" s="10">
        <f t="shared" ca="1" si="7"/>
        <v>4424.8747344802814</v>
      </c>
      <c r="K70" s="8" t="str">
        <f t="shared" ca="1" si="8"/>
        <v>LUXELL</v>
      </c>
      <c r="L70" s="8">
        <f t="shared" ca="1" si="3"/>
        <v>7527</v>
      </c>
      <c r="M70" s="6"/>
      <c r="N70" s="5">
        <f t="shared" ca="1" si="9"/>
        <v>45596</v>
      </c>
    </row>
    <row r="71" spans="1:14" x14ac:dyDescent="0.3">
      <c r="A71" s="2">
        <v>57</v>
      </c>
      <c r="B71" s="6" t="s">
        <v>111</v>
      </c>
      <c r="C71" s="4" t="s">
        <v>446</v>
      </c>
      <c r="D71" s="8" t="str">
        <f t="shared" ca="1" si="4"/>
        <v>home cinema</v>
      </c>
      <c r="E71" s="8" t="str">
        <f t="shared" ca="1" si="5"/>
        <v>altaok</v>
      </c>
      <c r="F71" s="8" t="str">
        <f t="shared" ca="1" si="0"/>
        <v>თელავი</v>
      </c>
      <c r="G71" s="9">
        <f t="shared" ca="1" si="1"/>
        <v>42664</v>
      </c>
      <c r="H71" s="9">
        <f t="shared" ca="1" si="2"/>
        <v>44747</v>
      </c>
      <c r="I71" s="8">
        <f t="shared" ca="1" si="6"/>
        <v>49</v>
      </c>
      <c r="J71" s="10">
        <f t="shared" ca="1" si="7"/>
        <v>3454.6744731373833</v>
      </c>
      <c r="K71" s="8" t="str">
        <f t="shared" ca="1" si="8"/>
        <v>TEKA</v>
      </c>
      <c r="L71" s="8">
        <f t="shared" ca="1" si="3"/>
        <v>11226</v>
      </c>
      <c r="M71" s="6"/>
      <c r="N71" s="5">
        <f t="shared" ca="1" si="9"/>
        <v>43769</v>
      </c>
    </row>
    <row r="72" spans="1:14" x14ac:dyDescent="0.3">
      <c r="A72" s="2">
        <v>58</v>
      </c>
      <c r="B72" s="6" t="s">
        <v>113</v>
      </c>
      <c r="C72" s="4" t="s">
        <v>447</v>
      </c>
      <c r="D72" s="8" t="str">
        <f t="shared" ca="1" si="4"/>
        <v>laptop</v>
      </c>
      <c r="E72" s="8" t="str">
        <f t="shared" ca="1" si="5"/>
        <v>gorgia</v>
      </c>
      <c r="F72" s="8" t="str">
        <f t="shared" ca="1" si="0"/>
        <v>კასპი</v>
      </c>
      <c r="G72" s="9">
        <f t="shared" ca="1" si="1"/>
        <v>42239</v>
      </c>
      <c r="H72" s="9">
        <f t="shared" ca="1" si="2"/>
        <v>44792</v>
      </c>
      <c r="I72" s="8">
        <f t="shared" ca="1" si="6"/>
        <v>44</v>
      </c>
      <c r="J72" s="10">
        <f t="shared" ca="1" si="7"/>
        <v>3754.4268721915023</v>
      </c>
      <c r="K72" s="8" t="str">
        <f t="shared" ca="1" si="8"/>
        <v>APPLE</v>
      </c>
      <c r="L72" s="8">
        <f t="shared" ca="1" si="3"/>
        <v>13658</v>
      </c>
      <c r="M72" s="6"/>
      <c r="N72" s="5">
        <f t="shared" ca="1" si="9"/>
        <v>43343</v>
      </c>
    </row>
    <row r="73" spans="1:14" x14ac:dyDescent="0.3">
      <c r="A73" s="2">
        <v>59</v>
      </c>
      <c r="B73" s="6" t="s">
        <v>115</v>
      </c>
      <c r="C73" s="4" t="s">
        <v>448</v>
      </c>
      <c r="D73" s="8" t="str">
        <f t="shared" ca="1" si="4"/>
        <v>joystick</v>
      </c>
      <c r="E73" s="8" t="str">
        <f t="shared" ca="1" si="5"/>
        <v>elitelectronics</v>
      </c>
      <c r="F73" s="8" t="str">
        <f t="shared" ca="1" si="0"/>
        <v>თბილისი</v>
      </c>
      <c r="G73" s="9">
        <f t="shared" ca="1" si="1"/>
        <v>41927</v>
      </c>
      <c r="H73" s="9">
        <f t="shared" ca="1" si="2"/>
        <v>44608</v>
      </c>
      <c r="I73" s="8">
        <f t="shared" ca="1" si="6"/>
        <v>48</v>
      </c>
      <c r="J73" s="10">
        <f t="shared" ca="1" si="7"/>
        <v>1456.567346124717</v>
      </c>
      <c r="K73" s="8" t="str">
        <f t="shared" ca="1" si="8"/>
        <v>SONY</v>
      </c>
      <c r="L73" s="8">
        <f t="shared" ca="1" si="3"/>
        <v>19206</v>
      </c>
      <c r="M73" s="6"/>
      <c r="N73" s="5">
        <f t="shared" ca="1" si="9"/>
        <v>43039</v>
      </c>
    </row>
    <row r="74" spans="1:14" x14ac:dyDescent="0.3">
      <c r="A74" s="2">
        <v>60</v>
      </c>
      <c r="B74" s="6" t="s">
        <v>117</v>
      </c>
      <c r="C74" s="4" t="s">
        <v>449</v>
      </c>
      <c r="D74" s="8" t="str">
        <f t="shared" ca="1" si="4"/>
        <v>iron</v>
      </c>
      <c r="E74" s="8" t="str">
        <f t="shared" ca="1" si="5"/>
        <v>gorgia</v>
      </c>
      <c r="F74" s="8" t="str">
        <f t="shared" ca="1" si="0"/>
        <v>გორი</v>
      </c>
      <c r="G74" s="9">
        <f t="shared" ca="1" si="1"/>
        <v>42918</v>
      </c>
      <c r="H74" s="9">
        <f t="shared" ca="1" si="2"/>
        <v>44799</v>
      </c>
      <c r="I74" s="8">
        <f t="shared" ca="1" si="6"/>
        <v>36</v>
      </c>
      <c r="J74" s="10">
        <f t="shared" ca="1" si="7"/>
        <v>4574.3289867299827</v>
      </c>
      <c r="K74" s="8" t="str">
        <f t="shared" ca="1" si="8"/>
        <v>SAACHI</v>
      </c>
      <c r="L74" s="8">
        <f t="shared" ca="1" si="3"/>
        <v>6123</v>
      </c>
      <c r="M74" s="6"/>
      <c r="N74" s="5">
        <f t="shared" ca="1" si="9"/>
        <v>44043</v>
      </c>
    </row>
    <row r="75" spans="1:14" x14ac:dyDescent="0.3">
      <c r="A75" s="2">
        <v>61</v>
      </c>
      <c r="B75" s="6" t="s">
        <v>119</v>
      </c>
      <c r="C75" s="4" t="s">
        <v>450</v>
      </c>
      <c r="D75" s="8" t="str">
        <f t="shared" ca="1" si="4"/>
        <v>joystick</v>
      </c>
      <c r="E75" s="8" t="str">
        <f t="shared" ca="1" si="5"/>
        <v>elitelectronics</v>
      </c>
      <c r="F75" s="8" t="str">
        <f t="shared" ca="1" si="0"/>
        <v>ფოთი</v>
      </c>
      <c r="G75" s="9">
        <f t="shared" ca="1" si="1"/>
        <v>42575</v>
      </c>
      <c r="H75" s="9">
        <f t="shared" ca="1" si="2"/>
        <v>44783</v>
      </c>
      <c r="I75" s="8">
        <f t="shared" ca="1" si="6"/>
        <v>41</v>
      </c>
      <c r="J75" s="10">
        <f t="shared" ca="1" si="7"/>
        <v>1848.2318827777719</v>
      </c>
      <c r="K75" s="8" t="str">
        <f t="shared" ca="1" si="8"/>
        <v>INDESIT</v>
      </c>
      <c r="L75" s="8">
        <f t="shared" ca="1" si="3"/>
        <v>4603</v>
      </c>
      <c r="M75" s="6"/>
      <c r="N75" s="5">
        <f t="shared" ca="1" si="9"/>
        <v>43677</v>
      </c>
    </row>
    <row r="76" spans="1:14" x14ac:dyDescent="0.3">
      <c r="A76" s="2">
        <v>62</v>
      </c>
      <c r="B76" s="6" t="s">
        <v>121</v>
      </c>
      <c r="C76" s="4" t="s">
        <v>451</v>
      </c>
      <c r="D76" s="8" t="str">
        <f t="shared" ca="1" si="4"/>
        <v>xbox</v>
      </c>
      <c r="E76" s="8" t="str">
        <f t="shared" ca="1" si="5"/>
        <v>metromart</v>
      </c>
      <c r="F76" s="8" t="str">
        <f t="shared" ca="1" si="0"/>
        <v>ქუთაისი</v>
      </c>
      <c r="G76" s="9">
        <f t="shared" ca="1" si="1"/>
        <v>44465</v>
      </c>
      <c r="H76" s="9">
        <f t="shared" ca="1" si="2"/>
        <v>44676</v>
      </c>
      <c r="I76" s="8">
        <f t="shared" ca="1" si="6"/>
        <v>6</v>
      </c>
      <c r="J76" s="10">
        <f t="shared" ca="1" si="7"/>
        <v>3515.0987461489544</v>
      </c>
      <c r="K76" s="8" t="str">
        <f t="shared" ca="1" si="8"/>
        <v>APPLE</v>
      </c>
      <c r="L76" s="8">
        <f t="shared" ca="1" si="3"/>
        <v>15446</v>
      </c>
      <c r="M76" s="6"/>
      <c r="N76" s="5">
        <f t="shared" ca="1" si="9"/>
        <v>45565</v>
      </c>
    </row>
    <row r="77" spans="1:14" x14ac:dyDescent="0.3">
      <c r="A77" s="2">
        <v>63</v>
      </c>
      <c r="B77" s="6" t="s">
        <v>123</v>
      </c>
      <c r="C77" s="4" t="s">
        <v>452</v>
      </c>
      <c r="D77" s="8" t="str">
        <f t="shared" ca="1" si="4"/>
        <v>laptop</v>
      </c>
      <c r="E77" s="8" t="str">
        <f t="shared" ca="1" si="5"/>
        <v>technoboom</v>
      </c>
      <c r="F77" s="8" t="str">
        <f t="shared" ca="1" si="0"/>
        <v>ქუთაისი</v>
      </c>
      <c r="G77" s="9">
        <f t="shared" ca="1" si="1"/>
        <v>42486</v>
      </c>
      <c r="H77" s="9">
        <f t="shared" ca="1" si="2"/>
        <v>44725</v>
      </c>
      <c r="I77" s="8">
        <f t="shared" ca="1" si="6"/>
        <v>32</v>
      </c>
      <c r="J77" s="10">
        <f t="shared" ca="1" si="7"/>
        <v>4998.7253580571387</v>
      </c>
      <c r="K77" s="8" t="str">
        <f t="shared" ca="1" si="8"/>
        <v>PHILIPS</v>
      </c>
      <c r="L77" s="8">
        <f t="shared" ca="1" si="3"/>
        <v>11159</v>
      </c>
      <c r="M77" s="6"/>
      <c r="N77" s="5">
        <f t="shared" ca="1" si="9"/>
        <v>43585</v>
      </c>
    </row>
    <row r="78" spans="1:14" x14ac:dyDescent="0.3">
      <c r="A78" s="2">
        <v>64</v>
      </c>
      <c r="B78" s="6" t="s">
        <v>125</v>
      </c>
      <c r="C78" s="4" t="s">
        <v>453</v>
      </c>
      <c r="D78" s="8" t="str">
        <f t="shared" ca="1" si="4"/>
        <v>iron</v>
      </c>
      <c r="E78" s="8" t="str">
        <f t="shared" ca="1" si="5"/>
        <v>technoboom</v>
      </c>
      <c r="F78" s="8" t="str">
        <f t="shared" ca="1" si="0"/>
        <v>თბილისი</v>
      </c>
      <c r="G78" s="9">
        <f t="shared" ca="1" si="1"/>
        <v>41968</v>
      </c>
      <c r="H78" s="9">
        <f t="shared" ca="1" si="2"/>
        <v>44663</v>
      </c>
      <c r="I78" s="8">
        <f t="shared" ca="1" si="6"/>
        <v>35</v>
      </c>
      <c r="J78" s="10">
        <f t="shared" ca="1" si="7"/>
        <v>1230.6028427664089</v>
      </c>
      <c r="K78" s="8" t="str">
        <f t="shared" ca="1" si="8"/>
        <v>SAACHI</v>
      </c>
      <c r="L78" s="8">
        <f t="shared" ca="1" si="3"/>
        <v>1777</v>
      </c>
      <c r="M78" s="6"/>
      <c r="N78" s="5">
        <f t="shared" ca="1" si="9"/>
        <v>43069</v>
      </c>
    </row>
    <row r="79" spans="1:14" x14ac:dyDescent="0.3">
      <c r="A79" s="2">
        <v>65</v>
      </c>
      <c r="B79" s="6" t="s">
        <v>127</v>
      </c>
      <c r="C79" s="4" t="s">
        <v>454</v>
      </c>
      <c r="D79" s="8" t="str">
        <f t="shared" ca="1" si="4"/>
        <v>dryer</v>
      </c>
      <c r="E79" s="8" t="str">
        <f t="shared" ca="1" si="5"/>
        <v>metromart</v>
      </c>
      <c r="F79" s="8" t="str">
        <f t="shared" ref="F79:F142" ca="1" si="10">CHOOSE(RANDBETWEEN(1,10),"თბილისი","ბათუმი","ქუთაისი","გორი","ფოთი","ახმეტა","მცხეთა","ზუგდიდი","კასპი","თელავი")</f>
        <v>ზუგდიდი</v>
      </c>
      <c r="G79" s="9">
        <f t="shared" ref="G79:G142" ca="1" si="11">RANDBETWEEN(41700,44600)</f>
        <v>42102</v>
      </c>
      <c r="H79" s="9">
        <f t="shared" ref="H79:H142" ca="1" si="12">RANDBETWEEN(44605,44800)</f>
        <v>44796</v>
      </c>
      <c r="I79" s="8">
        <f t="shared" ca="1" si="6"/>
        <v>35</v>
      </c>
      <c r="J79" s="10">
        <f t="shared" ca="1" si="7"/>
        <v>4417.2349958537325</v>
      </c>
      <c r="K79" s="8" t="str">
        <f t="shared" ca="1" si="8"/>
        <v>INDESIT</v>
      </c>
      <c r="L79" s="8">
        <f t="shared" ref="L79:L142" ca="1" si="13">RANDBETWEEN(500,20000)</f>
        <v>13187</v>
      </c>
      <c r="M79" s="6"/>
      <c r="N79" s="5">
        <f t="shared" ca="1" si="9"/>
        <v>43220</v>
      </c>
    </row>
    <row r="80" spans="1:14" x14ac:dyDescent="0.3">
      <c r="A80" s="2">
        <v>66</v>
      </c>
      <c r="B80" s="6" t="s">
        <v>129</v>
      </c>
      <c r="C80" s="4" t="s">
        <v>455</v>
      </c>
      <c r="D80" s="8" t="str">
        <f t="shared" ref="D80:D143" ca="1" si="14">CHOOSE(RANDBETWEEN(1,15),"washing machine","dryer","air condition","mobile phone","blender","grill","tv","joystick","camera","drone","home cinema","xbox","playstation","laptop","iron")</f>
        <v>blender</v>
      </c>
      <c r="E80" s="8" t="str">
        <f t="shared" ref="E80:E143" ca="1" si="15">CHOOSE(RANDBETWEEN(1,10),"elitelectronics","altaok","megatechnica","technoboom","metromart","gorgia","zoommer","gigant","smiley","beko")</f>
        <v>gorgia</v>
      </c>
      <c r="F80" s="8" t="str">
        <f t="shared" ca="1" si="10"/>
        <v>ქუთაისი</v>
      </c>
      <c r="G80" s="9">
        <f t="shared" ca="1" si="11"/>
        <v>42160</v>
      </c>
      <c r="H80" s="9">
        <f t="shared" ca="1" si="12"/>
        <v>44700</v>
      </c>
      <c r="I80" s="8">
        <f t="shared" ref="I80:I143" ca="1" si="16">RANDBETWEEN(1,50)</f>
        <v>8</v>
      </c>
      <c r="J80" s="10">
        <f t="shared" ref="J80:J143" ca="1" si="17">RANDBETWEEN(300,5000)+RAND()</f>
        <v>2801.4161239653254</v>
      </c>
      <c r="K80" s="8" t="str">
        <f t="shared" ref="K80:K143" ca="1" si="18">CHOOSE(RANDBETWEEN(1,15),"SAMSUNG","APPLE","SONY","TEKA","INDESIT","KENWOOD","PANASONIC","ELECTROLUX","FRANKO","LG","PHILIPS","SAACHI","ZANUSSI","WHIRLPOOL","LUXELL")</f>
        <v>LUXELL</v>
      </c>
      <c r="L80" s="8">
        <f t="shared" ca="1" si="13"/>
        <v>4837</v>
      </c>
      <c r="M80" s="6"/>
      <c r="N80" s="5">
        <f t="shared" ref="N80:N143" ca="1" si="19">EOMONTH(DATE(YEAR(G80),MONTH(G80)+36,DAY(G80)),0)</f>
        <v>43281</v>
      </c>
    </row>
    <row r="81" spans="1:14" x14ac:dyDescent="0.3">
      <c r="A81" s="2">
        <v>67</v>
      </c>
      <c r="B81" s="6" t="s">
        <v>131</v>
      </c>
      <c r="C81" s="4" t="s">
        <v>456</v>
      </c>
      <c r="D81" s="8" t="str">
        <f t="shared" ca="1" si="14"/>
        <v>home cinema</v>
      </c>
      <c r="E81" s="8" t="str">
        <f t="shared" ca="1" si="15"/>
        <v>smiley</v>
      </c>
      <c r="F81" s="8" t="str">
        <f t="shared" ca="1" si="10"/>
        <v>თელავი</v>
      </c>
      <c r="G81" s="9">
        <f t="shared" ca="1" si="11"/>
        <v>43772</v>
      </c>
      <c r="H81" s="9">
        <f t="shared" ca="1" si="12"/>
        <v>44656</v>
      </c>
      <c r="I81" s="8">
        <f t="shared" ca="1" si="16"/>
        <v>48</v>
      </c>
      <c r="J81" s="10">
        <f t="shared" ca="1" si="17"/>
        <v>4740.6519883958217</v>
      </c>
      <c r="K81" s="8" t="str">
        <f t="shared" ca="1" si="18"/>
        <v>LG</v>
      </c>
      <c r="L81" s="8">
        <f t="shared" ca="1" si="13"/>
        <v>15108</v>
      </c>
      <c r="M81" s="6"/>
      <c r="N81" s="5">
        <f t="shared" ca="1" si="19"/>
        <v>44895</v>
      </c>
    </row>
    <row r="82" spans="1:14" x14ac:dyDescent="0.3">
      <c r="A82" s="2">
        <v>68</v>
      </c>
      <c r="B82" s="6" t="s">
        <v>133</v>
      </c>
      <c r="C82" s="4" t="s">
        <v>457</v>
      </c>
      <c r="D82" s="8" t="str">
        <f t="shared" ca="1" si="14"/>
        <v>washing machine</v>
      </c>
      <c r="E82" s="8" t="str">
        <f t="shared" ca="1" si="15"/>
        <v>beko</v>
      </c>
      <c r="F82" s="8" t="str">
        <f t="shared" ca="1" si="10"/>
        <v>თბილისი</v>
      </c>
      <c r="G82" s="9">
        <f t="shared" ca="1" si="11"/>
        <v>44122</v>
      </c>
      <c r="H82" s="9">
        <f t="shared" ca="1" si="12"/>
        <v>44753</v>
      </c>
      <c r="I82" s="8">
        <f t="shared" ca="1" si="16"/>
        <v>1</v>
      </c>
      <c r="J82" s="10">
        <f t="shared" ca="1" si="17"/>
        <v>4225.78791085385</v>
      </c>
      <c r="K82" s="8" t="str">
        <f t="shared" ca="1" si="18"/>
        <v>ELECTROLUX</v>
      </c>
      <c r="L82" s="8">
        <f t="shared" ca="1" si="13"/>
        <v>6683</v>
      </c>
      <c r="M82" s="6"/>
      <c r="N82" s="5">
        <f t="shared" ca="1" si="19"/>
        <v>45230</v>
      </c>
    </row>
    <row r="83" spans="1:14" x14ac:dyDescent="0.3">
      <c r="A83" s="2">
        <v>69</v>
      </c>
      <c r="B83" s="6" t="s">
        <v>135</v>
      </c>
      <c r="C83" s="4" t="s">
        <v>458</v>
      </c>
      <c r="D83" s="8" t="str">
        <f t="shared" ca="1" si="14"/>
        <v>grill</v>
      </c>
      <c r="E83" s="8" t="str">
        <f t="shared" ca="1" si="15"/>
        <v>metromart</v>
      </c>
      <c r="F83" s="8" t="str">
        <f t="shared" ca="1" si="10"/>
        <v>ფოთი</v>
      </c>
      <c r="G83" s="9">
        <f t="shared" ca="1" si="11"/>
        <v>43991</v>
      </c>
      <c r="H83" s="9">
        <f t="shared" ca="1" si="12"/>
        <v>44780</v>
      </c>
      <c r="I83" s="8">
        <f t="shared" ca="1" si="16"/>
        <v>41</v>
      </c>
      <c r="J83" s="10">
        <f t="shared" ca="1" si="17"/>
        <v>2914.1398545819529</v>
      </c>
      <c r="K83" s="8" t="str">
        <f t="shared" ca="1" si="18"/>
        <v>SAMSUNG</v>
      </c>
      <c r="L83" s="8">
        <f t="shared" ca="1" si="13"/>
        <v>7141</v>
      </c>
      <c r="M83" s="6"/>
      <c r="N83" s="5">
        <f t="shared" ca="1" si="19"/>
        <v>45107</v>
      </c>
    </row>
    <row r="84" spans="1:14" x14ac:dyDescent="0.3">
      <c r="A84" s="2">
        <v>70</v>
      </c>
      <c r="B84" s="6" t="s">
        <v>137</v>
      </c>
      <c r="C84" s="4" t="s">
        <v>459</v>
      </c>
      <c r="D84" s="8" t="str">
        <f t="shared" ca="1" si="14"/>
        <v>grill</v>
      </c>
      <c r="E84" s="8" t="str">
        <f t="shared" ca="1" si="15"/>
        <v>zoommer</v>
      </c>
      <c r="F84" s="8" t="str">
        <f t="shared" ca="1" si="10"/>
        <v>ბათუმი</v>
      </c>
      <c r="G84" s="9">
        <f t="shared" ca="1" si="11"/>
        <v>44232</v>
      </c>
      <c r="H84" s="9">
        <f t="shared" ca="1" si="12"/>
        <v>44640</v>
      </c>
      <c r="I84" s="8">
        <f t="shared" ca="1" si="16"/>
        <v>42</v>
      </c>
      <c r="J84" s="10">
        <f t="shared" ca="1" si="17"/>
        <v>4097.5920233680854</v>
      </c>
      <c r="K84" s="8" t="str">
        <f t="shared" ca="1" si="18"/>
        <v>TEKA</v>
      </c>
      <c r="L84" s="8">
        <f t="shared" ca="1" si="13"/>
        <v>14356</v>
      </c>
      <c r="M84" s="6"/>
      <c r="N84" s="5">
        <f t="shared" ca="1" si="19"/>
        <v>45351</v>
      </c>
    </row>
    <row r="85" spans="1:14" x14ac:dyDescent="0.3">
      <c r="A85" s="2">
        <v>71</v>
      </c>
      <c r="B85" s="6" t="s">
        <v>139</v>
      </c>
      <c r="C85" s="4" t="s">
        <v>460</v>
      </c>
      <c r="D85" s="8" t="str">
        <f t="shared" ca="1" si="14"/>
        <v>playstation</v>
      </c>
      <c r="E85" s="8" t="str">
        <f t="shared" ca="1" si="15"/>
        <v>altaok</v>
      </c>
      <c r="F85" s="8" t="str">
        <f t="shared" ca="1" si="10"/>
        <v>ზუგდიდი</v>
      </c>
      <c r="G85" s="9">
        <f t="shared" ca="1" si="11"/>
        <v>43096</v>
      </c>
      <c r="H85" s="9">
        <f t="shared" ca="1" si="12"/>
        <v>44689</v>
      </c>
      <c r="I85" s="8">
        <f t="shared" ca="1" si="16"/>
        <v>23</v>
      </c>
      <c r="J85" s="10">
        <f t="shared" ca="1" si="17"/>
        <v>1706.3843720064167</v>
      </c>
      <c r="K85" s="8" t="str">
        <f t="shared" ca="1" si="18"/>
        <v>APPLE</v>
      </c>
      <c r="L85" s="8">
        <f t="shared" ca="1" si="13"/>
        <v>13131</v>
      </c>
      <c r="M85" s="6"/>
      <c r="N85" s="5">
        <f t="shared" ca="1" si="19"/>
        <v>44196</v>
      </c>
    </row>
    <row r="86" spans="1:14" x14ac:dyDescent="0.3">
      <c r="A86" s="2">
        <v>72</v>
      </c>
      <c r="B86" s="6" t="s">
        <v>141</v>
      </c>
      <c r="C86" s="4" t="s">
        <v>461</v>
      </c>
      <c r="D86" s="8" t="str">
        <f t="shared" ca="1" si="14"/>
        <v>joystick</v>
      </c>
      <c r="E86" s="8" t="str">
        <f t="shared" ca="1" si="15"/>
        <v>gigant</v>
      </c>
      <c r="F86" s="8" t="str">
        <f t="shared" ca="1" si="10"/>
        <v>მცხეთა</v>
      </c>
      <c r="G86" s="9">
        <f t="shared" ca="1" si="11"/>
        <v>42531</v>
      </c>
      <c r="H86" s="9">
        <f t="shared" ca="1" si="12"/>
        <v>44706</v>
      </c>
      <c r="I86" s="8">
        <f t="shared" ca="1" si="16"/>
        <v>38</v>
      </c>
      <c r="J86" s="10">
        <f t="shared" ca="1" si="17"/>
        <v>1747.4138847943552</v>
      </c>
      <c r="K86" s="8" t="str">
        <f t="shared" ca="1" si="18"/>
        <v>PHILIPS</v>
      </c>
      <c r="L86" s="8">
        <f t="shared" ca="1" si="13"/>
        <v>3088</v>
      </c>
      <c r="M86" s="6"/>
      <c r="N86" s="5">
        <f t="shared" ca="1" si="19"/>
        <v>43646</v>
      </c>
    </row>
    <row r="87" spans="1:14" x14ac:dyDescent="0.3">
      <c r="A87" s="2">
        <v>73</v>
      </c>
      <c r="B87" s="6" t="s">
        <v>143</v>
      </c>
      <c r="C87" s="4" t="s">
        <v>462</v>
      </c>
      <c r="D87" s="8" t="str">
        <f t="shared" ca="1" si="14"/>
        <v>xbox</v>
      </c>
      <c r="E87" s="8" t="str">
        <f t="shared" ca="1" si="15"/>
        <v>metromart</v>
      </c>
      <c r="F87" s="8" t="str">
        <f t="shared" ca="1" si="10"/>
        <v>ქუთაისი</v>
      </c>
      <c r="G87" s="9">
        <f t="shared" ca="1" si="11"/>
        <v>42229</v>
      </c>
      <c r="H87" s="9">
        <f t="shared" ca="1" si="12"/>
        <v>44635</v>
      </c>
      <c r="I87" s="8">
        <f t="shared" ca="1" si="16"/>
        <v>29</v>
      </c>
      <c r="J87" s="10">
        <f t="shared" ca="1" si="17"/>
        <v>1610.7106416940956</v>
      </c>
      <c r="K87" s="8" t="str">
        <f t="shared" ca="1" si="18"/>
        <v>PANASONIC</v>
      </c>
      <c r="L87" s="8">
        <f t="shared" ca="1" si="13"/>
        <v>17022</v>
      </c>
      <c r="M87" s="6"/>
      <c r="N87" s="5">
        <f t="shared" ca="1" si="19"/>
        <v>43343</v>
      </c>
    </row>
    <row r="88" spans="1:14" x14ac:dyDescent="0.3">
      <c r="A88" s="2">
        <v>74</v>
      </c>
      <c r="B88" s="6" t="s">
        <v>145</v>
      </c>
      <c r="C88" s="4" t="s">
        <v>463</v>
      </c>
      <c r="D88" s="8" t="str">
        <f t="shared" ca="1" si="14"/>
        <v>tv</v>
      </c>
      <c r="E88" s="8" t="str">
        <f t="shared" ca="1" si="15"/>
        <v>smiley</v>
      </c>
      <c r="F88" s="8" t="str">
        <f t="shared" ca="1" si="10"/>
        <v>თელავი</v>
      </c>
      <c r="G88" s="9">
        <f t="shared" ca="1" si="11"/>
        <v>42822</v>
      </c>
      <c r="H88" s="9">
        <f t="shared" ca="1" si="12"/>
        <v>44687</v>
      </c>
      <c r="I88" s="8">
        <f t="shared" ca="1" si="16"/>
        <v>26</v>
      </c>
      <c r="J88" s="10">
        <f t="shared" ca="1" si="17"/>
        <v>2538.5227549285214</v>
      </c>
      <c r="K88" s="8" t="str">
        <f t="shared" ca="1" si="18"/>
        <v>INDESIT</v>
      </c>
      <c r="L88" s="8">
        <f t="shared" ca="1" si="13"/>
        <v>1282</v>
      </c>
      <c r="M88" s="6"/>
      <c r="N88" s="5">
        <f t="shared" ca="1" si="19"/>
        <v>43921</v>
      </c>
    </row>
    <row r="89" spans="1:14" x14ac:dyDescent="0.3">
      <c r="A89" s="2">
        <v>75</v>
      </c>
      <c r="B89" s="6" t="s">
        <v>147</v>
      </c>
      <c r="C89" s="4" t="s">
        <v>464</v>
      </c>
      <c r="D89" s="8" t="str">
        <f t="shared" ca="1" si="14"/>
        <v>home cinema</v>
      </c>
      <c r="E89" s="8" t="str">
        <f t="shared" ca="1" si="15"/>
        <v>gorgia</v>
      </c>
      <c r="F89" s="8" t="str">
        <f t="shared" ca="1" si="10"/>
        <v>თელავი</v>
      </c>
      <c r="G89" s="9">
        <f t="shared" ca="1" si="11"/>
        <v>43211</v>
      </c>
      <c r="H89" s="9">
        <f t="shared" ca="1" si="12"/>
        <v>44714</v>
      </c>
      <c r="I89" s="8">
        <f t="shared" ca="1" si="16"/>
        <v>26</v>
      </c>
      <c r="J89" s="10">
        <f t="shared" ca="1" si="17"/>
        <v>4912.9955615555846</v>
      </c>
      <c r="K89" s="8" t="str">
        <f t="shared" ca="1" si="18"/>
        <v>PANASONIC</v>
      </c>
      <c r="L89" s="8">
        <f t="shared" ca="1" si="13"/>
        <v>18327</v>
      </c>
      <c r="M89" s="6"/>
      <c r="N89" s="5">
        <f t="shared" ca="1" si="19"/>
        <v>44316</v>
      </c>
    </row>
    <row r="90" spans="1:14" x14ac:dyDescent="0.3">
      <c r="A90" s="2">
        <v>76</v>
      </c>
      <c r="B90" s="6" t="s">
        <v>149</v>
      </c>
      <c r="C90" s="4" t="s">
        <v>465</v>
      </c>
      <c r="D90" s="8" t="str">
        <f t="shared" ca="1" si="14"/>
        <v>dryer</v>
      </c>
      <c r="E90" s="8" t="str">
        <f t="shared" ca="1" si="15"/>
        <v>gorgia</v>
      </c>
      <c r="F90" s="8" t="str">
        <f t="shared" ca="1" si="10"/>
        <v>ზუგდიდი</v>
      </c>
      <c r="G90" s="9">
        <f t="shared" ca="1" si="11"/>
        <v>42669</v>
      </c>
      <c r="H90" s="9">
        <f t="shared" ca="1" si="12"/>
        <v>44784</v>
      </c>
      <c r="I90" s="8">
        <f t="shared" ca="1" si="16"/>
        <v>14</v>
      </c>
      <c r="J90" s="10">
        <f t="shared" ca="1" si="17"/>
        <v>4112.7876990156929</v>
      </c>
      <c r="K90" s="8" t="str">
        <f t="shared" ca="1" si="18"/>
        <v>SAMSUNG</v>
      </c>
      <c r="L90" s="8">
        <f t="shared" ca="1" si="13"/>
        <v>10289</v>
      </c>
      <c r="M90" s="6"/>
      <c r="N90" s="5">
        <f t="shared" ca="1" si="19"/>
        <v>43769</v>
      </c>
    </row>
    <row r="91" spans="1:14" x14ac:dyDescent="0.3">
      <c r="A91" s="2">
        <v>77</v>
      </c>
      <c r="B91" s="6" t="s">
        <v>466</v>
      </c>
      <c r="C91" s="4" t="s">
        <v>467</v>
      </c>
      <c r="D91" s="8" t="str">
        <f t="shared" ca="1" si="14"/>
        <v>grill</v>
      </c>
      <c r="E91" s="8" t="str">
        <f t="shared" ca="1" si="15"/>
        <v>zoommer</v>
      </c>
      <c r="F91" s="8" t="str">
        <f t="shared" ca="1" si="10"/>
        <v>ზუგდიდი</v>
      </c>
      <c r="G91" s="9">
        <f t="shared" ca="1" si="11"/>
        <v>43398</v>
      </c>
      <c r="H91" s="9">
        <f t="shared" ca="1" si="12"/>
        <v>44791</v>
      </c>
      <c r="I91" s="8">
        <f t="shared" ca="1" si="16"/>
        <v>35</v>
      </c>
      <c r="J91" s="10">
        <f t="shared" ca="1" si="17"/>
        <v>3165.4382808231571</v>
      </c>
      <c r="K91" s="8" t="str">
        <f t="shared" ca="1" si="18"/>
        <v>PHILIPS</v>
      </c>
      <c r="L91" s="8">
        <f t="shared" ca="1" si="13"/>
        <v>8912</v>
      </c>
      <c r="M91" s="6"/>
      <c r="N91" s="5">
        <f t="shared" ca="1" si="19"/>
        <v>44500</v>
      </c>
    </row>
    <row r="92" spans="1:14" x14ac:dyDescent="0.3">
      <c r="A92" s="2">
        <v>78</v>
      </c>
      <c r="B92" s="6" t="s">
        <v>152</v>
      </c>
      <c r="C92" s="4" t="s">
        <v>468</v>
      </c>
      <c r="D92" s="8" t="str">
        <f t="shared" ca="1" si="14"/>
        <v>blender</v>
      </c>
      <c r="E92" s="8" t="str">
        <f t="shared" ca="1" si="15"/>
        <v>technoboom</v>
      </c>
      <c r="F92" s="8" t="str">
        <f t="shared" ca="1" si="10"/>
        <v>კასპი</v>
      </c>
      <c r="G92" s="9">
        <f t="shared" ca="1" si="11"/>
        <v>44441</v>
      </c>
      <c r="H92" s="9">
        <f t="shared" ca="1" si="12"/>
        <v>44650</v>
      </c>
      <c r="I92" s="8">
        <f t="shared" ca="1" si="16"/>
        <v>13</v>
      </c>
      <c r="J92" s="10">
        <f t="shared" ca="1" si="17"/>
        <v>1161.0447086269455</v>
      </c>
      <c r="K92" s="8" t="str">
        <f t="shared" ca="1" si="18"/>
        <v>INDESIT</v>
      </c>
      <c r="L92" s="8">
        <f t="shared" ca="1" si="13"/>
        <v>13855</v>
      </c>
      <c r="M92" s="6"/>
      <c r="N92" s="5">
        <f t="shared" ca="1" si="19"/>
        <v>45565</v>
      </c>
    </row>
    <row r="93" spans="1:14" x14ac:dyDescent="0.3">
      <c r="A93" s="2">
        <v>79</v>
      </c>
      <c r="B93" s="6" t="s">
        <v>154</v>
      </c>
      <c r="C93" s="4" t="s">
        <v>469</v>
      </c>
      <c r="D93" s="8" t="str">
        <f t="shared" ca="1" si="14"/>
        <v>mobile phone</v>
      </c>
      <c r="E93" s="8" t="str">
        <f t="shared" ca="1" si="15"/>
        <v>metromart</v>
      </c>
      <c r="F93" s="8" t="str">
        <f t="shared" ca="1" si="10"/>
        <v>მცხეთა</v>
      </c>
      <c r="G93" s="9">
        <f t="shared" ca="1" si="11"/>
        <v>44461</v>
      </c>
      <c r="H93" s="9">
        <f t="shared" ca="1" si="12"/>
        <v>44797</v>
      </c>
      <c r="I93" s="8">
        <f t="shared" ca="1" si="16"/>
        <v>50</v>
      </c>
      <c r="J93" s="10">
        <f t="shared" ca="1" si="17"/>
        <v>3083.3031224802148</v>
      </c>
      <c r="K93" s="8" t="str">
        <f t="shared" ca="1" si="18"/>
        <v>LG</v>
      </c>
      <c r="L93" s="8">
        <f t="shared" ca="1" si="13"/>
        <v>19097</v>
      </c>
      <c r="M93" s="6"/>
      <c r="N93" s="5">
        <f t="shared" ca="1" si="19"/>
        <v>45565</v>
      </c>
    </row>
    <row r="94" spans="1:14" x14ac:dyDescent="0.3">
      <c r="A94" s="2">
        <v>80</v>
      </c>
      <c r="B94" s="6" t="s">
        <v>156</v>
      </c>
      <c r="C94" s="4" t="s">
        <v>470</v>
      </c>
      <c r="D94" s="8" t="str">
        <f t="shared" ca="1" si="14"/>
        <v>drone</v>
      </c>
      <c r="E94" s="8" t="str">
        <f t="shared" ca="1" si="15"/>
        <v>megatechnica</v>
      </c>
      <c r="F94" s="8" t="str">
        <f t="shared" ca="1" si="10"/>
        <v>მცხეთა</v>
      </c>
      <c r="G94" s="9">
        <f t="shared" ca="1" si="11"/>
        <v>41887</v>
      </c>
      <c r="H94" s="9">
        <f t="shared" ca="1" si="12"/>
        <v>44696</v>
      </c>
      <c r="I94" s="8">
        <f t="shared" ca="1" si="16"/>
        <v>7</v>
      </c>
      <c r="J94" s="10">
        <f t="shared" ca="1" si="17"/>
        <v>1617.3186137789621</v>
      </c>
      <c r="K94" s="8" t="str">
        <f t="shared" ca="1" si="18"/>
        <v>TEKA</v>
      </c>
      <c r="L94" s="8">
        <f t="shared" ca="1" si="13"/>
        <v>11365</v>
      </c>
      <c r="M94" s="6"/>
      <c r="N94" s="5">
        <f t="shared" ca="1" si="19"/>
        <v>43008</v>
      </c>
    </row>
    <row r="95" spans="1:14" x14ac:dyDescent="0.3">
      <c r="A95" s="2">
        <v>81</v>
      </c>
      <c r="B95" s="6" t="s">
        <v>158</v>
      </c>
      <c r="C95" s="4" t="s">
        <v>471</v>
      </c>
      <c r="D95" s="8" t="str">
        <f t="shared" ca="1" si="14"/>
        <v>mobile phone</v>
      </c>
      <c r="E95" s="8" t="str">
        <f t="shared" ca="1" si="15"/>
        <v>elitelectronics</v>
      </c>
      <c r="F95" s="8" t="str">
        <f t="shared" ca="1" si="10"/>
        <v>ზუგდიდი</v>
      </c>
      <c r="G95" s="9">
        <f t="shared" ca="1" si="11"/>
        <v>43729</v>
      </c>
      <c r="H95" s="9">
        <f t="shared" ca="1" si="12"/>
        <v>44670</v>
      </c>
      <c r="I95" s="8">
        <f t="shared" ca="1" si="16"/>
        <v>50</v>
      </c>
      <c r="J95" s="10">
        <f t="shared" ca="1" si="17"/>
        <v>2830.8981020294314</v>
      </c>
      <c r="K95" s="8" t="str">
        <f t="shared" ca="1" si="18"/>
        <v>ELECTROLUX</v>
      </c>
      <c r="L95" s="8">
        <f t="shared" ca="1" si="13"/>
        <v>4259</v>
      </c>
      <c r="M95" s="6"/>
      <c r="N95" s="5">
        <f t="shared" ca="1" si="19"/>
        <v>44834</v>
      </c>
    </row>
    <row r="96" spans="1:14" x14ac:dyDescent="0.3">
      <c r="A96" s="2">
        <v>82</v>
      </c>
      <c r="B96" s="6" t="s">
        <v>160</v>
      </c>
      <c r="C96" s="4" t="s">
        <v>472</v>
      </c>
      <c r="D96" s="8" t="str">
        <f t="shared" ca="1" si="14"/>
        <v>drone</v>
      </c>
      <c r="E96" s="8" t="str">
        <f t="shared" ca="1" si="15"/>
        <v>beko</v>
      </c>
      <c r="F96" s="8" t="str">
        <f t="shared" ca="1" si="10"/>
        <v>თელავი</v>
      </c>
      <c r="G96" s="9">
        <f t="shared" ca="1" si="11"/>
        <v>44198</v>
      </c>
      <c r="H96" s="9">
        <f t="shared" ca="1" si="12"/>
        <v>44744</v>
      </c>
      <c r="I96" s="8">
        <f t="shared" ca="1" si="16"/>
        <v>31</v>
      </c>
      <c r="J96" s="10">
        <f t="shared" ca="1" si="17"/>
        <v>1626.5043102263992</v>
      </c>
      <c r="K96" s="8" t="str">
        <f t="shared" ca="1" si="18"/>
        <v>SONY</v>
      </c>
      <c r="L96" s="8">
        <f t="shared" ca="1" si="13"/>
        <v>9217</v>
      </c>
      <c r="M96" s="6"/>
      <c r="N96" s="5">
        <f t="shared" ca="1" si="19"/>
        <v>45322</v>
      </c>
    </row>
    <row r="97" spans="1:14" x14ac:dyDescent="0.3">
      <c r="A97" s="2">
        <v>83</v>
      </c>
      <c r="B97" s="6" t="s">
        <v>162</v>
      </c>
      <c r="C97" s="4" t="s">
        <v>473</v>
      </c>
      <c r="D97" s="8" t="str">
        <f t="shared" ca="1" si="14"/>
        <v>blender</v>
      </c>
      <c r="E97" s="8" t="str">
        <f t="shared" ca="1" si="15"/>
        <v>zoommer</v>
      </c>
      <c r="F97" s="8" t="str">
        <f t="shared" ca="1" si="10"/>
        <v>ფოთი</v>
      </c>
      <c r="G97" s="9">
        <f t="shared" ca="1" si="11"/>
        <v>42277</v>
      </c>
      <c r="H97" s="9">
        <f t="shared" ca="1" si="12"/>
        <v>44789</v>
      </c>
      <c r="I97" s="8">
        <f t="shared" ca="1" si="16"/>
        <v>35</v>
      </c>
      <c r="J97" s="10">
        <f t="shared" ca="1" si="17"/>
        <v>1718.1515039444166</v>
      </c>
      <c r="K97" s="8" t="str">
        <f t="shared" ca="1" si="18"/>
        <v>APPLE</v>
      </c>
      <c r="L97" s="8">
        <f t="shared" ca="1" si="13"/>
        <v>8043</v>
      </c>
      <c r="M97" s="6"/>
      <c r="N97" s="5">
        <f t="shared" ca="1" si="19"/>
        <v>43373</v>
      </c>
    </row>
    <row r="98" spans="1:14" x14ac:dyDescent="0.3">
      <c r="A98" s="2">
        <v>84</v>
      </c>
      <c r="B98" s="6" t="s">
        <v>164</v>
      </c>
      <c r="C98" s="4" t="s">
        <v>474</v>
      </c>
      <c r="D98" s="8" t="str">
        <f t="shared" ca="1" si="14"/>
        <v>air condition</v>
      </c>
      <c r="E98" s="8" t="str">
        <f t="shared" ca="1" si="15"/>
        <v>beko</v>
      </c>
      <c r="F98" s="8" t="str">
        <f t="shared" ca="1" si="10"/>
        <v>ახმეტა</v>
      </c>
      <c r="G98" s="9">
        <f t="shared" ca="1" si="11"/>
        <v>43825</v>
      </c>
      <c r="H98" s="9">
        <f t="shared" ca="1" si="12"/>
        <v>44762</v>
      </c>
      <c r="I98" s="8">
        <f t="shared" ca="1" si="16"/>
        <v>41</v>
      </c>
      <c r="J98" s="10">
        <f t="shared" ca="1" si="17"/>
        <v>616.78327089583934</v>
      </c>
      <c r="K98" s="8" t="str">
        <f t="shared" ca="1" si="18"/>
        <v>INDESIT</v>
      </c>
      <c r="L98" s="8">
        <f t="shared" ca="1" si="13"/>
        <v>16707</v>
      </c>
      <c r="M98" s="6"/>
      <c r="N98" s="5">
        <f t="shared" ca="1" si="19"/>
        <v>44926</v>
      </c>
    </row>
    <row r="99" spans="1:14" x14ac:dyDescent="0.3">
      <c r="A99" s="2">
        <v>85</v>
      </c>
      <c r="B99" s="6" t="s">
        <v>166</v>
      </c>
      <c r="C99" s="4" t="s">
        <v>475</v>
      </c>
      <c r="D99" s="8" t="str">
        <f t="shared" ca="1" si="14"/>
        <v>laptop</v>
      </c>
      <c r="E99" s="8" t="str">
        <f t="shared" ca="1" si="15"/>
        <v>technoboom</v>
      </c>
      <c r="F99" s="8" t="str">
        <f t="shared" ca="1" si="10"/>
        <v>ახმეტა</v>
      </c>
      <c r="G99" s="9">
        <f t="shared" ca="1" si="11"/>
        <v>43898</v>
      </c>
      <c r="H99" s="9">
        <f t="shared" ca="1" si="12"/>
        <v>44714</v>
      </c>
      <c r="I99" s="8">
        <f t="shared" ca="1" si="16"/>
        <v>41</v>
      </c>
      <c r="J99" s="10">
        <f t="shared" ca="1" si="17"/>
        <v>1127.1078846125417</v>
      </c>
      <c r="K99" s="8" t="str">
        <f t="shared" ca="1" si="18"/>
        <v>PANASONIC</v>
      </c>
      <c r="L99" s="8">
        <f t="shared" ca="1" si="13"/>
        <v>10549</v>
      </c>
      <c r="M99" s="6"/>
      <c r="N99" s="5">
        <f t="shared" ca="1" si="19"/>
        <v>45016</v>
      </c>
    </row>
    <row r="100" spans="1:14" x14ac:dyDescent="0.3">
      <c r="A100" s="2">
        <v>86</v>
      </c>
      <c r="B100" s="6" t="s">
        <v>168</v>
      </c>
      <c r="C100" s="4" t="s">
        <v>476</v>
      </c>
      <c r="D100" s="8" t="str">
        <f t="shared" ca="1" si="14"/>
        <v>washing machine</v>
      </c>
      <c r="E100" s="8" t="str">
        <f t="shared" ca="1" si="15"/>
        <v>gorgia</v>
      </c>
      <c r="F100" s="8" t="str">
        <f t="shared" ca="1" si="10"/>
        <v>მცხეთა</v>
      </c>
      <c r="G100" s="9">
        <f t="shared" ca="1" si="11"/>
        <v>43789</v>
      </c>
      <c r="H100" s="9">
        <f t="shared" ca="1" si="12"/>
        <v>44703</v>
      </c>
      <c r="I100" s="8">
        <f t="shared" ca="1" si="16"/>
        <v>3</v>
      </c>
      <c r="J100" s="10">
        <f t="shared" ca="1" si="17"/>
        <v>2647.6627156970881</v>
      </c>
      <c r="K100" s="8" t="str">
        <f t="shared" ca="1" si="18"/>
        <v>SAMSUNG</v>
      </c>
      <c r="L100" s="8">
        <f t="shared" ca="1" si="13"/>
        <v>11615</v>
      </c>
      <c r="M100" s="6"/>
      <c r="N100" s="5">
        <f t="shared" ca="1" si="19"/>
        <v>44895</v>
      </c>
    </row>
    <row r="101" spans="1:14" x14ac:dyDescent="0.3">
      <c r="A101" s="2">
        <v>87</v>
      </c>
      <c r="B101" s="6" t="s">
        <v>170</v>
      </c>
      <c r="C101" s="4" t="s">
        <v>477</v>
      </c>
      <c r="D101" s="8" t="str">
        <f t="shared" ca="1" si="14"/>
        <v>iron</v>
      </c>
      <c r="E101" s="8" t="str">
        <f t="shared" ca="1" si="15"/>
        <v>metromart</v>
      </c>
      <c r="F101" s="8" t="str">
        <f t="shared" ca="1" si="10"/>
        <v>ქუთაისი</v>
      </c>
      <c r="G101" s="9">
        <f t="shared" ca="1" si="11"/>
        <v>42498</v>
      </c>
      <c r="H101" s="9">
        <f t="shared" ca="1" si="12"/>
        <v>44686</v>
      </c>
      <c r="I101" s="8">
        <f t="shared" ca="1" si="16"/>
        <v>6</v>
      </c>
      <c r="J101" s="10">
        <f t="shared" ca="1" si="17"/>
        <v>3622.1210163923106</v>
      </c>
      <c r="K101" s="8" t="str">
        <f t="shared" ca="1" si="18"/>
        <v>WHIRLPOOL</v>
      </c>
      <c r="L101" s="8">
        <f t="shared" ca="1" si="13"/>
        <v>14246</v>
      </c>
      <c r="M101" s="6"/>
      <c r="N101" s="5">
        <f t="shared" ca="1" si="19"/>
        <v>43616</v>
      </c>
    </row>
    <row r="102" spans="1:14" x14ac:dyDescent="0.3">
      <c r="A102" s="2">
        <v>88</v>
      </c>
      <c r="B102" s="6" t="s">
        <v>172</v>
      </c>
      <c r="C102" s="4" t="s">
        <v>478</v>
      </c>
      <c r="D102" s="8" t="str">
        <f t="shared" ca="1" si="14"/>
        <v>playstation</v>
      </c>
      <c r="E102" s="8" t="str">
        <f t="shared" ca="1" si="15"/>
        <v>gigant</v>
      </c>
      <c r="F102" s="8" t="str">
        <f t="shared" ca="1" si="10"/>
        <v>გორი</v>
      </c>
      <c r="G102" s="9">
        <f t="shared" ca="1" si="11"/>
        <v>42793</v>
      </c>
      <c r="H102" s="9">
        <f t="shared" ca="1" si="12"/>
        <v>44619</v>
      </c>
      <c r="I102" s="8">
        <f t="shared" ca="1" si="16"/>
        <v>49</v>
      </c>
      <c r="J102" s="10">
        <f t="shared" ca="1" si="17"/>
        <v>2376.6377703293738</v>
      </c>
      <c r="K102" s="8" t="str">
        <f t="shared" ca="1" si="18"/>
        <v>ELECTROLUX</v>
      </c>
      <c r="L102" s="8">
        <f t="shared" ca="1" si="13"/>
        <v>1386</v>
      </c>
      <c r="M102" s="6"/>
      <c r="N102" s="5">
        <f t="shared" ca="1" si="19"/>
        <v>43890</v>
      </c>
    </row>
    <row r="103" spans="1:14" x14ac:dyDescent="0.3">
      <c r="A103" s="2">
        <v>89</v>
      </c>
      <c r="B103" s="6" t="s">
        <v>174</v>
      </c>
      <c r="C103" s="4" t="s">
        <v>479</v>
      </c>
      <c r="D103" s="8" t="str">
        <f t="shared" ca="1" si="14"/>
        <v>grill</v>
      </c>
      <c r="E103" s="8" t="str">
        <f t="shared" ca="1" si="15"/>
        <v>zoommer</v>
      </c>
      <c r="F103" s="8" t="str">
        <f t="shared" ca="1" si="10"/>
        <v>ბათუმი</v>
      </c>
      <c r="G103" s="9">
        <f t="shared" ca="1" si="11"/>
        <v>42517</v>
      </c>
      <c r="H103" s="9">
        <f t="shared" ca="1" si="12"/>
        <v>44688</v>
      </c>
      <c r="I103" s="8">
        <f t="shared" ca="1" si="16"/>
        <v>24</v>
      </c>
      <c r="J103" s="10">
        <f t="shared" ca="1" si="17"/>
        <v>1790.1399746474162</v>
      </c>
      <c r="K103" s="8" t="str">
        <f t="shared" ca="1" si="18"/>
        <v>INDESIT</v>
      </c>
      <c r="L103" s="8">
        <f t="shared" ca="1" si="13"/>
        <v>4653</v>
      </c>
      <c r="M103" s="6"/>
      <c r="N103" s="5">
        <f t="shared" ca="1" si="19"/>
        <v>43616</v>
      </c>
    </row>
    <row r="104" spans="1:14" x14ac:dyDescent="0.3">
      <c r="A104" s="2">
        <v>90</v>
      </c>
      <c r="B104" s="6" t="s">
        <v>176</v>
      </c>
      <c r="C104" s="4" t="s">
        <v>480</v>
      </c>
      <c r="D104" s="8" t="str">
        <f t="shared" ca="1" si="14"/>
        <v>dryer</v>
      </c>
      <c r="E104" s="8" t="str">
        <f t="shared" ca="1" si="15"/>
        <v>altaok</v>
      </c>
      <c r="F104" s="8" t="str">
        <f t="shared" ca="1" si="10"/>
        <v>ფოთი</v>
      </c>
      <c r="G104" s="9">
        <f t="shared" ca="1" si="11"/>
        <v>44492</v>
      </c>
      <c r="H104" s="9">
        <f t="shared" ca="1" si="12"/>
        <v>44695</v>
      </c>
      <c r="I104" s="8">
        <f t="shared" ca="1" si="16"/>
        <v>48</v>
      </c>
      <c r="J104" s="10">
        <f t="shared" ca="1" si="17"/>
        <v>585.03615398304817</v>
      </c>
      <c r="K104" s="8" t="str">
        <f t="shared" ca="1" si="18"/>
        <v>APPLE</v>
      </c>
      <c r="L104" s="8">
        <f t="shared" ca="1" si="13"/>
        <v>8453</v>
      </c>
      <c r="M104" s="6"/>
      <c r="N104" s="5">
        <f t="shared" ca="1" si="19"/>
        <v>45596</v>
      </c>
    </row>
    <row r="105" spans="1:14" x14ac:dyDescent="0.3">
      <c r="A105" s="2">
        <v>91</v>
      </c>
      <c r="B105" s="6" t="s">
        <v>178</v>
      </c>
      <c r="C105" s="4" t="s">
        <v>481</v>
      </c>
      <c r="D105" s="8" t="str">
        <f t="shared" ca="1" si="14"/>
        <v>iron</v>
      </c>
      <c r="E105" s="8" t="str">
        <f t="shared" ca="1" si="15"/>
        <v>zoommer</v>
      </c>
      <c r="F105" s="8" t="str">
        <f t="shared" ca="1" si="10"/>
        <v>თბილისი</v>
      </c>
      <c r="G105" s="9">
        <f t="shared" ca="1" si="11"/>
        <v>43219</v>
      </c>
      <c r="H105" s="9">
        <f t="shared" ca="1" si="12"/>
        <v>44641</v>
      </c>
      <c r="I105" s="8">
        <f t="shared" ca="1" si="16"/>
        <v>9</v>
      </c>
      <c r="J105" s="10">
        <f t="shared" ca="1" si="17"/>
        <v>3218.5124451431475</v>
      </c>
      <c r="K105" s="8" t="str">
        <f t="shared" ca="1" si="18"/>
        <v>ZANUSSI</v>
      </c>
      <c r="L105" s="8">
        <f t="shared" ca="1" si="13"/>
        <v>14597</v>
      </c>
      <c r="M105" s="6"/>
      <c r="N105" s="5">
        <f t="shared" ca="1" si="19"/>
        <v>44316</v>
      </c>
    </row>
    <row r="106" spans="1:14" x14ac:dyDescent="0.3">
      <c r="A106" s="2">
        <v>92</v>
      </c>
      <c r="B106" s="6" t="s">
        <v>180</v>
      </c>
      <c r="C106" s="4" t="s">
        <v>482</v>
      </c>
      <c r="D106" s="8" t="str">
        <f t="shared" ca="1" si="14"/>
        <v>grill</v>
      </c>
      <c r="E106" s="8" t="str">
        <f t="shared" ca="1" si="15"/>
        <v>altaok</v>
      </c>
      <c r="F106" s="8" t="str">
        <f t="shared" ca="1" si="10"/>
        <v>ბათუმი</v>
      </c>
      <c r="G106" s="9">
        <f t="shared" ca="1" si="11"/>
        <v>42581</v>
      </c>
      <c r="H106" s="9">
        <f t="shared" ca="1" si="12"/>
        <v>44789</v>
      </c>
      <c r="I106" s="8">
        <f t="shared" ca="1" si="16"/>
        <v>38</v>
      </c>
      <c r="J106" s="10">
        <f t="shared" ca="1" si="17"/>
        <v>3982.233805774013</v>
      </c>
      <c r="K106" s="8" t="str">
        <f t="shared" ca="1" si="18"/>
        <v>PHILIPS</v>
      </c>
      <c r="L106" s="8">
        <f t="shared" ca="1" si="13"/>
        <v>10597</v>
      </c>
      <c r="M106" s="6"/>
      <c r="N106" s="5">
        <f t="shared" ca="1" si="19"/>
        <v>43677</v>
      </c>
    </row>
    <row r="107" spans="1:14" x14ac:dyDescent="0.3">
      <c r="A107" s="2">
        <v>93</v>
      </c>
      <c r="B107" s="6" t="s">
        <v>182</v>
      </c>
      <c r="C107" s="4" t="s">
        <v>483</v>
      </c>
      <c r="D107" s="8" t="str">
        <f t="shared" ca="1" si="14"/>
        <v>tv</v>
      </c>
      <c r="E107" s="8" t="str">
        <f t="shared" ca="1" si="15"/>
        <v>altaok</v>
      </c>
      <c r="F107" s="8" t="str">
        <f t="shared" ca="1" si="10"/>
        <v>გორი</v>
      </c>
      <c r="G107" s="9">
        <f t="shared" ca="1" si="11"/>
        <v>41828</v>
      </c>
      <c r="H107" s="9">
        <f t="shared" ca="1" si="12"/>
        <v>44714</v>
      </c>
      <c r="I107" s="8">
        <f t="shared" ca="1" si="16"/>
        <v>30</v>
      </c>
      <c r="J107" s="10">
        <f t="shared" ca="1" si="17"/>
        <v>2947.1683581372504</v>
      </c>
      <c r="K107" s="8" t="str">
        <f t="shared" ca="1" si="18"/>
        <v>PANASONIC</v>
      </c>
      <c r="L107" s="8">
        <f t="shared" ca="1" si="13"/>
        <v>17877</v>
      </c>
      <c r="M107" s="6"/>
      <c r="N107" s="5">
        <f t="shared" ca="1" si="19"/>
        <v>42947</v>
      </c>
    </row>
    <row r="108" spans="1:14" x14ac:dyDescent="0.3">
      <c r="A108" s="2">
        <v>94</v>
      </c>
      <c r="B108" s="6" t="s">
        <v>184</v>
      </c>
      <c r="C108" s="4" t="s">
        <v>484</v>
      </c>
      <c r="D108" s="8" t="str">
        <f t="shared" ca="1" si="14"/>
        <v>grill</v>
      </c>
      <c r="E108" s="8" t="str">
        <f t="shared" ca="1" si="15"/>
        <v>gigant</v>
      </c>
      <c r="F108" s="8" t="str">
        <f t="shared" ca="1" si="10"/>
        <v>ქუთაისი</v>
      </c>
      <c r="G108" s="9">
        <f t="shared" ca="1" si="11"/>
        <v>43229</v>
      </c>
      <c r="H108" s="9">
        <f t="shared" ca="1" si="12"/>
        <v>44667</v>
      </c>
      <c r="I108" s="8">
        <f t="shared" ca="1" si="16"/>
        <v>30</v>
      </c>
      <c r="J108" s="10">
        <f t="shared" ca="1" si="17"/>
        <v>4329.8381627149183</v>
      </c>
      <c r="K108" s="8" t="str">
        <f t="shared" ca="1" si="18"/>
        <v>PHILIPS</v>
      </c>
      <c r="L108" s="8">
        <f t="shared" ca="1" si="13"/>
        <v>7722</v>
      </c>
      <c r="M108" s="6"/>
      <c r="N108" s="5">
        <f t="shared" ca="1" si="19"/>
        <v>44347</v>
      </c>
    </row>
    <row r="109" spans="1:14" x14ac:dyDescent="0.3">
      <c r="A109" s="2">
        <v>95</v>
      </c>
      <c r="B109" s="6" t="s">
        <v>186</v>
      </c>
      <c r="C109" s="4" t="s">
        <v>485</v>
      </c>
      <c r="D109" s="8" t="str">
        <f t="shared" ca="1" si="14"/>
        <v>laptop</v>
      </c>
      <c r="E109" s="8" t="str">
        <f t="shared" ca="1" si="15"/>
        <v>gorgia</v>
      </c>
      <c r="F109" s="8" t="str">
        <f t="shared" ca="1" si="10"/>
        <v>გორი</v>
      </c>
      <c r="G109" s="9">
        <f t="shared" ca="1" si="11"/>
        <v>44525</v>
      </c>
      <c r="H109" s="9">
        <f t="shared" ca="1" si="12"/>
        <v>44796</v>
      </c>
      <c r="I109" s="8">
        <f t="shared" ca="1" si="16"/>
        <v>47</v>
      </c>
      <c r="J109" s="10">
        <f t="shared" ca="1" si="17"/>
        <v>2811.0071115699902</v>
      </c>
      <c r="K109" s="8" t="str">
        <f t="shared" ca="1" si="18"/>
        <v>WHIRLPOOL</v>
      </c>
      <c r="L109" s="8">
        <f t="shared" ca="1" si="13"/>
        <v>15814</v>
      </c>
      <c r="M109" s="6"/>
      <c r="N109" s="5">
        <f t="shared" ca="1" si="19"/>
        <v>45626</v>
      </c>
    </row>
    <row r="110" spans="1:14" x14ac:dyDescent="0.3">
      <c r="A110" s="2">
        <v>96</v>
      </c>
      <c r="B110" s="6" t="s">
        <v>188</v>
      </c>
      <c r="C110" s="4" t="s">
        <v>486</v>
      </c>
      <c r="D110" s="8" t="str">
        <f t="shared" ca="1" si="14"/>
        <v>washing machine</v>
      </c>
      <c r="E110" s="8" t="str">
        <f t="shared" ca="1" si="15"/>
        <v>metromart</v>
      </c>
      <c r="F110" s="8" t="str">
        <f t="shared" ca="1" si="10"/>
        <v>ზუგდიდი</v>
      </c>
      <c r="G110" s="9">
        <f t="shared" ca="1" si="11"/>
        <v>42761</v>
      </c>
      <c r="H110" s="9">
        <f t="shared" ca="1" si="12"/>
        <v>44626</v>
      </c>
      <c r="I110" s="8">
        <f t="shared" ca="1" si="16"/>
        <v>20</v>
      </c>
      <c r="J110" s="10">
        <f t="shared" ca="1" si="17"/>
        <v>4166.7067323781675</v>
      </c>
      <c r="K110" s="8" t="str">
        <f t="shared" ca="1" si="18"/>
        <v>ZANUSSI</v>
      </c>
      <c r="L110" s="8">
        <f t="shared" ca="1" si="13"/>
        <v>924</v>
      </c>
      <c r="M110" s="6"/>
      <c r="N110" s="5">
        <f t="shared" ca="1" si="19"/>
        <v>43861</v>
      </c>
    </row>
    <row r="111" spans="1:14" x14ac:dyDescent="0.3">
      <c r="A111" s="2">
        <v>97</v>
      </c>
      <c r="B111" s="6" t="s">
        <v>190</v>
      </c>
      <c r="C111" s="4" t="s">
        <v>487</v>
      </c>
      <c r="D111" s="8" t="str">
        <f t="shared" ca="1" si="14"/>
        <v>camera</v>
      </c>
      <c r="E111" s="8" t="str">
        <f t="shared" ca="1" si="15"/>
        <v>smiley</v>
      </c>
      <c r="F111" s="8" t="str">
        <f t="shared" ca="1" si="10"/>
        <v>კასპი</v>
      </c>
      <c r="G111" s="9">
        <f t="shared" ca="1" si="11"/>
        <v>43397</v>
      </c>
      <c r="H111" s="9">
        <f t="shared" ca="1" si="12"/>
        <v>44642</v>
      </c>
      <c r="I111" s="8">
        <f t="shared" ca="1" si="16"/>
        <v>45</v>
      </c>
      <c r="J111" s="10">
        <f t="shared" ca="1" si="17"/>
        <v>4924.2814670127309</v>
      </c>
      <c r="K111" s="8" t="str">
        <f t="shared" ca="1" si="18"/>
        <v>LUXELL</v>
      </c>
      <c r="L111" s="8">
        <f t="shared" ca="1" si="13"/>
        <v>11906</v>
      </c>
      <c r="M111" s="6"/>
      <c r="N111" s="5">
        <f t="shared" ca="1" si="19"/>
        <v>44500</v>
      </c>
    </row>
    <row r="112" spans="1:14" x14ac:dyDescent="0.3">
      <c r="A112" s="2">
        <v>98</v>
      </c>
      <c r="B112" s="6" t="s">
        <v>192</v>
      </c>
      <c r="C112" s="4" t="s">
        <v>488</v>
      </c>
      <c r="D112" s="8" t="str">
        <f t="shared" ca="1" si="14"/>
        <v>air condition</v>
      </c>
      <c r="E112" s="8" t="str">
        <f t="shared" ca="1" si="15"/>
        <v>gigant</v>
      </c>
      <c r="F112" s="8" t="str">
        <f t="shared" ca="1" si="10"/>
        <v>ახმეტა</v>
      </c>
      <c r="G112" s="9">
        <f t="shared" ca="1" si="11"/>
        <v>42062</v>
      </c>
      <c r="H112" s="9">
        <f t="shared" ca="1" si="12"/>
        <v>44693</v>
      </c>
      <c r="I112" s="8">
        <f t="shared" ca="1" si="16"/>
        <v>8</v>
      </c>
      <c r="J112" s="10">
        <f t="shared" ca="1" si="17"/>
        <v>3591.8359991026609</v>
      </c>
      <c r="K112" s="8" t="str">
        <f t="shared" ca="1" si="18"/>
        <v>SAMSUNG</v>
      </c>
      <c r="L112" s="8">
        <f t="shared" ca="1" si="13"/>
        <v>9062</v>
      </c>
      <c r="M112" s="6"/>
      <c r="N112" s="5">
        <f t="shared" ca="1" si="19"/>
        <v>43159</v>
      </c>
    </row>
    <row r="113" spans="1:14" x14ac:dyDescent="0.3">
      <c r="A113" s="2">
        <v>99</v>
      </c>
      <c r="B113" s="6" t="s">
        <v>194</v>
      </c>
      <c r="C113" s="4" t="s">
        <v>489</v>
      </c>
      <c r="D113" s="8" t="str">
        <f t="shared" ca="1" si="14"/>
        <v>washing machine</v>
      </c>
      <c r="E113" s="8" t="str">
        <f t="shared" ca="1" si="15"/>
        <v>beko</v>
      </c>
      <c r="F113" s="8" t="str">
        <f t="shared" ca="1" si="10"/>
        <v>ახმეტა</v>
      </c>
      <c r="G113" s="9">
        <f t="shared" ca="1" si="11"/>
        <v>43298</v>
      </c>
      <c r="H113" s="9">
        <f t="shared" ca="1" si="12"/>
        <v>44752</v>
      </c>
      <c r="I113" s="8">
        <f t="shared" ca="1" si="16"/>
        <v>48</v>
      </c>
      <c r="J113" s="10">
        <f t="shared" ca="1" si="17"/>
        <v>4882.0939596440194</v>
      </c>
      <c r="K113" s="8" t="str">
        <f t="shared" ca="1" si="18"/>
        <v>SAACHI</v>
      </c>
      <c r="L113" s="8">
        <f t="shared" ca="1" si="13"/>
        <v>1304</v>
      </c>
      <c r="M113" s="6"/>
      <c r="N113" s="5">
        <f t="shared" ca="1" si="19"/>
        <v>44408</v>
      </c>
    </row>
    <row r="114" spans="1:14" x14ac:dyDescent="0.3">
      <c r="A114" s="2">
        <v>100</v>
      </c>
      <c r="B114" s="6" t="s">
        <v>196</v>
      </c>
      <c r="C114" s="4" t="s">
        <v>490</v>
      </c>
      <c r="D114" s="8" t="str">
        <f t="shared" ca="1" si="14"/>
        <v>dryer</v>
      </c>
      <c r="E114" s="8" t="str">
        <f t="shared" ca="1" si="15"/>
        <v>beko</v>
      </c>
      <c r="F114" s="8" t="str">
        <f t="shared" ca="1" si="10"/>
        <v>ზუგდიდი</v>
      </c>
      <c r="G114" s="9">
        <f t="shared" ca="1" si="11"/>
        <v>42736</v>
      </c>
      <c r="H114" s="9">
        <f t="shared" ca="1" si="12"/>
        <v>44638</v>
      </c>
      <c r="I114" s="8">
        <f t="shared" ca="1" si="16"/>
        <v>21</v>
      </c>
      <c r="J114" s="10">
        <f t="shared" ca="1" si="17"/>
        <v>507.77731085129864</v>
      </c>
      <c r="K114" s="8" t="str">
        <f t="shared" ca="1" si="18"/>
        <v>SONY</v>
      </c>
      <c r="L114" s="8">
        <f t="shared" ca="1" si="13"/>
        <v>10506</v>
      </c>
      <c r="M114" s="6"/>
      <c r="N114" s="5">
        <f t="shared" ca="1" si="19"/>
        <v>43861</v>
      </c>
    </row>
    <row r="115" spans="1:14" x14ac:dyDescent="0.3">
      <c r="A115" s="2">
        <v>101</v>
      </c>
      <c r="B115" s="6" t="s">
        <v>198</v>
      </c>
      <c r="C115" s="4" t="s">
        <v>491</v>
      </c>
      <c r="D115" s="8" t="str">
        <f t="shared" ca="1" si="14"/>
        <v>dryer</v>
      </c>
      <c r="E115" s="8" t="str">
        <f t="shared" ca="1" si="15"/>
        <v>elitelectronics</v>
      </c>
      <c r="F115" s="8" t="str">
        <f t="shared" ca="1" si="10"/>
        <v>ახმეტა</v>
      </c>
      <c r="G115" s="9">
        <f t="shared" ca="1" si="11"/>
        <v>42035</v>
      </c>
      <c r="H115" s="9">
        <f t="shared" ca="1" si="12"/>
        <v>44700</v>
      </c>
      <c r="I115" s="8">
        <f t="shared" ca="1" si="16"/>
        <v>13</v>
      </c>
      <c r="J115" s="10">
        <f t="shared" ca="1" si="17"/>
        <v>4550.9160543304752</v>
      </c>
      <c r="K115" s="8" t="str">
        <f t="shared" ca="1" si="18"/>
        <v>WHIRLPOOL</v>
      </c>
      <c r="L115" s="8">
        <f t="shared" ca="1" si="13"/>
        <v>1458</v>
      </c>
      <c r="M115" s="6"/>
      <c r="N115" s="5">
        <f t="shared" ca="1" si="19"/>
        <v>43131</v>
      </c>
    </row>
    <row r="116" spans="1:14" x14ac:dyDescent="0.3">
      <c r="A116" s="2">
        <v>102</v>
      </c>
      <c r="B116" s="6" t="s">
        <v>200</v>
      </c>
      <c r="C116" s="4" t="s">
        <v>492</v>
      </c>
      <c r="D116" s="8" t="str">
        <f t="shared" ca="1" si="14"/>
        <v>joystick</v>
      </c>
      <c r="E116" s="8" t="str">
        <f t="shared" ca="1" si="15"/>
        <v>gorgia</v>
      </c>
      <c r="F116" s="8" t="str">
        <f t="shared" ca="1" si="10"/>
        <v>მცხეთა</v>
      </c>
      <c r="G116" s="9">
        <f t="shared" ca="1" si="11"/>
        <v>44397</v>
      </c>
      <c r="H116" s="9">
        <f t="shared" ca="1" si="12"/>
        <v>44744</v>
      </c>
      <c r="I116" s="8">
        <f t="shared" ca="1" si="16"/>
        <v>40</v>
      </c>
      <c r="J116" s="10">
        <f t="shared" ca="1" si="17"/>
        <v>730.84132171224326</v>
      </c>
      <c r="K116" s="8" t="str">
        <f t="shared" ca="1" si="18"/>
        <v>INDESIT</v>
      </c>
      <c r="L116" s="8">
        <f t="shared" ca="1" si="13"/>
        <v>10393</v>
      </c>
      <c r="M116" s="6"/>
      <c r="N116" s="5">
        <f t="shared" ca="1" si="19"/>
        <v>45504</v>
      </c>
    </row>
    <row r="117" spans="1:14" x14ac:dyDescent="0.3">
      <c r="A117" s="2">
        <v>103</v>
      </c>
      <c r="B117" s="6" t="s">
        <v>202</v>
      </c>
      <c r="C117" s="4" t="s">
        <v>493</v>
      </c>
      <c r="D117" s="8" t="str">
        <f t="shared" ca="1" si="14"/>
        <v>joystick</v>
      </c>
      <c r="E117" s="8" t="str">
        <f t="shared" ca="1" si="15"/>
        <v>elitelectronics</v>
      </c>
      <c r="F117" s="8" t="str">
        <f t="shared" ca="1" si="10"/>
        <v>ქუთაისი</v>
      </c>
      <c r="G117" s="9">
        <f t="shared" ca="1" si="11"/>
        <v>42301</v>
      </c>
      <c r="H117" s="9">
        <f t="shared" ca="1" si="12"/>
        <v>44720</v>
      </c>
      <c r="I117" s="8">
        <f t="shared" ca="1" si="16"/>
        <v>22</v>
      </c>
      <c r="J117" s="10">
        <f t="shared" ca="1" si="17"/>
        <v>3106.5683311175198</v>
      </c>
      <c r="K117" s="8" t="str">
        <f t="shared" ca="1" si="18"/>
        <v>PHILIPS</v>
      </c>
      <c r="L117" s="8">
        <f t="shared" ca="1" si="13"/>
        <v>14511</v>
      </c>
      <c r="M117" s="6"/>
      <c r="N117" s="5">
        <f t="shared" ca="1" si="19"/>
        <v>43404</v>
      </c>
    </row>
    <row r="118" spans="1:14" x14ac:dyDescent="0.3">
      <c r="A118" s="2">
        <v>104</v>
      </c>
      <c r="B118" s="6" t="s">
        <v>204</v>
      </c>
      <c r="C118" s="4" t="s">
        <v>494</v>
      </c>
      <c r="D118" s="8" t="str">
        <f t="shared" ca="1" si="14"/>
        <v>dryer</v>
      </c>
      <c r="E118" s="8" t="str">
        <f t="shared" ca="1" si="15"/>
        <v>zoommer</v>
      </c>
      <c r="F118" s="8" t="str">
        <f t="shared" ca="1" si="10"/>
        <v>თბილისი</v>
      </c>
      <c r="G118" s="9">
        <f t="shared" ca="1" si="11"/>
        <v>41949</v>
      </c>
      <c r="H118" s="9">
        <f t="shared" ca="1" si="12"/>
        <v>44659</v>
      </c>
      <c r="I118" s="8">
        <f t="shared" ca="1" si="16"/>
        <v>32</v>
      </c>
      <c r="J118" s="10">
        <f t="shared" ca="1" si="17"/>
        <v>2873.352186579903</v>
      </c>
      <c r="K118" s="8" t="str">
        <f t="shared" ca="1" si="18"/>
        <v>SAACHI</v>
      </c>
      <c r="L118" s="8">
        <f t="shared" ca="1" si="13"/>
        <v>16511</v>
      </c>
      <c r="M118" s="6"/>
      <c r="N118" s="5">
        <f t="shared" ca="1" si="19"/>
        <v>43069</v>
      </c>
    </row>
    <row r="119" spans="1:14" x14ac:dyDescent="0.3">
      <c r="A119" s="2">
        <v>105</v>
      </c>
      <c r="B119" s="6" t="s">
        <v>206</v>
      </c>
      <c r="C119" s="4" t="s">
        <v>495</v>
      </c>
      <c r="D119" s="8" t="str">
        <f t="shared" ca="1" si="14"/>
        <v>home cinema</v>
      </c>
      <c r="E119" s="8" t="str">
        <f t="shared" ca="1" si="15"/>
        <v>technoboom</v>
      </c>
      <c r="F119" s="8" t="str">
        <f t="shared" ca="1" si="10"/>
        <v>თელავი</v>
      </c>
      <c r="G119" s="9">
        <f t="shared" ca="1" si="11"/>
        <v>43186</v>
      </c>
      <c r="H119" s="9">
        <f t="shared" ca="1" si="12"/>
        <v>44713</v>
      </c>
      <c r="I119" s="8">
        <f t="shared" ca="1" si="16"/>
        <v>37</v>
      </c>
      <c r="J119" s="10">
        <f t="shared" ca="1" si="17"/>
        <v>4574.5567380606135</v>
      </c>
      <c r="K119" s="8" t="str">
        <f t="shared" ca="1" si="18"/>
        <v>TEKA</v>
      </c>
      <c r="L119" s="8">
        <f t="shared" ca="1" si="13"/>
        <v>14360</v>
      </c>
      <c r="M119" s="6"/>
      <c r="N119" s="5">
        <f t="shared" ca="1" si="19"/>
        <v>44286</v>
      </c>
    </row>
    <row r="120" spans="1:14" x14ac:dyDescent="0.3">
      <c r="A120" s="2">
        <v>106</v>
      </c>
      <c r="B120" s="6" t="s">
        <v>208</v>
      </c>
      <c r="C120" s="4" t="s">
        <v>496</v>
      </c>
      <c r="D120" s="8" t="str">
        <f t="shared" ca="1" si="14"/>
        <v>xbox</v>
      </c>
      <c r="E120" s="8" t="str">
        <f t="shared" ca="1" si="15"/>
        <v>gorgia</v>
      </c>
      <c r="F120" s="8" t="str">
        <f t="shared" ca="1" si="10"/>
        <v>კასპი</v>
      </c>
      <c r="G120" s="9">
        <f t="shared" ca="1" si="11"/>
        <v>43781</v>
      </c>
      <c r="H120" s="9">
        <f t="shared" ca="1" si="12"/>
        <v>44635</v>
      </c>
      <c r="I120" s="8">
        <f t="shared" ca="1" si="16"/>
        <v>24</v>
      </c>
      <c r="J120" s="10">
        <f t="shared" ca="1" si="17"/>
        <v>4761.3750150348624</v>
      </c>
      <c r="K120" s="8" t="str">
        <f t="shared" ca="1" si="18"/>
        <v>LG</v>
      </c>
      <c r="L120" s="8">
        <f t="shared" ca="1" si="13"/>
        <v>16248</v>
      </c>
      <c r="M120" s="6"/>
      <c r="N120" s="5">
        <f t="shared" ca="1" si="19"/>
        <v>44895</v>
      </c>
    </row>
    <row r="121" spans="1:14" x14ac:dyDescent="0.3">
      <c r="A121" s="2">
        <v>107</v>
      </c>
      <c r="B121" s="6" t="s">
        <v>210</v>
      </c>
      <c r="C121" s="4" t="s">
        <v>497</v>
      </c>
      <c r="D121" s="8" t="str">
        <f t="shared" ca="1" si="14"/>
        <v>xbox</v>
      </c>
      <c r="E121" s="8" t="str">
        <f t="shared" ca="1" si="15"/>
        <v>gorgia</v>
      </c>
      <c r="F121" s="8" t="str">
        <f t="shared" ca="1" si="10"/>
        <v>ქუთაისი</v>
      </c>
      <c r="G121" s="9">
        <f t="shared" ca="1" si="11"/>
        <v>41760</v>
      </c>
      <c r="H121" s="9">
        <f t="shared" ca="1" si="12"/>
        <v>44657</v>
      </c>
      <c r="I121" s="8">
        <f t="shared" ca="1" si="16"/>
        <v>33</v>
      </c>
      <c r="J121" s="10">
        <f t="shared" ca="1" si="17"/>
        <v>1961.8856282507511</v>
      </c>
      <c r="K121" s="8" t="str">
        <f t="shared" ca="1" si="18"/>
        <v>KENWOOD</v>
      </c>
      <c r="L121" s="8">
        <f t="shared" ca="1" si="13"/>
        <v>4776</v>
      </c>
      <c r="M121" s="6"/>
      <c r="N121" s="5">
        <f t="shared" ca="1" si="19"/>
        <v>42886</v>
      </c>
    </row>
    <row r="122" spans="1:14" x14ac:dyDescent="0.3">
      <c r="A122" s="2">
        <v>108</v>
      </c>
      <c r="B122" s="6" t="s">
        <v>212</v>
      </c>
      <c r="C122" s="4" t="s">
        <v>498</v>
      </c>
      <c r="D122" s="8" t="str">
        <f t="shared" ca="1" si="14"/>
        <v>iron</v>
      </c>
      <c r="E122" s="8" t="str">
        <f t="shared" ca="1" si="15"/>
        <v>megatechnica</v>
      </c>
      <c r="F122" s="8" t="str">
        <f t="shared" ca="1" si="10"/>
        <v>თბილისი</v>
      </c>
      <c r="G122" s="9">
        <f t="shared" ca="1" si="11"/>
        <v>42790</v>
      </c>
      <c r="H122" s="9">
        <f t="shared" ca="1" si="12"/>
        <v>44671</v>
      </c>
      <c r="I122" s="8">
        <f t="shared" ca="1" si="16"/>
        <v>28</v>
      </c>
      <c r="J122" s="10">
        <f t="shared" ca="1" si="17"/>
        <v>1571.7801725067488</v>
      </c>
      <c r="K122" s="8" t="str">
        <f t="shared" ca="1" si="18"/>
        <v>ELECTROLUX</v>
      </c>
      <c r="L122" s="8">
        <f t="shared" ca="1" si="13"/>
        <v>4090</v>
      </c>
      <c r="M122" s="6"/>
      <c r="N122" s="5">
        <f t="shared" ca="1" si="19"/>
        <v>43890</v>
      </c>
    </row>
    <row r="123" spans="1:14" x14ac:dyDescent="0.3">
      <c r="A123" s="2">
        <v>109</v>
      </c>
      <c r="B123" s="6" t="s">
        <v>499</v>
      </c>
      <c r="C123" s="4" t="s">
        <v>500</v>
      </c>
      <c r="D123" s="8" t="str">
        <f t="shared" ca="1" si="14"/>
        <v>iron</v>
      </c>
      <c r="E123" s="8" t="str">
        <f t="shared" ca="1" si="15"/>
        <v>metromart</v>
      </c>
      <c r="F123" s="8" t="str">
        <f t="shared" ca="1" si="10"/>
        <v>მცხეთა</v>
      </c>
      <c r="G123" s="9">
        <f t="shared" ca="1" si="11"/>
        <v>43602</v>
      </c>
      <c r="H123" s="9">
        <f t="shared" ca="1" si="12"/>
        <v>44798</v>
      </c>
      <c r="I123" s="8">
        <f t="shared" ca="1" si="16"/>
        <v>11</v>
      </c>
      <c r="J123" s="10">
        <f t="shared" ca="1" si="17"/>
        <v>4592.0690328415139</v>
      </c>
      <c r="K123" s="8" t="str">
        <f t="shared" ca="1" si="18"/>
        <v>LG</v>
      </c>
      <c r="L123" s="8">
        <f t="shared" ca="1" si="13"/>
        <v>2049</v>
      </c>
      <c r="M123" s="6"/>
      <c r="N123" s="5">
        <f t="shared" ca="1" si="19"/>
        <v>44712</v>
      </c>
    </row>
    <row r="124" spans="1:14" x14ac:dyDescent="0.3">
      <c r="A124" s="2">
        <v>110</v>
      </c>
      <c r="B124" s="6" t="s">
        <v>215</v>
      </c>
      <c r="C124" s="4" t="s">
        <v>501</v>
      </c>
      <c r="D124" s="8" t="str">
        <f t="shared" ca="1" si="14"/>
        <v>tv</v>
      </c>
      <c r="E124" s="8" t="str">
        <f t="shared" ca="1" si="15"/>
        <v>technoboom</v>
      </c>
      <c r="F124" s="8" t="str">
        <f t="shared" ca="1" si="10"/>
        <v>ქუთაისი</v>
      </c>
      <c r="G124" s="9">
        <f t="shared" ca="1" si="11"/>
        <v>42437</v>
      </c>
      <c r="H124" s="9">
        <f t="shared" ca="1" si="12"/>
        <v>44764</v>
      </c>
      <c r="I124" s="8">
        <f t="shared" ca="1" si="16"/>
        <v>24</v>
      </c>
      <c r="J124" s="10">
        <f t="shared" ca="1" si="17"/>
        <v>2315.7800364937971</v>
      </c>
      <c r="K124" s="8" t="str">
        <f t="shared" ca="1" si="18"/>
        <v>PHILIPS</v>
      </c>
      <c r="L124" s="8">
        <f t="shared" ca="1" si="13"/>
        <v>11566</v>
      </c>
      <c r="M124" s="6"/>
      <c r="N124" s="5">
        <f t="shared" ca="1" si="19"/>
        <v>43555</v>
      </c>
    </row>
    <row r="125" spans="1:14" x14ac:dyDescent="0.3">
      <c r="A125" s="2">
        <v>111</v>
      </c>
      <c r="B125" s="6" t="s">
        <v>217</v>
      </c>
      <c r="C125" s="4" t="s">
        <v>502</v>
      </c>
      <c r="D125" s="8" t="str">
        <f t="shared" ca="1" si="14"/>
        <v>air condition</v>
      </c>
      <c r="E125" s="8" t="str">
        <f t="shared" ca="1" si="15"/>
        <v>megatechnica</v>
      </c>
      <c r="F125" s="8" t="str">
        <f t="shared" ca="1" si="10"/>
        <v>მცხეთა</v>
      </c>
      <c r="G125" s="9">
        <f t="shared" ca="1" si="11"/>
        <v>44412</v>
      </c>
      <c r="H125" s="9">
        <f t="shared" ca="1" si="12"/>
        <v>44704</v>
      </c>
      <c r="I125" s="8">
        <f t="shared" ca="1" si="16"/>
        <v>18</v>
      </c>
      <c r="J125" s="10">
        <f t="shared" ca="1" si="17"/>
        <v>1554.7446663723267</v>
      </c>
      <c r="K125" s="8" t="str">
        <f t="shared" ca="1" si="18"/>
        <v>SONY</v>
      </c>
      <c r="L125" s="8">
        <f t="shared" ca="1" si="13"/>
        <v>16480</v>
      </c>
      <c r="M125" s="6"/>
      <c r="N125" s="5">
        <f t="shared" ca="1" si="19"/>
        <v>45535</v>
      </c>
    </row>
    <row r="126" spans="1:14" x14ac:dyDescent="0.3">
      <c r="A126" s="2">
        <v>112</v>
      </c>
      <c r="B126" s="6" t="s">
        <v>219</v>
      </c>
      <c r="C126" s="4" t="s">
        <v>503</v>
      </c>
      <c r="D126" s="8" t="str">
        <f t="shared" ca="1" si="14"/>
        <v>camera</v>
      </c>
      <c r="E126" s="8" t="str">
        <f t="shared" ca="1" si="15"/>
        <v>metromart</v>
      </c>
      <c r="F126" s="8" t="str">
        <f t="shared" ca="1" si="10"/>
        <v>ფოთი</v>
      </c>
      <c r="G126" s="9">
        <f t="shared" ca="1" si="11"/>
        <v>44494</v>
      </c>
      <c r="H126" s="9">
        <f t="shared" ca="1" si="12"/>
        <v>44610</v>
      </c>
      <c r="I126" s="8">
        <f t="shared" ca="1" si="16"/>
        <v>16</v>
      </c>
      <c r="J126" s="10">
        <f t="shared" ca="1" si="17"/>
        <v>2870.9183008085265</v>
      </c>
      <c r="K126" s="8" t="str">
        <f t="shared" ca="1" si="18"/>
        <v>SONY</v>
      </c>
      <c r="L126" s="8">
        <f t="shared" ca="1" si="13"/>
        <v>4515</v>
      </c>
      <c r="M126" s="6"/>
      <c r="N126" s="5">
        <f t="shared" ca="1" si="19"/>
        <v>45596</v>
      </c>
    </row>
    <row r="127" spans="1:14" x14ac:dyDescent="0.3">
      <c r="A127" s="2">
        <v>113</v>
      </c>
      <c r="B127" s="6" t="s">
        <v>221</v>
      </c>
      <c r="C127" s="4" t="s">
        <v>504</v>
      </c>
      <c r="D127" s="8" t="str">
        <f t="shared" ca="1" si="14"/>
        <v>joystick</v>
      </c>
      <c r="E127" s="8" t="str">
        <f t="shared" ca="1" si="15"/>
        <v>smiley</v>
      </c>
      <c r="F127" s="8" t="str">
        <f t="shared" ca="1" si="10"/>
        <v>მცხეთა</v>
      </c>
      <c r="G127" s="9">
        <f t="shared" ca="1" si="11"/>
        <v>42836</v>
      </c>
      <c r="H127" s="9">
        <f t="shared" ca="1" si="12"/>
        <v>44747</v>
      </c>
      <c r="I127" s="8">
        <f t="shared" ca="1" si="16"/>
        <v>24</v>
      </c>
      <c r="J127" s="10">
        <f t="shared" ca="1" si="17"/>
        <v>2174.8737813491989</v>
      </c>
      <c r="K127" s="8" t="str">
        <f t="shared" ca="1" si="18"/>
        <v>PANASONIC</v>
      </c>
      <c r="L127" s="8">
        <f t="shared" ca="1" si="13"/>
        <v>13102</v>
      </c>
      <c r="M127" s="6"/>
      <c r="N127" s="5">
        <f t="shared" ca="1" si="19"/>
        <v>43951</v>
      </c>
    </row>
    <row r="128" spans="1:14" x14ac:dyDescent="0.3">
      <c r="A128" s="2">
        <v>114</v>
      </c>
      <c r="B128" s="6" t="s">
        <v>223</v>
      </c>
      <c r="C128" s="4" t="s">
        <v>505</v>
      </c>
      <c r="D128" s="8" t="str">
        <f t="shared" ca="1" si="14"/>
        <v>home cinema</v>
      </c>
      <c r="E128" s="8" t="str">
        <f t="shared" ca="1" si="15"/>
        <v>gorgia</v>
      </c>
      <c r="F128" s="8" t="str">
        <f t="shared" ca="1" si="10"/>
        <v>თელავი</v>
      </c>
      <c r="G128" s="9">
        <f t="shared" ca="1" si="11"/>
        <v>44585</v>
      </c>
      <c r="H128" s="9">
        <f t="shared" ca="1" si="12"/>
        <v>44723</v>
      </c>
      <c r="I128" s="8">
        <f t="shared" ca="1" si="16"/>
        <v>24</v>
      </c>
      <c r="J128" s="10">
        <f t="shared" ca="1" si="17"/>
        <v>706.42215097417466</v>
      </c>
      <c r="K128" s="8" t="str">
        <f t="shared" ca="1" si="18"/>
        <v>APPLE</v>
      </c>
      <c r="L128" s="8">
        <f t="shared" ca="1" si="13"/>
        <v>8836</v>
      </c>
      <c r="M128" s="6"/>
      <c r="N128" s="5">
        <f t="shared" ca="1" si="19"/>
        <v>45688</v>
      </c>
    </row>
    <row r="129" spans="1:14" x14ac:dyDescent="0.3">
      <c r="A129" s="2">
        <v>115</v>
      </c>
      <c r="B129" s="6" t="s">
        <v>225</v>
      </c>
      <c r="C129" s="4" t="s">
        <v>506</v>
      </c>
      <c r="D129" s="8" t="str">
        <f t="shared" ca="1" si="14"/>
        <v>dryer</v>
      </c>
      <c r="E129" s="8" t="str">
        <f t="shared" ca="1" si="15"/>
        <v>metromart</v>
      </c>
      <c r="F129" s="8" t="str">
        <f t="shared" ca="1" si="10"/>
        <v>მცხეთა</v>
      </c>
      <c r="G129" s="9">
        <f t="shared" ca="1" si="11"/>
        <v>42569</v>
      </c>
      <c r="H129" s="9">
        <f t="shared" ca="1" si="12"/>
        <v>44749</v>
      </c>
      <c r="I129" s="8">
        <f t="shared" ca="1" si="16"/>
        <v>25</v>
      </c>
      <c r="J129" s="10">
        <f t="shared" ca="1" si="17"/>
        <v>1949.9526290555034</v>
      </c>
      <c r="K129" s="8" t="str">
        <f t="shared" ca="1" si="18"/>
        <v>WHIRLPOOL</v>
      </c>
      <c r="L129" s="8">
        <f t="shared" ca="1" si="13"/>
        <v>2604</v>
      </c>
      <c r="M129" s="6"/>
      <c r="N129" s="5">
        <f t="shared" ca="1" si="19"/>
        <v>43677</v>
      </c>
    </row>
    <row r="130" spans="1:14" x14ac:dyDescent="0.3">
      <c r="A130" s="2">
        <v>116</v>
      </c>
      <c r="B130" s="6" t="s">
        <v>227</v>
      </c>
      <c r="C130" s="4" t="s">
        <v>507</v>
      </c>
      <c r="D130" s="8" t="str">
        <f t="shared" ca="1" si="14"/>
        <v>playstation</v>
      </c>
      <c r="E130" s="8" t="str">
        <f t="shared" ca="1" si="15"/>
        <v>beko</v>
      </c>
      <c r="F130" s="8" t="str">
        <f t="shared" ca="1" si="10"/>
        <v>კასპი</v>
      </c>
      <c r="G130" s="9">
        <f t="shared" ca="1" si="11"/>
        <v>42691</v>
      </c>
      <c r="H130" s="9">
        <f t="shared" ca="1" si="12"/>
        <v>44672</v>
      </c>
      <c r="I130" s="8">
        <f t="shared" ca="1" si="16"/>
        <v>11</v>
      </c>
      <c r="J130" s="10">
        <f t="shared" ca="1" si="17"/>
        <v>1607.7325948761336</v>
      </c>
      <c r="K130" s="8" t="str">
        <f t="shared" ca="1" si="18"/>
        <v>PHILIPS</v>
      </c>
      <c r="L130" s="8">
        <f t="shared" ca="1" si="13"/>
        <v>4635</v>
      </c>
      <c r="M130" s="6"/>
      <c r="N130" s="5">
        <f t="shared" ca="1" si="19"/>
        <v>43799</v>
      </c>
    </row>
    <row r="131" spans="1:14" x14ac:dyDescent="0.3">
      <c r="A131" s="2">
        <v>117</v>
      </c>
      <c r="B131" s="6" t="s">
        <v>229</v>
      </c>
      <c r="C131" s="4" t="s">
        <v>508</v>
      </c>
      <c r="D131" s="8" t="str">
        <f t="shared" ca="1" si="14"/>
        <v>blender</v>
      </c>
      <c r="E131" s="8" t="str">
        <f t="shared" ca="1" si="15"/>
        <v>elitelectronics</v>
      </c>
      <c r="F131" s="8" t="str">
        <f t="shared" ca="1" si="10"/>
        <v>თელავი</v>
      </c>
      <c r="G131" s="9">
        <f t="shared" ca="1" si="11"/>
        <v>44510</v>
      </c>
      <c r="H131" s="9">
        <f t="shared" ca="1" si="12"/>
        <v>44733</v>
      </c>
      <c r="I131" s="8">
        <f t="shared" ca="1" si="16"/>
        <v>41</v>
      </c>
      <c r="J131" s="10">
        <f t="shared" ca="1" si="17"/>
        <v>1572.0369585578728</v>
      </c>
      <c r="K131" s="8" t="str">
        <f t="shared" ca="1" si="18"/>
        <v>SONY</v>
      </c>
      <c r="L131" s="8">
        <f t="shared" ca="1" si="13"/>
        <v>10258</v>
      </c>
      <c r="M131" s="6"/>
      <c r="N131" s="5">
        <f t="shared" ca="1" si="19"/>
        <v>45626</v>
      </c>
    </row>
    <row r="132" spans="1:14" x14ac:dyDescent="0.3">
      <c r="A132" s="2">
        <v>118</v>
      </c>
      <c r="B132" s="6" t="s">
        <v>231</v>
      </c>
      <c r="C132" s="4" t="s">
        <v>509</v>
      </c>
      <c r="D132" s="8" t="str">
        <f t="shared" ca="1" si="14"/>
        <v>home cinema</v>
      </c>
      <c r="E132" s="8" t="str">
        <f t="shared" ca="1" si="15"/>
        <v>zoommer</v>
      </c>
      <c r="F132" s="8" t="str">
        <f t="shared" ca="1" si="10"/>
        <v>თელავი</v>
      </c>
      <c r="G132" s="9">
        <f t="shared" ca="1" si="11"/>
        <v>43583</v>
      </c>
      <c r="H132" s="9">
        <f t="shared" ca="1" si="12"/>
        <v>44622</v>
      </c>
      <c r="I132" s="8">
        <f t="shared" ca="1" si="16"/>
        <v>44</v>
      </c>
      <c r="J132" s="10">
        <f t="shared" ca="1" si="17"/>
        <v>1906.9453924539189</v>
      </c>
      <c r="K132" s="8" t="str">
        <f t="shared" ca="1" si="18"/>
        <v>KENWOOD</v>
      </c>
      <c r="L132" s="8">
        <f t="shared" ca="1" si="13"/>
        <v>7686</v>
      </c>
      <c r="M132" s="6"/>
      <c r="N132" s="5">
        <f t="shared" ca="1" si="19"/>
        <v>44681</v>
      </c>
    </row>
    <row r="133" spans="1:14" x14ac:dyDescent="0.3">
      <c r="A133" s="2">
        <v>119</v>
      </c>
      <c r="B133" s="6" t="s">
        <v>233</v>
      </c>
      <c r="C133" s="4" t="s">
        <v>510</v>
      </c>
      <c r="D133" s="8" t="str">
        <f t="shared" ca="1" si="14"/>
        <v>joystick</v>
      </c>
      <c r="E133" s="8" t="str">
        <f t="shared" ca="1" si="15"/>
        <v>elitelectronics</v>
      </c>
      <c r="F133" s="8" t="str">
        <f t="shared" ca="1" si="10"/>
        <v>ქუთაისი</v>
      </c>
      <c r="G133" s="9">
        <f t="shared" ca="1" si="11"/>
        <v>44030</v>
      </c>
      <c r="H133" s="9">
        <f t="shared" ca="1" si="12"/>
        <v>44793</v>
      </c>
      <c r="I133" s="8">
        <f t="shared" ca="1" si="16"/>
        <v>19</v>
      </c>
      <c r="J133" s="10">
        <f t="shared" ca="1" si="17"/>
        <v>3556.1771158337874</v>
      </c>
      <c r="K133" s="8" t="str">
        <f t="shared" ca="1" si="18"/>
        <v>FRANKO</v>
      </c>
      <c r="L133" s="8">
        <f t="shared" ca="1" si="13"/>
        <v>2850</v>
      </c>
      <c r="M133" s="6"/>
      <c r="N133" s="5">
        <f t="shared" ca="1" si="19"/>
        <v>45138</v>
      </c>
    </row>
    <row r="134" spans="1:14" x14ac:dyDescent="0.3">
      <c r="A134" s="2">
        <v>120</v>
      </c>
      <c r="B134" s="6" t="s">
        <v>235</v>
      </c>
      <c r="C134" s="4" t="s">
        <v>511</v>
      </c>
      <c r="D134" s="8" t="str">
        <f t="shared" ca="1" si="14"/>
        <v>playstation</v>
      </c>
      <c r="E134" s="8" t="str">
        <f t="shared" ca="1" si="15"/>
        <v>beko</v>
      </c>
      <c r="F134" s="8" t="str">
        <f t="shared" ca="1" si="10"/>
        <v>ბათუმი</v>
      </c>
      <c r="G134" s="9">
        <f t="shared" ca="1" si="11"/>
        <v>42915</v>
      </c>
      <c r="H134" s="9">
        <f t="shared" ca="1" si="12"/>
        <v>44663</v>
      </c>
      <c r="I134" s="8">
        <f t="shared" ca="1" si="16"/>
        <v>42</v>
      </c>
      <c r="J134" s="10">
        <f t="shared" ca="1" si="17"/>
        <v>4498.450134904273</v>
      </c>
      <c r="K134" s="8" t="str">
        <f t="shared" ca="1" si="18"/>
        <v>SONY</v>
      </c>
      <c r="L134" s="8">
        <f t="shared" ca="1" si="13"/>
        <v>4303</v>
      </c>
      <c r="M134" s="6"/>
      <c r="N134" s="5">
        <f t="shared" ca="1" si="19"/>
        <v>44012</v>
      </c>
    </row>
    <row r="135" spans="1:14" x14ac:dyDescent="0.3">
      <c r="A135" s="2">
        <v>121</v>
      </c>
      <c r="B135" s="6" t="s">
        <v>237</v>
      </c>
      <c r="C135" s="4" t="s">
        <v>512</v>
      </c>
      <c r="D135" s="8" t="str">
        <f t="shared" ca="1" si="14"/>
        <v>mobile phone</v>
      </c>
      <c r="E135" s="8" t="str">
        <f t="shared" ca="1" si="15"/>
        <v>megatechnica</v>
      </c>
      <c r="F135" s="8" t="str">
        <f t="shared" ca="1" si="10"/>
        <v>ბათუმი</v>
      </c>
      <c r="G135" s="9">
        <f t="shared" ca="1" si="11"/>
        <v>43362</v>
      </c>
      <c r="H135" s="9">
        <f t="shared" ca="1" si="12"/>
        <v>44615</v>
      </c>
      <c r="I135" s="8">
        <f t="shared" ca="1" si="16"/>
        <v>46</v>
      </c>
      <c r="J135" s="10">
        <f t="shared" ca="1" si="17"/>
        <v>2477.8141465339031</v>
      </c>
      <c r="K135" s="8" t="str">
        <f t="shared" ca="1" si="18"/>
        <v>PANASONIC</v>
      </c>
      <c r="L135" s="8">
        <f t="shared" ca="1" si="13"/>
        <v>10299</v>
      </c>
      <c r="M135" s="6"/>
      <c r="N135" s="5">
        <f t="shared" ca="1" si="19"/>
        <v>44469</v>
      </c>
    </row>
    <row r="136" spans="1:14" x14ac:dyDescent="0.3">
      <c r="A136" s="2">
        <v>122</v>
      </c>
      <c r="B136" s="6" t="s">
        <v>239</v>
      </c>
      <c r="C136" s="4" t="s">
        <v>513</v>
      </c>
      <c r="D136" s="8" t="str">
        <f t="shared" ca="1" si="14"/>
        <v>iron</v>
      </c>
      <c r="E136" s="8" t="str">
        <f t="shared" ca="1" si="15"/>
        <v>metromart</v>
      </c>
      <c r="F136" s="8" t="str">
        <f t="shared" ca="1" si="10"/>
        <v>თელავი</v>
      </c>
      <c r="G136" s="9">
        <f t="shared" ca="1" si="11"/>
        <v>43455</v>
      </c>
      <c r="H136" s="9">
        <f t="shared" ca="1" si="12"/>
        <v>44770</v>
      </c>
      <c r="I136" s="8">
        <f t="shared" ca="1" si="16"/>
        <v>31</v>
      </c>
      <c r="J136" s="10">
        <f t="shared" ca="1" si="17"/>
        <v>4443.2251439309648</v>
      </c>
      <c r="K136" s="8" t="str">
        <f t="shared" ca="1" si="18"/>
        <v>SONY</v>
      </c>
      <c r="L136" s="8">
        <f t="shared" ca="1" si="13"/>
        <v>2820</v>
      </c>
      <c r="M136" s="6"/>
      <c r="N136" s="5">
        <f t="shared" ca="1" si="19"/>
        <v>44561</v>
      </c>
    </row>
    <row r="137" spans="1:14" x14ac:dyDescent="0.3">
      <c r="A137" s="2">
        <v>123</v>
      </c>
      <c r="B137" s="6" t="s">
        <v>241</v>
      </c>
      <c r="C137" s="4" t="s">
        <v>514</v>
      </c>
      <c r="D137" s="8" t="str">
        <f t="shared" ca="1" si="14"/>
        <v>mobile phone</v>
      </c>
      <c r="E137" s="8" t="str">
        <f t="shared" ca="1" si="15"/>
        <v>elitelectronics</v>
      </c>
      <c r="F137" s="8" t="str">
        <f t="shared" ca="1" si="10"/>
        <v>თბილისი</v>
      </c>
      <c r="G137" s="9">
        <f t="shared" ca="1" si="11"/>
        <v>42230</v>
      </c>
      <c r="H137" s="9">
        <f t="shared" ca="1" si="12"/>
        <v>44743</v>
      </c>
      <c r="I137" s="8">
        <f t="shared" ca="1" si="16"/>
        <v>19</v>
      </c>
      <c r="J137" s="10">
        <f t="shared" ca="1" si="17"/>
        <v>4835.1443246833687</v>
      </c>
      <c r="K137" s="8" t="str">
        <f t="shared" ca="1" si="18"/>
        <v>KENWOOD</v>
      </c>
      <c r="L137" s="8">
        <f t="shared" ca="1" si="13"/>
        <v>15857</v>
      </c>
      <c r="M137" s="6"/>
      <c r="N137" s="5">
        <f t="shared" ca="1" si="19"/>
        <v>43343</v>
      </c>
    </row>
    <row r="138" spans="1:14" x14ac:dyDescent="0.3">
      <c r="A138" s="2">
        <v>124</v>
      </c>
      <c r="B138" s="6" t="s">
        <v>243</v>
      </c>
      <c r="C138" s="4" t="s">
        <v>515</v>
      </c>
      <c r="D138" s="8" t="str">
        <f t="shared" ca="1" si="14"/>
        <v>joystick</v>
      </c>
      <c r="E138" s="8" t="str">
        <f t="shared" ca="1" si="15"/>
        <v>megatechnica</v>
      </c>
      <c r="F138" s="8" t="str">
        <f t="shared" ca="1" si="10"/>
        <v>ზუგდიდი</v>
      </c>
      <c r="G138" s="9">
        <f t="shared" ca="1" si="11"/>
        <v>43807</v>
      </c>
      <c r="H138" s="9">
        <f t="shared" ca="1" si="12"/>
        <v>44684</v>
      </c>
      <c r="I138" s="8">
        <f t="shared" ca="1" si="16"/>
        <v>13</v>
      </c>
      <c r="J138" s="10">
        <f t="shared" ca="1" si="17"/>
        <v>3740.8683144283586</v>
      </c>
      <c r="K138" s="8" t="str">
        <f t="shared" ca="1" si="18"/>
        <v>FRANKO</v>
      </c>
      <c r="L138" s="8">
        <f t="shared" ca="1" si="13"/>
        <v>10309</v>
      </c>
      <c r="M138" s="6"/>
      <c r="N138" s="5">
        <f t="shared" ca="1" si="19"/>
        <v>44926</v>
      </c>
    </row>
    <row r="139" spans="1:14" x14ac:dyDescent="0.3">
      <c r="A139" s="2">
        <v>125</v>
      </c>
      <c r="B139" s="6" t="s">
        <v>245</v>
      </c>
      <c r="C139" s="4" t="s">
        <v>516</v>
      </c>
      <c r="D139" s="8" t="str">
        <f t="shared" ca="1" si="14"/>
        <v>playstation</v>
      </c>
      <c r="E139" s="8" t="str">
        <f t="shared" ca="1" si="15"/>
        <v>metromart</v>
      </c>
      <c r="F139" s="8" t="str">
        <f t="shared" ca="1" si="10"/>
        <v>თელავი</v>
      </c>
      <c r="G139" s="9">
        <f t="shared" ca="1" si="11"/>
        <v>43652</v>
      </c>
      <c r="H139" s="9">
        <f t="shared" ca="1" si="12"/>
        <v>44731</v>
      </c>
      <c r="I139" s="8">
        <f t="shared" ca="1" si="16"/>
        <v>5</v>
      </c>
      <c r="J139" s="10">
        <f t="shared" ca="1" si="17"/>
        <v>2049.6607190918494</v>
      </c>
      <c r="K139" s="8" t="str">
        <f t="shared" ca="1" si="18"/>
        <v>ZANUSSI</v>
      </c>
      <c r="L139" s="8">
        <f t="shared" ca="1" si="13"/>
        <v>18235</v>
      </c>
      <c r="M139" s="6"/>
      <c r="N139" s="5">
        <f t="shared" ca="1" si="19"/>
        <v>44773</v>
      </c>
    </row>
    <row r="140" spans="1:14" x14ac:dyDescent="0.3">
      <c r="A140" s="2">
        <v>126</v>
      </c>
      <c r="B140" s="6" t="s">
        <v>247</v>
      </c>
      <c r="C140" s="4" t="s">
        <v>517</v>
      </c>
      <c r="D140" s="8" t="str">
        <f t="shared" ca="1" si="14"/>
        <v>playstation</v>
      </c>
      <c r="E140" s="8" t="str">
        <f t="shared" ca="1" si="15"/>
        <v>zoommer</v>
      </c>
      <c r="F140" s="8" t="str">
        <f t="shared" ca="1" si="10"/>
        <v>თელავი</v>
      </c>
      <c r="G140" s="9">
        <f t="shared" ca="1" si="11"/>
        <v>42435</v>
      </c>
      <c r="H140" s="9">
        <f t="shared" ca="1" si="12"/>
        <v>44626</v>
      </c>
      <c r="I140" s="8">
        <f t="shared" ca="1" si="16"/>
        <v>7</v>
      </c>
      <c r="J140" s="10">
        <f t="shared" ca="1" si="17"/>
        <v>3796.4998067517895</v>
      </c>
      <c r="K140" s="8" t="str">
        <f t="shared" ca="1" si="18"/>
        <v>LG</v>
      </c>
      <c r="L140" s="8">
        <f t="shared" ca="1" si="13"/>
        <v>18454</v>
      </c>
      <c r="M140" s="6"/>
      <c r="N140" s="5">
        <f t="shared" ca="1" si="19"/>
        <v>43555</v>
      </c>
    </row>
    <row r="141" spans="1:14" x14ac:dyDescent="0.3">
      <c r="A141" s="2">
        <v>127</v>
      </c>
      <c r="B141" s="6" t="s">
        <v>249</v>
      </c>
      <c r="C141" s="4" t="s">
        <v>518</v>
      </c>
      <c r="D141" s="8" t="str">
        <f t="shared" ca="1" si="14"/>
        <v>xbox</v>
      </c>
      <c r="E141" s="8" t="str">
        <f t="shared" ca="1" si="15"/>
        <v>zoommer</v>
      </c>
      <c r="F141" s="8" t="str">
        <f t="shared" ca="1" si="10"/>
        <v>ზუგდიდი</v>
      </c>
      <c r="G141" s="9">
        <f t="shared" ca="1" si="11"/>
        <v>43641</v>
      </c>
      <c r="H141" s="9">
        <f t="shared" ca="1" si="12"/>
        <v>44740</v>
      </c>
      <c r="I141" s="8">
        <f t="shared" ca="1" si="16"/>
        <v>2</v>
      </c>
      <c r="J141" s="10">
        <f t="shared" ca="1" si="17"/>
        <v>3668.1079379967659</v>
      </c>
      <c r="K141" s="8" t="str">
        <f t="shared" ca="1" si="18"/>
        <v>INDESIT</v>
      </c>
      <c r="L141" s="8">
        <f t="shared" ca="1" si="13"/>
        <v>3036</v>
      </c>
      <c r="M141" s="6"/>
      <c r="N141" s="5">
        <f t="shared" ca="1" si="19"/>
        <v>44742</v>
      </c>
    </row>
    <row r="142" spans="1:14" x14ac:dyDescent="0.3">
      <c r="A142" s="2">
        <v>128</v>
      </c>
      <c r="B142" s="6" t="s">
        <v>251</v>
      </c>
      <c r="C142" s="4" t="s">
        <v>519</v>
      </c>
      <c r="D142" s="8" t="str">
        <f t="shared" ca="1" si="14"/>
        <v>joystick</v>
      </c>
      <c r="E142" s="8" t="str">
        <f t="shared" ca="1" si="15"/>
        <v>gorgia</v>
      </c>
      <c r="F142" s="8" t="str">
        <f t="shared" ca="1" si="10"/>
        <v>ფოთი</v>
      </c>
      <c r="G142" s="9">
        <f t="shared" ca="1" si="11"/>
        <v>44523</v>
      </c>
      <c r="H142" s="9">
        <f t="shared" ca="1" si="12"/>
        <v>44673</v>
      </c>
      <c r="I142" s="8">
        <f t="shared" ca="1" si="16"/>
        <v>45</v>
      </c>
      <c r="J142" s="10">
        <f t="shared" ca="1" si="17"/>
        <v>4650.4850718631651</v>
      </c>
      <c r="K142" s="8" t="str">
        <f t="shared" ca="1" si="18"/>
        <v>KENWOOD</v>
      </c>
      <c r="L142" s="8">
        <f t="shared" ca="1" si="13"/>
        <v>568</v>
      </c>
      <c r="M142" s="6"/>
      <c r="N142" s="5">
        <f t="shared" ca="1" si="19"/>
        <v>45626</v>
      </c>
    </row>
    <row r="143" spans="1:14" x14ac:dyDescent="0.3">
      <c r="A143" s="2">
        <v>129</v>
      </c>
      <c r="B143" s="6" t="s">
        <v>253</v>
      </c>
      <c r="C143" s="4" t="s">
        <v>520</v>
      </c>
      <c r="D143" s="8" t="str">
        <f t="shared" ca="1" si="14"/>
        <v>tv</v>
      </c>
      <c r="E143" s="8" t="str">
        <f t="shared" ca="1" si="15"/>
        <v>megatechnica</v>
      </c>
      <c r="F143" s="8" t="str">
        <f t="shared" ref="F143:F173" ca="1" si="20">CHOOSE(RANDBETWEEN(1,10),"თბილისი","ბათუმი","ქუთაისი","გორი","ფოთი","ახმეტა","მცხეთა","ზუგდიდი","კასპი","თელავი")</f>
        <v>ქუთაისი</v>
      </c>
      <c r="G143" s="9">
        <f t="shared" ref="G143:G173" ca="1" si="21">RANDBETWEEN(41700,44600)</f>
        <v>43862</v>
      </c>
      <c r="H143" s="9">
        <f t="shared" ref="H143:H173" ca="1" si="22">RANDBETWEEN(44605,44800)</f>
        <v>44756</v>
      </c>
      <c r="I143" s="8">
        <f t="shared" ca="1" si="16"/>
        <v>38</v>
      </c>
      <c r="J143" s="10">
        <f t="shared" ca="1" si="17"/>
        <v>3489.7824568270521</v>
      </c>
      <c r="K143" s="8" t="str">
        <f t="shared" ca="1" si="18"/>
        <v>LG</v>
      </c>
      <c r="L143" s="8">
        <f t="shared" ref="L143:L173" ca="1" si="23">RANDBETWEEN(500,20000)</f>
        <v>7574</v>
      </c>
      <c r="M143" s="6"/>
      <c r="N143" s="5">
        <f t="shared" ca="1" si="19"/>
        <v>44985</v>
      </c>
    </row>
    <row r="144" spans="1:14" x14ac:dyDescent="0.3">
      <c r="A144" s="2">
        <v>130</v>
      </c>
      <c r="B144" s="6" t="s">
        <v>255</v>
      </c>
      <c r="C144" s="4" t="s">
        <v>521</v>
      </c>
      <c r="D144" s="8" t="str">
        <f t="shared" ref="D144:D173" ca="1" si="24">CHOOSE(RANDBETWEEN(1,15),"washing machine","dryer","air condition","mobile phone","blender","grill","tv","joystick","camera","drone","home cinema","xbox","playstation","laptop","iron")</f>
        <v>camera</v>
      </c>
      <c r="E144" s="8" t="str">
        <f t="shared" ref="E144:E173" ca="1" si="25">CHOOSE(RANDBETWEEN(1,10),"elitelectronics","altaok","megatechnica","technoboom","metromart","gorgia","zoommer","gigant","smiley","beko")</f>
        <v>elitelectronics</v>
      </c>
      <c r="F144" s="8" t="str">
        <f t="shared" ca="1" si="20"/>
        <v>ფოთი</v>
      </c>
      <c r="G144" s="9">
        <f t="shared" ca="1" si="21"/>
        <v>42197</v>
      </c>
      <c r="H144" s="9">
        <f t="shared" ca="1" si="22"/>
        <v>44681</v>
      </c>
      <c r="I144" s="8">
        <f t="shared" ref="I144:I173" ca="1" si="26">RANDBETWEEN(1,50)</f>
        <v>44</v>
      </c>
      <c r="J144" s="10">
        <f t="shared" ref="J144:J173" ca="1" si="27">RANDBETWEEN(300,5000)+RAND()</f>
        <v>2030.0341253321224</v>
      </c>
      <c r="K144" s="8" t="str">
        <f t="shared" ref="K144:K173" ca="1" si="28">CHOOSE(RANDBETWEEN(1,15),"SAMSUNG","APPLE","SONY","TEKA","INDESIT","KENWOOD","PANASONIC","ELECTROLUX","FRANKO","LG","PHILIPS","SAACHI","ZANUSSI","WHIRLPOOL","LUXELL")</f>
        <v>WHIRLPOOL</v>
      </c>
      <c r="L144" s="8">
        <f t="shared" ca="1" si="23"/>
        <v>19358</v>
      </c>
      <c r="M144" s="6"/>
      <c r="N144" s="5">
        <f t="shared" ref="N144:N173" ca="1" si="29">EOMONTH(DATE(YEAR(G144),MONTH(G144)+36,DAY(G144)),0)</f>
        <v>43312</v>
      </c>
    </row>
    <row r="145" spans="1:14" x14ac:dyDescent="0.3">
      <c r="A145" s="2">
        <v>131</v>
      </c>
      <c r="B145" s="6" t="s">
        <v>257</v>
      </c>
      <c r="C145" s="4" t="s">
        <v>522</v>
      </c>
      <c r="D145" s="8" t="str">
        <f t="shared" ca="1" si="24"/>
        <v>joystick</v>
      </c>
      <c r="E145" s="8" t="str">
        <f t="shared" ca="1" si="25"/>
        <v>zoommer</v>
      </c>
      <c r="F145" s="8" t="str">
        <f t="shared" ca="1" si="20"/>
        <v>მცხეთა</v>
      </c>
      <c r="G145" s="9">
        <f t="shared" ca="1" si="21"/>
        <v>43913</v>
      </c>
      <c r="H145" s="9">
        <f t="shared" ca="1" si="22"/>
        <v>44666</v>
      </c>
      <c r="I145" s="8">
        <f t="shared" ca="1" si="26"/>
        <v>39</v>
      </c>
      <c r="J145" s="10">
        <f t="shared" ca="1" si="27"/>
        <v>2307.1269881811745</v>
      </c>
      <c r="K145" s="8" t="str">
        <f t="shared" ca="1" si="28"/>
        <v>ZANUSSI</v>
      </c>
      <c r="L145" s="8">
        <f t="shared" ca="1" si="23"/>
        <v>18854</v>
      </c>
      <c r="M145" s="6"/>
      <c r="N145" s="5">
        <f t="shared" ca="1" si="29"/>
        <v>45016</v>
      </c>
    </row>
    <row r="146" spans="1:14" x14ac:dyDescent="0.3">
      <c r="A146" s="2">
        <v>132</v>
      </c>
      <c r="B146" s="6" t="s">
        <v>259</v>
      </c>
      <c r="C146" s="4" t="s">
        <v>523</v>
      </c>
      <c r="D146" s="8" t="str">
        <f t="shared" ca="1" si="24"/>
        <v>laptop</v>
      </c>
      <c r="E146" s="8" t="str">
        <f t="shared" ca="1" si="25"/>
        <v>metromart</v>
      </c>
      <c r="F146" s="8" t="str">
        <f t="shared" ca="1" si="20"/>
        <v>კასპი</v>
      </c>
      <c r="G146" s="9">
        <f t="shared" ca="1" si="21"/>
        <v>44206</v>
      </c>
      <c r="H146" s="9">
        <f t="shared" ca="1" si="22"/>
        <v>44749</v>
      </c>
      <c r="I146" s="8">
        <f t="shared" ca="1" si="26"/>
        <v>36</v>
      </c>
      <c r="J146" s="10">
        <f t="shared" ca="1" si="27"/>
        <v>4267.4803655190181</v>
      </c>
      <c r="K146" s="8" t="str">
        <f t="shared" ca="1" si="28"/>
        <v>PANASONIC</v>
      </c>
      <c r="L146" s="8">
        <f t="shared" ca="1" si="23"/>
        <v>15528</v>
      </c>
      <c r="M146" s="6"/>
      <c r="N146" s="5">
        <f t="shared" ca="1" si="29"/>
        <v>45322</v>
      </c>
    </row>
    <row r="147" spans="1:14" x14ac:dyDescent="0.3">
      <c r="A147" s="2">
        <v>133</v>
      </c>
      <c r="B147" s="6" t="s">
        <v>261</v>
      </c>
      <c r="C147" s="4" t="s">
        <v>524</v>
      </c>
      <c r="D147" s="8" t="str">
        <f t="shared" ca="1" si="24"/>
        <v>grill</v>
      </c>
      <c r="E147" s="8" t="str">
        <f t="shared" ca="1" si="25"/>
        <v>elitelectronics</v>
      </c>
      <c r="F147" s="8" t="str">
        <f t="shared" ca="1" si="20"/>
        <v>თბილისი</v>
      </c>
      <c r="G147" s="9">
        <f t="shared" ca="1" si="21"/>
        <v>42979</v>
      </c>
      <c r="H147" s="9">
        <f t="shared" ca="1" si="22"/>
        <v>44631</v>
      </c>
      <c r="I147" s="8">
        <f t="shared" ca="1" si="26"/>
        <v>40</v>
      </c>
      <c r="J147" s="10">
        <f t="shared" ca="1" si="27"/>
        <v>3952.9616797413996</v>
      </c>
      <c r="K147" s="8" t="str">
        <f t="shared" ca="1" si="28"/>
        <v>FRANKO</v>
      </c>
      <c r="L147" s="8">
        <f t="shared" ca="1" si="23"/>
        <v>8608</v>
      </c>
      <c r="M147" s="6"/>
      <c r="N147" s="5">
        <f t="shared" ca="1" si="29"/>
        <v>44104</v>
      </c>
    </row>
    <row r="148" spans="1:14" x14ac:dyDescent="0.3">
      <c r="A148" s="2">
        <v>134</v>
      </c>
      <c r="B148" s="6" t="s">
        <v>263</v>
      </c>
      <c r="C148" s="4" t="s">
        <v>525</v>
      </c>
      <c r="D148" s="8" t="str">
        <f t="shared" ca="1" si="24"/>
        <v>joystick</v>
      </c>
      <c r="E148" s="8" t="str">
        <f t="shared" ca="1" si="25"/>
        <v>technoboom</v>
      </c>
      <c r="F148" s="8" t="str">
        <f t="shared" ca="1" si="20"/>
        <v>კასპი</v>
      </c>
      <c r="G148" s="9">
        <f t="shared" ca="1" si="21"/>
        <v>44301</v>
      </c>
      <c r="H148" s="9">
        <f t="shared" ca="1" si="22"/>
        <v>44617</v>
      </c>
      <c r="I148" s="8">
        <f t="shared" ca="1" si="26"/>
        <v>39</v>
      </c>
      <c r="J148" s="10">
        <f t="shared" ca="1" si="27"/>
        <v>4193.8354971839135</v>
      </c>
      <c r="K148" s="8" t="str">
        <f t="shared" ca="1" si="28"/>
        <v>SONY</v>
      </c>
      <c r="L148" s="8">
        <f t="shared" ca="1" si="23"/>
        <v>3443</v>
      </c>
      <c r="M148" s="6"/>
      <c r="N148" s="5">
        <f t="shared" ca="1" si="29"/>
        <v>45412</v>
      </c>
    </row>
    <row r="149" spans="1:14" x14ac:dyDescent="0.3">
      <c r="A149" s="2">
        <v>135</v>
      </c>
      <c r="B149" s="6" t="s">
        <v>265</v>
      </c>
      <c r="C149" s="4" t="s">
        <v>526</v>
      </c>
      <c r="D149" s="8" t="str">
        <f t="shared" ca="1" si="24"/>
        <v>joystick</v>
      </c>
      <c r="E149" s="8" t="str">
        <f t="shared" ca="1" si="25"/>
        <v>technoboom</v>
      </c>
      <c r="F149" s="8" t="str">
        <f t="shared" ca="1" si="20"/>
        <v>ბათუმი</v>
      </c>
      <c r="G149" s="9">
        <f t="shared" ca="1" si="21"/>
        <v>41962</v>
      </c>
      <c r="H149" s="9">
        <f t="shared" ca="1" si="22"/>
        <v>44762</v>
      </c>
      <c r="I149" s="8">
        <f t="shared" ca="1" si="26"/>
        <v>10</v>
      </c>
      <c r="J149" s="10">
        <f t="shared" ca="1" si="27"/>
        <v>599.63262916409133</v>
      </c>
      <c r="K149" s="8" t="str">
        <f t="shared" ca="1" si="28"/>
        <v>SAMSUNG</v>
      </c>
      <c r="L149" s="8">
        <f t="shared" ca="1" si="23"/>
        <v>3762</v>
      </c>
      <c r="M149" s="6"/>
      <c r="N149" s="5">
        <f t="shared" ca="1" si="29"/>
        <v>43069</v>
      </c>
    </row>
    <row r="150" spans="1:14" x14ac:dyDescent="0.3">
      <c r="A150" s="2">
        <v>136</v>
      </c>
      <c r="B150" s="6" t="s">
        <v>267</v>
      </c>
      <c r="C150" s="4" t="s">
        <v>527</v>
      </c>
      <c r="D150" s="8" t="str">
        <f t="shared" ca="1" si="24"/>
        <v>home cinema</v>
      </c>
      <c r="E150" s="8" t="str">
        <f t="shared" ca="1" si="25"/>
        <v>metromart</v>
      </c>
      <c r="F150" s="8" t="str">
        <f t="shared" ca="1" si="20"/>
        <v>გორი</v>
      </c>
      <c r="G150" s="9">
        <f t="shared" ca="1" si="21"/>
        <v>44228</v>
      </c>
      <c r="H150" s="9">
        <f t="shared" ca="1" si="22"/>
        <v>44665</v>
      </c>
      <c r="I150" s="8">
        <f t="shared" ca="1" si="26"/>
        <v>36</v>
      </c>
      <c r="J150" s="10">
        <f t="shared" ca="1" si="27"/>
        <v>4346.1668067447208</v>
      </c>
      <c r="K150" s="8" t="str">
        <f t="shared" ca="1" si="28"/>
        <v>SAMSUNG</v>
      </c>
      <c r="L150" s="8">
        <f t="shared" ca="1" si="23"/>
        <v>7850</v>
      </c>
      <c r="M150" s="6"/>
      <c r="N150" s="5">
        <f t="shared" ca="1" si="29"/>
        <v>45351</v>
      </c>
    </row>
    <row r="151" spans="1:14" x14ac:dyDescent="0.3">
      <c r="A151" s="2">
        <v>137</v>
      </c>
      <c r="B151" s="6" t="s">
        <v>269</v>
      </c>
      <c r="C151" s="4" t="s">
        <v>528</v>
      </c>
      <c r="D151" s="8" t="str">
        <f t="shared" ca="1" si="24"/>
        <v>blender</v>
      </c>
      <c r="E151" s="8" t="str">
        <f t="shared" ca="1" si="25"/>
        <v>elitelectronics</v>
      </c>
      <c r="F151" s="8" t="str">
        <f t="shared" ca="1" si="20"/>
        <v>ახმეტა</v>
      </c>
      <c r="G151" s="9">
        <f t="shared" ca="1" si="21"/>
        <v>43520</v>
      </c>
      <c r="H151" s="9">
        <f t="shared" ca="1" si="22"/>
        <v>44772</v>
      </c>
      <c r="I151" s="8">
        <f t="shared" ca="1" si="26"/>
        <v>21</v>
      </c>
      <c r="J151" s="10">
        <f t="shared" ca="1" si="27"/>
        <v>2956.6046991414105</v>
      </c>
      <c r="K151" s="8" t="str">
        <f t="shared" ca="1" si="28"/>
        <v>SONY</v>
      </c>
      <c r="L151" s="8">
        <f t="shared" ca="1" si="23"/>
        <v>10388</v>
      </c>
      <c r="M151" s="6"/>
      <c r="N151" s="5">
        <f t="shared" ca="1" si="29"/>
        <v>44620</v>
      </c>
    </row>
    <row r="152" spans="1:14" x14ac:dyDescent="0.3">
      <c r="A152" s="2">
        <v>138</v>
      </c>
      <c r="B152" s="6" t="s">
        <v>271</v>
      </c>
      <c r="C152" s="4" t="s">
        <v>529</v>
      </c>
      <c r="D152" s="8" t="str">
        <f t="shared" ca="1" si="24"/>
        <v>camera</v>
      </c>
      <c r="E152" s="8" t="str">
        <f t="shared" ca="1" si="25"/>
        <v>elitelectronics</v>
      </c>
      <c r="F152" s="8" t="str">
        <f t="shared" ca="1" si="20"/>
        <v>ბათუმი</v>
      </c>
      <c r="G152" s="9">
        <f t="shared" ca="1" si="21"/>
        <v>42867</v>
      </c>
      <c r="H152" s="9">
        <f t="shared" ca="1" si="22"/>
        <v>44654</v>
      </c>
      <c r="I152" s="8">
        <f t="shared" ca="1" si="26"/>
        <v>36</v>
      </c>
      <c r="J152" s="10">
        <f t="shared" ca="1" si="27"/>
        <v>2018.9993381279896</v>
      </c>
      <c r="K152" s="8" t="str">
        <f t="shared" ca="1" si="28"/>
        <v>KENWOOD</v>
      </c>
      <c r="L152" s="8">
        <f t="shared" ca="1" si="23"/>
        <v>12242</v>
      </c>
      <c r="M152" s="6"/>
      <c r="N152" s="5">
        <f t="shared" ca="1" si="29"/>
        <v>43982</v>
      </c>
    </row>
    <row r="153" spans="1:14" x14ac:dyDescent="0.3">
      <c r="A153" s="2">
        <v>139</v>
      </c>
      <c r="B153" s="6" t="s">
        <v>273</v>
      </c>
      <c r="C153" s="4" t="s">
        <v>530</v>
      </c>
      <c r="D153" s="8" t="str">
        <f t="shared" ca="1" si="24"/>
        <v>air condition</v>
      </c>
      <c r="E153" s="8" t="str">
        <f t="shared" ca="1" si="25"/>
        <v>metromart</v>
      </c>
      <c r="F153" s="8" t="str">
        <f t="shared" ca="1" si="20"/>
        <v>თბილისი</v>
      </c>
      <c r="G153" s="9">
        <f t="shared" ca="1" si="21"/>
        <v>41953</v>
      </c>
      <c r="H153" s="9">
        <f t="shared" ca="1" si="22"/>
        <v>44725</v>
      </c>
      <c r="I153" s="8">
        <f t="shared" ca="1" si="26"/>
        <v>33</v>
      </c>
      <c r="J153" s="10">
        <f t="shared" ca="1" si="27"/>
        <v>4048.3040683784907</v>
      </c>
      <c r="K153" s="8" t="str">
        <f t="shared" ca="1" si="28"/>
        <v>INDESIT</v>
      </c>
      <c r="L153" s="8">
        <f t="shared" ca="1" si="23"/>
        <v>15118</v>
      </c>
      <c r="M153" s="6"/>
      <c r="N153" s="5">
        <f t="shared" ca="1" si="29"/>
        <v>43069</v>
      </c>
    </row>
    <row r="154" spans="1:14" x14ac:dyDescent="0.3">
      <c r="A154" s="2">
        <v>140</v>
      </c>
      <c r="B154" s="6" t="s">
        <v>275</v>
      </c>
      <c r="C154" s="4" t="s">
        <v>531</v>
      </c>
      <c r="D154" s="8" t="str">
        <f t="shared" ca="1" si="24"/>
        <v>camera</v>
      </c>
      <c r="E154" s="8" t="str">
        <f t="shared" ca="1" si="25"/>
        <v>zoommer</v>
      </c>
      <c r="F154" s="8" t="str">
        <f t="shared" ca="1" si="20"/>
        <v>ზუგდიდი</v>
      </c>
      <c r="G154" s="9">
        <f t="shared" ca="1" si="21"/>
        <v>43184</v>
      </c>
      <c r="H154" s="9">
        <f t="shared" ca="1" si="22"/>
        <v>44649</v>
      </c>
      <c r="I154" s="8">
        <f t="shared" ca="1" si="26"/>
        <v>27</v>
      </c>
      <c r="J154" s="10">
        <f t="shared" ca="1" si="27"/>
        <v>3868.7039048894376</v>
      </c>
      <c r="K154" s="8" t="str">
        <f t="shared" ca="1" si="28"/>
        <v>PHILIPS</v>
      </c>
      <c r="L154" s="8">
        <f t="shared" ca="1" si="23"/>
        <v>11771</v>
      </c>
      <c r="M154" s="6"/>
      <c r="N154" s="5">
        <f t="shared" ca="1" si="29"/>
        <v>44286</v>
      </c>
    </row>
    <row r="155" spans="1:14" x14ac:dyDescent="0.3">
      <c r="A155" s="2">
        <v>141</v>
      </c>
      <c r="B155" s="6" t="s">
        <v>277</v>
      </c>
      <c r="C155" s="4" t="s">
        <v>532</v>
      </c>
      <c r="D155" s="8" t="str">
        <f t="shared" ca="1" si="24"/>
        <v>mobile phone</v>
      </c>
      <c r="E155" s="8" t="str">
        <f t="shared" ca="1" si="25"/>
        <v>smiley</v>
      </c>
      <c r="F155" s="8" t="str">
        <f t="shared" ca="1" si="20"/>
        <v>ზუგდიდი</v>
      </c>
      <c r="G155" s="9">
        <f t="shared" ca="1" si="21"/>
        <v>44528</v>
      </c>
      <c r="H155" s="9">
        <f t="shared" ca="1" si="22"/>
        <v>44785</v>
      </c>
      <c r="I155" s="8">
        <f t="shared" ca="1" si="26"/>
        <v>3</v>
      </c>
      <c r="J155" s="10">
        <f t="shared" ca="1" si="27"/>
        <v>4562.3502187641507</v>
      </c>
      <c r="K155" s="8" t="str">
        <f t="shared" ca="1" si="28"/>
        <v>FRANKO</v>
      </c>
      <c r="L155" s="8">
        <f t="shared" ca="1" si="23"/>
        <v>4991</v>
      </c>
      <c r="M155" s="6"/>
      <c r="N155" s="5">
        <f t="shared" ca="1" si="29"/>
        <v>45626</v>
      </c>
    </row>
    <row r="156" spans="1:14" x14ac:dyDescent="0.3">
      <c r="A156" s="2">
        <v>142</v>
      </c>
      <c r="B156" s="6" t="s">
        <v>279</v>
      </c>
      <c r="C156" s="4" t="s">
        <v>533</v>
      </c>
      <c r="D156" s="8" t="str">
        <f t="shared" ca="1" si="24"/>
        <v>washing machine</v>
      </c>
      <c r="E156" s="8" t="str">
        <f t="shared" ca="1" si="25"/>
        <v>megatechnica</v>
      </c>
      <c r="F156" s="8" t="str">
        <f t="shared" ca="1" si="20"/>
        <v>ბათუმი</v>
      </c>
      <c r="G156" s="9">
        <f t="shared" ca="1" si="21"/>
        <v>42921</v>
      </c>
      <c r="H156" s="9">
        <f t="shared" ca="1" si="22"/>
        <v>44710</v>
      </c>
      <c r="I156" s="8">
        <f t="shared" ca="1" si="26"/>
        <v>8</v>
      </c>
      <c r="J156" s="10">
        <f t="shared" ca="1" si="27"/>
        <v>2722.9098575780758</v>
      </c>
      <c r="K156" s="8" t="str">
        <f t="shared" ca="1" si="28"/>
        <v>INDESIT</v>
      </c>
      <c r="L156" s="8">
        <f t="shared" ca="1" si="23"/>
        <v>3592</v>
      </c>
      <c r="M156" s="6"/>
      <c r="N156" s="5">
        <f t="shared" ca="1" si="29"/>
        <v>44043</v>
      </c>
    </row>
    <row r="157" spans="1:14" x14ac:dyDescent="0.3">
      <c r="A157" s="2">
        <v>143</v>
      </c>
      <c r="B157" s="6" t="s">
        <v>281</v>
      </c>
      <c r="C157" s="4" t="s">
        <v>534</v>
      </c>
      <c r="D157" s="8" t="str">
        <f t="shared" ca="1" si="24"/>
        <v>joystick</v>
      </c>
      <c r="E157" s="8" t="str">
        <f t="shared" ca="1" si="25"/>
        <v>altaok</v>
      </c>
      <c r="F157" s="8" t="str">
        <f t="shared" ca="1" si="20"/>
        <v>თელავი</v>
      </c>
      <c r="G157" s="9">
        <f t="shared" ca="1" si="21"/>
        <v>44366</v>
      </c>
      <c r="H157" s="9">
        <f t="shared" ca="1" si="22"/>
        <v>44628</v>
      </c>
      <c r="I157" s="8">
        <f t="shared" ca="1" si="26"/>
        <v>1</v>
      </c>
      <c r="J157" s="10">
        <f t="shared" ca="1" si="27"/>
        <v>1749.9057883368273</v>
      </c>
      <c r="K157" s="8" t="str">
        <f t="shared" ca="1" si="28"/>
        <v>ZANUSSI</v>
      </c>
      <c r="L157" s="8">
        <f t="shared" ca="1" si="23"/>
        <v>18822</v>
      </c>
      <c r="M157" s="6"/>
      <c r="N157" s="5">
        <f t="shared" ca="1" si="29"/>
        <v>45473</v>
      </c>
    </row>
    <row r="158" spans="1:14" x14ac:dyDescent="0.3">
      <c r="A158" s="2">
        <v>144</v>
      </c>
      <c r="B158" s="6" t="s">
        <v>283</v>
      </c>
      <c r="C158" s="4" t="s">
        <v>535</v>
      </c>
      <c r="D158" s="8" t="str">
        <f t="shared" ca="1" si="24"/>
        <v>blender</v>
      </c>
      <c r="E158" s="8" t="str">
        <f t="shared" ca="1" si="25"/>
        <v>technoboom</v>
      </c>
      <c r="F158" s="8" t="str">
        <f t="shared" ca="1" si="20"/>
        <v>კასპი</v>
      </c>
      <c r="G158" s="9">
        <f t="shared" ca="1" si="21"/>
        <v>44511</v>
      </c>
      <c r="H158" s="9">
        <f t="shared" ca="1" si="22"/>
        <v>44731</v>
      </c>
      <c r="I158" s="8">
        <f t="shared" ca="1" si="26"/>
        <v>31</v>
      </c>
      <c r="J158" s="10">
        <f t="shared" ca="1" si="27"/>
        <v>837.11044050401199</v>
      </c>
      <c r="K158" s="8" t="str">
        <f t="shared" ca="1" si="28"/>
        <v>LUXELL</v>
      </c>
      <c r="L158" s="8">
        <f t="shared" ca="1" si="23"/>
        <v>11410</v>
      </c>
      <c r="M158" s="6"/>
      <c r="N158" s="5">
        <f t="shared" ca="1" si="29"/>
        <v>45626</v>
      </c>
    </row>
    <row r="159" spans="1:14" x14ac:dyDescent="0.3">
      <c r="A159" s="2">
        <v>145</v>
      </c>
      <c r="B159" s="6" t="s">
        <v>285</v>
      </c>
      <c r="C159" s="4" t="s">
        <v>536</v>
      </c>
      <c r="D159" s="8" t="str">
        <f t="shared" ca="1" si="24"/>
        <v>blender</v>
      </c>
      <c r="E159" s="8" t="str">
        <f t="shared" ca="1" si="25"/>
        <v>technoboom</v>
      </c>
      <c r="F159" s="8" t="str">
        <f t="shared" ca="1" si="20"/>
        <v>ბათუმი</v>
      </c>
      <c r="G159" s="9">
        <f t="shared" ca="1" si="21"/>
        <v>43697</v>
      </c>
      <c r="H159" s="9">
        <f t="shared" ca="1" si="22"/>
        <v>44765</v>
      </c>
      <c r="I159" s="8">
        <f t="shared" ca="1" si="26"/>
        <v>16</v>
      </c>
      <c r="J159" s="10">
        <f t="shared" ca="1" si="27"/>
        <v>2449.9149490008358</v>
      </c>
      <c r="K159" s="8" t="str">
        <f t="shared" ca="1" si="28"/>
        <v>INDESIT</v>
      </c>
      <c r="L159" s="8">
        <f t="shared" ca="1" si="23"/>
        <v>19274</v>
      </c>
      <c r="M159" s="6"/>
      <c r="N159" s="5">
        <f t="shared" ca="1" si="29"/>
        <v>44804</v>
      </c>
    </row>
    <row r="160" spans="1:14" x14ac:dyDescent="0.3">
      <c r="A160" s="2">
        <v>146</v>
      </c>
      <c r="B160" s="6" t="s">
        <v>287</v>
      </c>
      <c r="C160" s="4" t="s">
        <v>537</v>
      </c>
      <c r="D160" s="8" t="str">
        <f t="shared" ca="1" si="24"/>
        <v>mobile phone</v>
      </c>
      <c r="E160" s="8" t="str">
        <f t="shared" ca="1" si="25"/>
        <v>smiley</v>
      </c>
      <c r="F160" s="8" t="str">
        <f t="shared" ca="1" si="20"/>
        <v>ფოთი</v>
      </c>
      <c r="G160" s="9">
        <f t="shared" ca="1" si="21"/>
        <v>43355</v>
      </c>
      <c r="H160" s="9">
        <f t="shared" ca="1" si="22"/>
        <v>44701</v>
      </c>
      <c r="I160" s="8">
        <f t="shared" ca="1" si="26"/>
        <v>47</v>
      </c>
      <c r="J160" s="10">
        <f t="shared" ca="1" si="27"/>
        <v>462.25063726375981</v>
      </c>
      <c r="K160" s="8" t="str">
        <f t="shared" ca="1" si="28"/>
        <v>ELECTROLUX</v>
      </c>
      <c r="L160" s="8">
        <f t="shared" ca="1" si="23"/>
        <v>10631</v>
      </c>
      <c r="M160" s="6"/>
      <c r="N160" s="5">
        <f t="shared" ca="1" si="29"/>
        <v>44469</v>
      </c>
    </row>
    <row r="161" spans="1:14" x14ac:dyDescent="0.3">
      <c r="A161" s="2">
        <v>147</v>
      </c>
      <c r="B161" s="6" t="s">
        <v>289</v>
      </c>
      <c r="C161" s="4" t="s">
        <v>538</v>
      </c>
      <c r="D161" s="8" t="str">
        <f t="shared" ca="1" si="24"/>
        <v>washing machine</v>
      </c>
      <c r="E161" s="8" t="str">
        <f t="shared" ca="1" si="25"/>
        <v>gigant</v>
      </c>
      <c r="F161" s="8" t="str">
        <f t="shared" ca="1" si="20"/>
        <v>ბათუმი</v>
      </c>
      <c r="G161" s="9">
        <f t="shared" ca="1" si="21"/>
        <v>41946</v>
      </c>
      <c r="H161" s="9">
        <f t="shared" ca="1" si="22"/>
        <v>44621</v>
      </c>
      <c r="I161" s="8">
        <f t="shared" ca="1" si="26"/>
        <v>47</v>
      </c>
      <c r="J161" s="10">
        <f t="shared" ca="1" si="27"/>
        <v>4112.0322088778803</v>
      </c>
      <c r="K161" s="8" t="str">
        <f t="shared" ca="1" si="28"/>
        <v>INDESIT</v>
      </c>
      <c r="L161" s="8">
        <f t="shared" ca="1" si="23"/>
        <v>12263</v>
      </c>
      <c r="M161" s="6"/>
      <c r="N161" s="5">
        <f t="shared" ca="1" si="29"/>
        <v>43069</v>
      </c>
    </row>
    <row r="162" spans="1:14" x14ac:dyDescent="0.3">
      <c r="A162" s="2">
        <v>148</v>
      </c>
      <c r="B162" s="6" t="s">
        <v>291</v>
      </c>
      <c r="C162" s="4" t="s">
        <v>539</v>
      </c>
      <c r="D162" s="8" t="str">
        <f t="shared" ca="1" si="24"/>
        <v>tv</v>
      </c>
      <c r="E162" s="8" t="str">
        <f t="shared" ca="1" si="25"/>
        <v>elitelectronics</v>
      </c>
      <c r="F162" s="8" t="str">
        <f t="shared" ca="1" si="20"/>
        <v>ახმეტა</v>
      </c>
      <c r="G162" s="9">
        <f t="shared" ca="1" si="21"/>
        <v>41993</v>
      </c>
      <c r="H162" s="9">
        <f t="shared" ca="1" si="22"/>
        <v>44667</v>
      </c>
      <c r="I162" s="8">
        <f t="shared" ca="1" si="26"/>
        <v>8</v>
      </c>
      <c r="J162" s="10">
        <f t="shared" ca="1" si="27"/>
        <v>1551.11196114835</v>
      </c>
      <c r="K162" s="8" t="str">
        <f t="shared" ca="1" si="28"/>
        <v>APPLE</v>
      </c>
      <c r="L162" s="8">
        <f t="shared" ca="1" si="23"/>
        <v>14390</v>
      </c>
      <c r="M162" s="6"/>
      <c r="N162" s="5">
        <f t="shared" ca="1" si="29"/>
        <v>43100</v>
      </c>
    </row>
    <row r="163" spans="1:14" x14ac:dyDescent="0.3">
      <c r="A163" s="2">
        <v>149</v>
      </c>
      <c r="B163" s="6" t="s">
        <v>293</v>
      </c>
      <c r="C163" s="4" t="s">
        <v>540</v>
      </c>
      <c r="D163" s="8" t="str">
        <f t="shared" ca="1" si="24"/>
        <v>iron</v>
      </c>
      <c r="E163" s="8" t="str">
        <f t="shared" ca="1" si="25"/>
        <v>metromart</v>
      </c>
      <c r="F163" s="8" t="str">
        <f t="shared" ca="1" si="20"/>
        <v>ბათუმი</v>
      </c>
      <c r="G163" s="9">
        <f t="shared" ca="1" si="21"/>
        <v>43305</v>
      </c>
      <c r="H163" s="9">
        <f t="shared" ca="1" si="22"/>
        <v>44726</v>
      </c>
      <c r="I163" s="8">
        <f t="shared" ca="1" si="26"/>
        <v>22</v>
      </c>
      <c r="J163" s="10">
        <f t="shared" ca="1" si="27"/>
        <v>2956.8733681684635</v>
      </c>
      <c r="K163" s="8" t="str">
        <f t="shared" ca="1" si="28"/>
        <v>SONY</v>
      </c>
      <c r="L163" s="8">
        <f t="shared" ca="1" si="23"/>
        <v>704</v>
      </c>
      <c r="M163" s="6"/>
      <c r="N163" s="5">
        <f t="shared" ca="1" si="29"/>
        <v>44408</v>
      </c>
    </row>
    <row r="164" spans="1:14" x14ac:dyDescent="0.3">
      <c r="A164" s="2">
        <v>150</v>
      </c>
      <c r="B164" s="6" t="s">
        <v>295</v>
      </c>
      <c r="C164" s="4" t="s">
        <v>541</v>
      </c>
      <c r="D164" s="8" t="str">
        <f t="shared" ca="1" si="24"/>
        <v>grill</v>
      </c>
      <c r="E164" s="8" t="str">
        <f t="shared" ca="1" si="25"/>
        <v>megatechnica</v>
      </c>
      <c r="F164" s="8" t="str">
        <f t="shared" ca="1" si="20"/>
        <v>კასპი</v>
      </c>
      <c r="G164" s="9">
        <f t="shared" ca="1" si="21"/>
        <v>43816</v>
      </c>
      <c r="H164" s="9">
        <f t="shared" ca="1" si="22"/>
        <v>44706</v>
      </c>
      <c r="I164" s="8">
        <f t="shared" ca="1" si="26"/>
        <v>10</v>
      </c>
      <c r="J164" s="10">
        <f t="shared" ca="1" si="27"/>
        <v>2797.0871832775688</v>
      </c>
      <c r="K164" s="8" t="str">
        <f t="shared" ca="1" si="28"/>
        <v>ELECTROLUX</v>
      </c>
      <c r="L164" s="8">
        <f t="shared" ca="1" si="23"/>
        <v>9389</v>
      </c>
      <c r="M164" s="6"/>
      <c r="N164" s="5">
        <f t="shared" ca="1" si="29"/>
        <v>44926</v>
      </c>
    </row>
    <row r="165" spans="1:14" x14ac:dyDescent="0.3">
      <c r="A165" s="2">
        <v>151</v>
      </c>
      <c r="B165" s="6" t="s">
        <v>297</v>
      </c>
      <c r="C165" s="4" t="s">
        <v>542</v>
      </c>
      <c r="D165" s="8" t="str">
        <f t="shared" ca="1" si="24"/>
        <v>joystick</v>
      </c>
      <c r="E165" s="8" t="str">
        <f t="shared" ca="1" si="25"/>
        <v>zoommer</v>
      </c>
      <c r="F165" s="8" t="str">
        <f t="shared" ca="1" si="20"/>
        <v>ბათუმი</v>
      </c>
      <c r="G165" s="9">
        <f t="shared" ca="1" si="21"/>
        <v>42845</v>
      </c>
      <c r="H165" s="9">
        <f t="shared" ca="1" si="22"/>
        <v>44748</v>
      </c>
      <c r="I165" s="8">
        <f t="shared" ca="1" si="26"/>
        <v>30</v>
      </c>
      <c r="J165" s="10">
        <f t="shared" ca="1" si="27"/>
        <v>4798.4784855091084</v>
      </c>
      <c r="K165" s="8" t="str">
        <f t="shared" ca="1" si="28"/>
        <v>LUXELL</v>
      </c>
      <c r="L165" s="8">
        <f t="shared" ca="1" si="23"/>
        <v>1166</v>
      </c>
      <c r="M165" s="6"/>
      <c r="N165" s="5">
        <f t="shared" ca="1" si="29"/>
        <v>43951</v>
      </c>
    </row>
    <row r="166" spans="1:14" x14ac:dyDescent="0.3">
      <c r="A166" s="2">
        <v>152</v>
      </c>
      <c r="B166" s="6" t="s">
        <v>299</v>
      </c>
      <c r="C166" s="4" t="s">
        <v>543</v>
      </c>
      <c r="D166" s="8" t="str">
        <f t="shared" ca="1" si="24"/>
        <v>blender</v>
      </c>
      <c r="E166" s="8" t="str">
        <f t="shared" ca="1" si="25"/>
        <v>zoommer</v>
      </c>
      <c r="F166" s="8" t="str">
        <f t="shared" ca="1" si="20"/>
        <v>კასპი</v>
      </c>
      <c r="G166" s="9">
        <f t="shared" ca="1" si="21"/>
        <v>42976</v>
      </c>
      <c r="H166" s="9">
        <f t="shared" ca="1" si="22"/>
        <v>44746</v>
      </c>
      <c r="I166" s="8">
        <f t="shared" ca="1" si="26"/>
        <v>35</v>
      </c>
      <c r="J166" s="10">
        <f t="shared" ca="1" si="27"/>
        <v>2518.6083324012106</v>
      </c>
      <c r="K166" s="8" t="str">
        <f t="shared" ca="1" si="28"/>
        <v>FRANKO</v>
      </c>
      <c r="L166" s="8">
        <f t="shared" ca="1" si="23"/>
        <v>16518</v>
      </c>
      <c r="M166" s="6"/>
      <c r="N166" s="5">
        <f t="shared" ca="1" si="29"/>
        <v>44074</v>
      </c>
    </row>
    <row r="167" spans="1:14" x14ac:dyDescent="0.3">
      <c r="A167" s="2">
        <v>153</v>
      </c>
      <c r="B167" s="6" t="s">
        <v>301</v>
      </c>
      <c r="C167" s="4" t="s">
        <v>544</v>
      </c>
      <c r="D167" s="8" t="str">
        <f t="shared" ca="1" si="24"/>
        <v>grill</v>
      </c>
      <c r="E167" s="8" t="str">
        <f t="shared" ca="1" si="25"/>
        <v>altaok</v>
      </c>
      <c r="F167" s="8" t="str">
        <f t="shared" ca="1" si="20"/>
        <v>მცხეთა</v>
      </c>
      <c r="G167" s="9">
        <f t="shared" ca="1" si="21"/>
        <v>42352</v>
      </c>
      <c r="H167" s="9">
        <f t="shared" ca="1" si="22"/>
        <v>44796</v>
      </c>
      <c r="I167" s="8">
        <f t="shared" ca="1" si="26"/>
        <v>40</v>
      </c>
      <c r="J167" s="10">
        <f t="shared" ca="1" si="27"/>
        <v>2294.9776944725259</v>
      </c>
      <c r="K167" s="8" t="str">
        <f t="shared" ca="1" si="28"/>
        <v>FRANKO</v>
      </c>
      <c r="L167" s="8">
        <f t="shared" ca="1" si="23"/>
        <v>5861</v>
      </c>
      <c r="M167" s="6"/>
      <c r="N167" s="5">
        <f t="shared" ca="1" si="29"/>
        <v>43465</v>
      </c>
    </row>
    <row r="168" spans="1:14" x14ac:dyDescent="0.3">
      <c r="A168" s="2">
        <v>154</v>
      </c>
      <c r="B168" s="6" t="s">
        <v>303</v>
      </c>
      <c r="C168" s="4" t="s">
        <v>545</v>
      </c>
      <c r="D168" s="8" t="str">
        <f t="shared" ca="1" si="24"/>
        <v>air condition</v>
      </c>
      <c r="E168" s="8" t="str">
        <f t="shared" ca="1" si="25"/>
        <v>gorgia</v>
      </c>
      <c r="F168" s="8" t="str">
        <f t="shared" ca="1" si="20"/>
        <v>თბილისი</v>
      </c>
      <c r="G168" s="9">
        <f t="shared" ca="1" si="21"/>
        <v>44335</v>
      </c>
      <c r="H168" s="9">
        <f t="shared" ca="1" si="22"/>
        <v>44657</v>
      </c>
      <c r="I168" s="8">
        <f t="shared" ca="1" si="26"/>
        <v>32</v>
      </c>
      <c r="J168" s="10">
        <f t="shared" ca="1" si="27"/>
        <v>2323.5414385511253</v>
      </c>
      <c r="K168" s="8" t="str">
        <f t="shared" ca="1" si="28"/>
        <v>APPLE</v>
      </c>
      <c r="L168" s="8">
        <f t="shared" ca="1" si="23"/>
        <v>13721</v>
      </c>
      <c r="M168" s="6"/>
      <c r="N168" s="5">
        <f t="shared" ca="1" si="29"/>
        <v>45443</v>
      </c>
    </row>
    <row r="169" spans="1:14" x14ac:dyDescent="0.3">
      <c r="A169" s="2">
        <v>155</v>
      </c>
      <c r="B169" s="6" t="s">
        <v>305</v>
      </c>
      <c r="C169" s="4" t="s">
        <v>546</v>
      </c>
      <c r="D169" s="8" t="str">
        <f t="shared" ca="1" si="24"/>
        <v>tv</v>
      </c>
      <c r="E169" s="8" t="str">
        <f t="shared" ca="1" si="25"/>
        <v>gorgia</v>
      </c>
      <c r="F169" s="8" t="str">
        <f t="shared" ca="1" si="20"/>
        <v>ბათუმი</v>
      </c>
      <c r="G169" s="9">
        <f t="shared" ca="1" si="21"/>
        <v>42087</v>
      </c>
      <c r="H169" s="9">
        <f t="shared" ca="1" si="22"/>
        <v>44638</v>
      </c>
      <c r="I169" s="8">
        <f t="shared" ca="1" si="26"/>
        <v>3</v>
      </c>
      <c r="J169" s="10">
        <f t="shared" ca="1" si="27"/>
        <v>3938.9017799103831</v>
      </c>
      <c r="K169" s="8" t="str">
        <f t="shared" ca="1" si="28"/>
        <v>APPLE</v>
      </c>
      <c r="L169" s="8">
        <f t="shared" ca="1" si="23"/>
        <v>5765</v>
      </c>
      <c r="M169" s="6"/>
      <c r="N169" s="5">
        <f t="shared" ca="1" si="29"/>
        <v>43190</v>
      </c>
    </row>
    <row r="170" spans="1:14" x14ac:dyDescent="0.3">
      <c r="A170" s="2">
        <v>156</v>
      </c>
      <c r="B170" s="6" t="s">
        <v>307</v>
      </c>
      <c r="C170" s="4" t="s">
        <v>547</v>
      </c>
      <c r="D170" s="8" t="str">
        <f t="shared" ca="1" si="24"/>
        <v>mobile phone</v>
      </c>
      <c r="E170" s="8" t="str">
        <f t="shared" ca="1" si="25"/>
        <v>elitelectronics</v>
      </c>
      <c r="F170" s="8" t="str">
        <f t="shared" ca="1" si="20"/>
        <v>თბილისი</v>
      </c>
      <c r="G170" s="9">
        <f t="shared" ca="1" si="21"/>
        <v>43925</v>
      </c>
      <c r="H170" s="9">
        <f t="shared" ca="1" si="22"/>
        <v>44629</v>
      </c>
      <c r="I170" s="8">
        <f t="shared" ca="1" si="26"/>
        <v>7</v>
      </c>
      <c r="J170" s="10">
        <f t="shared" ca="1" si="27"/>
        <v>2406.2717457605809</v>
      </c>
      <c r="K170" s="8" t="str">
        <f t="shared" ca="1" si="28"/>
        <v>PHILIPS</v>
      </c>
      <c r="L170" s="8">
        <f t="shared" ca="1" si="23"/>
        <v>19274</v>
      </c>
      <c r="M170" s="6"/>
      <c r="N170" s="5">
        <f t="shared" ca="1" si="29"/>
        <v>45046</v>
      </c>
    </row>
    <row r="171" spans="1:14" x14ac:dyDescent="0.3">
      <c r="A171" s="2">
        <v>157</v>
      </c>
      <c r="B171" s="6" t="s">
        <v>309</v>
      </c>
      <c r="C171" s="4" t="s">
        <v>548</v>
      </c>
      <c r="D171" s="8" t="str">
        <f t="shared" ca="1" si="24"/>
        <v>camera</v>
      </c>
      <c r="E171" s="8" t="str">
        <f t="shared" ca="1" si="25"/>
        <v>elitelectronics</v>
      </c>
      <c r="F171" s="8" t="str">
        <f t="shared" ca="1" si="20"/>
        <v>გორი</v>
      </c>
      <c r="G171" s="9">
        <f t="shared" ca="1" si="21"/>
        <v>44086</v>
      </c>
      <c r="H171" s="9">
        <f t="shared" ca="1" si="22"/>
        <v>44711</v>
      </c>
      <c r="I171" s="8">
        <f t="shared" ca="1" si="26"/>
        <v>49</v>
      </c>
      <c r="J171" s="10">
        <f t="shared" ca="1" si="27"/>
        <v>3810.9945917414493</v>
      </c>
      <c r="K171" s="8" t="str">
        <f t="shared" ca="1" si="28"/>
        <v>APPLE</v>
      </c>
      <c r="L171" s="8">
        <f t="shared" ca="1" si="23"/>
        <v>12978</v>
      </c>
      <c r="M171" s="6"/>
      <c r="N171" s="5">
        <f t="shared" ca="1" si="29"/>
        <v>45199</v>
      </c>
    </row>
    <row r="172" spans="1:14" x14ac:dyDescent="0.3">
      <c r="A172" s="2">
        <v>158</v>
      </c>
      <c r="B172" s="6" t="s">
        <v>311</v>
      </c>
      <c r="C172" s="4" t="s">
        <v>549</v>
      </c>
      <c r="D172" s="8" t="str">
        <f t="shared" ca="1" si="24"/>
        <v>mobile phone</v>
      </c>
      <c r="E172" s="8" t="str">
        <f t="shared" ca="1" si="25"/>
        <v>smiley</v>
      </c>
      <c r="F172" s="8" t="str">
        <f t="shared" ca="1" si="20"/>
        <v>თბილისი</v>
      </c>
      <c r="G172" s="9">
        <f t="shared" ca="1" si="21"/>
        <v>42966</v>
      </c>
      <c r="H172" s="9">
        <f t="shared" ca="1" si="22"/>
        <v>44687</v>
      </c>
      <c r="I172" s="8">
        <f t="shared" ca="1" si="26"/>
        <v>7</v>
      </c>
      <c r="J172" s="10">
        <f t="shared" ca="1" si="27"/>
        <v>1688.391967966367</v>
      </c>
      <c r="K172" s="8" t="str">
        <f t="shared" ca="1" si="28"/>
        <v>KENWOOD</v>
      </c>
      <c r="L172" s="8">
        <f t="shared" ca="1" si="23"/>
        <v>5306</v>
      </c>
      <c r="M172" s="6"/>
      <c r="N172" s="5">
        <f t="shared" ca="1" si="29"/>
        <v>44074</v>
      </c>
    </row>
    <row r="173" spans="1:14" x14ac:dyDescent="0.3">
      <c r="A173" s="2">
        <v>159</v>
      </c>
      <c r="B173" s="6" t="s">
        <v>313</v>
      </c>
      <c r="C173" s="4" t="s">
        <v>550</v>
      </c>
      <c r="D173" s="8" t="str">
        <f t="shared" ca="1" si="24"/>
        <v>blender</v>
      </c>
      <c r="E173" s="8" t="str">
        <f t="shared" ca="1" si="25"/>
        <v>elitelectronics</v>
      </c>
      <c r="F173" s="8" t="str">
        <f t="shared" ca="1" si="20"/>
        <v>ქუთაისი</v>
      </c>
      <c r="G173" s="9">
        <f t="shared" ca="1" si="21"/>
        <v>43626</v>
      </c>
      <c r="H173" s="9">
        <f t="shared" ca="1" si="22"/>
        <v>44649</v>
      </c>
      <c r="I173" s="8">
        <f t="shared" ca="1" si="26"/>
        <v>9</v>
      </c>
      <c r="J173" s="10">
        <f t="shared" ca="1" si="27"/>
        <v>2057.5150989647109</v>
      </c>
      <c r="K173" s="8" t="str">
        <f t="shared" ca="1" si="28"/>
        <v>KENWOOD</v>
      </c>
      <c r="L173" s="8">
        <f t="shared" ca="1" si="23"/>
        <v>14676</v>
      </c>
      <c r="M173" s="6"/>
      <c r="N173" s="5">
        <f t="shared" ca="1" si="29"/>
        <v>44742</v>
      </c>
    </row>
  </sheetData>
  <mergeCells count="1">
    <mergeCell ref="A7:N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vt:lpstr>
      <vt:lpstr>1.1</vt:lpstr>
      <vt:lpstr>2</vt:lpstr>
      <vt:lpstr>2.1</vt:lpstr>
      <vt:lpstr>3</vt:lpstr>
      <vt:lpstr>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nino lortkipanidze</dc:creator>
  <cp:lastModifiedBy>nino lortkipanidze</cp:lastModifiedBy>
  <dcterms:created xsi:type="dcterms:W3CDTF">2023-10-31T02:38:07Z</dcterms:created>
  <dcterms:modified xsi:type="dcterms:W3CDTF">2023-11-06T18:03:21Z</dcterms:modified>
</cp:coreProperties>
</file>