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lawrencek/Desktop/Sport_Project/xgoals_Analysis_v2.0/"/>
    </mc:Choice>
  </mc:AlternateContent>
  <xr:revisionPtr revIDLastSave="0" documentId="13_ncr:1_{3E04CA1E-044F-4C4C-9652-E9DB87BF3494}" xr6:coauthVersionLast="47" xr6:coauthVersionMax="47" xr10:uidLastSave="{00000000-0000-0000-0000-000000000000}"/>
  <bookViews>
    <workbookView xWindow="14700" yWindow="740" windowWidth="14700" windowHeight="16680" activeTab="2" xr2:uid="{00000000-000D-0000-FFFF-FFFF00000000}"/>
  </bookViews>
  <sheets>
    <sheet name="Manchester United" sheetId="7" r:id="rId1"/>
    <sheet name="Manchester City" sheetId="1" r:id="rId2"/>
    <sheet name="Liverpool" sheetId="2" r:id="rId3"/>
    <sheet name="Combined Plot" sheetId="4" r:id="rId4"/>
  </sheets>
  <definedNames>
    <definedName name="ExternalData_1" localSheetId="2" hidden="1">Liverpool!$A$2:$F$41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6" i="2" l="1"/>
  <c r="C86" i="2" s="1"/>
  <c r="F54" i="2"/>
  <c r="F53" i="2"/>
  <c r="B74" i="2"/>
  <c r="F52" i="2"/>
  <c r="B71" i="2"/>
  <c r="F51" i="2"/>
  <c r="B69" i="2"/>
  <c r="F50" i="2"/>
  <c r="F49" i="2"/>
  <c r="B55" i="2"/>
  <c r="F48" i="2"/>
  <c r="B50" i="2"/>
  <c r="F47" i="2"/>
  <c r="B48" i="2"/>
  <c r="G54" i="1"/>
  <c r="F52" i="1"/>
  <c r="B78" i="1"/>
  <c r="F51" i="1"/>
  <c r="B71" i="1"/>
  <c r="F50" i="1"/>
  <c r="B65" i="1"/>
  <c r="F49" i="1"/>
  <c r="B57" i="1"/>
  <c r="F48" i="1"/>
  <c r="B54" i="1"/>
  <c r="F47" i="1"/>
  <c r="B48" i="1"/>
  <c r="H56" i="7"/>
  <c r="G54" i="7" l="1"/>
  <c r="F54" i="7"/>
  <c r="E54" i="7"/>
  <c r="F52" i="7"/>
  <c r="F49" i="7"/>
  <c r="B56" i="7"/>
  <c r="F47" i="7"/>
  <c r="B51" i="7"/>
  <c r="F51" i="7"/>
  <c r="F50" i="7"/>
  <c r="F48" i="7"/>
  <c r="A86" i="7"/>
  <c r="B46" i="7"/>
  <c r="B46" i="1"/>
  <c r="B47" i="7"/>
  <c r="B48" i="7"/>
  <c r="B49" i="7"/>
  <c r="B50" i="7"/>
  <c r="B52" i="7"/>
  <c r="B53" i="7"/>
  <c r="B54" i="7"/>
  <c r="B55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C41" i="7"/>
  <c r="B41" i="7"/>
  <c r="F54" i="1"/>
  <c r="B47" i="1"/>
  <c r="B49" i="1"/>
  <c r="B50" i="1"/>
  <c r="B51" i="1"/>
  <c r="B52" i="1"/>
  <c r="B53" i="1"/>
  <c r="B55" i="1"/>
  <c r="B56" i="1"/>
  <c r="B58" i="1"/>
  <c r="B59" i="1"/>
  <c r="B60" i="1"/>
  <c r="B61" i="1"/>
  <c r="B62" i="1"/>
  <c r="B63" i="1"/>
  <c r="B64" i="1"/>
  <c r="B66" i="1"/>
  <c r="B67" i="1"/>
  <c r="B68" i="1"/>
  <c r="B69" i="1"/>
  <c r="B70" i="1"/>
  <c r="B72" i="1"/>
  <c r="B73" i="1"/>
  <c r="B74" i="1"/>
  <c r="B75" i="1"/>
  <c r="B76" i="1"/>
  <c r="B77" i="1"/>
  <c r="B79" i="1"/>
  <c r="B80" i="1"/>
  <c r="B81" i="1"/>
  <c r="B82" i="1"/>
  <c r="B83" i="1"/>
  <c r="C41" i="1"/>
  <c r="B41" i="1"/>
  <c r="B52" i="2"/>
  <c r="B47" i="2"/>
  <c r="B49" i="2"/>
  <c r="B51" i="2"/>
  <c r="B53" i="2"/>
  <c r="B54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70" i="2"/>
  <c r="B72" i="2"/>
  <c r="B73" i="2"/>
  <c r="B75" i="2"/>
  <c r="B76" i="2"/>
  <c r="B77" i="2"/>
  <c r="B78" i="2"/>
  <c r="B79" i="2"/>
  <c r="B80" i="2"/>
  <c r="B81" i="2"/>
  <c r="B82" i="2"/>
  <c r="B83" i="2"/>
  <c r="B46" i="2"/>
  <c r="B86" i="2" l="1"/>
  <c r="C86" i="7"/>
  <c r="B84" i="1"/>
  <c r="E54" i="1"/>
  <c r="H56" i="1" s="1"/>
  <c r="B84" i="2"/>
  <c r="F56" i="2"/>
  <c r="B86" i="1"/>
  <c r="A86" i="1"/>
  <c r="C86" i="1" s="1"/>
  <c r="E56" i="2"/>
  <c r="G56" i="2" s="1"/>
  <c r="H56" i="2" s="1"/>
  <c r="B84" i="7"/>
  <c r="B86" i="7"/>
  <c r="C41" i="2"/>
  <c r="B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Ερώτημα - Liverpool Data" description="Σύνδεση με το ερώτημα 'Liverpool Data' στο βιβλίο εργασίας." type="5" refreshedVersion="8" background="1" saveData="1">
    <dbPr connection="Provider=Microsoft.Mashup.OleDb.1;Data Source=$Workbook$;Location=&quot;Liverpool Data&quot;;Extended Properties=&quot;&quot;" command="SELECT * FROM [Liverpool Data]"/>
  </connection>
</connections>
</file>

<file path=xl/sharedStrings.xml><?xml version="1.0" encoding="utf-8"?>
<sst xmlns="http://schemas.openxmlformats.org/spreadsheetml/2006/main" count="314" uniqueCount="40">
  <si>
    <t>Matchweek</t>
  </si>
  <si>
    <t>Chelsea</t>
  </si>
  <si>
    <t>Leeds</t>
  </si>
  <si>
    <t>Crystal_Palace</t>
  </si>
  <si>
    <t>Brentford</t>
  </si>
  <si>
    <t>Manchester_United</t>
  </si>
  <si>
    <t>Brighton</t>
  </si>
  <si>
    <t>West_Ham</t>
  </si>
  <si>
    <t>Arsenal</t>
  </si>
  <si>
    <t>Southampton</t>
  </si>
  <si>
    <t>Everton</t>
  </si>
  <si>
    <t>Wolverhampton_Wanderers</t>
  </si>
  <si>
    <t>Tottenham</t>
  </si>
  <si>
    <t>Leicester</t>
  </si>
  <si>
    <t>Manchester_City</t>
  </si>
  <si>
    <t>Aston_Villa</t>
  </si>
  <si>
    <t>Goals_scored</t>
  </si>
  <si>
    <t>xgoals</t>
  </si>
  <si>
    <t>Goals_concede</t>
  </si>
  <si>
    <t>xgoals_allowed</t>
  </si>
  <si>
    <t>vs</t>
  </si>
  <si>
    <t>Σ</t>
  </si>
  <si>
    <t>ΔxG</t>
  </si>
  <si>
    <t>ΔxG&gt;0</t>
  </si>
  <si>
    <t>ΔxG&lt;0</t>
  </si>
  <si>
    <t>Better in Matches (%)</t>
  </si>
  <si>
    <t>Liverpool vs Top-4 League Teams</t>
  </si>
  <si>
    <t>Liverpool</t>
  </si>
  <si>
    <t>Manchester City vs Top-4 League Teams</t>
  </si>
  <si>
    <t>Manchester United vs Top-4 League Teams</t>
  </si>
  <si>
    <t>ΔxG(xG-xG_allowed)</t>
  </si>
  <si>
    <r>
      <t>ΔxG</t>
    </r>
    <r>
      <rPr>
        <b/>
        <sz val="8"/>
        <color theme="1"/>
        <rFont val="Calibri"/>
        <family val="2"/>
        <charset val="161"/>
        <scheme val="minor"/>
      </rPr>
      <t>m</t>
    </r>
    <r>
      <rPr>
        <b/>
        <sz val="11"/>
        <color theme="1"/>
        <rFont val="Calibri"/>
        <family val="2"/>
        <charset val="161"/>
        <scheme val="minor"/>
      </rPr>
      <t xml:space="preserve"> (mean of ΔxG)</t>
    </r>
  </si>
  <si>
    <t>Manchester United's 22/23 Data</t>
  </si>
  <si>
    <t>Newcastle</t>
  </si>
  <si>
    <t>Fulham</t>
  </si>
  <si>
    <t>Nottingham_Forest</t>
  </si>
  <si>
    <t>Bournemouth</t>
  </si>
  <si>
    <t>ΔxG&gt;=0</t>
  </si>
  <si>
    <t>Manchester City's 22/23 Data</t>
  </si>
  <si>
    <t>Liverpool's 22/23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</si>
</sst>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Calibri"/>
      <family val="2"/>
      <charset val="161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3300"/>
        <bgColor indexed="64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4" tint="0.79998168889431442"/>
        <bgColor theme="5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E2EFDA"/>
        <bgColor rgb="FFE2EFDA"/>
      </patternFill>
    </fill>
    <fill>
      <patternFill patternType="solid">
        <fgColor theme="0"/>
        <bgColor rgb="FFE2EFDA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10" borderId="1" xfId="0" applyFont="1" applyFill="1" applyBorder="1" applyAlignment="1">
      <alignment horizontal="center"/>
    </xf>
    <xf numFmtId="0" fontId="3" fillId="5" borderId="1" xfId="0" applyFont="1" applyFill="1" applyBorder="1"/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7" fillId="1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Κανονικό" xfId="0" builtinId="0"/>
  </cellStyles>
  <dxfs count="28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00CC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330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33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Goals Scored</c:v>
          </c:tx>
          <c:invertIfNegative val="0"/>
          <c:val>
            <c:numRef>
              <c:f>'Manchester United'!$B$3:$B$40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2</c:v>
                </c:pt>
                <c:pt idx="31">
                  <c:v>4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7-4544-9EBF-EDC71FCF0FDE}"/>
            </c:ext>
          </c:extLst>
        </c:ser>
        <c:ser>
          <c:idx val="1"/>
          <c:order val="1"/>
          <c:tx>
            <c:v>xG</c:v>
          </c:tx>
          <c:invertIfNegative val="0"/>
          <c:val>
            <c:numRef>
              <c:f>'Manchester United'!$C$3:$C$40</c:f>
              <c:numCache>
                <c:formatCode>General</c:formatCode>
                <c:ptCount val="38"/>
                <c:pt idx="0">
                  <c:v>1.42</c:v>
                </c:pt>
                <c:pt idx="1">
                  <c:v>0.9</c:v>
                </c:pt>
                <c:pt idx="2">
                  <c:v>2.02</c:v>
                </c:pt>
                <c:pt idx="3">
                  <c:v>1.34</c:v>
                </c:pt>
                <c:pt idx="4">
                  <c:v>1.1000000000000001</c:v>
                </c:pt>
                <c:pt idx="5">
                  <c:v>2.0299999999999998</c:v>
                </c:pt>
                <c:pt idx="6">
                  <c:v>1.39</c:v>
                </c:pt>
                <c:pt idx="7">
                  <c:v>2</c:v>
                </c:pt>
                <c:pt idx="8">
                  <c:v>1.71</c:v>
                </c:pt>
                <c:pt idx="9">
                  <c:v>1.83</c:v>
                </c:pt>
                <c:pt idx="10">
                  <c:v>1.42</c:v>
                </c:pt>
                <c:pt idx="11">
                  <c:v>1.71</c:v>
                </c:pt>
                <c:pt idx="12">
                  <c:v>0.73</c:v>
                </c:pt>
                <c:pt idx="13">
                  <c:v>1.75</c:v>
                </c:pt>
                <c:pt idx="14">
                  <c:v>0.52</c:v>
                </c:pt>
                <c:pt idx="15">
                  <c:v>3.38</c:v>
                </c:pt>
                <c:pt idx="16">
                  <c:v>2.14</c:v>
                </c:pt>
                <c:pt idx="17">
                  <c:v>2.4500000000000002</c:v>
                </c:pt>
                <c:pt idx="18">
                  <c:v>2.97</c:v>
                </c:pt>
                <c:pt idx="19">
                  <c:v>1.98</c:v>
                </c:pt>
                <c:pt idx="20">
                  <c:v>0.27</c:v>
                </c:pt>
                <c:pt idx="21">
                  <c:v>2.0699999999999998</c:v>
                </c:pt>
                <c:pt idx="22">
                  <c:v>1.3</c:v>
                </c:pt>
                <c:pt idx="23">
                  <c:v>4.25</c:v>
                </c:pt>
                <c:pt idx="24">
                  <c:v>1.1399999999999999</c:v>
                </c:pt>
                <c:pt idx="25">
                  <c:v>0.84</c:v>
                </c:pt>
                <c:pt idx="26">
                  <c:v>0.91</c:v>
                </c:pt>
                <c:pt idx="27">
                  <c:v>1.32</c:v>
                </c:pt>
                <c:pt idx="28">
                  <c:v>0.33</c:v>
                </c:pt>
                <c:pt idx="29">
                  <c:v>4.3899999999999997</c:v>
                </c:pt>
                <c:pt idx="30">
                  <c:v>3.34</c:v>
                </c:pt>
                <c:pt idx="31">
                  <c:v>4.92</c:v>
                </c:pt>
                <c:pt idx="32">
                  <c:v>1.97</c:v>
                </c:pt>
                <c:pt idx="33">
                  <c:v>1.31</c:v>
                </c:pt>
                <c:pt idx="34">
                  <c:v>1.19</c:v>
                </c:pt>
                <c:pt idx="35">
                  <c:v>3.1</c:v>
                </c:pt>
                <c:pt idx="36">
                  <c:v>1.72</c:v>
                </c:pt>
                <c:pt idx="37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F7-4544-9EBF-EDC71FCF0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897984"/>
        <c:axId val="171899904"/>
      </c:barChart>
      <c:catAx>
        <c:axId val="17189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Matchweek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171899904"/>
        <c:crosses val="autoZero"/>
        <c:auto val="1"/>
        <c:lblAlgn val="ctr"/>
        <c:lblOffset val="100"/>
        <c:noMultiLvlLbl val="0"/>
      </c:catAx>
      <c:valAx>
        <c:axId val="171899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Manchester United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189798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l-GR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solidFill>
              <a:schemeClr val="accent1">
                <a:lumMod val="40000"/>
                <a:lumOff val="60000"/>
              </a:schemeClr>
            </a:solidFill>
          </c:spPr>
          <c:dPt>
            <c:idx val="1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F1CB-4A71-9131-79725E527D7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ΔxG&gt;0 from its opponent (against top 4 clubs)</c:v>
              </c:pt>
              <c:pt idx="1">
                <c:v>ΔxG&lt;0 from its opponent (against top 4 clubs)</c:v>
              </c:pt>
            </c:strLit>
          </c:cat>
          <c:val>
            <c:numRef>
              <c:f>'Manchester United'!$G$56:$H$56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B-4A71-9131-79725E527D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txPr>
        <a:bodyPr/>
        <a:lstStyle/>
        <a:p>
          <a:pPr rtl="0">
            <a:defRPr sz="1100"/>
          </a:pPr>
          <a:endParaRPr lang="el-GR"/>
        </a:p>
      </c:txPr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Goals Scored</c:v>
          </c:tx>
          <c:invertIfNegative val="0"/>
          <c:val>
            <c:numRef>
              <c:f>'Manchester City'!$B$3:$B$40</c:f>
              <c:numCache>
                <c:formatCode>General</c:formatCode>
                <c:ptCount val="38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  <c:pt idx="9">
                  <c:v>4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1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9-445B-A0AF-A599A7F09AD6}"/>
            </c:ext>
          </c:extLst>
        </c:ser>
        <c:ser>
          <c:idx val="1"/>
          <c:order val="1"/>
          <c:tx>
            <c:v>xG</c:v>
          </c:tx>
          <c:spPr>
            <a:solidFill>
              <a:srgbClr val="00B0F0"/>
            </a:solidFill>
          </c:spPr>
          <c:invertIfNegative val="0"/>
          <c:val>
            <c:numRef>
              <c:f>'Manchester City'!$C$3:$C$40</c:f>
              <c:numCache>
                <c:formatCode>General</c:formatCode>
                <c:ptCount val="38"/>
                <c:pt idx="0">
                  <c:v>2.59</c:v>
                </c:pt>
                <c:pt idx="1">
                  <c:v>1.69</c:v>
                </c:pt>
                <c:pt idx="2">
                  <c:v>3.67</c:v>
                </c:pt>
                <c:pt idx="3">
                  <c:v>2.39</c:v>
                </c:pt>
                <c:pt idx="4">
                  <c:v>3.84</c:v>
                </c:pt>
                <c:pt idx="5">
                  <c:v>1.92</c:v>
                </c:pt>
                <c:pt idx="6">
                  <c:v>2.34</c:v>
                </c:pt>
                <c:pt idx="7">
                  <c:v>1.42</c:v>
                </c:pt>
                <c:pt idx="8">
                  <c:v>3.01</c:v>
                </c:pt>
                <c:pt idx="9">
                  <c:v>2.74</c:v>
                </c:pt>
                <c:pt idx="10">
                  <c:v>0.91</c:v>
                </c:pt>
                <c:pt idx="11">
                  <c:v>2.0099999999999998</c:v>
                </c:pt>
                <c:pt idx="12">
                  <c:v>1.86</c:v>
                </c:pt>
                <c:pt idx="13">
                  <c:v>0.7</c:v>
                </c:pt>
                <c:pt idx="14">
                  <c:v>2.39</c:v>
                </c:pt>
                <c:pt idx="15">
                  <c:v>1.61</c:v>
                </c:pt>
                <c:pt idx="16">
                  <c:v>4.16</c:v>
                </c:pt>
                <c:pt idx="17">
                  <c:v>2.36</c:v>
                </c:pt>
                <c:pt idx="18">
                  <c:v>1.72</c:v>
                </c:pt>
                <c:pt idx="19">
                  <c:v>0.74</c:v>
                </c:pt>
                <c:pt idx="20">
                  <c:v>3.33</c:v>
                </c:pt>
                <c:pt idx="21">
                  <c:v>0.77</c:v>
                </c:pt>
                <c:pt idx="22">
                  <c:v>3.61</c:v>
                </c:pt>
                <c:pt idx="23">
                  <c:v>2.81</c:v>
                </c:pt>
                <c:pt idx="24">
                  <c:v>2.98</c:v>
                </c:pt>
                <c:pt idx="25">
                  <c:v>1.34</c:v>
                </c:pt>
                <c:pt idx="26">
                  <c:v>2.19</c:v>
                </c:pt>
                <c:pt idx="27">
                  <c:v>3</c:v>
                </c:pt>
                <c:pt idx="28">
                  <c:v>3.01</c:v>
                </c:pt>
                <c:pt idx="29">
                  <c:v>3.06</c:v>
                </c:pt>
                <c:pt idx="30">
                  <c:v>1.61</c:v>
                </c:pt>
                <c:pt idx="31">
                  <c:v>1.93</c:v>
                </c:pt>
                <c:pt idx="32">
                  <c:v>2.0099999999999998</c:v>
                </c:pt>
                <c:pt idx="33">
                  <c:v>2.3199999999999998</c:v>
                </c:pt>
                <c:pt idx="34">
                  <c:v>2.83</c:v>
                </c:pt>
                <c:pt idx="35">
                  <c:v>1.04</c:v>
                </c:pt>
                <c:pt idx="36">
                  <c:v>1.21</c:v>
                </c:pt>
                <c:pt idx="37">
                  <c:v>1.19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9-445B-A0AF-A599A7F09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886272"/>
        <c:axId val="64888192"/>
      </c:barChart>
      <c:catAx>
        <c:axId val="6488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Matchweek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64888192"/>
        <c:crosses val="autoZero"/>
        <c:auto val="1"/>
        <c:lblAlgn val="ctr"/>
        <c:lblOffset val="100"/>
        <c:noMultiLvlLbl val="0"/>
      </c:catAx>
      <c:valAx>
        <c:axId val="64888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Manchester City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48862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200"/>
          </a:pPr>
          <a:endParaRPr lang="el-GR"/>
        </a:p>
      </c:tx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F80-CF47-B71F-13865B233F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4B-2D41-AA18-39FC656F53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ΔxG&gt;0 from its opponent (against top 4 clubs)</c:v>
              </c:pt>
              <c:pt idx="1">
                <c:v>ΔxG&lt;0 from its opponent (against top 4 clubs)</c:v>
              </c:pt>
            </c:strLit>
          </c:cat>
          <c:val>
            <c:numRef>
              <c:f>'Manchester City'!$G$56:$H$56</c:f>
              <c:numCache>
                <c:formatCode>General</c:formatCode>
                <c:ptCount val="2"/>
                <c:pt idx="0">
                  <c:v>83.3</c:v>
                </c:pt>
                <c:pt idx="1">
                  <c:v>16.700000000000003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15-4551-A847-F62DA7C5A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zero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Goals Scored</c:v>
          </c:tx>
          <c:invertIfNegative val="0"/>
          <c:val>
            <c:numRef>
              <c:f>Liverpool!$B$3:$B$40</c:f>
              <c:numCache>
                <c:formatCode>General</c:formatCode>
                <c:ptCount val="3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9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6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CE-4BB5-BE7D-D66EE95DFFBF}"/>
            </c:ext>
          </c:extLst>
        </c:ser>
        <c:ser>
          <c:idx val="1"/>
          <c:order val="1"/>
          <c:tx>
            <c:v>xG</c:v>
          </c:tx>
          <c:invertIfNegative val="0"/>
          <c:val>
            <c:numRef>
              <c:f>Liverpool!$C$3:$C$40</c:f>
              <c:numCache>
                <c:formatCode>General</c:formatCode>
                <c:ptCount val="38"/>
                <c:pt idx="0">
                  <c:v>2.34</c:v>
                </c:pt>
                <c:pt idx="1">
                  <c:v>2.2400000000000002</c:v>
                </c:pt>
                <c:pt idx="2">
                  <c:v>1.52</c:v>
                </c:pt>
                <c:pt idx="3">
                  <c:v>4.8600000000000003</c:v>
                </c:pt>
                <c:pt idx="4">
                  <c:v>1.76</c:v>
                </c:pt>
                <c:pt idx="5">
                  <c:v>1.39</c:v>
                </c:pt>
                <c:pt idx="6">
                  <c:v>2.7</c:v>
                </c:pt>
                <c:pt idx="7">
                  <c:v>0.2</c:v>
                </c:pt>
                <c:pt idx="8">
                  <c:v>2.15</c:v>
                </c:pt>
                <c:pt idx="9">
                  <c:v>0.77</c:v>
                </c:pt>
                <c:pt idx="10">
                  <c:v>2</c:v>
                </c:pt>
                <c:pt idx="11">
                  <c:v>2.2400000000000002</c:v>
                </c:pt>
                <c:pt idx="12">
                  <c:v>2.2000000000000002</c:v>
                </c:pt>
                <c:pt idx="13">
                  <c:v>1.91</c:v>
                </c:pt>
                <c:pt idx="14">
                  <c:v>1.47</c:v>
                </c:pt>
                <c:pt idx="15">
                  <c:v>2.74</c:v>
                </c:pt>
                <c:pt idx="16">
                  <c:v>3.51</c:v>
                </c:pt>
                <c:pt idx="17">
                  <c:v>2.02</c:v>
                </c:pt>
                <c:pt idx="18">
                  <c:v>2.1</c:v>
                </c:pt>
                <c:pt idx="19">
                  <c:v>1.29</c:v>
                </c:pt>
                <c:pt idx="20">
                  <c:v>1.3</c:v>
                </c:pt>
                <c:pt idx="21">
                  <c:v>1.3</c:v>
                </c:pt>
                <c:pt idx="22">
                  <c:v>2.23</c:v>
                </c:pt>
                <c:pt idx="23">
                  <c:v>2.17</c:v>
                </c:pt>
                <c:pt idx="24">
                  <c:v>1.35</c:v>
                </c:pt>
                <c:pt idx="25">
                  <c:v>3.44</c:v>
                </c:pt>
                <c:pt idx="26">
                  <c:v>2.13</c:v>
                </c:pt>
                <c:pt idx="27">
                  <c:v>1.67</c:v>
                </c:pt>
                <c:pt idx="28">
                  <c:v>0.32</c:v>
                </c:pt>
                <c:pt idx="29">
                  <c:v>4.6399999999999997</c:v>
                </c:pt>
                <c:pt idx="30">
                  <c:v>2.65</c:v>
                </c:pt>
                <c:pt idx="31">
                  <c:v>3.33</c:v>
                </c:pt>
                <c:pt idx="32">
                  <c:v>1.7</c:v>
                </c:pt>
                <c:pt idx="33">
                  <c:v>2.4300000000000002</c:v>
                </c:pt>
                <c:pt idx="34">
                  <c:v>1.99</c:v>
                </c:pt>
                <c:pt idx="35">
                  <c:v>1.77</c:v>
                </c:pt>
                <c:pt idx="36">
                  <c:v>0.92</c:v>
                </c:pt>
                <c:pt idx="3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CE-4BB5-BE7D-D66EE95DF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135744"/>
        <c:axId val="65137664"/>
      </c:barChart>
      <c:catAx>
        <c:axId val="6513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Matchweek</a:t>
                </a:r>
              </a:p>
            </c:rich>
          </c:tx>
          <c:overlay val="0"/>
        </c:title>
        <c:majorTickMark val="out"/>
        <c:minorTickMark val="none"/>
        <c:tickLblPos val="nextTo"/>
        <c:crossAx val="65137664"/>
        <c:crosses val="autoZero"/>
        <c:auto val="1"/>
        <c:lblAlgn val="ctr"/>
        <c:lblOffset val="100"/>
        <c:noMultiLvlLbl val="0"/>
      </c:catAx>
      <c:valAx>
        <c:axId val="6513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Liverpool</a:t>
                </a:r>
                <a:endParaRPr lang="el-GR" sz="14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35744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200"/>
            </a:pPr>
            <a:endParaRPr lang="el-GR"/>
          </a:p>
        </c:txPr>
      </c:legendEntry>
      <c:legendEntry>
        <c:idx val="1"/>
        <c:txPr>
          <a:bodyPr/>
          <a:lstStyle/>
          <a:p>
            <a:pPr>
              <a:defRPr sz="1200"/>
            </a:pPr>
            <a:endParaRPr lang="el-GR"/>
          </a:p>
        </c:txPr>
      </c:legendEntry>
      <c:overlay val="0"/>
      <c:txPr>
        <a:bodyPr/>
        <a:lstStyle/>
        <a:p>
          <a:pPr>
            <a:defRPr sz="1200"/>
          </a:pPr>
          <a:endParaRPr lang="el-GR"/>
        </a:p>
      </c:txPr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89C4-475F-9CB3-DD0521624F00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89C4-475F-9CB3-DD0521624F0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ΔxG&gt;0 from its opponent (against top 4 clubs)</c:v>
              </c:pt>
              <c:pt idx="1">
                <c:v>ΔxG&lt;0 from its opponent (against top 4 clubs)</c:v>
              </c:pt>
            </c:strLit>
          </c:cat>
          <c:val>
            <c:numRef>
              <c:f>Liverpool!$G$56:$H$56</c:f>
              <c:numCache>
                <c:formatCode>General</c:formatCode>
                <c:ptCount val="2"/>
                <c:pt idx="0">
                  <c:v>62.5</c:v>
                </c:pt>
                <c:pt idx="1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4-475F-9CB3-DD0521624F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t"/>
      <c:overlay val="0"/>
      <c:txPr>
        <a:bodyPr/>
        <a:lstStyle/>
        <a:p>
          <a:pPr rtl="0">
            <a:defRPr sz="1100"/>
          </a:pPr>
          <a:endParaRPr lang="el-GR"/>
        </a:p>
      </c:txPr>
    </c:legend>
    <c:plotVisOnly val="1"/>
    <c:dispBlanksAs val="zero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064848868678551E-2"/>
          <c:y val="3.0397035705878154E-2"/>
          <c:w val="0.89210663849539384"/>
          <c:h val="0.87079395068765342"/>
        </c:manualLayout>
      </c:layout>
      <c:lineChart>
        <c:grouping val="standard"/>
        <c:varyColors val="0"/>
        <c:ser>
          <c:idx val="0"/>
          <c:order val="0"/>
          <c:tx>
            <c:v>Manchester United</c:v>
          </c:tx>
          <c:marker>
            <c:symbol val="none"/>
          </c:marker>
          <c:val>
            <c:numRef>
              <c:f>'Manchester United'!$B$46:$B$83</c:f>
              <c:numCache>
                <c:formatCode>General</c:formatCode>
                <c:ptCount val="38"/>
                <c:pt idx="0">
                  <c:v>-0.31000000000000005</c:v>
                </c:pt>
                <c:pt idx="1">
                  <c:v>-0.48999999999999988</c:v>
                </c:pt>
                <c:pt idx="2">
                  <c:v>0.5</c:v>
                </c:pt>
                <c:pt idx="3">
                  <c:v>-2.0000000000000018E-2</c:v>
                </c:pt>
                <c:pt idx="4">
                  <c:v>0.48000000000000009</c:v>
                </c:pt>
                <c:pt idx="5">
                  <c:v>0.60999999999999988</c:v>
                </c:pt>
                <c:pt idx="6">
                  <c:v>0.98</c:v>
                </c:pt>
                <c:pt idx="7">
                  <c:v>1.45</c:v>
                </c:pt>
                <c:pt idx="8">
                  <c:v>-1.2999999999999998</c:v>
                </c:pt>
                <c:pt idx="9">
                  <c:v>1.46</c:v>
                </c:pt>
                <c:pt idx="10">
                  <c:v>0.62999999999999989</c:v>
                </c:pt>
                <c:pt idx="11">
                  <c:v>1.0499999999999998</c:v>
                </c:pt>
                <c:pt idx="12">
                  <c:v>-0.47</c:v>
                </c:pt>
                <c:pt idx="13">
                  <c:v>0.75</c:v>
                </c:pt>
                <c:pt idx="14">
                  <c:v>-5.9999999999999942E-2</c:v>
                </c:pt>
                <c:pt idx="15">
                  <c:v>1.68</c:v>
                </c:pt>
                <c:pt idx="16">
                  <c:v>1.6600000000000001</c:v>
                </c:pt>
                <c:pt idx="17">
                  <c:v>1.8600000000000003</c:v>
                </c:pt>
                <c:pt idx="18">
                  <c:v>2.29</c:v>
                </c:pt>
                <c:pt idx="19">
                  <c:v>1.24</c:v>
                </c:pt>
                <c:pt idx="20">
                  <c:v>-2.63</c:v>
                </c:pt>
                <c:pt idx="21">
                  <c:v>0.69</c:v>
                </c:pt>
                <c:pt idx="22">
                  <c:v>-0.58999999999999986</c:v>
                </c:pt>
                <c:pt idx="23">
                  <c:v>2.85</c:v>
                </c:pt>
                <c:pt idx="24">
                  <c:v>0.49999999999999989</c:v>
                </c:pt>
                <c:pt idx="25">
                  <c:v>-2.6</c:v>
                </c:pt>
                <c:pt idx="26">
                  <c:v>-0.26999999999999991</c:v>
                </c:pt>
                <c:pt idx="27">
                  <c:v>-0.78</c:v>
                </c:pt>
                <c:pt idx="28">
                  <c:v>-3</c:v>
                </c:pt>
                <c:pt idx="29">
                  <c:v>3.4399999999999995</c:v>
                </c:pt>
                <c:pt idx="30">
                  <c:v>2.29</c:v>
                </c:pt>
                <c:pt idx="31">
                  <c:v>3.24</c:v>
                </c:pt>
                <c:pt idx="32">
                  <c:v>-0.40000000000000013</c:v>
                </c:pt>
                <c:pt idx="33">
                  <c:v>0.88000000000000012</c:v>
                </c:pt>
                <c:pt idx="34">
                  <c:v>-0.58000000000000007</c:v>
                </c:pt>
                <c:pt idx="35">
                  <c:v>2.83</c:v>
                </c:pt>
                <c:pt idx="36">
                  <c:v>0.9</c:v>
                </c:pt>
                <c:pt idx="37">
                  <c:v>0.87000000000000011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B-497E-8B94-F622BA40E8C1}"/>
            </c:ext>
          </c:extLst>
        </c:ser>
        <c:ser>
          <c:idx val="1"/>
          <c:order val="1"/>
          <c:tx>
            <c:v>Manchester City</c:v>
          </c:tx>
          <c:marker>
            <c:symbol val="none"/>
          </c:marker>
          <c:val>
            <c:numRef>
              <c:f>'Manchester City'!$B$46:$B$83</c:f>
              <c:numCache>
                <c:formatCode>General</c:formatCode>
                <c:ptCount val="38"/>
                <c:pt idx="0">
                  <c:v>2.34</c:v>
                </c:pt>
                <c:pt idx="1">
                  <c:v>1.5699999999999998</c:v>
                </c:pt>
                <c:pt idx="2">
                  <c:v>1.46</c:v>
                </c:pt>
                <c:pt idx="3">
                  <c:v>2.3000000000000003</c:v>
                </c:pt>
                <c:pt idx="4">
                  <c:v>3.11</c:v>
                </c:pt>
                <c:pt idx="5">
                  <c:v>1.64</c:v>
                </c:pt>
                <c:pt idx="6">
                  <c:v>1.18</c:v>
                </c:pt>
                <c:pt idx="7">
                  <c:v>1.1099999999999999</c:v>
                </c:pt>
                <c:pt idx="8">
                  <c:v>1.2999999999999998</c:v>
                </c:pt>
                <c:pt idx="9">
                  <c:v>2.64</c:v>
                </c:pt>
                <c:pt idx="10">
                  <c:v>-1.0899999999999999</c:v>
                </c:pt>
                <c:pt idx="11">
                  <c:v>0.30999999999999983</c:v>
                </c:pt>
                <c:pt idx="12">
                  <c:v>1.33</c:v>
                </c:pt>
                <c:pt idx="13">
                  <c:v>1.0000000000000009E-2</c:v>
                </c:pt>
                <c:pt idx="14">
                  <c:v>1.5500000000000003</c:v>
                </c:pt>
                <c:pt idx="15">
                  <c:v>-1.68</c:v>
                </c:pt>
                <c:pt idx="16">
                  <c:v>3.56</c:v>
                </c:pt>
                <c:pt idx="17">
                  <c:v>2.2799999999999998</c:v>
                </c:pt>
                <c:pt idx="18">
                  <c:v>1.23</c:v>
                </c:pt>
                <c:pt idx="19">
                  <c:v>-1.24</c:v>
                </c:pt>
                <c:pt idx="20">
                  <c:v>2.8600000000000003</c:v>
                </c:pt>
                <c:pt idx="21">
                  <c:v>-0.64999999999999991</c:v>
                </c:pt>
                <c:pt idx="22">
                  <c:v>3.33</c:v>
                </c:pt>
                <c:pt idx="23">
                  <c:v>1.6800000000000002</c:v>
                </c:pt>
                <c:pt idx="24">
                  <c:v>1.89</c:v>
                </c:pt>
                <c:pt idx="25">
                  <c:v>0.98000000000000009</c:v>
                </c:pt>
                <c:pt idx="26">
                  <c:v>2</c:v>
                </c:pt>
                <c:pt idx="27">
                  <c:v>2.5099999999999998</c:v>
                </c:pt>
                <c:pt idx="28">
                  <c:v>2.69</c:v>
                </c:pt>
                <c:pt idx="29">
                  <c:v>2.5700000000000003</c:v>
                </c:pt>
                <c:pt idx="30">
                  <c:v>-0.31999999999999984</c:v>
                </c:pt>
                <c:pt idx="31">
                  <c:v>-0.17999999999999994</c:v>
                </c:pt>
                <c:pt idx="32">
                  <c:v>1.6099999999999999</c:v>
                </c:pt>
                <c:pt idx="33">
                  <c:v>1.89</c:v>
                </c:pt>
                <c:pt idx="34">
                  <c:v>2.69</c:v>
                </c:pt>
                <c:pt idx="35">
                  <c:v>-0.14999999999999991</c:v>
                </c:pt>
                <c:pt idx="36">
                  <c:v>5.0000000000000044E-2</c:v>
                </c:pt>
                <c:pt idx="37">
                  <c:v>-0.25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B-497E-8B94-F622BA40E8C1}"/>
            </c:ext>
          </c:extLst>
        </c:ser>
        <c:ser>
          <c:idx val="2"/>
          <c:order val="2"/>
          <c:tx>
            <c:v>Liverpool</c:v>
          </c:tx>
          <c:marker>
            <c:symbol val="none"/>
          </c:marker>
          <c:val>
            <c:numRef>
              <c:f>Liverpool!$B$46:$B$83</c:f>
              <c:numCache>
                <c:formatCode>General</c:formatCode>
                <c:ptCount val="38"/>
                <c:pt idx="0">
                  <c:v>1.0699999999999998</c:v>
                </c:pt>
                <c:pt idx="1">
                  <c:v>0.60000000000000031</c:v>
                </c:pt>
                <c:pt idx="2">
                  <c:v>-0.5</c:v>
                </c:pt>
                <c:pt idx="3">
                  <c:v>4.6800000000000006</c:v>
                </c:pt>
                <c:pt idx="4">
                  <c:v>1.1200000000000001</c:v>
                </c:pt>
                <c:pt idx="5">
                  <c:v>0</c:v>
                </c:pt>
                <c:pt idx="6">
                  <c:v>1.9100000000000001</c:v>
                </c:pt>
                <c:pt idx="7">
                  <c:v>-1.99</c:v>
                </c:pt>
                <c:pt idx="8">
                  <c:v>-0.2200000000000002</c:v>
                </c:pt>
                <c:pt idx="9">
                  <c:v>-2.0499999999999998</c:v>
                </c:pt>
                <c:pt idx="10">
                  <c:v>1.0899999999999999</c:v>
                </c:pt>
                <c:pt idx="11">
                  <c:v>-0.25</c:v>
                </c:pt>
                <c:pt idx="12">
                  <c:v>-0.29999999999999982</c:v>
                </c:pt>
                <c:pt idx="13">
                  <c:v>0.29999999999999982</c:v>
                </c:pt>
                <c:pt idx="14">
                  <c:v>-0.35000000000000009</c:v>
                </c:pt>
                <c:pt idx="15">
                  <c:v>1.3100000000000003</c:v>
                </c:pt>
                <c:pt idx="16">
                  <c:v>1.8199999999999998</c:v>
                </c:pt>
                <c:pt idx="17">
                  <c:v>1.1600000000000001</c:v>
                </c:pt>
                <c:pt idx="18">
                  <c:v>0</c:v>
                </c:pt>
                <c:pt idx="19">
                  <c:v>-1.1099999999999999</c:v>
                </c:pt>
                <c:pt idx="20">
                  <c:v>-0.54</c:v>
                </c:pt>
                <c:pt idx="21">
                  <c:v>-1.3299999999999998</c:v>
                </c:pt>
                <c:pt idx="22">
                  <c:v>1.83</c:v>
                </c:pt>
                <c:pt idx="23">
                  <c:v>0.41999999999999993</c:v>
                </c:pt>
                <c:pt idx="24">
                  <c:v>0.3600000000000001</c:v>
                </c:pt>
                <c:pt idx="25">
                  <c:v>2.6</c:v>
                </c:pt>
                <c:pt idx="26">
                  <c:v>1.0299999999999998</c:v>
                </c:pt>
                <c:pt idx="27">
                  <c:v>0.92999999999999994</c:v>
                </c:pt>
                <c:pt idx="28">
                  <c:v>-2.69</c:v>
                </c:pt>
                <c:pt idx="29">
                  <c:v>3.0999999999999996</c:v>
                </c:pt>
                <c:pt idx="30">
                  <c:v>1.48</c:v>
                </c:pt>
                <c:pt idx="31">
                  <c:v>2.6100000000000003</c:v>
                </c:pt>
                <c:pt idx="32">
                  <c:v>0.76</c:v>
                </c:pt>
                <c:pt idx="33">
                  <c:v>0.9800000000000002</c:v>
                </c:pt>
                <c:pt idx="34">
                  <c:v>1.81</c:v>
                </c:pt>
                <c:pt idx="35">
                  <c:v>1.24</c:v>
                </c:pt>
                <c:pt idx="36">
                  <c:v>-0.54999999999999993</c:v>
                </c:pt>
                <c:pt idx="37">
                  <c:v>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B-497E-8B94-F622BA40E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77856"/>
        <c:axId val="65184128"/>
      </c:lineChart>
      <c:catAx>
        <c:axId val="65177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Matchweek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5184128"/>
        <c:crosses val="autoZero"/>
        <c:auto val="1"/>
        <c:lblAlgn val="ctr"/>
        <c:lblOffset val="100"/>
        <c:tickLblSkip val="4"/>
        <c:tickMarkSkip val="5"/>
        <c:noMultiLvlLbl val="0"/>
      </c:catAx>
      <c:valAx>
        <c:axId val="65184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 sz="1400"/>
                  <a:t>Δ</a:t>
                </a:r>
                <a:r>
                  <a:rPr lang="en-US" sz="1400"/>
                  <a:t>xG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177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Manchester United</c:v>
          </c:tx>
          <c:invertIfNegative val="0"/>
          <c:val>
            <c:numRef>
              <c:f>'Manchester United'!$B$84</c:f>
              <c:numCache>
                <c:formatCode>General</c:formatCode>
                <c:ptCount val="1"/>
                <c:pt idx="0">
                  <c:v>0.56920999999999999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6-4B84-9644-AE5B38CAFC7F}"/>
            </c:ext>
          </c:extLst>
        </c:ser>
        <c:ser>
          <c:idx val="2"/>
          <c:order val="1"/>
          <c:tx>
            <c:v>Liverpool</c:v>
          </c:tx>
          <c:invertIfNegative val="0"/>
          <c:val>
            <c:numRef>
              <c:f>Liverpool!$B$84</c:f>
              <c:numCache>
                <c:formatCode>General</c:formatCode>
                <c:ptCount val="1"/>
                <c:pt idx="0">
                  <c:v>0.65763000000000005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36-4B84-9644-AE5B38CAFC7F}"/>
            </c:ext>
          </c:extLst>
        </c:ser>
        <c:ser>
          <c:idx val="1"/>
          <c:order val="2"/>
          <c:tx>
            <c:v>Manchester City</c:v>
          </c:tx>
          <c:invertIfNegative val="0"/>
          <c:val>
            <c:numRef>
              <c:f>'Manchester City'!$B$84</c:f>
              <c:numCache>
                <c:formatCode>General</c:formatCode>
                <c:ptCount val="1"/>
                <c:pt idx="0">
                  <c:v>1.3186800000000001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36-4B84-9644-AE5B38CA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23392"/>
        <c:axId val="65324928"/>
      </c:barChart>
      <c:catAx>
        <c:axId val="65323392"/>
        <c:scaling>
          <c:orientation val="minMax"/>
        </c:scaling>
        <c:delete val="1"/>
        <c:axPos val="l"/>
        <c:majorTickMark val="out"/>
        <c:minorTickMark val="none"/>
        <c:tickLblPos val="none"/>
        <c:crossAx val="65324928"/>
        <c:crosses val="autoZero"/>
        <c:auto val="1"/>
        <c:lblAlgn val="ctr"/>
        <c:lblOffset val="100"/>
        <c:noMultiLvlLbl val="0"/>
      </c:catAx>
      <c:valAx>
        <c:axId val="65324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l-GR" sz="1400"/>
                  <a:t>Δ</a:t>
                </a:r>
                <a:r>
                  <a:rPr lang="en-US" sz="1400"/>
                  <a:t>xG</a:t>
                </a:r>
                <a:r>
                  <a:rPr lang="en-US" sz="900"/>
                  <a:t>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323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chart" Target="../charts/chart7.xml"/><Relationship Id="rId5" Type="http://schemas.openxmlformats.org/officeDocument/2006/relationships/image" Target="../media/image4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619124</xdr:colOff>
      <xdr:row>1</xdr:row>
      <xdr:rowOff>180975</xdr:rowOff>
    </xdr:from>
    <xdr:to>
      <xdr:col>21</xdr:col>
      <xdr:colOff>95250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24</xdr:row>
      <xdr:rowOff>190499</xdr:rowOff>
    </xdr:from>
    <xdr:to>
      <xdr:col>16</xdr:col>
      <xdr:colOff>457200</xdr:colOff>
      <xdr:row>39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273050</xdr:colOff>
      <xdr:row>88</xdr:row>
      <xdr:rowOff>69850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85914A9-A993-779D-EBD5-49DCA8AB04E1}"/>
            </a:ext>
          </a:extLst>
        </xdr:cNvPr>
        <xdr:cNvSpPr txBox="1"/>
      </xdr:nvSpPr>
      <xdr:spPr>
        <a:xfrm>
          <a:off x="8731250" y="17240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l-G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1</xdr:row>
      <xdr:rowOff>180975</xdr:rowOff>
    </xdr:from>
    <xdr:to>
      <xdr:col>21</xdr:col>
      <xdr:colOff>66675</xdr:colOff>
      <xdr:row>20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542924</xdr:colOff>
      <xdr:row>22</xdr:row>
      <xdr:rowOff>104775</xdr:rowOff>
    </xdr:from>
    <xdr:to>
      <xdr:col>16</xdr:col>
      <xdr:colOff>600074</xdr:colOff>
      <xdr:row>38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0</xdr:row>
      <xdr:rowOff>76200</xdr:rowOff>
    </xdr:from>
    <xdr:to>
      <xdr:col>21</xdr:col>
      <xdr:colOff>57149</xdr:colOff>
      <xdr:row>23</xdr:row>
      <xdr:rowOff>28575</xdr:rowOff>
    </xdr:to>
    <xdr:graphicFrame macro="">
      <xdr:nvGraphicFramePr>
        <xdr:cNvPr id="2" name="1 - Γράφημα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428624</xdr:colOff>
      <xdr:row>24</xdr:row>
      <xdr:rowOff>142874</xdr:rowOff>
    </xdr:from>
    <xdr:to>
      <xdr:col>16</xdr:col>
      <xdr:colOff>561974</xdr:colOff>
      <xdr:row>40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76198</xdr:rowOff>
    </xdr:from>
    <xdr:to>
      <xdr:col>14</xdr:col>
      <xdr:colOff>38100</xdr:colOff>
      <xdr:row>25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231857</xdr:colOff>
      <xdr:row>6</xdr:row>
      <xdr:rowOff>28575</xdr:rowOff>
    </xdr:from>
    <xdr:to>
      <xdr:col>13</xdr:col>
      <xdr:colOff>633793</xdr:colOff>
      <xdr:row>9</xdr:row>
      <xdr:rowOff>5715</xdr:rowOff>
    </xdr:to>
    <xdr:pic>
      <xdr:nvPicPr>
        <xdr:cNvPr id="4" name="Picture 3" descr="liverpool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982157" y="1171575"/>
          <a:ext cx="401936" cy="548640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13</xdr:row>
      <xdr:rowOff>152400</xdr:rowOff>
    </xdr:from>
    <xdr:to>
      <xdr:col>14</xdr:col>
      <xdr:colOff>24765</xdr:colOff>
      <xdr:row>16</xdr:row>
      <xdr:rowOff>129540</xdr:rowOff>
    </xdr:to>
    <xdr:pic>
      <xdr:nvPicPr>
        <xdr:cNvPr id="5" name="Picture 4" descr="manchester_city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836025" y="2628900"/>
          <a:ext cx="612140" cy="548640"/>
        </a:xfrm>
        <a:prstGeom prst="rect">
          <a:avLst/>
        </a:prstGeom>
      </xdr:spPr>
    </xdr:pic>
    <xdr:clientData/>
  </xdr:twoCellAnchor>
  <xdr:twoCellAnchor>
    <xdr:from>
      <xdr:col>0</xdr:col>
      <xdr:colOff>133349</xdr:colOff>
      <xdr:row>26</xdr:row>
      <xdr:rowOff>38100</xdr:rowOff>
    </xdr:from>
    <xdr:to>
      <xdr:col>12</xdr:col>
      <xdr:colOff>9524</xdr:colOff>
      <xdr:row>43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57150</xdr:colOff>
      <xdr:row>34</xdr:row>
      <xdr:rowOff>123825</xdr:rowOff>
    </xdr:from>
    <xdr:to>
      <xdr:col>5</xdr:col>
      <xdr:colOff>638798</xdr:colOff>
      <xdr:row>37</xdr:row>
      <xdr:rowOff>95250</xdr:rowOff>
    </xdr:to>
    <xdr:pic>
      <xdr:nvPicPr>
        <xdr:cNvPr id="8" name="Picture 7" descr="manchester_united.pn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50" y="6600825"/>
          <a:ext cx="581648" cy="542925"/>
        </a:xfrm>
        <a:prstGeom prst="rect">
          <a:avLst/>
        </a:prstGeom>
      </xdr:spPr>
    </xdr:pic>
    <xdr:clientData/>
  </xdr:twoCellAnchor>
  <xdr:twoCellAnchor editAs="oneCell">
    <xdr:from>
      <xdr:col>5</xdr:col>
      <xdr:colOff>587375</xdr:colOff>
      <xdr:row>31</xdr:row>
      <xdr:rowOff>155575</xdr:rowOff>
    </xdr:from>
    <xdr:to>
      <xdr:col>6</xdr:col>
      <xdr:colOff>379711</xdr:colOff>
      <xdr:row>34</xdr:row>
      <xdr:rowOff>132715</xdr:rowOff>
    </xdr:to>
    <xdr:pic>
      <xdr:nvPicPr>
        <xdr:cNvPr id="9" name="Picture 8" descr="liverpool.pn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952875" y="6061075"/>
          <a:ext cx="465436" cy="548640"/>
        </a:xfrm>
        <a:prstGeom prst="rect">
          <a:avLst/>
        </a:prstGeom>
      </xdr:spPr>
    </xdr:pic>
    <xdr:clientData/>
  </xdr:twoCellAnchor>
  <xdr:twoCellAnchor editAs="oneCell">
    <xdr:from>
      <xdr:col>11</xdr:col>
      <xdr:colOff>28575</xdr:colOff>
      <xdr:row>29</xdr:row>
      <xdr:rowOff>3175</xdr:rowOff>
    </xdr:from>
    <xdr:to>
      <xdr:col>11</xdr:col>
      <xdr:colOff>640715</xdr:colOff>
      <xdr:row>31</xdr:row>
      <xdr:rowOff>170815</xdr:rowOff>
    </xdr:to>
    <xdr:pic>
      <xdr:nvPicPr>
        <xdr:cNvPr id="10" name="Picture 9" descr="manchester_city.png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432675" y="5527675"/>
          <a:ext cx="612140" cy="548640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0.94286</cdr:x>
      <cdr:y>0.42551</cdr:y>
    </cdr:from>
    <cdr:to>
      <cdr:x>1</cdr:x>
      <cdr:y>0.52531</cdr:y>
    </cdr:to>
    <cdr:pic>
      <cdr:nvPicPr>
        <cdr:cNvPr id="2" name="Picture 1" descr="manchester_united.png">
          <a:extLst xmlns:a="http://schemas.openxmlformats.org/drawingml/2006/main">
            <a:ext uri="{FF2B5EF4-FFF2-40B4-BE49-F238E27FC236}">
              <a16:creationId xmlns:a16="http://schemas.microsoft.com/office/drawing/2014/main" id="{D4F2E671-0055-02E7-F7FD-F9B88056583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546673" y="1973817"/>
          <a:ext cx="517953" cy="462940"/>
        </a:xfrm>
        <a:prstGeom xmlns:a="http://schemas.openxmlformats.org/drawingml/2006/main" prst="rect">
          <a:avLst/>
        </a:prstGeom>
      </cdr:spPr>
    </cdr:pic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2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Matchweek" tableColumnId="1"/>
      <queryTableField id="2" name="  Goals_scored" tableColumnId="2"/>
      <queryTableField id="3" name="        xgoals" tableColumnId="3"/>
      <queryTableField id="4" name="           Goals_concede" tableColumnId="4"/>
      <queryTableField id="5" name="        xgoals_allowed" tableColumnId="5"/>
      <queryTableField id="6" name="              vs" tableColumnId="6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2:F41" totalsRowShown="0" headerRowDxfId="27" dataDxfId="26">
  <autoFilter ref="A2:F41" xr:uid="{00000000-0009-0000-0100-000004000000}"/>
  <tableColumns count="6">
    <tableColumn id="1" xr3:uid="{00000000-0010-0000-0000-000001000000}" name="Matchweek" dataDxfId="25"/>
    <tableColumn id="2" xr3:uid="{00000000-0010-0000-0000-000002000000}" name="Goals_scored" dataDxfId="24"/>
    <tableColumn id="3" xr3:uid="{00000000-0010-0000-0000-000003000000}" name="xgoals" dataDxfId="23"/>
    <tableColumn id="4" xr3:uid="{00000000-0010-0000-0000-000004000000}" name="Goals_concede" dataDxfId="22"/>
    <tableColumn id="5" xr3:uid="{00000000-0010-0000-0000-000005000000}" name="xgoals_allowed" dataDxfId="21"/>
    <tableColumn id="6" xr3:uid="{00000000-0010-0000-0000-000006000000}" name="vs" dataDxfId="2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5" displayName="Table5" ref="A2:F41" totalsRowShown="0" headerRowDxfId="19" dataDxfId="17" headerRowBorderDxfId="18" tableBorderDxfId="16" totalsRowBorderDxfId="15">
  <autoFilter ref="A2:F41" xr:uid="{00000000-0009-0000-0100-000005000000}"/>
  <tableColumns count="6">
    <tableColumn id="1" xr3:uid="{00000000-0010-0000-0100-000001000000}" name="Matchweek" dataDxfId="14"/>
    <tableColumn id="2" xr3:uid="{00000000-0010-0000-0100-000002000000}" name="Goals_scored" dataDxfId="13"/>
    <tableColumn id="3" xr3:uid="{00000000-0010-0000-0100-000003000000}" name="xgoals" dataDxfId="12"/>
    <tableColumn id="4" xr3:uid="{00000000-0010-0000-0100-000004000000}" name="Goals_concede" dataDxfId="11"/>
    <tableColumn id="5" xr3:uid="{00000000-0010-0000-0100-000005000000}" name="xgoals_allowed" dataDxfId="10"/>
    <tableColumn id="6" xr3:uid="{00000000-0010-0000-0100-000006000000}" name="vs" dataDxfId="9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Liverpool_Data" displayName="Liverpool_Data" ref="A2:F41" tableType="queryTable" totalsRowShown="0" headerRowDxfId="8" dataDxfId="6" headerRowBorderDxfId="7">
  <autoFilter ref="A2:F41" xr:uid="{00000000-0009-0000-0100-000001000000}"/>
  <tableColumns count="6">
    <tableColumn id="1" xr3:uid="{00000000-0010-0000-0200-000001000000}" uniqueName="1" name="Matchweek" queryTableFieldId="1" dataDxfId="5"/>
    <tableColumn id="2" xr3:uid="{00000000-0010-0000-0200-000002000000}" uniqueName="2" name="Goals_scored" queryTableFieldId="2" dataDxfId="4"/>
    <tableColumn id="3" xr3:uid="{00000000-0010-0000-0200-000003000000}" uniqueName="3" name="xgoals" queryTableFieldId="3" dataDxfId="3"/>
    <tableColumn id="4" xr3:uid="{00000000-0010-0000-0200-000004000000}" uniqueName="4" name="Goals_concede" queryTableFieldId="4" dataDxfId="2"/>
    <tableColumn id="5" xr3:uid="{00000000-0010-0000-0200-000005000000}" uniqueName="5" name="xgoals_allowed" queryTableFieldId="5" dataDxfId="1"/>
    <tableColumn id="6" xr3:uid="{00000000-0010-0000-0200-000006000000}" uniqueName="6" name="vs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port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4472C4"/>
      </a:accent2>
      <a:accent3>
        <a:srgbClr val="70AD47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6"/>
  <sheetViews>
    <sheetView topLeftCell="H1" zoomScaleNormal="100" workbookViewId="0">
      <selection activeCell="G54" sqref="G54"/>
    </sheetView>
  </sheetViews>
  <sheetFormatPr baseColWidth="10" defaultColWidth="8.83203125" defaultRowHeight="15" x14ac:dyDescent="0.2"/>
  <cols>
    <col min="1" max="1" width="18" customWidth="1"/>
    <col min="2" max="2" width="20.5" customWidth="1"/>
    <col min="3" max="3" width="32.5" customWidth="1"/>
    <col min="4" max="4" width="19.5" customWidth="1"/>
    <col min="5" max="5" width="20.5" customWidth="1"/>
    <col min="6" max="6" width="29.83203125" customWidth="1"/>
    <col min="7" max="7" width="26.6640625" bestFit="1" customWidth="1"/>
  </cols>
  <sheetData>
    <row r="1" spans="1:7" x14ac:dyDescent="0.2">
      <c r="A1" s="15"/>
      <c r="B1" s="44" t="s">
        <v>32</v>
      </c>
      <c r="C1" s="44"/>
      <c r="D1" s="44"/>
      <c r="E1" s="44"/>
      <c r="F1" s="45"/>
      <c r="G1" s="13"/>
    </row>
    <row r="2" spans="1:7" x14ac:dyDescent="0.2">
      <c r="A2" s="14" t="s">
        <v>0</v>
      </c>
      <c r="B2" s="14" t="s">
        <v>16</v>
      </c>
      <c r="C2" s="14" t="s">
        <v>17</v>
      </c>
      <c r="D2" s="14" t="s">
        <v>18</v>
      </c>
      <c r="E2" s="14" t="s">
        <v>19</v>
      </c>
      <c r="F2" s="14" t="s">
        <v>20</v>
      </c>
      <c r="G2" s="13"/>
    </row>
    <row r="3" spans="1:7" x14ac:dyDescent="0.2">
      <c r="A3" s="2">
        <v>1</v>
      </c>
      <c r="B3" s="2">
        <v>1</v>
      </c>
      <c r="C3" s="2">
        <v>1.42</v>
      </c>
      <c r="D3" s="2">
        <v>2</v>
      </c>
      <c r="E3" s="2">
        <v>1.73</v>
      </c>
      <c r="F3" s="2" t="s">
        <v>6</v>
      </c>
      <c r="G3" s="13"/>
    </row>
    <row r="4" spans="1:7" x14ac:dyDescent="0.2">
      <c r="A4" s="2">
        <v>2</v>
      </c>
      <c r="B4" s="2">
        <v>0</v>
      </c>
      <c r="C4" s="2">
        <v>0.9</v>
      </c>
      <c r="D4" s="2">
        <v>4</v>
      </c>
      <c r="E4" s="2">
        <v>1.39</v>
      </c>
      <c r="F4" s="2" t="s">
        <v>4</v>
      </c>
      <c r="G4" s="13"/>
    </row>
    <row r="5" spans="1:7" x14ac:dyDescent="0.2">
      <c r="A5" s="2">
        <v>3</v>
      </c>
      <c r="B5" s="2">
        <v>2</v>
      </c>
      <c r="C5" s="2">
        <v>2.02</v>
      </c>
      <c r="D5" s="2">
        <v>1</v>
      </c>
      <c r="E5" s="2">
        <v>1.52</v>
      </c>
      <c r="F5" s="2" t="s">
        <v>27</v>
      </c>
      <c r="G5" s="13"/>
    </row>
    <row r="6" spans="1:7" x14ac:dyDescent="0.2">
      <c r="A6" s="2">
        <v>4</v>
      </c>
      <c r="B6" s="2">
        <v>1</v>
      </c>
      <c r="C6" s="2">
        <v>1.34</v>
      </c>
      <c r="D6" s="2">
        <v>0</v>
      </c>
      <c r="E6" s="2">
        <v>1.36</v>
      </c>
      <c r="F6" s="2" t="s">
        <v>9</v>
      </c>
      <c r="G6" s="13"/>
    </row>
    <row r="7" spans="1:7" x14ac:dyDescent="0.2">
      <c r="A7" s="2">
        <v>5</v>
      </c>
      <c r="B7" s="2">
        <v>1</v>
      </c>
      <c r="C7" s="2">
        <v>1.1000000000000001</v>
      </c>
      <c r="D7" s="2">
        <v>0</v>
      </c>
      <c r="E7" s="2">
        <v>0.62</v>
      </c>
      <c r="F7" s="2" t="s">
        <v>13</v>
      </c>
      <c r="G7" s="13"/>
    </row>
    <row r="8" spans="1:7" x14ac:dyDescent="0.2">
      <c r="A8" s="2">
        <v>6</v>
      </c>
      <c r="B8" s="2">
        <v>3</v>
      </c>
      <c r="C8" s="2">
        <v>2.0299999999999998</v>
      </c>
      <c r="D8" s="2">
        <v>1</v>
      </c>
      <c r="E8" s="2">
        <v>1.42</v>
      </c>
      <c r="F8" s="2" t="s">
        <v>8</v>
      </c>
      <c r="G8" s="13"/>
    </row>
    <row r="9" spans="1:7" x14ac:dyDescent="0.2">
      <c r="A9" s="2">
        <v>7</v>
      </c>
      <c r="B9" s="2">
        <v>1</v>
      </c>
      <c r="C9" s="2">
        <v>1.39</v>
      </c>
      <c r="D9" s="2">
        <v>1</v>
      </c>
      <c r="E9" s="2">
        <v>0.41</v>
      </c>
      <c r="F9" s="2" t="s">
        <v>3</v>
      </c>
      <c r="G9" s="13"/>
    </row>
    <row r="10" spans="1:7" x14ac:dyDescent="0.2">
      <c r="A10" s="2">
        <v>8</v>
      </c>
      <c r="B10" s="2">
        <v>2</v>
      </c>
      <c r="C10" s="2">
        <v>2</v>
      </c>
      <c r="D10" s="2">
        <v>2</v>
      </c>
      <c r="E10" s="2">
        <v>0.55000000000000004</v>
      </c>
      <c r="F10" s="2" t="s">
        <v>2</v>
      </c>
      <c r="G10" s="13"/>
    </row>
    <row r="11" spans="1:7" x14ac:dyDescent="0.2">
      <c r="A11" s="2">
        <v>9</v>
      </c>
      <c r="B11" s="2">
        <v>3</v>
      </c>
      <c r="C11" s="2">
        <v>1.71</v>
      </c>
      <c r="D11" s="2">
        <v>6</v>
      </c>
      <c r="E11" s="2">
        <v>3.01</v>
      </c>
      <c r="F11" s="2" t="s">
        <v>14</v>
      </c>
      <c r="G11" s="13"/>
    </row>
    <row r="12" spans="1:7" x14ac:dyDescent="0.2">
      <c r="A12" s="2">
        <v>10</v>
      </c>
      <c r="B12" s="2">
        <v>2</v>
      </c>
      <c r="C12" s="2">
        <v>1.83</v>
      </c>
      <c r="D12" s="2">
        <v>1</v>
      </c>
      <c r="E12" s="2">
        <v>0.37</v>
      </c>
      <c r="F12" s="2" t="s">
        <v>10</v>
      </c>
      <c r="G12" s="13"/>
    </row>
    <row r="13" spans="1:7" x14ac:dyDescent="0.2">
      <c r="A13" s="2">
        <v>11</v>
      </c>
      <c r="B13" s="2">
        <v>0</v>
      </c>
      <c r="C13" s="2">
        <v>1.42</v>
      </c>
      <c r="D13" s="2">
        <v>0</v>
      </c>
      <c r="E13" s="2">
        <v>0.79</v>
      </c>
      <c r="F13" s="2" t="s">
        <v>33</v>
      </c>
      <c r="G13" s="13"/>
    </row>
    <row r="14" spans="1:7" x14ac:dyDescent="0.2">
      <c r="A14" s="2">
        <v>12</v>
      </c>
      <c r="B14" s="2">
        <v>2</v>
      </c>
      <c r="C14" s="2">
        <v>1.71</v>
      </c>
      <c r="D14" s="2">
        <v>0</v>
      </c>
      <c r="E14" s="2">
        <v>0.66</v>
      </c>
      <c r="F14" s="2" t="s">
        <v>12</v>
      </c>
      <c r="G14" s="13"/>
    </row>
    <row r="15" spans="1:7" x14ac:dyDescent="0.2">
      <c r="A15" s="2">
        <v>13</v>
      </c>
      <c r="B15" s="2">
        <v>1</v>
      </c>
      <c r="C15" s="2">
        <v>0.73</v>
      </c>
      <c r="D15" s="2">
        <v>1</v>
      </c>
      <c r="E15" s="2">
        <v>1.2</v>
      </c>
      <c r="F15" s="2" t="s">
        <v>1</v>
      </c>
      <c r="G15" s="13"/>
    </row>
    <row r="16" spans="1:7" x14ac:dyDescent="0.2">
      <c r="A16" s="2">
        <v>14</v>
      </c>
      <c r="B16" s="2">
        <v>1</v>
      </c>
      <c r="C16" s="2">
        <v>1.75</v>
      </c>
      <c r="D16" s="2">
        <v>0</v>
      </c>
      <c r="E16" s="2">
        <v>1</v>
      </c>
      <c r="F16" s="2" t="s">
        <v>7</v>
      </c>
      <c r="G16" s="13"/>
    </row>
    <row r="17" spans="1:7" x14ac:dyDescent="0.2">
      <c r="A17" s="2">
        <v>15</v>
      </c>
      <c r="B17" s="2">
        <v>1</v>
      </c>
      <c r="C17" s="2">
        <v>0.52</v>
      </c>
      <c r="D17" s="2">
        <v>3</v>
      </c>
      <c r="E17" s="2">
        <v>0.57999999999999996</v>
      </c>
      <c r="F17" s="2" t="s">
        <v>15</v>
      </c>
      <c r="G17" s="13"/>
    </row>
    <row r="18" spans="1:7" x14ac:dyDescent="0.2">
      <c r="A18" s="2">
        <v>16</v>
      </c>
      <c r="B18" s="2">
        <v>2</v>
      </c>
      <c r="C18" s="2">
        <v>3.38</v>
      </c>
      <c r="D18" s="2">
        <v>1</v>
      </c>
      <c r="E18" s="2">
        <v>1.7</v>
      </c>
      <c r="F18" s="2" t="s">
        <v>34</v>
      </c>
      <c r="G18" s="13"/>
    </row>
    <row r="19" spans="1:7" x14ac:dyDescent="0.2">
      <c r="A19" s="2">
        <v>17</v>
      </c>
      <c r="B19" s="2">
        <v>3</v>
      </c>
      <c r="C19" s="2">
        <v>2.14</v>
      </c>
      <c r="D19" s="2">
        <v>0</v>
      </c>
      <c r="E19" s="2">
        <v>0.48</v>
      </c>
      <c r="F19" s="2" t="s">
        <v>35</v>
      </c>
      <c r="G19" s="13"/>
    </row>
    <row r="20" spans="1:7" x14ac:dyDescent="0.2">
      <c r="A20" s="2">
        <v>18</v>
      </c>
      <c r="B20" s="2">
        <v>1</v>
      </c>
      <c r="C20" s="2">
        <v>2.4500000000000002</v>
      </c>
      <c r="D20" s="2">
        <v>0</v>
      </c>
      <c r="E20" s="2">
        <v>0.59</v>
      </c>
      <c r="F20" s="2" t="s">
        <v>11</v>
      </c>
      <c r="G20" s="13"/>
    </row>
    <row r="21" spans="1:7" x14ac:dyDescent="0.2">
      <c r="A21" s="2">
        <v>19</v>
      </c>
      <c r="B21" s="2">
        <v>3</v>
      </c>
      <c r="C21" s="2">
        <v>2.97</v>
      </c>
      <c r="D21" s="2">
        <v>0</v>
      </c>
      <c r="E21" s="2">
        <v>0.68</v>
      </c>
      <c r="F21" s="2" t="s">
        <v>36</v>
      </c>
      <c r="G21" s="13"/>
    </row>
    <row r="22" spans="1:7" x14ac:dyDescent="0.2">
      <c r="A22" s="2">
        <v>20</v>
      </c>
      <c r="B22" s="2">
        <v>2</v>
      </c>
      <c r="C22" s="2">
        <v>1.98</v>
      </c>
      <c r="D22" s="2">
        <v>1</v>
      </c>
      <c r="E22" s="2">
        <v>0.74</v>
      </c>
      <c r="F22" s="2" t="s">
        <v>14</v>
      </c>
      <c r="G22" s="13"/>
    </row>
    <row r="23" spans="1:7" x14ac:dyDescent="0.2">
      <c r="A23" s="2">
        <v>21</v>
      </c>
      <c r="B23" s="2">
        <v>2</v>
      </c>
      <c r="C23" s="2">
        <v>0.27</v>
      </c>
      <c r="D23" s="2">
        <v>3</v>
      </c>
      <c r="E23" s="2">
        <v>2.9</v>
      </c>
      <c r="F23" s="2" t="s">
        <v>8</v>
      </c>
      <c r="G23" s="13"/>
    </row>
    <row r="24" spans="1:7" x14ac:dyDescent="0.2">
      <c r="A24" s="2">
        <v>22</v>
      </c>
      <c r="B24" s="2">
        <v>2</v>
      </c>
      <c r="C24" s="2">
        <v>2.0699999999999998</v>
      </c>
      <c r="D24" s="2">
        <v>1</v>
      </c>
      <c r="E24" s="2">
        <v>1.38</v>
      </c>
      <c r="F24" s="2" t="s">
        <v>3</v>
      </c>
      <c r="G24" s="13"/>
    </row>
    <row r="25" spans="1:7" x14ac:dyDescent="0.2">
      <c r="A25" s="2">
        <v>23</v>
      </c>
      <c r="B25" s="2">
        <v>2</v>
      </c>
      <c r="C25" s="2">
        <v>1.3</v>
      </c>
      <c r="D25" s="2">
        <v>0</v>
      </c>
      <c r="E25" s="2">
        <v>1.89</v>
      </c>
      <c r="F25" s="2" t="s">
        <v>2</v>
      </c>
      <c r="G25" s="13"/>
    </row>
    <row r="26" spans="1:7" x14ac:dyDescent="0.2">
      <c r="A26" s="2">
        <v>24</v>
      </c>
      <c r="B26" s="2">
        <v>3</v>
      </c>
      <c r="C26" s="2">
        <v>4.25</v>
      </c>
      <c r="D26" s="2">
        <v>0</v>
      </c>
      <c r="E26" s="2">
        <v>1.4</v>
      </c>
      <c r="F26" s="2" t="s">
        <v>13</v>
      </c>
      <c r="G26" s="13"/>
    </row>
    <row r="27" spans="1:7" x14ac:dyDescent="0.2">
      <c r="A27" s="2">
        <v>25</v>
      </c>
      <c r="B27" s="2">
        <v>1</v>
      </c>
      <c r="C27" s="2">
        <v>1.1399999999999999</v>
      </c>
      <c r="D27" s="2">
        <v>0</v>
      </c>
      <c r="E27" s="2">
        <v>0.64</v>
      </c>
      <c r="F27" s="2" t="s">
        <v>4</v>
      </c>
      <c r="G27" s="13"/>
    </row>
    <row r="28" spans="1:7" x14ac:dyDescent="0.2">
      <c r="A28" s="2">
        <v>26</v>
      </c>
      <c r="B28" s="2">
        <v>0</v>
      </c>
      <c r="C28" s="2">
        <v>0.84</v>
      </c>
      <c r="D28" s="2">
        <v>7</v>
      </c>
      <c r="E28" s="2">
        <v>3.44</v>
      </c>
      <c r="F28" s="2" t="s">
        <v>27</v>
      </c>
      <c r="G28" s="13"/>
    </row>
    <row r="29" spans="1:7" x14ac:dyDescent="0.2">
      <c r="A29" s="2">
        <v>27</v>
      </c>
      <c r="B29" s="2">
        <v>0</v>
      </c>
      <c r="C29" s="2">
        <v>0.91</v>
      </c>
      <c r="D29" s="2">
        <v>0</v>
      </c>
      <c r="E29" s="2">
        <v>1.18</v>
      </c>
      <c r="F29" s="2" t="s">
        <v>9</v>
      </c>
      <c r="G29" s="13"/>
    </row>
    <row r="30" spans="1:7" x14ac:dyDescent="0.2">
      <c r="A30" s="2">
        <v>28</v>
      </c>
      <c r="B30" s="2">
        <v>0</v>
      </c>
      <c r="C30" s="2">
        <v>1.32</v>
      </c>
      <c r="D30" s="2">
        <v>1</v>
      </c>
      <c r="E30" s="2">
        <v>2.1</v>
      </c>
      <c r="F30" s="2" t="s">
        <v>6</v>
      </c>
      <c r="G30" s="13"/>
    </row>
    <row r="31" spans="1:7" x14ac:dyDescent="0.2">
      <c r="A31" s="2">
        <v>29</v>
      </c>
      <c r="B31" s="2">
        <v>0</v>
      </c>
      <c r="C31" s="2">
        <v>0.33</v>
      </c>
      <c r="D31" s="2">
        <v>2</v>
      </c>
      <c r="E31" s="2">
        <v>3.33</v>
      </c>
      <c r="F31" s="2" t="s">
        <v>33</v>
      </c>
      <c r="G31" s="13"/>
    </row>
    <row r="32" spans="1:7" x14ac:dyDescent="0.2">
      <c r="A32" s="2">
        <v>30</v>
      </c>
      <c r="B32" s="2">
        <v>2</v>
      </c>
      <c r="C32" s="2">
        <v>4.3899999999999997</v>
      </c>
      <c r="D32" s="2">
        <v>0</v>
      </c>
      <c r="E32" s="2">
        <v>0.95</v>
      </c>
      <c r="F32" s="2" t="s">
        <v>10</v>
      </c>
      <c r="G32" s="13"/>
    </row>
    <row r="33" spans="1:7" x14ac:dyDescent="0.2">
      <c r="A33" s="2">
        <v>31</v>
      </c>
      <c r="B33" s="2">
        <v>2</v>
      </c>
      <c r="C33" s="2">
        <v>3.34</v>
      </c>
      <c r="D33" s="2">
        <v>0</v>
      </c>
      <c r="E33" s="2">
        <v>1.05</v>
      </c>
      <c r="F33" s="2" t="s">
        <v>35</v>
      </c>
      <c r="G33" s="13"/>
    </row>
    <row r="34" spans="1:7" x14ac:dyDescent="0.2">
      <c r="A34" s="2">
        <v>32</v>
      </c>
      <c r="B34" s="2">
        <v>4</v>
      </c>
      <c r="C34" s="2">
        <v>4.92</v>
      </c>
      <c r="D34" s="2">
        <v>1</v>
      </c>
      <c r="E34" s="2">
        <v>1.68</v>
      </c>
      <c r="F34" s="2" t="s">
        <v>1</v>
      </c>
      <c r="G34" s="13"/>
    </row>
    <row r="35" spans="1:7" x14ac:dyDescent="0.2">
      <c r="A35" s="2">
        <v>33</v>
      </c>
      <c r="B35" s="2">
        <v>2</v>
      </c>
      <c r="C35" s="2">
        <v>1.97</v>
      </c>
      <c r="D35" s="2">
        <v>2</v>
      </c>
      <c r="E35" s="2">
        <v>2.37</v>
      </c>
      <c r="F35" s="2" t="s">
        <v>12</v>
      </c>
      <c r="G35" s="13"/>
    </row>
    <row r="36" spans="1:7" x14ac:dyDescent="0.2">
      <c r="A36" s="2">
        <v>34</v>
      </c>
      <c r="B36" s="2">
        <v>1</v>
      </c>
      <c r="C36" s="2">
        <v>1.31</v>
      </c>
      <c r="D36" s="2">
        <v>0</v>
      </c>
      <c r="E36" s="2">
        <v>0.43</v>
      </c>
      <c r="F36" s="2" t="s">
        <v>15</v>
      </c>
      <c r="G36" s="13"/>
    </row>
    <row r="37" spans="1:7" x14ac:dyDescent="0.2">
      <c r="A37" s="2">
        <v>35</v>
      </c>
      <c r="B37" s="2">
        <v>0</v>
      </c>
      <c r="C37" s="2">
        <v>1.19</v>
      </c>
      <c r="D37" s="2">
        <v>1</v>
      </c>
      <c r="E37" s="2">
        <v>1.77</v>
      </c>
      <c r="F37" s="2" t="s">
        <v>7</v>
      </c>
      <c r="G37" s="13"/>
    </row>
    <row r="38" spans="1:7" x14ac:dyDescent="0.2">
      <c r="A38" s="2">
        <v>36</v>
      </c>
      <c r="B38" s="2">
        <v>2</v>
      </c>
      <c r="C38" s="2">
        <v>3.1</v>
      </c>
      <c r="D38" s="2">
        <v>0</v>
      </c>
      <c r="E38" s="2">
        <v>0.27</v>
      </c>
      <c r="F38" s="2" t="s">
        <v>11</v>
      </c>
      <c r="G38" s="13"/>
    </row>
    <row r="39" spans="1:7" x14ac:dyDescent="0.2">
      <c r="A39" s="2">
        <v>37</v>
      </c>
      <c r="B39" s="2">
        <v>1</v>
      </c>
      <c r="C39" s="2">
        <v>1.72</v>
      </c>
      <c r="D39" s="2">
        <v>0</v>
      </c>
      <c r="E39" s="2">
        <v>0.82</v>
      </c>
      <c r="F39" s="2" t="s">
        <v>36</v>
      </c>
      <c r="G39" s="13"/>
    </row>
    <row r="40" spans="1:7" x14ac:dyDescent="0.2">
      <c r="A40" s="2">
        <v>38</v>
      </c>
      <c r="B40" s="33">
        <v>2</v>
      </c>
      <c r="C40" s="33">
        <v>2.75</v>
      </c>
      <c r="D40" s="33">
        <v>1</v>
      </c>
      <c r="E40" s="33">
        <v>1.88</v>
      </c>
      <c r="F40" s="33" t="s">
        <v>34</v>
      </c>
    </row>
    <row r="41" spans="1:7" x14ac:dyDescent="0.2">
      <c r="A41" s="1" t="s">
        <v>21</v>
      </c>
      <c r="B41" s="1">
        <f>SUM(B3:B40)</f>
        <v>58</v>
      </c>
      <c r="C41" s="1">
        <f>SUM(C3:C40)</f>
        <v>71.91</v>
      </c>
      <c r="D41" s="2"/>
      <c r="E41" s="2"/>
      <c r="F41" s="2"/>
    </row>
    <row r="45" spans="1:7" x14ac:dyDescent="0.2">
      <c r="A45" s="14" t="s">
        <v>0</v>
      </c>
      <c r="B45" s="14" t="s">
        <v>30</v>
      </c>
      <c r="C45" s="14" t="s">
        <v>20</v>
      </c>
      <c r="E45" s="46" t="s">
        <v>29</v>
      </c>
      <c r="F45" s="44"/>
      <c r="G45" s="45"/>
    </row>
    <row r="46" spans="1:7" x14ac:dyDescent="0.2">
      <c r="A46" s="16">
        <v>1</v>
      </c>
      <c r="B46" s="11">
        <f>C3-E3</f>
        <v>-0.31000000000000005</v>
      </c>
      <c r="C46" s="34" t="s">
        <v>6</v>
      </c>
      <c r="E46" s="14" t="s">
        <v>0</v>
      </c>
      <c r="F46" s="14" t="s">
        <v>22</v>
      </c>
      <c r="G46" s="14" t="s">
        <v>20</v>
      </c>
    </row>
    <row r="47" spans="1:7" x14ac:dyDescent="0.2">
      <c r="A47" s="9">
        <v>2</v>
      </c>
      <c r="B47" s="9">
        <f t="shared" ref="B47:B83" si="0">C4-E4</f>
        <v>-0.48999999999999988</v>
      </c>
      <c r="C47" s="2" t="s">
        <v>4</v>
      </c>
      <c r="E47" s="9">
        <v>6</v>
      </c>
      <c r="F47" s="9">
        <f>C8-E8</f>
        <v>0.60999999999999988</v>
      </c>
      <c r="G47" s="2" t="s">
        <v>8</v>
      </c>
    </row>
    <row r="48" spans="1:7" x14ac:dyDescent="0.2">
      <c r="A48" s="16">
        <v>3</v>
      </c>
      <c r="B48" s="11">
        <f t="shared" si="0"/>
        <v>0.5</v>
      </c>
      <c r="C48" s="34" t="s">
        <v>27</v>
      </c>
      <c r="E48" s="16">
        <v>9</v>
      </c>
      <c r="F48" s="11">
        <f>C11-E11</f>
        <v>-1.2999999999999998</v>
      </c>
      <c r="G48" s="34" t="s">
        <v>14</v>
      </c>
    </row>
    <row r="49" spans="1:8" x14ac:dyDescent="0.2">
      <c r="A49" s="9">
        <v>4</v>
      </c>
      <c r="B49" s="9">
        <f t="shared" si="0"/>
        <v>-2.0000000000000018E-2</v>
      </c>
      <c r="C49" s="2" t="s">
        <v>9</v>
      </c>
      <c r="E49" s="18">
        <v>11</v>
      </c>
      <c r="F49" s="9">
        <f>C13-E13</f>
        <v>0.62999999999999989</v>
      </c>
      <c r="G49" s="12" t="s">
        <v>33</v>
      </c>
    </row>
    <row r="50" spans="1:8" x14ac:dyDescent="0.2">
      <c r="A50" s="16">
        <v>5</v>
      </c>
      <c r="B50" s="11">
        <f t="shared" si="0"/>
        <v>0.48000000000000009</v>
      </c>
      <c r="C50" s="34" t="s">
        <v>13</v>
      </c>
      <c r="E50" s="11">
        <v>20</v>
      </c>
      <c r="F50" s="11">
        <f>C22-E22</f>
        <v>1.24</v>
      </c>
      <c r="G50" s="11" t="s">
        <v>14</v>
      </c>
    </row>
    <row r="51" spans="1:8" x14ac:dyDescent="0.2">
      <c r="A51" s="9">
        <v>6</v>
      </c>
      <c r="B51" s="9">
        <f>C8-E8</f>
        <v>0.60999999999999988</v>
      </c>
      <c r="C51" s="2" t="s">
        <v>8</v>
      </c>
      <c r="E51" s="18">
        <v>21</v>
      </c>
      <c r="F51" s="9">
        <f>C23-E23</f>
        <v>-2.63</v>
      </c>
      <c r="G51" s="12" t="s">
        <v>8</v>
      </c>
    </row>
    <row r="52" spans="1:8" x14ac:dyDescent="0.2">
      <c r="A52" s="16">
        <v>7</v>
      </c>
      <c r="B52" s="11">
        <f t="shared" si="0"/>
        <v>0.98</v>
      </c>
      <c r="C52" s="34" t="s">
        <v>3</v>
      </c>
      <c r="E52" s="16">
        <v>29</v>
      </c>
      <c r="F52" s="11">
        <f>G9-I9</f>
        <v>0</v>
      </c>
      <c r="G52" s="34" t="s">
        <v>33</v>
      </c>
    </row>
    <row r="53" spans="1:8" x14ac:dyDescent="0.2">
      <c r="A53" s="9">
        <v>8</v>
      </c>
      <c r="B53" s="9">
        <f t="shared" si="0"/>
        <v>1.45</v>
      </c>
      <c r="C53" s="2" t="s">
        <v>2</v>
      </c>
      <c r="E53" s="14" t="s">
        <v>37</v>
      </c>
      <c r="F53" s="14" t="s">
        <v>24</v>
      </c>
      <c r="G53" s="14" t="s">
        <v>25</v>
      </c>
    </row>
    <row r="54" spans="1:8" x14ac:dyDescent="0.2">
      <c r="A54" s="16">
        <v>9</v>
      </c>
      <c r="B54" s="11">
        <f t="shared" si="0"/>
        <v>-1.2999999999999998</v>
      </c>
      <c r="C54" s="34" t="s">
        <v>14</v>
      </c>
      <c r="E54" s="11">
        <f>COUNTIF(F47:F52,"&gt;0")</f>
        <v>3</v>
      </c>
      <c r="F54" s="11">
        <f>COUNTIF(F47:F52,"&gt;0")</f>
        <v>3</v>
      </c>
      <c r="G54" s="11">
        <f>ROUND(100*E54/6,1)</f>
        <v>50</v>
      </c>
    </row>
    <row r="55" spans="1:8" x14ac:dyDescent="0.2">
      <c r="A55" s="9">
        <v>10</v>
      </c>
      <c r="B55" s="9">
        <f t="shared" si="0"/>
        <v>1.46</v>
      </c>
      <c r="C55" s="2" t="s">
        <v>10</v>
      </c>
    </row>
    <row r="56" spans="1:8" x14ac:dyDescent="0.2">
      <c r="A56" s="16">
        <v>11</v>
      </c>
      <c r="B56" s="11">
        <f>C13-E13</f>
        <v>0.62999999999999989</v>
      </c>
      <c r="C56" s="34" t="s">
        <v>33</v>
      </c>
      <c r="G56" s="13">
        <v>50</v>
      </c>
      <c r="H56" s="13">
        <f>100-G54</f>
        <v>50</v>
      </c>
    </row>
    <row r="57" spans="1:8" x14ac:dyDescent="0.2">
      <c r="A57" s="9">
        <v>12</v>
      </c>
      <c r="B57" s="9">
        <f t="shared" si="0"/>
        <v>1.0499999999999998</v>
      </c>
      <c r="C57" s="2" t="s">
        <v>12</v>
      </c>
    </row>
    <row r="58" spans="1:8" x14ac:dyDescent="0.2">
      <c r="A58" s="16">
        <v>13</v>
      </c>
      <c r="B58" s="11">
        <f t="shared" si="0"/>
        <v>-0.47</v>
      </c>
      <c r="C58" s="34" t="s">
        <v>1</v>
      </c>
    </row>
    <row r="59" spans="1:8" x14ac:dyDescent="0.2">
      <c r="A59" s="9">
        <v>14</v>
      </c>
      <c r="B59" s="9">
        <f t="shared" si="0"/>
        <v>0.75</v>
      </c>
      <c r="C59" s="2" t="s">
        <v>7</v>
      </c>
    </row>
    <row r="60" spans="1:8" x14ac:dyDescent="0.2">
      <c r="A60" s="16">
        <v>15</v>
      </c>
      <c r="B60" s="11">
        <f t="shared" si="0"/>
        <v>-5.9999999999999942E-2</v>
      </c>
      <c r="C60" s="34" t="s">
        <v>15</v>
      </c>
    </row>
    <row r="61" spans="1:8" x14ac:dyDescent="0.2">
      <c r="A61" s="9">
        <v>16</v>
      </c>
      <c r="B61" s="9">
        <f t="shared" si="0"/>
        <v>1.68</v>
      </c>
      <c r="C61" s="2" t="s">
        <v>34</v>
      </c>
    </row>
    <row r="62" spans="1:8" x14ac:dyDescent="0.2">
      <c r="A62" s="16">
        <v>17</v>
      </c>
      <c r="B62" s="11">
        <f t="shared" si="0"/>
        <v>1.6600000000000001</v>
      </c>
      <c r="C62" s="34" t="s">
        <v>35</v>
      </c>
    </row>
    <row r="63" spans="1:8" x14ac:dyDescent="0.2">
      <c r="A63" s="9">
        <v>18</v>
      </c>
      <c r="B63" s="9">
        <f t="shared" si="0"/>
        <v>1.8600000000000003</v>
      </c>
      <c r="C63" s="2" t="s">
        <v>11</v>
      </c>
    </row>
    <row r="64" spans="1:8" x14ac:dyDescent="0.2">
      <c r="A64" s="16">
        <v>19</v>
      </c>
      <c r="B64" s="11">
        <f t="shared" si="0"/>
        <v>2.29</v>
      </c>
      <c r="C64" s="34" t="s">
        <v>36</v>
      </c>
    </row>
    <row r="65" spans="1:3" x14ac:dyDescent="0.2">
      <c r="A65" s="9">
        <v>20</v>
      </c>
      <c r="B65" s="9">
        <f t="shared" si="0"/>
        <v>1.24</v>
      </c>
      <c r="C65" s="2" t="s">
        <v>14</v>
      </c>
    </row>
    <row r="66" spans="1:3" x14ac:dyDescent="0.2">
      <c r="A66" s="16">
        <v>21</v>
      </c>
      <c r="B66" s="11">
        <f t="shared" si="0"/>
        <v>-2.63</v>
      </c>
      <c r="C66" s="34" t="s">
        <v>8</v>
      </c>
    </row>
    <row r="67" spans="1:3" x14ac:dyDescent="0.2">
      <c r="A67" s="9">
        <v>22</v>
      </c>
      <c r="B67" s="9">
        <f t="shared" si="0"/>
        <v>0.69</v>
      </c>
      <c r="C67" s="2" t="s">
        <v>3</v>
      </c>
    </row>
    <row r="68" spans="1:3" x14ac:dyDescent="0.2">
      <c r="A68" s="16">
        <v>23</v>
      </c>
      <c r="B68" s="11">
        <f t="shared" si="0"/>
        <v>-0.58999999999999986</v>
      </c>
      <c r="C68" s="34" t="s">
        <v>2</v>
      </c>
    </row>
    <row r="69" spans="1:3" x14ac:dyDescent="0.2">
      <c r="A69" s="9">
        <v>24</v>
      </c>
      <c r="B69" s="9">
        <f t="shared" si="0"/>
        <v>2.85</v>
      </c>
      <c r="C69" s="2" t="s">
        <v>13</v>
      </c>
    </row>
    <row r="70" spans="1:3" x14ac:dyDescent="0.2">
      <c r="A70" s="16">
        <v>25</v>
      </c>
      <c r="B70" s="11">
        <f t="shared" si="0"/>
        <v>0.49999999999999989</v>
      </c>
      <c r="C70" s="34" t="s">
        <v>4</v>
      </c>
    </row>
    <row r="71" spans="1:3" x14ac:dyDescent="0.2">
      <c r="A71" s="9">
        <v>26</v>
      </c>
      <c r="B71" s="9">
        <f t="shared" si="0"/>
        <v>-2.6</v>
      </c>
      <c r="C71" s="2" t="s">
        <v>27</v>
      </c>
    </row>
    <row r="72" spans="1:3" x14ac:dyDescent="0.2">
      <c r="A72" s="16">
        <v>27</v>
      </c>
      <c r="B72" s="11">
        <f t="shared" si="0"/>
        <v>-0.26999999999999991</v>
      </c>
      <c r="C72" s="34" t="s">
        <v>9</v>
      </c>
    </row>
    <row r="73" spans="1:3" x14ac:dyDescent="0.2">
      <c r="A73" s="9">
        <v>28</v>
      </c>
      <c r="B73" s="9">
        <f t="shared" si="0"/>
        <v>-0.78</v>
      </c>
      <c r="C73" s="2" t="s">
        <v>6</v>
      </c>
    </row>
    <row r="74" spans="1:3" x14ac:dyDescent="0.2">
      <c r="A74" s="16">
        <v>29</v>
      </c>
      <c r="B74" s="11">
        <f t="shared" si="0"/>
        <v>-3</v>
      </c>
      <c r="C74" s="34" t="s">
        <v>33</v>
      </c>
    </row>
    <row r="75" spans="1:3" x14ac:dyDescent="0.2">
      <c r="A75" s="9">
        <v>30</v>
      </c>
      <c r="B75" s="9">
        <f t="shared" si="0"/>
        <v>3.4399999999999995</v>
      </c>
      <c r="C75" s="2" t="s">
        <v>10</v>
      </c>
    </row>
    <row r="76" spans="1:3" x14ac:dyDescent="0.2">
      <c r="A76" s="16">
        <v>31</v>
      </c>
      <c r="B76" s="11">
        <f t="shared" si="0"/>
        <v>2.29</v>
      </c>
      <c r="C76" s="34" t="s">
        <v>35</v>
      </c>
    </row>
    <row r="77" spans="1:3" x14ac:dyDescent="0.2">
      <c r="A77" s="9">
        <v>32</v>
      </c>
      <c r="B77" s="9">
        <f t="shared" si="0"/>
        <v>3.24</v>
      </c>
      <c r="C77" s="2" t="s">
        <v>1</v>
      </c>
    </row>
    <row r="78" spans="1:3" x14ac:dyDescent="0.2">
      <c r="A78" s="16">
        <v>33</v>
      </c>
      <c r="B78" s="11">
        <f t="shared" si="0"/>
        <v>-0.40000000000000013</v>
      </c>
      <c r="C78" s="34" t="s">
        <v>12</v>
      </c>
    </row>
    <row r="79" spans="1:3" x14ac:dyDescent="0.2">
      <c r="A79" s="9">
        <v>34</v>
      </c>
      <c r="B79" s="9">
        <f t="shared" si="0"/>
        <v>0.88000000000000012</v>
      </c>
      <c r="C79" s="2" t="s">
        <v>15</v>
      </c>
    </row>
    <row r="80" spans="1:3" x14ac:dyDescent="0.2">
      <c r="A80" s="16">
        <v>35</v>
      </c>
      <c r="B80" s="11">
        <f t="shared" si="0"/>
        <v>-0.58000000000000007</v>
      </c>
      <c r="C80" s="34" t="s">
        <v>7</v>
      </c>
    </row>
    <row r="81" spans="1:3" x14ac:dyDescent="0.2">
      <c r="A81" s="9">
        <v>36</v>
      </c>
      <c r="B81" s="9">
        <f t="shared" si="0"/>
        <v>2.83</v>
      </c>
      <c r="C81" s="2" t="s">
        <v>11</v>
      </c>
    </row>
    <row r="82" spans="1:3" x14ac:dyDescent="0.2">
      <c r="A82" s="16">
        <v>37</v>
      </c>
      <c r="B82" s="11">
        <f t="shared" si="0"/>
        <v>0.9</v>
      </c>
      <c r="C82" s="34" t="s">
        <v>36</v>
      </c>
    </row>
    <row r="83" spans="1:3" x14ac:dyDescent="0.2">
      <c r="A83" s="9">
        <v>38</v>
      </c>
      <c r="B83" s="9">
        <f t="shared" si="0"/>
        <v>0.87000000000000011</v>
      </c>
      <c r="C83" s="35" t="s">
        <v>34</v>
      </c>
    </row>
    <row r="84" spans="1:3" ht="17.25" customHeight="1" x14ac:dyDescent="0.2">
      <c r="A84" s="28" t="s">
        <v>31</v>
      </c>
      <c r="B84" s="29">
        <f>ROUND(AVERAGE(B46:B83),5)</f>
        <v>0.56920999999999999</v>
      </c>
      <c r="C84" s="29"/>
    </row>
    <row r="85" spans="1:3" x14ac:dyDescent="0.2">
      <c r="A85" s="14" t="s">
        <v>37</v>
      </c>
      <c r="B85" s="14" t="s">
        <v>24</v>
      </c>
      <c r="C85" s="14" t="s">
        <v>25</v>
      </c>
    </row>
    <row r="86" spans="1:3" x14ac:dyDescent="0.2">
      <c r="A86" s="11">
        <f>COUNTIF(B46:B83,"&gt;=0")</f>
        <v>24</v>
      </c>
      <c r="B86" s="11">
        <f>COUNTIF(B46:B83,"&lt;0")</f>
        <v>14</v>
      </c>
      <c r="C86" s="11">
        <f>ROUND(100*A86/A83,1)</f>
        <v>63.2</v>
      </c>
    </row>
  </sheetData>
  <mergeCells count="2">
    <mergeCell ref="B1:F1"/>
    <mergeCell ref="E45:G45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6"/>
  <sheetViews>
    <sheetView topLeftCell="E1" zoomScaleNormal="100" workbookViewId="0">
      <selection activeCell="T25" sqref="T25"/>
    </sheetView>
  </sheetViews>
  <sheetFormatPr baseColWidth="10" defaultColWidth="8.83203125" defaultRowHeight="15" x14ac:dyDescent="0.2"/>
  <cols>
    <col min="1" max="1" width="20.5" customWidth="1"/>
    <col min="2" max="2" width="22.1640625" customWidth="1"/>
    <col min="3" max="3" width="30.33203125" customWidth="1"/>
    <col min="4" max="4" width="20.5" customWidth="1"/>
    <col min="5" max="5" width="20" customWidth="1"/>
    <col min="6" max="6" width="25.6640625" customWidth="1"/>
    <col min="7" max="7" width="26.6640625" bestFit="1" customWidth="1"/>
    <col min="10" max="10" width="9.1640625" customWidth="1"/>
  </cols>
  <sheetData>
    <row r="1" spans="1:6" x14ac:dyDescent="0.2">
      <c r="B1" s="47" t="s">
        <v>38</v>
      </c>
      <c r="C1" s="47"/>
      <c r="D1" s="47"/>
      <c r="E1" s="47"/>
      <c r="F1" s="47"/>
    </row>
    <row r="2" spans="1:6" x14ac:dyDescent="0.2">
      <c r="A2" s="30" t="s">
        <v>0</v>
      </c>
      <c r="B2" s="31" t="s">
        <v>16</v>
      </c>
      <c r="C2" s="31" t="s">
        <v>17</v>
      </c>
      <c r="D2" s="31" t="s">
        <v>18</v>
      </c>
      <c r="E2" s="31" t="s">
        <v>19</v>
      </c>
      <c r="F2" s="32" t="s">
        <v>20</v>
      </c>
    </row>
    <row r="3" spans="1:6" x14ac:dyDescent="0.2">
      <c r="A3" s="19">
        <v>1</v>
      </c>
      <c r="B3" s="36">
        <v>2</v>
      </c>
      <c r="C3" s="36">
        <v>2.59</v>
      </c>
      <c r="D3" s="36">
        <v>0</v>
      </c>
      <c r="E3" s="36">
        <v>0.25</v>
      </c>
      <c r="F3" s="36" t="s">
        <v>7</v>
      </c>
    </row>
    <row r="4" spans="1:6" x14ac:dyDescent="0.2">
      <c r="A4" s="19">
        <v>2</v>
      </c>
      <c r="B4" s="20">
        <v>4</v>
      </c>
      <c r="C4" s="20">
        <v>1.69</v>
      </c>
      <c r="D4" s="20">
        <v>0</v>
      </c>
      <c r="E4" s="20">
        <v>0.12</v>
      </c>
      <c r="F4" s="20" t="s">
        <v>36</v>
      </c>
    </row>
    <row r="5" spans="1:6" x14ac:dyDescent="0.2">
      <c r="A5" s="19">
        <v>3</v>
      </c>
      <c r="B5" s="36">
        <v>3</v>
      </c>
      <c r="C5" s="36">
        <v>3.67</v>
      </c>
      <c r="D5" s="36">
        <v>3</v>
      </c>
      <c r="E5" s="36">
        <v>2.21</v>
      </c>
      <c r="F5" s="36" t="s">
        <v>33</v>
      </c>
    </row>
    <row r="6" spans="1:6" x14ac:dyDescent="0.2">
      <c r="A6" s="19">
        <v>4</v>
      </c>
      <c r="B6" s="20">
        <v>4</v>
      </c>
      <c r="C6" s="20">
        <v>2.39</v>
      </c>
      <c r="D6" s="20">
        <v>2</v>
      </c>
      <c r="E6" s="20">
        <v>0.09</v>
      </c>
      <c r="F6" s="20" t="s">
        <v>3</v>
      </c>
    </row>
    <row r="7" spans="1:6" x14ac:dyDescent="0.2">
      <c r="A7" s="19">
        <v>5</v>
      </c>
      <c r="B7" s="36">
        <v>6</v>
      </c>
      <c r="C7" s="36">
        <v>3.84</v>
      </c>
      <c r="D7" s="36">
        <v>0</v>
      </c>
      <c r="E7" s="36">
        <v>0.73</v>
      </c>
      <c r="F7" s="36" t="s">
        <v>35</v>
      </c>
    </row>
    <row r="8" spans="1:6" x14ac:dyDescent="0.2">
      <c r="A8" s="19">
        <v>6</v>
      </c>
      <c r="B8" s="20">
        <v>1</v>
      </c>
      <c r="C8" s="20">
        <v>1.92</v>
      </c>
      <c r="D8" s="20">
        <v>1</v>
      </c>
      <c r="E8" s="20">
        <v>0.28000000000000003</v>
      </c>
      <c r="F8" s="20" t="s">
        <v>15</v>
      </c>
    </row>
    <row r="9" spans="1:6" x14ac:dyDescent="0.2">
      <c r="A9" s="19">
        <v>7</v>
      </c>
      <c r="B9" s="36">
        <v>4</v>
      </c>
      <c r="C9" s="36">
        <v>2.34</v>
      </c>
      <c r="D9" s="36">
        <v>2</v>
      </c>
      <c r="E9" s="36">
        <v>1.1599999999999999</v>
      </c>
      <c r="F9" s="36" t="s">
        <v>12</v>
      </c>
    </row>
    <row r="10" spans="1:6" x14ac:dyDescent="0.2">
      <c r="A10" s="19">
        <v>8</v>
      </c>
      <c r="B10" s="20">
        <v>3</v>
      </c>
      <c r="C10" s="20">
        <v>1.42</v>
      </c>
      <c r="D10" s="20">
        <v>0</v>
      </c>
      <c r="E10" s="20">
        <v>0.31</v>
      </c>
      <c r="F10" s="20" t="s">
        <v>11</v>
      </c>
    </row>
    <row r="11" spans="1:6" x14ac:dyDescent="0.2">
      <c r="A11" s="19">
        <v>9</v>
      </c>
      <c r="B11" s="36">
        <v>6</v>
      </c>
      <c r="C11" s="36">
        <v>3.01</v>
      </c>
      <c r="D11" s="36">
        <v>3</v>
      </c>
      <c r="E11" s="36">
        <v>1.71</v>
      </c>
      <c r="F11" s="36" t="s">
        <v>5</v>
      </c>
    </row>
    <row r="12" spans="1:6" x14ac:dyDescent="0.2">
      <c r="A12" s="19">
        <v>10</v>
      </c>
      <c r="B12" s="20">
        <v>4</v>
      </c>
      <c r="C12" s="20">
        <v>2.74</v>
      </c>
      <c r="D12" s="20">
        <v>0</v>
      </c>
      <c r="E12" s="20">
        <v>0.1</v>
      </c>
      <c r="F12" s="20" t="s">
        <v>9</v>
      </c>
    </row>
    <row r="13" spans="1:6" x14ac:dyDescent="0.2">
      <c r="A13" s="19">
        <v>11</v>
      </c>
      <c r="B13" s="36">
        <v>0</v>
      </c>
      <c r="C13" s="36">
        <v>0.91</v>
      </c>
      <c r="D13" s="36">
        <v>1</v>
      </c>
      <c r="E13" s="36">
        <v>2</v>
      </c>
      <c r="F13" s="36" t="s">
        <v>27</v>
      </c>
    </row>
    <row r="14" spans="1:6" x14ac:dyDescent="0.2">
      <c r="A14" s="19">
        <v>12</v>
      </c>
      <c r="B14" s="20">
        <v>3</v>
      </c>
      <c r="C14" s="20">
        <v>2.0099999999999998</v>
      </c>
      <c r="D14" s="20">
        <v>1</v>
      </c>
      <c r="E14" s="20">
        <v>1.7</v>
      </c>
      <c r="F14" s="20" t="s">
        <v>8</v>
      </c>
    </row>
    <row r="15" spans="1:6" x14ac:dyDescent="0.2">
      <c r="A15" s="19">
        <v>13</v>
      </c>
      <c r="B15" s="36">
        <v>3</v>
      </c>
      <c r="C15" s="36">
        <v>1.86</v>
      </c>
      <c r="D15" s="36">
        <v>1</v>
      </c>
      <c r="E15" s="36">
        <v>0.53</v>
      </c>
      <c r="F15" s="36" t="s">
        <v>6</v>
      </c>
    </row>
    <row r="16" spans="1:6" x14ac:dyDescent="0.2">
      <c r="A16" s="19">
        <v>14</v>
      </c>
      <c r="B16" s="20">
        <v>1</v>
      </c>
      <c r="C16" s="20">
        <v>0.7</v>
      </c>
      <c r="D16" s="20">
        <v>0</v>
      </c>
      <c r="E16" s="20">
        <v>0.69</v>
      </c>
      <c r="F16" s="20" t="s">
        <v>13</v>
      </c>
    </row>
    <row r="17" spans="1:6" x14ac:dyDescent="0.2">
      <c r="A17" s="19">
        <v>15</v>
      </c>
      <c r="B17" s="36">
        <v>2</v>
      </c>
      <c r="C17" s="36">
        <v>2.39</v>
      </c>
      <c r="D17" s="36">
        <v>1</v>
      </c>
      <c r="E17" s="36">
        <v>0.84</v>
      </c>
      <c r="F17" s="36" t="s">
        <v>34</v>
      </c>
    </row>
    <row r="18" spans="1:6" x14ac:dyDescent="0.2">
      <c r="A18" s="19">
        <v>16</v>
      </c>
      <c r="B18" s="20">
        <v>1</v>
      </c>
      <c r="C18" s="20">
        <v>1.61</v>
      </c>
      <c r="D18" s="20">
        <v>2</v>
      </c>
      <c r="E18" s="20">
        <v>3.29</v>
      </c>
      <c r="F18" s="20" t="s">
        <v>4</v>
      </c>
    </row>
    <row r="19" spans="1:6" x14ac:dyDescent="0.2">
      <c r="A19" s="19">
        <v>17</v>
      </c>
      <c r="B19" s="36">
        <v>3</v>
      </c>
      <c r="C19" s="36">
        <v>4.16</v>
      </c>
      <c r="D19" s="36">
        <v>1</v>
      </c>
      <c r="E19" s="36">
        <v>0.6</v>
      </c>
      <c r="F19" s="36" t="s">
        <v>2</v>
      </c>
    </row>
    <row r="20" spans="1:6" x14ac:dyDescent="0.2">
      <c r="A20" s="19">
        <v>18</v>
      </c>
      <c r="B20" s="20">
        <v>1</v>
      </c>
      <c r="C20" s="20">
        <v>2.36</v>
      </c>
      <c r="D20" s="20">
        <v>1</v>
      </c>
      <c r="E20" s="20">
        <v>0.08</v>
      </c>
      <c r="F20" s="20" t="s">
        <v>10</v>
      </c>
    </row>
    <row r="21" spans="1:6" x14ac:dyDescent="0.2">
      <c r="A21" s="19">
        <v>19</v>
      </c>
      <c r="B21" s="36">
        <v>1</v>
      </c>
      <c r="C21" s="36">
        <v>1.72</v>
      </c>
      <c r="D21" s="36">
        <v>0</v>
      </c>
      <c r="E21" s="36">
        <v>0.49</v>
      </c>
      <c r="F21" s="36" t="s">
        <v>1</v>
      </c>
    </row>
    <row r="22" spans="1:6" x14ac:dyDescent="0.2">
      <c r="A22" s="19">
        <v>20</v>
      </c>
      <c r="B22" s="20">
        <v>1</v>
      </c>
      <c r="C22" s="20">
        <v>0.74</v>
      </c>
      <c r="D22" s="20">
        <v>2</v>
      </c>
      <c r="E22" s="20">
        <v>1.98</v>
      </c>
      <c r="F22" s="20" t="s">
        <v>5</v>
      </c>
    </row>
    <row r="23" spans="1:6" x14ac:dyDescent="0.2">
      <c r="A23" s="19">
        <v>21</v>
      </c>
      <c r="B23" s="36">
        <v>3</v>
      </c>
      <c r="C23" s="36">
        <v>3.33</v>
      </c>
      <c r="D23" s="36">
        <v>0</v>
      </c>
      <c r="E23" s="36">
        <v>0.47</v>
      </c>
      <c r="F23" s="36" t="s">
        <v>11</v>
      </c>
    </row>
    <row r="24" spans="1:6" x14ac:dyDescent="0.2">
      <c r="A24" s="19">
        <v>22</v>
      </c>
      <c r="B24" s="20">
        <v>0</v>
      </c>
      <c r="C24" s="20">
        <v>0.77</v>
      </c>
      <c r="D24" s="20">
        <v>1</v>
      </c>
      <c r="E24" s="20">
        <v>1.42</v>
      </c>
      <c r="F24" s="20" t="s">
        <v>12</v>
      </c>
    </row>
    <row r="25" spans="1:6" x14ac:dyDescent="0.2">
      <c r="A25" s="19">
        <v>23</v>
      </c>
      <c r="B25" s="36">
        <v>3</v>
      </c>
      <c r="C25" s="36">
        <v>3.61</v>
      </c>
      <c r="D25" s="36">
        <v>1</v>
      </c>
      <c r="E25" s="36">
        <v>0.28000000000000003</v>
      </c>
      <c r="F25" s="36" t="s">
        <v>15</v>
      </c>
    </row>
    <row r="26" spans="1:6" x14ac:dyDescent="0.2">
      <c r="A26" s="19">
        <v>24</v>
      </c>
      <c r="B26" s="20">
        <v>1</v>
      </c>
      <c r="C26" s="20">
        <v>2.81</v>
      </c>
      <c r="D26" s="20">
        <v>1</v>
      </c>
      <c r="E26" s="20">
        <v>1.1299999999999999</v>
      </c>
      <c r="F26" s="20" t="s">
        <v>35</v>
      </c>
    </row>
    <row r="27" spans="1:6" x14ac:dyDescent="0.2">
      <c r="A27" s="19">
        <v>25</v>
      </c>
      <c r="B27" s="36">
        <v>4</v>
      </c>
      <c r="C27" s="36">
        <v>2.98</v>
      </c>
      <c r="D27" s="36">
        <v>1</v>
      </c>
      <c r="E27" s="36">
        <v>1.0900000000000001</v>
      </c>
      <c r="F27" s="36" t="s">
        <v>36</v>
      </c>
    </row>
    <row r="28" spans="1:6" x14ac:dyDescent="0.2">
      <c r="A28" s="19">
        <v>26</v>
      </c>
      <c r="B28" s="20">
        <v>2</v>
      </c>
      <c r="C28" s="20">
        <v>1.34</v>
      </c>
      <c r="D28" s="20">
        <v>0</v>
      </c>
      <c r="E28" s="20">
        <v>0.36</v>
      </c>
      <c r="F28" s="20" t="s">
        <v>33</v>
      </c>
    </row>
    <row r="29" spans="1:6" x14ac:dyDescent="0.2">
      <c r="A29" s="19">
        <v>27</v>
      </c>
      <c r="B29" s="36">
        <v>1</v>
      </c>
      <c r="C29" s="36">
        <v>2.19</v>
      </c>
      <c r="D29" s="36">
        <v>0</v>
      </c>
      <c r="E29" s="36">
        <v>0.19</v>
      </c>
      <c r="F29" s="36" t="s">
        <v>3</v>
      </c>
    </row>
    <row r="30" spans="1:6" x14ac:dyDescent="0.2">
      <c r="A30" s="19">
        <v>28</v>
      </c>
      <c r="B30" s="20">
        <v>3</v>
      </c>
      <c r="C30" s="20">
        <v>3</v>
      </c>
      <c r="D30" s="20">
        <v>0</v>
      </c>
      <c r="E30" s="20">
        <v>0.49</v>
      </c>
      <c r="F30" s="20" t="s">
        <v>7</v>
      </c>
    </row>
    <row r="31" spans="1:6" x14ac:dyDescent="0.2">
      <c r="A31" s="19">
        <v>29</v>
      </c>
      <c r="B31" s="36">
        <v>4</v>
      </c>
      <c r="C31" s="36">
        <v>3.01</v>
      </c>
      <c r="D31" s="36">
        <v>1</v>
      </c>
      <c r="E31" s="36">
        <v>0.32</v>
      </c>
      <c r="F31" s="36" t="s">
        <v>27</v>
      </c>
    </row>
    <row r="32" spans="1:6" x14ac:dyDescent="0.2">
      <c r="A32" s="19">
        <v>30</v>
      </c>
      <c r="B32" s="20">
        <v>4</v>
      </c>
      <c r="C32" s="20">
        <v>3.06</v>
      </c>
      <c r="D32" s="20">
        <v>1</v>
      </c>
      <c r="E32" s="20">
        <v>0.49</v>
      </c>
      <c r="F32" s="20" t="s">
        <v>9</v>
      </c>
    </row>
    <row r="33" spans="1:7" x14ac:dyDescent="0.2">
      <c r="A33" s="19">
        <v>31</v>
      </c>
      <c r="B33" s="36">
        <v>3</v>
      </c>
      <c r="C33" s="36">
        <v>1.61</v>
      </c>
      <c r="D33" s="36">
        <v>1</v>
      </c>
      <c r="E33" s="36">
        <v>1.93</v>
      </c>
      <c r="F33" s="36" t="s">
        <v>13</v>
      </c>
    </row>
    <row r="34" spans="1:7" x14ac:dyDescent="0.2">
      <c r="A34" s="19">
        <v>32</v>
      </c>
      <c r="B34" s="20">
        <v>1</v>
      </c>
      <c r="C34" s="20">
        <v>1.93</v>
      </c>
      <c r="D34" s="20">
        <v>1</v>
      </c>
      <c r="E34" s="20">
        <v>2.11</v>
      </c>
      <c r="F34" s="20" t="s">
        <v>6</v>
      </c>
    </row>
    <row r="35" spans="1:7" x14ac:dyDescent="0.2">
      <c r="A35" s="19">
        <v>33</v>
      </c>
      <c r="B35" s="36">
        <v>4</v>
      </c>
      <c r="C35" s="36">
        <v>2.0099999999999998</v>
      </c>
      <c r="D35" s="36">
        <v>1</v>
      </c>
      <c r="E35" s="36">
        <v>0.4</v>
      </c>
      <c r="F35" s="36" t="s">
        <v>8</v>
      </c>
    </row>
    <row r="36" spans="1:7" x14ac:dyDescent="0.2">
      <c r="A36" s="19">
        <v>34</v>
      </c>
      <c r="B36" s="20">
        <v>2</v>
      </c>
      <c r="C36" s="20">
        <v>2.3199999999999998</v>
      </c>
      <c r="D36" s="20">
        <v>1</v>
      </c>
      <c r="E36" s="20">
        <v>0.43</v>
      </c>
      <c r="F36" s="20" t="s">
        <v>34</v>
      </c>
    </row>
    <row r="37" spans="1:7" x14ac:dyDescent="0.2">
      <c r="A37" s="19">
        <v>35</v>
      </c>
      <c r="B37" s="36">
        <v>2</v>
      </c>
      <c r="C37" s="36">
        <v>2.83</v>
      </c>
      <c r="D37" s="36">
        <v>1</v>
      </c>
      <c r="E37" s="36">
        <v>0.14000000000000001</v>
      </c>
      <c r="F37" s="36" t="s">
        <v>2</v>
      </c>
    </row>
    <row r="38" spans="1:7" x14ac:dyDescent="0.2">
      <c r="A38" s="19">
        <v>36</v>
      </c>
      <c r="B38" s="20">
        <v>3</v>
      </c>
      <c r="C38" s="20">
        <v>1.04</v>
      </c>
      <c r="D38" s="20">
        <v>0</v>
      </c>
      <c r="E38" s="20">
        <v>1.19</v>
      </c>
      <c r="F38" s="20" t="s">
        <v>10</v>
      </c>
    </row>
    <row r="39" spans="1:7" x14ac:dyDescent="0.2">
      <c r="A39" s="19">
        <v>37</v>
      </c>
      <c r="B39" s="36">
        <v>1</v>
      </c>
      <c r="C39" s="36">
        <v>1.21</v>
      </c>
      <c r="D39" s="36">
        <v>0</v>
      </c>
      <c r="E39" s="36">
        <v>1.1599999999999999</v>
      </c>
      <c r="F39" s="36" t="s">
        <v>1</v>
      </c>
    </row>
    <row r="40" spans="1:7" x14ac:dyDescent="0.2">
      <c r="A40" s="19">
        <v>38</v>
      </c>
      <c r="B40" s="20">
        <v>0</v>
      </c>
      <c r="C40" s="20">
        <v>1.19</v>
      </c>
      <c r="D40" s="20">
        <v>1</v>
      </c>
      <c r="E40" s="20">
        <v>1.44</v>
      </c>
      <c r="F40" s="20" t="s">
        <v>4</v>
      </c>
    </row>
    <row r="41" spans="1:7" x14ac:dyDescent="0.2">
      <c r="A41" s="21" t="s">
        <v>21</v>
      </c>
      <c r="B41" s="22">
        <f>SUM(B3:B40)</f>
        <v>94</v>
      </c>
      <c r="C41" s="22">
        <f>SUM(C3:C40)</f>
        <v>84.31</v>
      </c>
      <c r="D41" s="23"/>
      <c r="E41" s="23"/>
      <c r="F41" s="24"/>
    </row>
    <row r="45" spans="1:7" x14ac:dyDescent="0.2">
      <c r="A45" s="10" t="s">
        <v>0</v>
      </c>
      <c r="B45" s="10" t="s">
        <v>30</v>
      </c>
      <c r="C45" s="10" t="s">
        <v>20</v>
      </c>
      <c r="E45" s="47" t="s">
        <v>28</v>
      </c>
      <c r="F45" s="47"/>
      <c r="G45" s="47"/>
    </row>
    <row r="46" spans="1:7" x14ac:dyDescent="0.2">
      <c r="A46" s="25">
        <v>1</v>
      </c>
      <c r="B46" s="17">
        <f>C3-E3</f>
        <v>2.34</v>
      </c>
      <c r="C46" s="36" t="s">
        <v>7</v>
      </c>
      <c r="E46" s="10" t="s">
        <v>0</v>
      </c>
      <c r="F46" s="10" t="s">
        <v>22</v>
      </c>
      <c r="G46" s="10" t="s">
        <v>20</v>
      </c>
    </row>
    <row r="47" spans="1:7" x14ac:dyDescent="0.2">
      <c r="A47" s="2">
        <v>2</v>
      </c>
      <c r="B47" s="2">
        <f t="shared" ref="B47:B83" si="0">C4-E4</f>
        <v>1.5699999999999998</v>
      </c>
      <c r="C47" s="20" t="s">
        <v>36</v>
      </c>
      <c r="E47" s="25">
        <v>3</v>
      </c>
      <c r="F47" s="17">
        <f>C5-E5</f>
        <v>1.46</v>
      </c>
      <c r="G47" s="36" t="s">
        <v>33</v>
      </c>
    </row>
    <row r="48" spans="1:7" x14ac:dyDescent="0.2">
      <c r="A48" s="25">
        <v>3</v>
      </c>
      <c r="B48" s="17">
        <f>C5-E5</f>
        <v>1.46</v>
      </c>
      <c r="C48" s="36" t="s">
        <v>33</v>
      </c>
      <c r="E48" s="12">
        <v>9</v>
      </c>
      <c r="F48" s="9">
        <f>C11-E11</f>
        <v>1.2999999999999998</v>
      </c>
      <c r="G48" s="39" t="s">
        <v>5</v>
      </c>
    </row>
    <row r="49" spans="1:8" x14ac:dyDescent="0.2">
      <c r="A49" s="2">
        <v>4</v>
      </c>
      <c r="B49" s="2">
        <f t="shared" si="0"/>
        <v>2.3000000000000003</v>
      </c>
      <c r="C49" s="20" t="s">
        <v>3</v>
      </c>
      <c r="E49" s="17">
        <v>12</v>
      </c>
      <c r="F49" s="17">
        <f>C14-E14</f>
        <v>0.30999999999999983</v>
      </c>
      <c r="G49" s="40" t="s">
        <v>8</v>
      </c>
    </row>
    <row r="50" spans="1:8" x14ac:dyDescent="0.2">
      <c r="A50" s="25">
        <v>5</v>
      </c>
      <c r="B50" s="17">
        <f t="shared" si="0"/>
        <v>3.11</v>
      </c>
      <c r="C50" s="36" t="s">
        <v>35</v>
      </c>
      <c r="E50" s="2">
        <v>20</v>
      </c>
      <c r="F50" s="9">
        <f>C22-E22</f>
        <v>-1.24</v>
      </c>
      <c r="G50" s="20" t="s">
        <v>5</v>
      </c>
    </row>
    <row r="51" spans="1:8" x14ac:dyDescent="0.2">
      <c r="A51" s="2">
        <v>6</v>
      </c>
      <c r="B51" s="2">
        <f t="shared" si="0"/>
        <v>1.64</v>
      </c>
      <c r="C51" s="20" t="s">
        <v>15</v>
      </c>
      <c r="E51" s="17">
        <v>26</v>
      </c>
      <c r="F51" s="17">
        <f>C28-E28</f>
        <v>0.98000000000000009</v>
      </c>
      <c r="G51" s="40" t="s">
        <v>33</v>
      </c>
    </row>
    <row r="52" spans="1:8" x14ac:dyDescent="0.2">
      <c r="A52" s="25">
        <v>7</v>
      </c>
      <c r="B52" s="17">
        <f t="shared" si="0"/>
        <v>1.18</v>
      </c>
      <c r="C52" s="36" t="s">
        <v>12</v>
      </c>
      <c r="E52" s="12">
        <v>33</v>
      </c>
      <c r="F52" s="9">
        <f>C35-E35</f>
        <v>1.6099999999999999</v>
      </c>
      <c r="G52" s="39" t="s">
        <v>8</v>
      </c>
    </row>
    <row r="53" spans="1:8" x14ac:dyDescent="0.2">
      <c r="A53" s="2">
        <v>8</v>
      </c>
      <c r="B53" s="2">
        <f t="shared" si="0"/>
        <v>1.1099999999999999</v>
      </c>
      <c r="C53" s="20" t="s">
        <v>11</v>
      </c>
      <c r="E53" s="10" t="s">
        <v>23</v>
      </c>
      <c r="F53" s="10" t="s">
        <v>24</v>
      </c>
      <c r="G53" s="10" t="s">
        <v>25</v>
      </c>
    </row>
    <row r="54" spans="1:8" x14ac:dyDescent="0.2">
      <c r="A54" s="25">
        <v>9</v>
      </c>
      <c r="B54" s="17">
        <f>C11-E11</f>
        <v>1.2999999999999998</v>
      </c>
      <c r="C54" s="36" t="s">
        <v>5</v>
      </c>
      <c r="E54" s="17">
        <f>COUNTIF(F47:F52,"&gt;0")</f>
        <v>5</v>
      </c>
      <c r="F54" s="17">
        <f>COUNTIF(F47:F52,"&lt;0")</f>
        <v>1</v>
      </c>
      <c r="G54" s="17">
        <f>ROUND(100*E54/6,1)</f>
        <v>83.3</v>
      </c>
    </row>
    <row r="55" spans="1:8" x14ac:dyDescent="0.2">
      <c r="A55" s="2">
        <v>10</v>
      </c>
      <c r="B55" s="2">
        <f t="shared" si="0"/>
        <v>2.64</v>
      </c>
      <c r="C55" s="20" t="s">
        <v>9</v>
      </c>
    </row>
    <row r="56" spans="1:8" x14ac:dyDescent="0.2">
      <c r="A56" s="25">
        <v>11</v>
      </c>
      <c r="B56" s="17">
        <f t="shared" si="0"/>
        <v>-1.0899999999999999</v>
      </c>
      <c r="C56" s="36" t="s">
        <v>27</v>
      </c>
      <c r="G56" s="13">
        <v>83.3</v>
      </c>
      <c r="H56" s="13">
        <f>100-G54</f>
        <v>16.700000000000003</v>
      </c>
    </row>
    <row r="57" spans="1:8" x14ac:dyDescent="0.2">
      <c r="A57" s="2">
        <v>12</v>
      </c>
      <c r="B57" s="2">
        <f>C14-E14</f>
        <v>0.30999999999999983</v>
      </c>
      <c r="C57" s="20" t="s">
        <v>8</v>
      </c>
    </row>
    <row r="58" spans="1:8" x14ac:dyDescent="0.2">
      <c r="A58" s="25">
        <v>13</v>
      </c>
      <c r="B58" s="17">
        <f t="shared" si="0"/>
        <v>1.33</v>
      </c>
      <c r="C58" s="36" t="s">
        <v>6</v>
      </c>
    </row>
    <row r="59" spans="1:8" x14ac:dyDescent="0.2">
      <c r="A59" s="2">
        <v>14</v>
      </c>
      <c r="B59" s="2">
        <f t="shared" si="0"/>
        <v>1.0000000000000009E-2</v>
      </c>
      <c r="C59" s="20" t="s">
        <v>13</v>
      </c>
    </row>
    <row r="60" spans="1:8" x14ac:dyDescent="0.2">
      <c r="A60" s="25">
        <v>15</v>
      </c>
      <c r="B60" s="17">
        <f t="shared" si="0"/>
        <v>1.5500000000000003</v>
      </c>
      <c r="C60" s="36" t="s">
        <v>34</v>
      </c>
    </row>
    <row r="61" spans="1:8" x14ac:dyDescent="0.2">
      <c r="A61" s="2">
        <v>16</v>
      </c>
      <c r="B61" s="2">
        <f t="shared" si="0"/>
        <v>-1.68</v>
      </c>
      <c r="C61" s="20" t="s">
        <v>4</v>
      </c>
    </row>
    <row r="62" spans="1:8" x14ac:dyDescent="0.2">
      <c r="A62" s="25">
        <v>17</v>
      </c>
      <c r="B62" s="17">
        <f t="shared" si="0"/>
        <v>3.56</v>
      </c>
      <c r="C62" s="36" t="s">
        <v>2</v>
      </c>
    </row>
    <row r="63" spans="1:8" x14ac:dyDescent="0.2">
      <c r="A63" s="2">
        <v>18</v>
      </c>
      <c r="B63" s="2">
        <f t="shared" si="0"/>
        <v>2.2799999999999998</v>
      </c>
      <c r="C63" s="20" t="s">
        <v>10</v>
      </c>
    </row>
    <row r="64" spans="1:8" x14ac:dyDescent="0.2">
      <c r="A64" s="25">
        <v>19</v>
      </c>
      <c r="B64" s="17">
        <f t="shared" si="0"/>
        <v>1.23</v>
      </c>
      <c r="C64" s="36" t="s">
        <v>1</v>
      </c>
    </row>
    <row r="65" spans="1:3" x14ac:dyDescent="0.2">
      <c r="A65" s="2">
        <v>20</v>
      </c>
      <c r="B65" s="9">
        <f>C22-E22</f>
        <v>-1.24</v>
      </c>
      <c r="C65" s="20" t="s">
        <v>5</v>
      </c>
    </row>
    <row r="66" spans="1:3" x14ac:dyDescent="0.2">
      <c r="A66" s="25">
        <v>21</v>
      </c>
      <c r="B66" s="17">
        <f t="shared" si="0"/>
        <v>2.8600000000000003</v>
      </c>
      <c r="C66" s="36" t="s">
        <v>11</v>
      </c>
    </row>
    <row r="67" spans="1:3" x14ac:dyDescent="0.2">
      <c r="A67" s="2">
        <v>22</v>
      </c>
      <c r="B67" s="2">
        <f t="shared" si="0"/>
        <v>-0.64999999999999991</v>
      </c>
      <c r="C67" s="20" t="s">
        <v>12</v>
      </c>
    </row>
    <row r="68" spans="1:3" x14ac:dyDescent="0.2">
      <c r="A68" s="25">
        <v>23</v>
      </c>
      <c r="B68" s="17">
        <f t="shared" si="0"/>
        <v>3.33</v>
      </c>
      <c r="C68" s="36" t="s">
        <v>15</v>
      </c>
    </row>
    <row r="69" spans="1:3" x14ac:dyDescent="0.2">
      <c r="A69" s="2">
        <v>24</v>
      </c>
      <c r="B69" s="2">
        <f t="shared" si="0"/>
        <v>1.6800000000000002</v>
      </c>
      <c r="C69" s="20" t="s">
        <v>35</v>
      </c>
    </row>
    <row r="70" spans="1:3" x14ac:dyDescent="0.2">
      <c r="A70" s="25">
        <v>25</v>
      </c>
      <c r="B70" s="17">
        <f t="shared" si="0"/>
        <v>1.89</v>
      </c>
      <c r="C70" s="36" t="s">
        <v>36</v>
      </c>
    </row>
    <row r="71" spans="1:3" x14ac:dyDescent="0.2">
      <c r="A71" s="2">
        <v>26</v>
      </c>
      <c r="B71" s="2">
        <f>C28-E28</f>
        <v>0.98000000000000009</v>
      </c>
      <c r="C71" s="20" t="s">
        <v>33</v>
      </c>
    </row>
    <row r="72" spans="1:3" x14ac:dyDescent="0.2">
      <c r="A72" s="25">
        <v>27</v>
      </c>
      <c r="B72" s="17">
        <f t="shared" si="0"/>
        <v>2</v>
      </c>
      <c r="C72" s="36" t="s">
        <v>3</v>
      </c>
    </row>
    <row r="73" spans="1:3" x14ac:dyDescent="0.2">
      <c r="A73" s="2">
        <v>28</v>
      </c>
      <c r="B73" s="2">
        <f t="shared" si="0"/>
        <v>2.5099999999999998</v>
      </c>
      <c r="C73" s="20" t="s">
        <v>7</v>
      </c>
    </row>
    <row r="74" spans="1:3" x14ac:dyDescent="0.2">
      <c r="A74" s="25">
        <v>29</v>
      </c>
      <c r="B74" s="17">
        <f t="shared" si="0"/>
        <v>2.69</v>
      </c>
      <c r="C74" s="36" t="s">
        <v>27</v>
      </c>
    </row>
    <row r="75" spans="1:3" x14ac:dyDescent="0.2">
      <c r="A75" s="2">
        <v>30</v>
      </c>
      <c r="B75" s="2">
        <f t="shared" si="0"/>
        <v>2.5700000000000003</v>
      </c>
      <c r="C75" s="20" t="s">
        <v>9</v>
      </c>
    </row>
    <row r="76" spans="1:3" x14ac:dyDescent="0.2">
      <c r="A76" s="25">
        <v>31</v>
      </c>
      <c r="B76" s="17">
        <f t="shared" si="0"/>
        <v>-0.31999999999999984</v>
      </c>
      <c r="C76" s="36" t="s">
        <v>13</v>
      </c>
    </row>
    <row r="77" spans="1:3" x14ac:dyDescent="0.2">
      <c r="A77" s="2">
        <v>32</v>
      </c>
      <c r="B77" s="2">
        <f t="shared" si="0"/>
        <v>-0.17999999999999994</v>
      </c>
      <c r="C77" s="20" t="s">
        <v>6</v>
      </c>
    </row>
    <row r="78" spans="1:3" x14ac:dyDescent="0.2">
      <c r="A78" s="25">
        <v>33</v>
      </c>
      <c r="B78" s="17">
        <f>C35-E35</f>
        <v>1.6099999999999999</v>
      </c>
      <c r="C78" s="36" t="s">
        <v>8</v>
      </c>
    </row>
    <row r="79" spans="1:3" x14ac:dyDescent="0.2">
      <c r="A79" s="2">
        <v>34</v>
      </c>
      <c r="B79" s="2">
        <f t="shared" si="0"/>
        <v>1.89</v>
      </c>
      <c r="C79" s="20" t="s">
        <v>34</v>
      </c>
    </row>
    <row r="80" spans="1:3" x14ac:dyDescent="0.2">
      <c r="A80" s="25">
        <v>35</v>
      </c>
      <c r="B80" s="17">
        <f t="shared" si="0"/>
        <v>2.69</v>
      </c>
      <c r="C80" s="36" t="s">
        <v>2</v>
      </c>
    </row>
    <row r="81" spans="1:3" x14ac:dyDescent="0.2">
      <c r="A81" s="2">
        <v>36</v>
      </c>
      <c r="B81" s="2">
        <f t="shared" si="0"/>
        <v>-0.14999999999999991</v>
      </c>
      <c r="C81" s="20" t="s">
        <v>10</v>
      </c>
    </row>
    <row r="82" spans="1:3" x14ac:dyDescent="0.2">
      <c r="A82" s="25">
        <v>37</v>
      </c>
      <c r="B82" s="17">
        <f t="shared" si="0"/>
        <v>5.0000000000000044E-2</v>
      </c>
      <c r="C82" s="36" t="s">
        <v>1</v>
      </c>
    </row>
    <row r="83" spans="1:3" x14ac:dyDescent="0.2">
      <c r="A83" s="9">
        <v>38</v>
      </c>
      <c r="B83" s="9">
        <f t="shared" si="0"/>
        <v>-0.25</v>
      </c>
      <c r="C83" s="20" t="s">
        <v>4</v>
      </c>
    </row>
    <row r="84" spans="1:3" x14ac:dyDescent="0.2">
      <c r="A84" s="27" t="s">
        <v>31</v>
      </c>
      <c r="B84" s="27">
        <f>ROUND(AVERAGE(B46:B83),5)</f>
        <v>1.3186800000000001</v>
      </c>
      <c r="C84" s="27"/>
    </row>
    <row r="85" spans="1:3" x14ac:dyDescent="0.2">
      <c r="A85" s="10" t="s">
        <v>23</v>
      </c>
      <c r="B85" s="10" t="s">
        <v>24</v>
      </c>
      <c r="C85" s="10" t="s">
        <v>25</v>
      </c>
    </row>
    <row r="86" spans="1:3" x14ac:dyDescent="0.2">
      <c r="A86" s="17">
        <f>COUNTIF(B46:B83,"&gt;0")</f>
        <v>30</v>
      </c>
      <c r="B86" s="17">
        <f>COUNTIF(B46:B83,"&lt;0")</f>
        <v>8</v>
      </c>
      <c r="C86" s="17">
        <f>ROUND(100*A86/A83,1)</f>
        <v>78.900000000000006</v>
      </c>
    </row>
  </sheetData>
  <mergeCells count="2">
    <mergeCell ref="B1:F1"/>
    <mergeCell ref="E45:G45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abSelected="1" topLeftCell="D42" workbookViewId="0">
      <selection activeCell="A87" sqref="A87"/>
    </sheetView>
  </sheetViews>
  <sheetFormatPr baseColWidth="10" defaultColWidth="8.83203125" defaultRowHeight="15" x14ac:dyDescent="0.2"/>
  <cols>
    <col min="1" max="1" width="20" customWidth="1"/>
    <col min="2" max="2" width="21.83203125" customWidth="1"/>
    <col min="3" max="3" width="27" customWidth="1"/>
    <col min="4" max="4" width="22" customWidth="1"/>
    <col min="5" max="5" width="18.6640625" customWidth="1"/>
    <col min="6" max="6" width="31" customWidth="1"/>
    <col min="7" max="7" width="20.83203125" customWidth="1"/>
    <col min="8" max="8" width="23" customWidth="1"/>
  </cols>
  <sheetData>
    <row r="1" spans="1:6" x14ac:dyDescent="0.2">
      <c r="B1" s="48" t="s">
        <v>39</v>
      </c>
      <c r="C1" s="48"/>
      <c r="D1" s="48"/>
      <c r="E1" s="48"/>
      <c r="F1" s="48"/>
    </row>
    <row r="2" spans="1:6" x14ac:dyDescent="0.2">
      <c r="A2" s="6" t="s">
        <v>0</v>
      </c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</row>
    <row r="3" spans="1:6" x14ac:dyDescent="0.2">
      <c r="A3" s="2">
        <v>1</v>
      </c>
      <c r="B3" s="37">
        <v>2</v>
      </c>
      <c r="C3" s="37">
        <v>2.34</v>
      </c>
      <c r="D3" s="37">
        <v>2</v>
      </c>
      <c r="E3" s="37">
        <v>1.27</v>
      </c>
      <c r="F3" s="37" t="s">
        <v>34</v>
      </c>
    </row>
    <row r="4" spans="1:6" x14ac:dyDescent="0.2">
      <c r="A4" s="2">
        <v>2</v>
      </c>
      <c r="B4" s="38">
        <v>1</v>
      </c>
      <c r="C4" s="38">
        <v>2.2400000000000002</v>
      </c>
      <c r="D4" s="38">
        <v>1</v>
      </c>
      <c r="E4" s="38">
        <v>1.64</v>
      </c>
      <c r="F4" s="38" t="s">
        <v>3</v>
      </c>
    </row>
    <row r="5" spans="1:6" x14ac:dyDescent="0.2">
      <c r="A5" s="2">
        <v>3</v>
      </c>
      <c r="B5" s="37">
        <v>1</v>
      </c>
      <c r="C5" s="37">
        <v>1.52</v>
      </c>
      <c r="D5" s="37">
        <v>2</v>
      </c>
      <c r="E5" s="37">
        <v>2.02</v>
      </c>
      <c r="F5" s="37" t="s">
        <v>5</v>
      </c>
    </row>
    <row r="6" spans="1:6" x14ac:dyDescent="0.2">
      <c r="A6" s="2">
        <v>4</v>
      </c>
      <c r="B6" s="38">
        <v>9</v>
      </c>
      <c r="C6" s="38">
        <v>4.8600000000000003</v>
      </c>
      <c r="D6" s="38">
        <v>0</v>
      </c>
      <c r="E6" s="38">
        <v>0.18</v>
      </c>
      <c r="F6" s="38" t="s">
        <v>36</v>
      </c>
    </row>
    <row r="7" spans="1:6" x14ac:dyDescent="0.2">
      <c r="A7" s="2">
        <v>5</v>
      </c>
      <c r="B7" s="37">
        <v>2</v>
      </c>
      <c r="C7" s="37">
        <v>1.76</v>
      </c>
      <c r="D7" s="37">
        <v>1</v>
      </c>
      <c r="E7" s="37">
        <v>0.64</v>
      </c>
      <c r="F7" s="37" t="s">
        <v>33</v>
      </c>
    </row>
    <row r="8" spans="1:6" x14ac:dyDescent="0.2">
      <c r="A8" s="2">
        <v>6</v>
      </c>
      <c r="B8" s="38">
        <v>0</v>
      </c>
      <c r="C8" s="38">
        <v>1.39</v>
      </c>
      <c r="D8" s="38">
        <v>0</v>
      </c>
      <c r="E8" s="38">
        <v>1.39</v>
      </c>
      <c r="F8" s="38" t="s">
        <v>10</v>
      </c>
    </row>
    <row r="9" spans="1:6" x14ac:dyDescent="0.2">
      <c r="A9" s="2">
        <v>7</v>
      </c>
      <c r="B9" s="37">
        <v>2</v>
      </c>
      <c r="C9" s="37">
        <v>2.7</v>
      </c>
      <c r="D9" s="37">
        <v>0</v>
      </c>
      <c r="E9" s="37">
        <v>0.79</v>
      </c>
      <c r="F9" s="37" t="s">
        <v>11</v>
      </c>
    </row>
    <row r="10" spans="1:6" x14ac:dyDescent="0.2">
      <c r="A10" s="2">
        <v>8</v>
      </c>
      <c r="B10" s="38">
        <v>0</v>
      </c>
      <c r="C10" s="38">
        <v>0.2</v>
      </c>
      <c r="D10" s="38">
        <v>0</v>
      </c>
      <c r="E10" s="38">
        <v>2.19</v>
      </c>
      <c r="F10" s="38" t="s">
        <v>1</v>
      </c>
    </row>
    <row r="11" spans="1:6" x14ac:dyDescent="0.2">
      <c r="A11" s="2">
        <v>9</v>
      </c>
      <c r="B11" s="37">
        <v>3</v>
      </c>
      <c r="C11" s="37">
        <v>2.15</v>
      </c>
      <c r="D11" s="37">
        <v>3</v>
      </c>
      <c r="E11" s="37">
        <v>2.37</v>
      </c>
      <c r="F11" s="37" t="s">
        <v>6</v>
      </c>
    </row>
    <row r="12" spans="1:6" x14ac:dyDescent="0.2">
      <c r="A12" s="2">
        <v>10</v>
      </c>
      <c r="B12" s="38">
        <v>2</v>
      </c>
      <c r="C12" s="38">
        <v>0.77</v>
      </c>
      <c r="D12" s="38">
        <v>3</v>
      </c>
      <c r="E12" s="38">
        <v>2.82</v>
      </c>
      <c r="F12" s="38" t="s">
        <v>8</v>
      </c>
    </row>
    <row r="13" spans="1:6" x14ac:dyDescent="0.2">
      <c r="A13" s="2">
        <v>11</v>
      </c>
      <c r="B13" s="37">
        <v>1</v>
      </c>
      <c r="C13" s="37">
        <v>2</v>
      </c>
      <c r="D13" s="37">
        <v>0</v>
      </c>
      <c r="E13" s="37">
        <v>0.91</v>
      </c>
      <c r="F13" s="37" t="s">
        <v>14</v>
      </c>
    </row>
    <row r="14" spans="1:6" x14ac:dyDescent="0.2">
      <c r="A14" s="2">
        <v>12</v>
      </c>
      <c r="B14" s="38">
        <v>1</v>
      </c>
      <c r="C14" s="38">
        <v>2.2400000000000002</v>
      </c>
      <c r="D14" s="38">
        <v>0</v>
      </c>
      <c r="E14" s="38">
        <v>2.4900000000000002</v>
      </c>
      <c r="F14" s="38" t="s">
        <v>7</v>
      </c>
    </row>
    <row r="15" spans="1:6" x14ac:dyDescent="0.2">
      <c r="A15" s="2">
        <v>13</v>
      </c>
      <c r="B15" s="37">
        <v>0</v>
      </c>
      <c r="C15" s="37">
        <v>2.2000000000000002</v>
      </c>
      <c r="D15" s="37">
        <v>1</v>
      </c>
      <c r="E15" s="37">
        <v>2.5</v>
      </c>
      <c r="F15" s="37" t="s">
        <v>35</v>
      </c>
    </row>
    <row r="16" spans="1:6" x14ac:dyDescent="0.2">
      <c r="A16" s="2">
        <v>14</v>
      </c>
      <c r="B16" s="38">
        <v>1</v>
      </c>
      <c r="C16" s="38">
        <v>1.91</v>
      </c>
      <c r="D16" s="38">
        <v>2</v>
      </c>
      <c r="E16" s="38">
        <v>1.61</v>
      </c>
      <c r="F16" s="38" t="s">
        <v>2</v>
      </c>
    </row>
    <row r="17" spans="1:6" x14ac:dyDescent="0.2">
      <c r="A17" s="2">
        <v>15</v>
      </c>
      <c r="B17" s="37">
        <v>2</v>
      </c>
      <c r="C17" s="37">
        <v>1.47</v>
      </c>
      <c r="D17" s="37">
        <v>1</v>
      </c>
      <c r="E17" s="37">
        <v>1.82</v>
      </c>
      <c r="F17" s="37" t="s">
        <v>12</v>
      </c>
    </row>
    <row r="18" spans="1:6" x14ac:dyDescent="0.2">
      <c r="A18" s="2">
        <v>16</v>
      </c>
      <c r="B18" s="38">
        <v>3</v>
      </c>
      <c r="C18" s="38">
        <v>2.74</v>
      </c>
      <c r="D18" s="38">
        <v>1</v>
      </c>
      <c r="E18" s="38">
        <v>1.43</v>
      </c>
      <c r="F18" s="38" t="s">
        <v>9</v>
      </c>
    </row>
    <row r="19" spans="1:6" x14ac:dyDescent="0.2">
      <c r="A19" s="2">
        <v>17</v>
      </c>
      <c r="B19" s="37">
        <v>3</v>
      </c>
      <c r="C19" s="37">
        <v>3.51</v>
      </c>
      <c r="D19" s="37">
        <v>1</v>
      </c>
      <c r="E19" s="37">
        <v>1.69</v>
      </c>
      <c r="F19" s="37" t="s">
        <v>15</v>
      </c>
    </row>
    <row r="20" spans="1:6" x14ac:dyDescent="0.2">
      <c r="A20" s="2">
        <v>18</v>
      </c>
      <c r="B20" s="38">
        <v>2</v>
      </c>
      <c r="C20" s="38">
        <v>2.02</v>
      </c>
      <c r="D20" s="38">
        <v>1</v>
      </c>
      <c r="E20" s="38">
        <v>0.86</v>
      </c>
      <c r="F20" s="38" t="s">
        <v>13</v>
      </c>
    </row>
    <row r="21" spans="1:6" x14ac:dyDescent="0.2">
      <c r="A21" s="2">
        <v>19</v>
      </c>
      <c r="B21" s="37">
        <v>1</v>
      </c>
      <c r="C21" s="37">
        <v>2.1</v>
      </c>
      <c r="D21" s="37">
        <v>3</v>
      </c>
      <c r="E21" s="37">
        <v>2.1</v>
      </c>
      <c r="F21" s="37" t="s">
        <v>4</v>
      </c>
    </row>
    <row r="22" spans="1:6" x14ac:dyDescent="0.2">
      <c r="A22" s="2">
        <v>20</v>
      </c>
      <c r="B22" s="38">
        <v>0</v>
      </c>
      <c r="C22" s="38">
        <v>1.29</v>
      </c>
      <c r="D22" s="38">
        <v>3</v>
      </c>
      <c r="E22" s="38">
        <v>2.4</v>
      </c>
      <c r="F22" s="38" t="s">
        <v>6</v>
      </c>
    </row>
    <row r="23" spans="1:6" x14ac:dyDescent="0.2">
      <c r="A23" s="2">
        <v>21</v>
      </c>
      <c r="B23" s="37">
        <v>0</v>
      </c>
      <c r="C23" s="37">
        <v>1.3</v>
      </c>
      <c r="D23" s="37">
        <v>0</v>
      </c>
      <c r="E23" s="37">
        <v>1.84</v>
      </c>
      <c r="F23" s="37" t="s">
        <v>1</v>
      </c>
    </row>
    <row r="24" spans="1:6" x14ac:dyDescent="0.2">
      <c r="A24" s="2">
        <v>22</v>
      </c>
      <c r="B24" s="38">
        <v>0</v>
      </c>
      <c r="C24" s="38">
        <v>1.3</v>
      </c>
      <c r="D24" s="38">
        <v>3</v>
      </c>
      <c r="E24" s="38">
        <v>2.63</v>
      </c>
      <c r="F24" s="38" t="s">
        <v>11</v>
      </c>
    </row>
    <row r="25" spans="1:6" x14ac:dyDescent="0.2">
      <c r="A25" s="2">
        <v>23</v>
      </c>
      <c r="B25" s="37">
        <v>2</v>
      </c>
      <c r="C25" s="37">
        <v>2.23</v>
      </c>
      <c r="D25" s="37">
        <v>0</v>
      </c>
      <c r="E25" s="37">
        <v>0.4</v>
      </c>
      <c r="F25" s="37" t="s">
        <v>10</v>
      </c>
    </row>
    <row r="26" spans="1:6" x14ac:dyDescent="0.2">
      <c r="A26" s="2">
        <v>24</v>
      </c>
      <c r="B26" s="38">
        <v>2</v>
      </c>
      <c r="C26" s="38">
        <v>2.17</v>
      </c>
      <c r="D26" s="38">
        <v>0</v>
      </c>
      <c r="E26" s="38">
        <v>1.75</v>
      </c>
      <c r="F26" s="38" t="s">
        <v>33</v>
      </c>
    </row>
    <row r="27" spans="1:6" x14ac:dyDescent="0.2">
      <c r="A27" s="2">
        <v>25</v>
      </c>
      <c r="B27" s="37">
        <v>0</v>
      </c>
      <c r="C27" s="37">
        <v>1.35</v>
      </c>
      <c r="D27" s="37">
        <v>0</v>
      </c>
      <c r="E27" s="37">
        <v>0.99</v>
      </c>
      <c r="F27" s="37" t="s">
        <v>3</v>
      </c>
    </row>
    <row r="28" spans="1:6" x14ac:dyDescent="0.2">
      <c r="A28" s="2">
        <v>26</v>
      </c>
      <c r="B28" s="38">
        <v>7</v>
      </c>
      <c r="C28" s="38">
        <v>3.44</v>
      </c>
      <c r="D28" s="38">
        <v>0</v>
      </c>
      <c r="E28" s="38">
        <v>0.84</v>
      </c>
      <c r="F28" s="38" t="s">
        <v>5</v>
      </c>
    </row>
    <row r="29" spans="1:6" x14ac:dyDescent="0.2">
      <c r="A29" s="2">
        <v>27</v>
      </c>
      <c r="B29" s="37">
        <v>0</v>
      </c>
      <c r="C29" s="37">
        <v>2.13</v>
      </c>
      <c r="D29" s="37">
        <v>1</v>
      </c>
      <c r="E29" s="37">
        <v>1.1000000000000001</v>
      </c>
      <c r="F29" s="37" t="s">
        <v>36</v>
      </c>
    </row>
    <row r="30" spans="1:6" x14ac:dyDescent="0.2">
      <c r="A30" s="2">
        <v>28</v>
      </c>
      <c r="B30" s="38">
        <v>1</v>
      </c>
      <c r="C30" s="38">
        <v>1.67</v>
      </c>
      <c r="D30" s="38">
        <v>0</v>
      </c>
      <c r="E30" s="38">
        <v>0.74</v>
      </c>
      <c r="F30" s="38" t="s">
        <v>34</v>
      </c>
    </row>
    <row r="31" spans="1:6" x14ac:dyDescent="0.2">
      <c r="A31" s="2">
        <v>29</v>
      </c>
      <c r="B31" s="37">
        <v>1</v>
      </c>
      <c r="C31" s="37">
        <v>0.32</v>
      </c>
      <c r="D31" s="37">
        <v>4</v>
      </c>
      <c r="E31" s="37">
        <v>3.01</v>
      </c>
      <c r="F31" s="37" t="s">
        <v>14</v>
      </c>
    </row>
    <row r="32" spans="1:6" x14ac:dyDescent="0.2">
      <c r="A32" s="2">
        <v>30</v>
      </c>
      <c r="B32" s="38">
        <v>2</v>
      </c>
      <c r="C32" s="38">
        <v>4.6399999999999997</v>
      </c>
      <c r="D32" s="38">
        <v>2</v>
      </c>
      <c r="E32" s="38">
        <v>1.54</v>
      </c>
      <c r="F32" s="38" t="s">
        <v>8</v>
      </c>
    </row>
    <row r="33" spans="1:7" x14ac:dyDescent="0.2">
      <c r="A33" s="2">
        <v>31</v>
      </c>
      <c r="B33" s="37">
        <v>6</v>
      </c>
      <c r="C33" s="37">
        <v>2.65</v>
      </c>
      <c r="D33" s="37">
        <v>1</v>
      </c>
      <c r="E33" s="37">
        <v>1.17</v>
      </c>
      <c r="F33" s="37" t="s">
        <v>2</v>
      </c>
    </row>
    <row r="34" spans="1:7" x14ac:dyDescent="0.2">
      <c r="A34" s="2">
        <v>32</v>
      </c>
      <c r="B34" s="38">
        <v>3</v>
      </c>
      <c r="C34" s="38">
        <v>3.33</v>
      </c>
      <c r="D34" s="38">
        <v>2</v>
      </c>
      <c r="E34" s="38">
        <v>0.72</v>
      </c>
      <c r="F34" s="38" t="s">
        <v>35</v>
      </c>
    </row>
    <row r="35" spans="1:7" x14ac:dyDescent="0.2">
      <c r="A35" s="2">
        <v>33</v>
      </c>
      <c r="B35" s="37">
        <v>2</v>
      </c>
      <c r="C35" s="37">
        <v>1.7</v>
      </c>
      <c r="D35" s="37">
        <v>1</v>
      </c>
      <c r="E35" s="37">
        <v>0.94</v>
      </c>
      <c r="F35" s="37" t="s">
        <v>7</v>
      </c>
    </row>
    <row r="36" spans="1:7" x14ac:dyDescent="0.2">
      <c r="A36" s="2">
        <v>34</v>
      </c>
      <c r="B36" s="38">
        <v>4</v>
      </c>
      <c r="C36" s="38">
        <v>2.4300000000000002</v>
      </c>
      <c r="D36" s="38">
        <v>3</v>
      </c>
      <c r="E36" s="38">
        <v>1.45</v>
      </c>
      <c r="F36" s="38" t="s">
        <v>12</v>
      </c>
    </row>
    <row r="37" spans="1:7" x14ac:dyDescent="0.2">
      <c r="A37" s="2">
        <v>35</v>
      </c>
      <c r="B37" s="37">
        <v>1</v>
      </c>
      <c r="C37" s="37">
        <v>1.99</v>
      </c>
      <c r="D37" s="37">
        <v>0</v>
      </c>
      <c r="E37" s="37">
        <v>0.18</v>
      </c>
      <c r="F37" s="37" t="s">
        <v>4</v>
      </c>
    </row>
    <row r="38" spans="1:7" x14ac:dyDescent="0.2">
      <c r="A38" s="2">
        <v>36</v>
      </c>
      <c r="B38" s="38">
        <v>3</v>
      </c>
      <c r="C38" s="38">
        <v>1.77</v>
      </c>
      <c r="D38" s="38">
        <v>0</v>
      </c>
      <c r="E38" s="38">
        <v>0.53</v>
      </c>
      <c r="F38" s="38" t="s">
        <v>13</v>
      </c>
    </row>
    <row r="39" spans="1:7" x14ac:dyDescent="0.2">
      <c r="A39" s="2">
        <v>37</v>
      </c>
      <c r="B39" s="37">
        <v>1</v>
      </c>
      <c r="C39" s="37">
        <v>0.92</v>
      </c>
      <c r="D39" s="37">
        <v>1</v>
      </c>
      <c r="E39" s="37">
        <v>1.47</v>
      </c>
      <c r="F39" s="37" t="s">
        <v>15</v>
      </c>
    </row>
    <row r="40" spans="1:7" x14ac:dyDescent="0.2">
      <c r="A40" s="2">
        <v>38</v>
      </c>
      <c r="B40" s="38">
        <v>4</v>
      </c>
      <c r="C40" s="38">
        <v>4</v>
      </c>
      <c r="D40" s="38">
        <v>4</v>
      </c>
      <c r="E40" s="38">
        <v>1.34</v>
      </c>
      <c r="F40" s="38" t="s">
        <v>9</v>
      </c>
    </row>
    <row r="41" spans="1:7" x14ac:dyDescent="0.2">
      <c r="A41" s="1" t="s">
        <v>21</v>
      </c>
      <c r="B41" s="1">
        <f>SUM(B3:B40)</f>
        <v>75</v>
      </c>
      <c r="C41" s="1">
        <f>SUM(C3:C40)</f>
        <v>80.75</v>
      </c>
      <c r="D41" s="2"/>
      <c r="E41" s="2"/>
      <c r="F41" s="2"/>
    </row>
    <row r="45" spans="1:7" x14ac:dyDescent="0.2">
      <c r="A45" s="6" t="s">
        <v>0</v>
      </c>
      <c r="B45" s="6" t="s">
        <v>30</v>
      </c>
      <c r="C45" s="6" t="s">
        <v>20</v>
      </c>
      <c r="E45" s="49" t="s">
        <v>26</v>
      </c>
      <c r="F45" s="49"/>
      <c r="G45" s="49"/>
    </row>
    <row r="46" spans="1:7" x14ac:dyDescent="0.2">
      <c r="A46" s="3">
        <v>1</v>
      </c>
      <c r="B46" s="3">
        <f>C3-E3</f>
        <v>1.0699999999999998</v>
      </c>
      <c r="C46" s="37" t="s">
        <v>34</v>
      </c>
      <c r="E46" s="6" t="s">
        <v>0</v>
      </c>
      <c r="F46" s="6" t="s">
        <v>22</v>
      </c>
      <c r="G46" s="6" t="s">
        <v>20</v>
      </c>
    </row>
    <row r="47" spans="1:7" x14ac:dyDescent="0.2">
      <c r="A47" s="2">
        <v>2</v>
      </c>
      <c r="B47" s="4">
        <f t="shared" ref="B47:B83" si="0">C4-E4</f>
        <v>0.60000000000000031</v>
      </c>
      <c r="C47" s="38" t="s">
        <v>3</v>
      </c>
      <c r="E47" s="3">
        <v>3</v>
      </c>
      <c r="F47" s="3">
        <f>C5-E5</f>
        <v>-0.5</v>
      </c>
      <c r="G47" s="37" t="s">
        <v>5</v>
      </c>
    </row>
    <row r="48" spans="1:7" x14ac:dyDescent="0.2">
      <c r="A48" s="3">
        <v>3</v>
      </c>
      <c r="B48" s="3">
        <f>C5-E5</f>
        <v>-0.5</v>
      </c>
      <c r="C48" s="37" t="s">
        <v>5</v>
      </c>
      <c r="E48" s="4">
        <v>5</v>
      </c>
      <c r="F48" s="4">
        <f>C7-E7</f>
        <v>1.1200000000000001</v>
      </c>
      <c r="G48" s="41" t="s">
        <v>33</v>
      </c>
    </row>
    <row r="49" spans="1:8" x14ac:dyDescent="0.2">
      <c r="A49" s="2">
        <v>4</v>
      </c>
      <c r="B49" s="4">
        <f t="shared" si="0"/>
        <v>4.6800000000000006</v>
      </c>
      <c r="C49" s="38" t="s">
        <v>36</v>
      </c>
      <c r="E49" s="8">
        <v>10</v>
      </c>
      <c r="F49" s="3">
        <f>C12-E12</f>
        <v>-2.0499999999999998</v>
      </c>
      <c r="G49" s="42" t="s">
        <v>8</v>
      </c>
    </row>
    <row r="50" spans="1:8" x14ac:dyDescent="0.2">
      <c r="A50" s="3">
        <v>5</v>
      </c>
      <c r="B50" s="3">
        <f>C7-E7</f>
        <v>1.1200000000000001</v>
      </c>
      <c r="C50" s="37" t="s">
        <v>33</v>
      </c>
      <c r="E50" s="4">
        <v>11</v>
      </c>
      <c r="F50" s="4">
        <f>C13-E13</f>
        <v>1.0899999999999999</v>
      </c>
      <c r="G50" s="41" t="s">
        <v>14</v>
      </c>
    </row>
    <row r="51" spans="1:8" x14ac:dyDescent="0.2">
      <c r="A51" s="2">
        <v>6</v>
      </c>
      <c r="B51" s="4">
        <f t="shared" si="0"/>
        <v>0</v>
      </c>
      <c r="C51" s="38" t="s">
        <v>10</v>
      </c>
      <c r="E51" s="8">
        <v>24</v>
      </c>
      <c r="F51" s="3">
        <f>C26-E26</f>
        <v>0.41999999999999993</v>
      </c>
      <c r="G51" s="42" t="s">
        <v>33</v>
      </c>
    </row>
    <row r="52" spans="1:8" x14ac:dyDescent="0.2">
      <c r="A52" s="3">
        <v>7</v>
      </c>
      <c r="B52" s="3">
        <f t="shared" si="0"/>
        <v>1.9100000000000001</v>
      </c>
      <c r="C52" s="37" t="s">
        <v>11</v>
      </c>
      <c r="E52" s="9">
        <v>26</v>
      </c>
      <c r="F52" s="4">
        <f>C28-E28</f>
        <v>2.6</v>
      </c>
      <c r="G52" s="43" t="s">
        <v>5</v>
      </c>
    </row>
    <row r="53" spans="1:8" x14ac:dyDescent="0.2">
      <c r="A53" s="2">
        <v>8</v>
      </c>
      <c r="B53" s="4">
        <f t="shared" si="0"/>
        <v>-1.99</v>
      </c>
      <c r="C53" s="38" t="s">
        <v>1</v>
      </c>
      <c r="E53" s="3">
        <v>29</v>
      </c>
      <c r="F53" s="3">
        <f>C31-E31</f>
        <v>-2.69</v>
      </c>
      <c r="G53" s="37" t="s">
        <v>14</v>
      </c>
    </row>
    <row r="54" spans="1:8" x14ac:dyDescent="0.2">
      <c r="A54" s="3">
        <v>9</v>
      </c>
      <c r="B54" s="3">
        <f t="shared" si="0"/>
        <v>-0.2200000000000002</v>
      </c>
      <c r="C54" s="37" t="s">
        <v>6</v>
      </c>
      <c r="E54" s="9">
        <v>30</v>
      </c>
      <c r="F54" s="4">
        <f>C32-E32</f>
        <v>3.0999999999999996</v>
      </c>
      <c r="G54" s="43" t="s">
        <v>8</v>
      </c>
    </row>
    <row r="55" spans="1:8" x14ac:dyDescent="0.2">
      <c r="A55" s="2">
        <v>10</v>
      </c>
      <c r="B55" s="4">
        <f>C12-E12</f>
        <v>-2.0499999999999998</v>
      </c>
      <c r="C55" s="38" t="s">
        <v>8</v>
      </c>
      <c r="E55" s="7" t="s">
        <v>23</v>
      </c>
      <c r="F55" s="7" t="s">
        <v>24</v>
      </c>
      <c r="G55" s="7" t="s">
        <v>25</v>
      </c>
    </row>
    <row r="56" spans="1:8" x14ac:dyDescent="0.2">
      <c r="A56" s="3">
        <v>11</v>
      </c>
      <c r="B56" s="3">
        <f t="shared" si="0"/>
        <v>1.0899999999999999</v>
      </c>
      <c r="C56" s="37" t="s">
        <v>14</v>
      </c>
      <c r="E56" s="8">
        <f>COUNTIF(F47:F54,"&gt;0")</f>
        <v>5</v>
      </c>
      <c r="F56" s="8">
        <f>COUNTIF(F47:F54,"&lt;0")</f>
        <v>3</v>
      </c>
      <c r="G56" s="8">
        <f>ROUND(100*E56/8,1)</f>
        <v>62.5</v>
      </c>
      <c r="H56" s="13">
        <f>100-G56</f>
        <v>37.5</v>
      </c>
    </row>
    <row r="57" spans="1:8" x14ac:dyDescent="0.2">
      <c r="A57" s="2">
        <v>12</v>
      </c>
      <c r="B57" s="4">
        <f t="shared" si="0"/>
        <v>-0.25</v>
      </c>
      <c r="C57" s="38" t="s">
        <v>7</v>
      </c>
    </row>
    <row r="58" spans="1:8" x14ac:dyDescent="0.2">
      <c r="A58" s="3">
        <v>13</v>
      </c>
      <c r="B58" s="3">
        <f t="shared" si="0"/>
        <v>-0.29999999999999982</v>
      </c>
      <c r="C58" s="37" t="s">
        <v>35</v>
      </c>
    </row>
    <row r="59" spans="1:8" x14ac:dyDescent="0.2">
      <c r="A59" s="2">
        <v>14</v>
      </c>
      <c r="B59" s="4">
        <f t="shared" si="0"/>
        <v>0.29999999999999982</v>
      </c>
      <c r="C59" s="38" t="s">
        <v>2</v>
      </c>
    </row>
    <row r="60" spans="1:8" x14ac:dyDescent="0.2">
      <c r="A60" s="3">
        <v>15</v>
      </c>
      <c r="B60" s="3">
        <f t="shared" si="0"/>
        <v>-0.35000000000000009</v>
      </c>
      <c r="C60" s="37" t="s">
        <v>12</v>
      </c>
    </row>
    <row r="61" spans="1:8" x14ac:dyDescent="0.2">
      <c r="A61" s="2">
        <v>16</v>
      </c>
      <c r="B61" s="4">
        <f t="shared" si="0"/>
        <v>1.3100000000000003</v>
      </c>
      <c r="C61" s="38" t="s">
        <v>9</v>
      </c>
    </row>
    <row r="62" spans="1:8" x14ac:dyDescent="0.2">
      <c r="A62" s="3">
        <v>17</v>
      </c>
      <c r="B62" s="3">
        <f t="shared" si="0"/>
        <v>1.8199999999999998</v>
      </c>
      <c r="C62" s="37" t="s">
        <v>15</v>
      </c>
    </row>
    <row r="63" spans="1:8" x14ac:dyDescent="0.2">
      <c r="A63" s="2">
        <v>18</v>
      </c>
      <c r="B63" s="4">
        <f t="shared" si="0"/>
        <v>1.1600000000000001</v>
      </c>
      <c r="C63" s="38" t="s">
        <v>13</v>
      </c>
    </row>
    <row r="64" spans="1:8" x14ac:dyDescent="0.2">
      <c r="A64" s="3">
        <v>19</v>
      </c>
      <c r="B64" s="3">
        <f t="shared" si="0"/>
        <v>0</v>
      </c>
      <c r="C64" s="37" t="s">
        <v>4</v>
      </c>
    </row>
    <row r="65" spans="1:4" x14ac:dyDescent="0.2">
      <c r="A65" s="2">
        <v>20</v>
      </c>
      <c r="B65" s="4">
        <f t="shared" si="0"/>
        <v>-1.1099999999999999</v>
      </c>
      <c r="C65" s="38" t="s">
        <v>6</v>
      </c>
    </row>
    <row r="66" spans="1:4" x14ac:dyDescent="0.2">
      <c r="A66" s="3">
        <v>21</v>
      </c>
      <c r="B66" s="3">
        <f t="shared" si="0"/>
        <v>-0.54</v>
      </c>
      <c r="C66" s="37" t="s">
        <v>1</v>
      </c>
      <c r="D66" s="5"/>
    </row>
    <row r="67" spans="1:4" x14ac:dyDescent="0.2">
      <c r="A67" s="2">
        <v>22</v>
      </c>
      <c r="B67" s="4">
        <f t="shared" si="0"/>
        <v>-1.3299999999999998</v>
      </c>
      <c r="C67" s="38" t="s">
        <v>11</v>
      </c>
    </row>
    <row r="68" spans="1:4" x14ac:dyDescent="0.2">
      <c r="A68" s="3">
        <v>23</v>
      </c>
      <c r="B68" s="3">
        <f t="shared" si="0"/>
        <v>1.83</v>
      </c>
      <c r="C68" s="37" t="s">
        <v>10</v>
      </c>
    </row>
    <row r="69" spans="1:4" x14ac:dyDescent="0.2">
      <c r="A69" s="2">
        <v>24</v>
      </c>
      <c r="B69" s="4">
        <f>C26-E26</f>
        <v>0.41999999999999993</v>
      </c>
      <c r="C69" s="38" t="s">
        <v>33</v>
      </c>
    </row>
    <row r="70" spans="1:4" x14ac:dyDescent="0.2">
      <c r="A70" s="3">
        <v>25</v>
      </c>
      <c r="B70" s="3">
        <f t="shared" si="0"/>
        <v>0.3600000000000001</v>
      </c>
      <c r="C70" s="37" t="s">
        <v>3</v>
      </c>
    </row>
    <row r="71" spans="1:4" x14ac:dyDescent="0.2">
      <c r="A71" s="2">
        <v>26</v>
      </c>
      <c r="B71" s="4">
        <f>C28-E28</f>
        <v>2.6</v>
      </c>
      <c r="C71" s="38" t="s">
        <v>5</v>
      </c>
    </row>
    <row r="72" spans="1:4" x14ac:dyDescent="0.2">
      <c r="A72" s="3">
        <v>27</v>
      </c>
      <c r="B72" s="3">
        <f t="shared" si="0"/>
        <v>1.0299999999999998</v>
      </c>
      <c r="C72" s="37" t="s">
        <v>36</v>
      </c>
    </row>
    <row r="73" spans="1:4" x14ac:dyDescent="0.2">
      <c r="A73" s="2">
        <v>28</v>
      </c>
      <c r="B73" s="4">
        <f t="shared" si="0"/>
        <v>0.92999999999999994</v>
      </c>
      <c r="C73" s="38" t="s">
        <v>34</v>
      </c>
    </row>
    <row r="74" spans="1:4" x14ac:dyDescent="0.2">
      <c r="A74" s="3">
        <v>29</v>
      </c>
      <c r="B74" s="3">
        <f>C31-E31</f>
        <v>-2.69</v>
      </c>
      <c r="C74" s="37" t="s">
        <v>14</v>
      </c>
    </row>
    <row r="75" spans="1:4" x14ac:dyDescent="0.2">
      <c r="A75" s="2">
        <v>30</v>
      </c>
      <c r="B75" s="4">
        <f t="shared" si="0"/>
        <v>3.0999999999999996</v>
      </c>
      <c r="C75" s="38" t="s">
        <v>8</v>
      </c>
    </row>
    <row r="76" spans="1:4" x14ac:dyDescent="0.2">
      <c r="A76" s="3">
        <v>31</v>
      </c>
      <c r="B76" s="3">
        <f t="shared" si="0"/>
        <v>1.48</v>
      </c>
      <c r="C76" s="37" t="s">
        <v>2</v>
      </c>
    </row>
    <row r="77" spans="1:4" x14ac:dyDescent="0.2">
      <c r="A77" s="2">
        <v>32</v>
      </c>
      <c r="B77" s="4">
        <f t="shared" si="0"/>
        <v>2.6100000000000003</v>
      </c>
      <c r="C77" s="38" t="s">
        <v>35</v>
      </c>
    </row>
    <row r="78" spans="1:4" x14ac:dyDescent="0.2">
      <c r="A78" s="3">
        <v>33</v>
      </c>
      <c r="B78" s="3">
        <f t="shared" si="0"/>
        <v>0.76</v>
      </c>
      <c r="C78" s="37" t="s">
        <v>7</v>
      </c>
    </row>
    <row r="79" spans="1:4" x14ac:dyDescent="0.2">
      <c r="A79" s="2">
        <v>34</v>
      </c>
      <c r="B79" s="4">
        <f t="shared" si="0"/>
        <v>0.9800000000000002</v>
      </c>
      <c r="C79" s="38" t="s">
        <v>12</v>
      </c>
    </row>
    <row r="80" spans="1:4" x14ac:dyDescent="0.2">
      <c r="A80" s="3">
        <v>35</v>
      </c>
      <c r="B80" s="3">
        <f t="shared" si="0"/>
        <v>1.81</v>
      </c>
      <c r="C80" s="37" t="s">
        <v>4</v>
      </c>
    </row>
    <row r="81" spans="1:3" x14ac:dyDescent="0.2">
      <c r="A81" s="2">
        <v>36</v>
      </c>
      <c r="B81" s="4">
        <f t="shared" si="0"/>
        <v>1.24</v>
      </c>
      <c r="C81" s="38" t="s">
        <v>13</v>
      </c>
    </row>
    <row r="82" spans="1:3" x14ac:dyDescent="0.2">
      <c r="A82" s="3">
        <v>37</v>
      </c>
      <c r="B82" s="3">
        <f t="shared" si="0"/>
        <v>-0.54999999999999993</v>
      </c>
      <c r="C82" s="37" t="s">
        <v>15</v>
      </c>
    </row>
    <row r="83" spans="1:3" x14ac:dyDescent="0.2">
      <c r="A83" s="2">
        <v>38</v>
      </c>
      <c r="B83" s="4">
        <f t="shared" si="0"/>
        <v>2.66</v>
      </c>
      <c r="C83" s="38" t="s">
        <v>9</v>
      </c>
    </row>
    <row r="84" spans="1:3" x14ac:dyDescent="0.2">
      <c r="A84" s="26" t="s">
        <v>31</v>
      </c>
      <c r="B84" s="26">
        <f>ROUND(AVERAGE(B46:B83),5)</f>
        <v>0.65763000000000005</v>
      </c>
      <c r="C84" s="26"/>
    </row>
    <row r="85" spans="1:3" x14ac:dyDescent="0.2">
      <c r="A85" s="7" t="s">
        <v>23</v>
      </c>
      <c r="B85" s="7" t="s">
        <v>24</v>
      </c>
      <c r="C85" s="7" t="s">
        <v>25</v>
      </c>
    </row>
    <row r="86" spans="1:3" x14ac:dyDescent="0.2">
      <c r="A86" s="8">
        <f>COUNTIF(B46:B83,"&gt;=0")</f>
        <v>26</v>
      </c>
      <c r="B86" s="8">
        <f>COUNTIF(B46:B83,"&lt;0")</f>
        <v>12</v>
      </c>
      <c r="C86" s="8">
        <f>ROUND(100*A86/A83,1)</f>
        <v>68.400000000000006</v>
      </c>
    </row>
  </sheetData>
  <mergeCells count="2">
    <mergeCell ref="B1:F1"/>
    <mergeCell ref="E45:G45"/>
  </mergeCells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9" workbookViewId="0">
      <selection activeCell="P12" sqref="P12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Y E A A B Q S w M E F A A C A A g A 4 3 s G V S N 0 Z A S l A A A A 9 w A A A B I A H A B D b 2 5 m a W c v U G F j a 2 F n Z S 5 4 b W w g o h g A K K A U A A A A A A A A A A A A A A A A A A A A A A A A A A A A h Y 9 L C s I w G I S v U r J v X o K U k q Y L t x a E o r g N a a z B 9 q 8 0 q e n d X H g k r 2 B F q + 5 c z s w 3 M H O / 3 k Q + t k 1 0 M b 2 z H W S I Y Y o i A 7 q r L N Q Z G v w h T l A u x U b p k 6 p N N M H g 0 t H Z D B 2 9 P 6 e E h B B w W O C u r w m n l J F 9 s S 7 1 0 b Q q t u C 8 A m 3 Q p 1 X 9 b y E p d q 8 x k m N G l 5 i x h G M q y O y K w s K X 4 N P g Z / p j i t X Q + K E 3 0 k C 8 L Q W Z p S D v E / I B U E s D B B Q A A g A I A O N 7 B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e w Z V q z J h z K 8 B A A D w A g A A E w A c A E Z v c m 1 1 b G F z L 1 N l Y 3 R p b 2 4 x L m 0 g o h g A K K A U A A A A A A A A A A A A A A A A A A A A A A A A A A A A l V L b a l N B F H 0 P 5 B 8 2 0 5 c E x g M p 2 g f L e Z D E G 6 g o i U 8 9 U q Z z t u 2 x c 2 b C z J w 0 J Q T q p b 7 5 4 B / 4 A y r 1 g p e 0 9 A / 2 + S V 3 T G u p i s U 9 z H V t 1 t p r M w F 1 L J y F / m L v r D Y b z U b Y U h 5 z W B J 3 i h H 6 o X M G e i o q A S k Y j M 0 G c N C b + i k d 0 1 u a 0 e d 6 v 3 5 O X x j t h l H S c 7 o q 0 c b W j c J g 0 n U 2 8 i W 0 R P d q 9 j C g D 1 n F a y f r Y d i O b p i d p o f s v n d P u I q Q 9 Y f O R z i 5 Z j k r w y X A s U a T n S 8 o i e M o 2 n K t h 6 Y o i 4 g + F V J I 6 D p T l T a k K x K u W + 3 y w m 6 m n e U r y x I e V C 5 i P + 4 a T M + O y T 1 n 8 V F b L n w t C X p N R 3 R A H 3 h + p U P 6 x t 4 O 2 e c R + 3 w G 9 J 2 3 l w z N 6 D 1 9 m j / N u z J Q G 8 z D F Z d M e g t V z j 5 b f 3 Z I w t p J z j V j + l o Z 5 U M a f f W b + o z H A X 2 k d 1 C / q F / V e 3 R c 7 5 + p D L y y 4 b H z 5 c L m Y H e I o f X / V c v J R N x V U W / t I G 5 z 0 2 7 b u H I 5 m b N N J U w E w E 2 n T F g P 2 v F X + B u + i P H m P I 3 x y A j Y q t x A f y 4 B T p m 0 s x p z v I h q X R n j d n 5 K / o O S Y / R L N e I 4 T q f t Z q O w F 3 V x 9 Q d Q S w E C L Q A U A A I A C A D j e w Z V I 3 R k B K U A A A D 3 A A A A E g A A A A A A A A A A A A A A A A A A A A A A Q 2 9 u Z m l n L 1 B h Y 2 t h Z 2 U u e G 1 s U E s B A i 0 A F A A C A A g A 4 3 s G V Q / K 6 a u k A A A A 6 Q A A A B M A A A A A A A A A A A A A A A A A 8 Q A A A F t D b 2 5 0 Z W 5 0 X 1 R 5 c G V z X S 5 4 b W x Q S w E C L Q A U A A I A C A D j e w Z V q z J h z K 8 B A A D w A g A A E w A A A A A A A A A A A A A A A A D i A Q A A R m 9 y b X V s Y X M v U 2 V j d G l v b j E u b V B L B Q Y A A A A A A w A D A M I A A A D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D Q A A A A A A A D Y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M a X Z l c n B v b 2 w l M j B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G l 2 Z X J w b 2 9 s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Z U M T I 6 M z E 6 M D Y u N z k z O D M 3 M V o i I C 8 + P E V u d H J 5 I F R 5 c G U 9 I k Z p b G x D b 2 x 1 b W 5 U e X B l c y I g V m F s d W U 9 I n N B d 0 1 G Q X d V R y I g L z 4 8 R W 5 0 c n k g V H l w Z T 0 i R m l s b E N v b H V t b k 5 h b W V z I i B W Y W x 1 Z T 0 i c 1 s m c X V v d D t N Y X R j a H d l Z W s m c X V v d D s s J n F 1 b 3 Q 7 I C B H b 2 F s c 1 9 z Y 2 9 y Z W Q m c X V v d D s s J n F 1 b 3 Q 7 I C A g I C A g I C B 4 Z 2 9 h b H M m c X V v d D s s J n F 1 b 3 Q 7 I C A g I C A g I C A g I C B H b 2 F s c 1 9 j b 2 5 j Z W R l J n F 1 b 3 Q 7 L C Z x d W 9 0 O y A g I C A g I C A g e G d v Y W x z X 2 F s b G 9 3 Z W Q m c X V v d D s s J n F 1 b 3 Q 7 I C A g I C A g I C A g I C A g I C B 2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d m V y c G 9 v b C B E Y X R h L 0 F 1 d G 9 S Z W 1 v d m V k Q 2 9 s d W 1 u c z E u e 0 1 h d G N o d 2 V l a y w w f S Z x d W 9 0 O y w m c X V v d D t T Z W N 0 a W 9 u M S 9 M a X Z l c n B v b 2 w g R G F 0 Y S 9 B d X R v U m V t b 3 Z l Z E N v b H V t b n M x L n s g I E d v Y W x z X 3 N j b 3 J l Z C w x f S Z x d W 9 0 O y w m c X V v d D t T Z W N 0 a W 9 u M S 9 M a X Z l c n B v b 2 w g R G F 0 Y S 9 B d X R v U m V t b 3 Z l Z E N v b H V t b n M x L n s g I C A g I C A g I H h n b 2 F s c y w y f S Z x d W 9 0 O y w m c X V v d D t T Z W N 0 a W 9 u M S 9 M a X Z l c n B v b 2 w g R G F 0 Y S 9 B d X R v U m V t b 3 Z l Z E N v b H V t b n M x L n s g I C A g I C A g I C A g I E d v Y W x z X 2 N v b m N l Z G U s M 3 0 m c X V v d D s s J n F 1 b 3 Q 7 U 2 V j d G l v b j E v T G l 2 Z X J w b 2 9 s I E R h d G E v Q X V 0 b 1 J l b W 9 2 Z W R D b 2 x 1 b W 5 z M S 5 7 I C A g I C A g I C B 4 Z 2 9 h b H N f Y W x s b 3 d l Z C w 0 f S Z x d W 9 0 O y w m c X V v d D t T Z W N 0 a W 9 u M S 9 M a X Z l c n B v b 2 w g R G F 0 Y S 9 B d X R v U m V t b 3 Z l Z E N v b H V t b n M x L n s g I C A g I C A g I C A g I C A g I H Z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x p d m V y c G 9 v b C B E Y X R h L 0 F 1 d G 9 S Z W 1 v d m V k Q 2 9 s d W 1 u c z E u e 0 1 h d G N o d 2 V l a y w w f S Z x d W 9 0 O y w m c X V v d D t T Z W N 0 a W 9 u M S 9 M a X Z l c n B v b 2 w g R G F 0 Y S 9 B d X R v U m V t b 3 Z l Z E N v b H V t b n M x L n s g I E d v Y W x z X 3 N j b 3 J l Z C w x f S Z x d W 9 0 O y w m c X V v d D t T Z W N 0 a W 9 u M S 9 M a X Z l c n B v b 2 w g R G F 0 Y S 9 B d X R v U m V t b 3 Z l Z E N v b H V t b n M x L n s g I C A g I C A g I H h n b 2 F s c y w y f S Z x d W 9 0 O y w m c X V v d D t T Z W N 0 a W 9 u M S 9 M a X Z l c n B v b 2 w g R G F 0 Y S 9 B d X R v U m V t b 3 Z l Z E N v b H V t b n M x L n s g I C A g I C A g I C A g I E d v Y W x z X 2 N v b m N l Z G U s M 3 0 m c X V v d D s s J n F 1 b 3 Q 7 U 2 V j d G l v b j E v T G l 2 Z X J w b 2 9 s I E R h d G E v Q X V 0 b 1 J l b W 9 2 Z W R D b 2 x 1 b W 5 z M S 5 7 I C A g I C A g I C B 4 Z 2 9 h b H N f Y W x s b 3 d l Z C w 0 f S Z x d W 9 0 O y w m c X V v d D t T Z W N 0 a W 9 u M S 9 M a X Z l c n B v b 2 w g R G F 0 Y S 9 B d X R v U m V t b 3 Z l Z E N v b H V t b n M x L n s g I C A g I C A g I C A g I C A g I H Z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Z l c n B v b 2 w l M j B E Y X R h L y V D R S V B M C V D R i U 4 M S V D R S V C R i V D R S V B R C V D R S V C Q i V D R S V C N S V D R i U 4 N S V D R i U 4 M y V D R S V C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d m V y c G 9 v b C U y M E R h d G E v J U N F J T k x J U N F J U J E J U N F J U I x J U N F J U I y J U N F J U I x J U N F J U I 4 J U N F J U J D J U N F J U I 5 J U N G J T g z J U N F J U J D J U N F J U F E J U N F J U J E J U N F J U I 1 J U N G J T g y J T I w J U N F J U J B J U N F J U I 1 J U N G J T g 2 J U N F J U I x J U N F J U J C J U N F J U F G J U N F J U I 0 J U N F J U I 1 J U N G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2 Z X J w b 2 9 s J T I w R G F 0 Y S 8 l Q 0 U l O T E l Q 0 U l Q k I l Q 0 U l Q k I l Q 0 U l Q j E l Q 0 U l Q j M l Q 0 U l Q U U l M j A l Q 0 Y l O D Q l Q 0 Y l O E Q l Q 0 Y l O D A l Q 0 U l Q k Y l Q 0 Y l O D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I U + I 8 T G o U e B p 1 X n m J f s W A A A A A A C A A A A A A A Q Z g A A A A E A A C A A A A B p m e / 6 V Z F k e o H w j f s W G i E j w G F m 5 R i q p b m X I + B v T i S 1 8 A A A A A A O g A A A A A I A A C A A A A B T G L m m U c X r A J O d n / U 1 h T H U A U R t w / p i H 9 c h Y O X E + m 7 f b F A A A A D Q D i w i t t 7 5 E F X H 0 C q t 2 R c i E + O p v n A + z y r a x y e x S B Q X A 9 x Q 4 w M y W G k 6 I o f 6 b j 8 N Y N w m 6 T + P I Y / U n O V e Y v 5 7 E m x O J v j A R Z N g X n S D p g 8 g 8 S T 3 P k A A A A C V A D m P N N M g N P D Z j P 3 q N Q u W X o M B t z l 0 Y l G M u Q I K y a + n C Z S j R / A O p U 0 x K B x S t n R 9 X L Z y l d W r C O 5 V g f c 9 n 9 D s H U p P < / D a t a M a s h u p > 
</file>

<file path=customXml/itemProps1.xml><?xml version="1.0" encoding="utf-8"?>
<ds:datastoreItem xmlns:ds="http://schemas.openxmlformats.org/officeDocument/2006/customXml" ds:itemID="{D6EE885C-1597-4EE0-BBA9-6415E80180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Manchester United</vt:lpstr>
      <vt:lpstr>Manchester City</vt:lpstr>
      <vt:lpstr>Liverpool</vt:lpstr>
      <vt:lpstr>Combined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Lavrentis Kazantzidis</dc:creator>
  <cp:lastModifiedBy>Lavrentios Kazantzidis</cp:lastModifiedBy>
  <dcterms:created xsi:type="dcterms:W3CDTF">2015-06-05T18:19:34Z</dcterms:created>
  <dcterms:modified xsi:type="dcterms:W3CDTF">2023-09-25T17:29:27Z</dcterms:modified>
</cp:coreProperties>
</file>