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\Documents\업무문서\2018\201806.한화토탈,RPA구현,3차\20.Plan\2.WBS\"/>
    </mc:Choice>
  </mc:AlternateContent>
  <bookViews>
    <workbookView xWindow="0" yWindow="0" windowWidth="28800" windowHeight="12150" activeTab="1"/>
  </bookViews>
  <sheets>
    <sheet name="PJT WBS" sheetId="2" r:id="rId1"/>
    <sheet name="개발일정계획" sheetId="3" r:id="rId2"/>
    <sheet name="인력투입계획" sheetId="1" r:id="rId3"/>
  </sheets>
  <definedNames>
    <definedName name="_xlnm._FilterDatabase" localSheetId="1" hidden="1">개발일정계획!$B$15:$CZ$54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3" l="1"/>
  <c r="R10" i="3"/>
  <c r="R9" i="3"/>
  <c r="R8" i="3"/>
  <c r="R7" i="3"/>
  <c r="R6" i="3"/>
  <c r="R16" i="3"/>
  <c r="R17" i="3"/>
  <c r="R18" i="3"/>
  <c r="R19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20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Q71" i="3" l="1"/>
  <c r="Q68" i="3"/>
  <c r="Q65" i="3"/>
  <c r="Q62" i="3"/>
  <c r="G62" i="3"/>
  <c r="F62" i="3"/>
  <c r="G61" i="3"/>
  <c r="F61" i="3"/>
  <c r="D61" i="3"/>
  <c r="O60" i="3"/>
  <c r="N60" i="3"/>
  <c r="M60" i="3"/>
  <c r="L60" i="3"/>
  <c r="K60" i="3"/>
  <c r="J60" i="3"/>
  <c r="G60" i="3"/>
  <c r="F60" i="3"/>
  <c r="D60" i="3"/>
  <c r="B60" i="3"/>
  <c r="Q59" i="3"/>
  <c r="O59" i="3"/>
  <c r="N59" i="3"/>
  <c r="M59" i="3"/>
  <c r="L59" i="3"/>
  <c r="K59" i="3"/>
  <c r="J59" i="3"/>
  <c r="G59" i="3"/>
  <c r="F59" i="3"/>
  <c r="D59" i="3"/>
  <c r="B59" i="3"/>
  <c r="O58" i="3"/>
  <c r="N58" i="3"/>
  <c r="M58" i="3"/>
  <c r="L58" i="3"/>
  <c r="K58" i="3"/>
  <c r="J58" i="3"/>
  <c r="G58" i="3"/>
  <c r="F58" i="3"/>
  <c r="D58" i="3"/>
  <c r="B58" i="3"/>
  <c r="O57" i="3"/>
  <c r="N57" i="3"/>
  <c r="M57" i="3"/>
  <c r="L57" i="3"/>
  <c r="K57" i="3"/>
  <c r="J57" i="3"/>
  <c r="G57" i="3"/>
  <c r="F57" i="3"/>
  <c r="D57" i="3"/>
  <c r="B57" i="3"/>
  <c r="G56" i="3"/>
  <c r="F56" i="3"/>
  <c r="D56" i="3"/>
  <c r="B56" i="3"/>
  <c r="S54" i="3"/>
  <c r="P54" i="3" s="1"/>
  <c r="S53" i="3"/>
  <c r="P53" i="3" s="1"/>
  <c r="S52" i="3"/>
  <c r="P52" i="3" s="1"/>
  <c r="S47" i="3"/>
  <c r="P47" i="3" s="1"/>
  <c r="S46" i="3"/>
  <c r="S45" i="3"/>
  <c r="P45" i="3" s="1"/>
  <c r="S51" i="3"/>
  <c r="P51" i="3" s="1"/>
  <c r="S50" i="3"/>
  <c r="P50" i="3" s="1"/>
  <c r="S37" i="3"/>
  <c r="P37" i="3" s="1"/>
  <c r="S49" i="3"/>
  <c r="P49" i="3" s="1"/>
  <c r="S48" i="3"/>
  <c r="P48" i="3" s="1"/>
  <c r="S44" i="3"/>
  <c r="P44" i="3" s="1"/>
  <c r="S43" i="3"/>
  <c r="P43" i="3" s="1"/>
  <c r="S42" i="3"/>
  <c r="P42" i="3" s="1"/>
  <c r="S20" i="3"/>
  <c r="P20" i="3" s="1"/>
  <c r="S41" i="3"/>
  <c r="P41" i="3" s="1"/>
  <c r="S39" i="3"/>
  <c r="P39" i="3" s="1"/>
  <c r="S38" i="3"/>
  <c r="P38" i="3" s="1"/>
  <c r="S36" i="3"/>
  <c r="P36" i="3" s="1"/>
  <c r="S35" i="3"/>
  <c r="P35" i="3" s="1"/>
  <c r="S34" i="3"/>
  <c r="P34" i="3" s="1"/>
  <c r="S40" i="3"/>
  <c r="P40" i="3" s="1"/>
  <c r="S33" i="3"/>
  <c r="P33" i="3" s="1"/>
  <c r="S32" i="3"/>
  <c r="P32" i="3" s="1"/>
  <c r="S31" i="3"/>
  <c r="P31" i="3" s="1"/>
  <c r="S30" i="3"/>
  <c r="P30" i="3" s="1"/>
  <c r="S29" i="3"/>
  <c r="P29" i="3" s="1"/>
  <c r="S28" i="3"/>
  <c r="P28" i="3" s="1"/>
  <c r="S27" i="3"/>
  <c r="S26" i="3"/>
  <c r="P26" i="3" s="1"/>
  <c r="S25" i="3"/>
  <c r="P25" i="3" s="1"/>
  <c r="S24" i="3"/>
  <c r="P24" i="3" s="1"/>
  <c r="S23" i="3"/>
  <c r="S18" i="3"/>
  <c r="P18" i="3" s="1"/>
  <c r="S22" i="3"/>
  <c r="P22" i="3" s="1"/>
  <c r="S19" i="3"/>
  <c r="P19" i="3" s="1"/>
  <c r="S21" i="3"/>
  <c r="P21" i="3" s="1"/>
  <c r="S17" i="3"/>
  <c r="P17" i="3" s="1"/>
  <c r="S16" i="3"/>
  <c r="P16" i="3" s="1"/>
  <c r="Y15" i="3"/>
  <c r="AD15" i="3" s="1"/>
  <c r="U15" i="3"/>
  <c r="V15" i="3" s="1"/>
  <c r="W15" i="3" s="1"/>
  <c r="X15" i="3" s="1"/>
  <c r="Y14" i="3"/>
  <c r="AD14" i="3" s="1"/>
  <c r="AI14" i="3" s="1"/>
  <c r="AN14" i="3" s="1"/>
  <c r="AS14" i="3" s="1"/>
  <c r="AX14" i="3" s="1"/>
  <c r="BC14" i="3" s="1"/>
  <c r="BH14" i="3" s="1"/>
  <c r="BM14" i="3" s="1"/>
  <c r="BR14" i="3" s="1"/>
  <c r="BW14" i="3" s="1"/>
  <c r="CB14" i="3" s="1"/>
  <c r="CG14" i="3" s="1"/>
  <c r="CL14" i="3" s="1"/>
  <c r="CQ14" i="3" s="1"/>
  <c r="CV14" i="3" s="1"/>
  <c r="Q14" i="3"/>
  <c r="S11" i="3"/>
  <c r="P11" i="3" s="1"/>
  <c r="S10" i="3"/>
  <c r="P10" i="3" s="1"/>
  <c r="S9" i="3"/>
  <c r="P9" i="3" s="1"/>
  <c r="S8" i="3"/>
  <c r="P8" i="3" s="1"/>
  <c r="S7" i="3"/>
  <c r="P7" i="3" s="1"/>
  <c r="S6" i="3"/>
  <c r="Q5" i="3"/>
  <c r="Y4" i="3"/>
  <c r="Z4" i="3" s="1"/>
  <c r="AA4" i="3" s="1"/>
  <c r="AB4" i="3" s="1"/>
  <c r="AC4" i="3" s="1"/>
  <c r="U4" i="3"/>
  <c r="V4" i="3" s="1"/>
  <c r="W4" i="3" s="1"/>
  <c r="X4" i="3" s="1"/>
  <c r="Y3" i="3"/>
  <c r="AD3" i="3" s="1"/>
  <c r="AI3" i="3" s="1"/>
  <c r="AN3" i="3" s="1"/>
  <c r="AS3" i="3" s="1"/>
  <c r="AX3" i="3" s="1"/>
  <c r="BC3" i="3" s="1"/>
  <c r="BH3" i="3" s="1"/>
  <c r="BM3" i="3" s="1"/>
  <c r="BR3" i="3" s="1"/>
  <c r="BW3" i="3" s="1"/>
  <c r="CB3" i="3" s="1"/>
  <c r="CG3" i="3" s="1"/>
  <c r="CL3" i="3" s="1"/>
  <c r="CQ3" i="3" s="1"/>
  <c r="CV3" i="3" s="1"/>
  <c r="E2" i="3"/>
  <c r="I66" i="2"/>
  <c r="I65" i="2"/>
  <c r="I64" i="2"/>
  <c r="I63" i="2"/>
  <c r="I62" i="2"/>
  <c r="I61" i="2"/>
  <c r="I60" i="2"/>
  <c r="I59" i="2"/>
  <c r="I58" i="2"/>
  <c r="I57" i="2"/>
  <c r="I56" i="2"/>
  <c r="I49" i="2"/>
  <c r="L44" i="2"/>
  <c r="I44" i="2" s="1"/>
  <c r="L43" i="2"/>
  <c r="I43" i="2" s="1"/>
  <c r="L42" i="2"/>
  <c r="I42" i="2" s="1"/>
  <c r="L41" i="2"/>
  <c r="I41" i="2" s="1"/>
  <c r="K40" i="2"/>
  <c r="J40" i="2"/>
  <c r="L39" i="2"/>
  <c r="I39" i="2" s="1"/>
  <c r="L38" i="2"/>
  <c r="I38" i="2"/>
  <c r="L37" i="2"/>
  <c r="I37" i="2" s="1"/>
  <c r="K36" i="2"/>
  <c r="J36" i="2"/>
  <c r="L35" i="2"/>
  <c r="I35" i="2" s="1"/>
  <c r="L34" i="2"/>
  <c r="I34" i="2" s="1"/>
  <c r="L33" i="2"/>
  <c r="I33" i="2" s="1"/>
  <c r="K32" i="2"/>
  <c r="J32" i="2"/>
  <c r="L31" i="2"/>
  <c r="I31" i="2" s="1"/>
  <c r="L30" i="2"/>
  <c r="I30" i="2" s="1"/>
  <c r="L29" i="2"/>
  <c r="I29" i="2" s="1"/>
  <c r="L28" i="2"/>
  <c r="I28" i="2" s="1"/>
  <c r="L27" i="2"/>
  <c r="I27" i="2" s="1"/>
  <c r="L26" i="2"/>
  <c r="I26" i="2" s="1"/>
  <c r="L20" i="2"/>
  <c r="L19" i="2"/>
  <c r="I19" i="2" s="1"/>
  <c r="L18" i="2"/>
  <c r="I18" i="2" s="1"/>
  <c r="K17" i="2"/>
  <c r="J17" i="2"/>
  <c r="L16" i="2"/>
  <c r="I16" i="2" s="1"/>
  <c r="L15" i="2"/>
  <c r="I15" i="2" s="1"/>
  <c r="L14" i="2"/>
  <c r="I14" i="2"/>
  <c r="L13" i="2"/>
  <c r="I13" i="2" s="1"/>
  <c r="L12" i="2"/>
  <c r="I12" i="2"/>
  <c r="L11" i="2"/>
  <c r="I11" i="2" s="1"/>
  <c r="L9" i="2"/>
  <c r="I9" i="2" s="1"/>
  <c r="L10" i="2"/>
  <c r="I10" i="2" s="1"/>
  <c r="L8" i="2"/>
  <c r="I8" i="2" s="1"/>
  <c r="K7" i="2"/>
  <c r="J7" i="2"/>
  <c r="M6" i="2"/>
  <c r="X5" i="2"/>
  <c r="Y5" i="2" s="1"/>
  <c r="Z5" i="2" s="1"/>
  <c r="AA5" i="2" s="1"/>
  <c r="AB5" i="2" s="1"/>
  <c r="AC5" i="2" s="1"/>
  <c r="AD5" i="2" s="1"/>
  <c r="AE5" i="2" s="1"/>
  <c r="N5" i="2"/>
  <c r="O5" i="2" s="1"/>
  <c r="P5" i="2" s="1"/>
  <c r="Q5" i="2" s="1"/>
  <c r="R5" i="2" s="1"/>
  <c r="S5" i="2" s="1"/>
  <c r="T5" i="2" s="1"/>
  <c r="U5" i="2" s="1"/>
  <c r="M4" i="2"/>
  <c r="N2" i="2"/>
  <c r="O1" i="2" s="1"/>
  <c r="D2" i="2"/>
  <c r="N1" i="2"/>
  <c r="F16" i="1"/>
  <c r="F15" i="1"/>
  <c r="F14" i="1"/>
  <c r="F13" i="1"/>
  <c r="F12" i="1"/>
  <c r="F11" i="1"/>
  <c r="F8" i="1"/>
  <c r="F7" i="1"/>
  <c r="F18" i="1" s="1"/>
  <c r="H5" i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G2" i="1"/>
  <c r="G4" i="1" s="1"/>
  <c r="C2" i="1"/>
  <c r="H1" i="1"/>
  <c r="L36" i="2" l="1"/>
  <c r="I36" i="2" s="1"/>
  <c r="K47" i="2"/>
  <c r="L32" i="2"/>
  <c r="I32" i="2" s="1"/>
  <c r="J47" i="2"/>
  <c r="AD4" i="3"/>
  <c r="AI4" i="3" s="1"/>
  <c r="AN4" i="3" s="1"/>
  <c r="Q56" i="3"/>
  <c r="R62" i="3"/>
  <c r="S65" i="3"/>
  <c r="Q66" i="3" s="1"/>
  <c r="R68" i="3"/>
  <c r="R5" i="3"/>
  <c r="L17" i="2"/>
  <c r="I17" i="2" s="1"/>
  <c r="N4" i="2"/>
  <c r="L7" i="2"/>
  <c r="L40" i="2"/>
  <c r="I40" i="2" s="1"/>
  <c r="I20" i="2"/>
  <c r="S62" i="3"/>
  <c r="Q63" i="3" s="1"/>
  <c r="R65" i="3"/>
  <c r="S71" i="3"/>
  <c r="Q72" i="3" s="1"/>
  <c r="S59" i="3"/>
  <c r="Q60" i="3" s="1"/>
  <c r="S14" i="3"/>
  <c r="P14" i="3" s="1"/>
  <c r="R59" i="3"/>
  <c r="R71" i="3"/>
  <c r="R72" i="3" s="1"/>
  <c r="AI15" i="3"/>
  <c r="AE15" i="3"/>
  <c r="AF15" i="3" s="1"/>
  <c r="AG15" i="3" s="1"/>
  <c r="AH15" i="3" s="1"/>
  <c r="S5" i="3"/>
  <c r="P6" i="3"/>
  <c r="S68" i="3"/>
  <c r="R14" i="3"/>
  <c r="P23" i="3"/>
  <c r="P27" i="3"/>
  <c r="P46" i="3"/>
  <c r="Z15" i="3"/>
  <c r="AA15" i="3" s="1"/>
  <c r="AB15" i="3" s="1"/>
  <c r="AC15" i="3" s="1"/>
  <c r="I7" i="2"/>
  <c r="L47" i="2"/>
  <c r="K48" i="2" s="1"/>
  <c r="O2" i="2"/>
  <c r="P1" i="2" s="1"/>
  <c r="O6" i="2"/>
  <c r="N6" i="2"/>
  <c r="H2" i="1"/>
  <c r="I1" i="1" s="1"/>
  <c r="AJ4" i="3" l="1"/>
  <c r="AK4" i="3" s="1"/>
  <c r="AL4" i="3" s="1"/>
  <c r="AM4" i="3" s="1"/>
  <c r="AE4" i="3"/>
  <c r="AF4" i="3" s="1"/>
  <c r="AG4" i="3" s="1"/>
  <c r="AH4" i="3" s="1"/>
  <c r="P72" i="3"/>
  <c r="O4" i="2"/>
  <c r="R66" i="3"/>
  <c r="P66" i="3" s="1"/>
  <c r="R56" i="3"/>
  <c r="R60" i="3"/>
  <c r="P60" i="3" s="1"/>
  <c r="R63" i="3"/>
  <c r="P63" i="3" s="1"/>
  <c r="Q69" i="3"/>
  <c r="R69" i="3"/>
  <c r="AS4" i="3"/>
  <c r="AO4" i="3"/>
  <c r="AP4" i="3" s="1"/>
  <c r="AQ4" i="3" s="1"/>
  <c r="AR4" i="3" s="1"/>
  <c r="P5" i="3"/>
  <c r="S56" i="3"/>
  <c r="Q57" i="3" s="1"/>
  <c r="AJ15" i="3"/>
  <c r="AK15" i="3" s="1"/>
  <c r="AL15" i="3" s="1"/>
  <c r="AM15" i="3" s="1"/>
  <c r="AN15" i="3"/>
  <c r="J48" i="2"/>
  <c r="I48" i="2" s="1"/>
  <c r="P2" i="2"/>
  <c r="Q1" i="2" s="1"/>
  <c r="P6" i="2"/>
  <c r="I2" i="1"/>
  <c r="J1" i="1" s="1"/>
  <c r="I4" i="1"/>
  <c r="H4" i="1"/>
  <c r="P69" i="3" l="1"/>
  <c r="AX4" i="3"/>
  <c r="AT4" i="3"/>
  <c r="AU4" i="3" s="1"/>
  <c r="AV4" i="3" s="1"/>
  <c r="AW4" i="3" s="1"/>
  <c r="AO15" i="3"/>
  <c r="AP15" i="3" s="1"/>
  <c r="AQ15" i="3" s="1"/>
  <c r="AR15" i="3" s="1"/>
  <c r="AS15" i="3"/>
  <c r="R57" i="3"/>
  <c r="P57" i="3" s="1"/>
  <c r="Q6" i="2"/>
  <c r="Q2" i="2"/>
  <c r="R1" i="2" s="1"/>
  <c r="P4" i="2"/>
  <c r="J2" i="1"/>
  <c r="K1" i="1" s="1"/>
  <c r="Q4" i="2" l="1"/>
  <c r="BC4" i="3"/>
  <c r="AY4" i="3"/>
  <c r="AZ4" i="3" s="1"/>
  <c r="BA4" i="3" s="1"/>
  <c r="BB4" i="3" s="1"/>
  <c r="AX15" i="3"/>
  <c r="AT15" i="3"/>
  <c r="AU15" i="3" s="1"/>
  <c r="AV15" i="3" s="1"/>
  <c r="AW15" i="3" s="1"/>
  <c r="R6" i="2"/>
  <c r="R2" i="2"/>
  <c r="S1" i="2" s="1"/>
  <c r="K2" i="1"/>
  <c r="L1" i="1" s="1"/>
  <c r="J4" i="1"/>
  <c r="BH4" i="3" l="1"/>
  <c r="BD4" i="3"/>
  <c r="BE4" i="3" s="1"/>
  <c r="BF4" i="3" s="1"/>
  <c r="BG4" i="3" s="1"/>
  <c r="BC15" i="3"/>
  <c r="AY15" i="3"/>
  <c r="AZ15" i="3" s="1"/>
  <c r="BA15" i="3" s="1"/>
  <c r="BB15" i="3" s="1"/>
  <c r="S2" i="2"/>
  <c r="T1" i="2" s="1"/>
  <c r="S6" i="2"/>
  <c r="S4" i="2"/>
  <c r="R4" i="2"/>
  <c r="L2" i="1"/>
  <c r="M1" i="1" s="1"/>
  <c r="K4" i="1"/>
  <c r="BM4" i="3" l="1"/>
  <c r="BI4" i="3"/>
  <c r="BJ4" i="3" s="1"/>
  <c r="BK4" i="3" s="1"/>
  <c r="BL4" i="3" s="1"/>
  <c r="BH15" i="3"/>
  <c r="BD15" i="3"/>
  <c r="BE15" i="3" s="1"/>
  <c r="BF15" i="3" s="1"/>
  <c r="BG15" i="3" s="1"/>
  <c r="T6" i="2"/>
  <c r="T2" i="2"/>
  <c r="U1" i="2" s="1"/>
  <c r="M2" i="1"/>
  <c r="N1" i="1" s="1"/>
  <c r="M4" i="1"/>
  <c r="L4" i="1"/>
  <c r="BN4" i="3" l="1"/>
  <c r="BO4" i="3" s="1"/>
  <c r="BP4" i="3" s="1"/>
  <c r="BQ4" i="3" s="1"/>
  <c r="BR4" i="3"/>
  <c r="BI15" i="3"/>
  <c r="BJ15" i="3" s="1"/>
  <c r="BK15" i="3" s="1"/>
  <c r="BL15" i="3" s="1"/>
  <c r="BM15" i="3"/>
  <c r="U6" i="2"/>
  <c r="U2" i="2"/>
  <c r="V1" i="2" s="1"/>
  <c r="U4" i="2"/>
  <c r="T4" i="2"/>
  <c r="N2" i="1"/>
  <c r="O1" i="1" s="1"/>
  <c r="BR15" i="3" l="1"/>
  <c r="BN15" i="3"/>
  <c r="BO15" i="3" s="1"/>
  <c r="BP15" i="3" s="1"/>
  <c r="BQ15" i="3" s="1"/>
  <c r="BS4" i="3"/>
  <c r="BT4" i="3" s="1"/>
  <c r="BU4" i="3" s="1"/>
  <c r="BV4" i="3" s="1"/>
  <c r="BW4" i="3"/>
  <c r="V2" i="2"/>
  <c r="W1" i="2" s="1"/>
  <c r="V6" i="2"/>
  <c r="O2" i="1"/>
  <c r="P1" i="1" s="1"/>
  <c r="O4" i="1"/>
  <c r="N4" i="1"/>
  <c r="BW15" i="3" l="1"/>
  <c r="BS15" i="3"/>
  <c r="BT15" i="3" s="1"/>
  <c r="BU15" i="3" s="1"/>
  <c r="BV15" i="3" s="1"/>
  <c r="CB4" i="3"/>
  <c r="BX4" i="3"/>
  <c r="BY4" i="3" s="1"/>
  <c r="BZ4" i="3" s="1"/>
  <c r="CA4" i="3" s="1"/>
  <c r="W2" i="2"/>
  <c r="X1" i="2" s="1"/>
  <c r="W6" i="2"/>
  <c r="W4" i="2"/>
  <c r="V4" i="2"/>
  <c r="P2" i="1"/>
  <c r="Q1" i="1" s="1"/>
  <c r="CB15" i="3" l="1"/>
  <c r="BX15" i="3"/>
  <c r="BY15" i="3" s="1"/>
  <c r="BZ15" i="3" s="1"/>
  <c r="CA15" i="3" s="1"/>
  <c r="CG4" i="3"/>
  <c r="CC4" i="3"/>
  <c r="CD4" i="3" s="1"/>
  <c r="CE4" i="3" s="1"/>
  <c r="CF4" i="3" s="1"/>
  <c r="X2" i="2"/>
  <c r="Y1" i="2" s="1"/>
  <c r="X6" i="2"/>
  <c r="Q2" i="1"/>
  <c r="R1" i="1" s="1"/>
  <c r="Q4" i="1"/>
  <c r="P4" i="1"/>
  <c r="CG15" i="3" l="1"/>
  <c r="CC15" i="3"/>
  <c r="CD15" i="3" s="1"/>
  <c r="CE15" i="3" s="1"/>
  <c r="CF15" i="3" s="1"/>
  <c r="CL4" i="3"/>
  <c r="CH4" i="3"/>
  <c r="CI4" i="3" s="1"/>
  <c r="CJ4" i="3" s="1"/>
  <c r="CK4" i="3" s="1"/>
  <c r="Y6" i="2"/>
  <c r="Y2" i="2"/>
  <c r="Z1" i="2" s="1"/>
  <c r="Y4" i="2"/>
  <c r="X4" i="2"/>
  <c r="R2" i="1"/>
  <c r="S1" i="1" s="1"/>
  <c r="CL15" i="3" l="1"/>
  <c r="CH15" i="3"/>
  <c r="CI15" i="3" s="1"/>
  <c r="CJ15" i="3" s="1"/>
  <c r="CK15" i="3" s="1"/>
  <c r="CQ4" i="3"/>
  <c r="CM4" i="3"/>
  <c r="CN4" i="3" s="1"/>
  <c r="CO4" i="3" s="1"/>
  <c r="CP4" i="3" s="1"/>
  <c r="Z2" i="2"/>
  <c r="AA1" i="2" s="1"/>
  <c r="Z4" i="2"/>
  <c r="Z6" i="2"/>
  <c r="S2" i="1"/>
  <c r="T1" i="1" s="1"/>
  <c r="R4" i="1"/>
  <c r="CQ15" i="3" l="1"/>
  <c r="CM15" i="3"/>
  <c r="CN15" i="3" s="1"/>
  <c r="CO15" i="3" s="1"/>
  <c r="CP15" i="3" s="1"/>
  <c r="CV4" i="3"/>
  <c r="CW4" i="3" s="1"/>
  <c r="CX4" i="3" s="1"/>
  <c r="CY4" i="3" s="1"/>
  <c r="CZ4" i="3" s="1"/>
  <c r="CR4" i="3"/>
  <c r="CS4" i="3" s="1"/>
  <c r="CT4" i="3" s="1"/>
  <c r="CU4" i="3" s="1"/>
  <c r="AA2" i="2"/>
  <c r="AB1" i="2" s="1"/>
  <c r="AA4" i="2"/>
  <c r="AA6" i="2"/>
  <c r="T2" i="1"/>
  <c r="U1" i="1" s="1"/>
  <c r="S4" i="1"/>
  <c r="CV15" i="3" l="1"/>
  <c r="CW15" i="3" s="1"/>
  <c r="CX15" i="3" s="1"/>
  <c r="CY15" i="3" s="1"/>
  <c r="CZ15" i="3" s="1"/>
  <c r="CR15" i="3"/>
  <c r="CS15" i="3" s="1"/>
  <c r="CT15" i="3" s="1"/>
  <c r="CU15" i="3" s="1"/>
  <c r="AB6" i="2"/>
  <c r="AB2" i="2"/>
  <c r="AC1" i="2" s="1"/>
  <c r="U2" i="1"/>
  <c r="V1" i="1" s="1"/>
  <c r="U4" i="1"/>
  <c r="T4" i="1"/>
  <c r="AC6" i="2" l="1"/>
  <c r="AC2" i="2"/>
  <c r="AD1" i="2" s="1"/>
  <c r="AC4" i="2"/>
  <c r="AB4" i="2"/>
  <c r="V4" i="1"/>
  <c r="V2" i="1"/>
  <c r="W1" i="1" s="1"/>
  <c r="AD2" i="2" l="1"/>
  <c r="AE1" i="2" s="1"/>
  <c r="AD6" i="2"/>
  <c r="W2" i="1"/>
  <c r="X1" i="1" s="1"/>
  <c r="W4" i="1"/>
  <c r="AE2" i="2" l="1"/>
  <c r="AE6" i="2"/>
  <c r="AE4" i="2"/>
  <c r="AD4" i="2"/>
  <c r="X2" i="1"/>
  <c r="Y1" i="1" s="1"/>
  <c r="Y2" i="1" l="1"/>
  <c r="Z1" i="1" s="1"/>
  <c r="Y4" i="1"/>
  <c r="X4" i="1"/>
  <c r="Z2" i="1" l="1"/>
  <c r="AA1" i="1" s="1"/>
  <c r="AA2" i="1" l="1"/>
  <c r="AA4" i="1" s="1"/>
  <c r="Z4" i="1"/>
</calcChain>
</file>

<file path=xl/sharedStrings.xml><?xml version="1.0" encoding="utf-8"?>
<sst xmlns="http://schemas.openxmlformats.org/spreadsheetml/2006/main" count="810" uniqueCount="328">
  <si>
    <t>Updated;</t>
    <phoneticPr fontId="2" type="noConversion"/>
  </si>
  <si>
    <t>Printed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</si>
  <si>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</si>
  <si>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</si>
  <si>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</si>
  <si>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</si>
  <si>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역할</t>
    <phoneticPr fontId="2" type="noConversion"/>
  </si>
  <si>
    <t>PMO</t>
    <phoneticPr fontId="2" type="noConversion"/>
  </si>
  <si>
    <t>정은이</t>
    <phoneticPr fontId="2" type="noConversion"/>
  </si>
  <si>
    <t>Project Leader</t>
    <phoneticPr fontId="2" type="noConversion"/>
  </si>
  <si>
    <t>한청</t>
    <phoneticPr fontId="2" type="noConversion"/>
  </si>
  <si>
    <t>Project Manager</t>
    <phoneticPr fontId="2" type="noConversion"/>
  </si>
  <si>
    <t>프로세스팀</t>
    <phoneticPr fontId="2" type="noConversion"/>
  </si>
  <si>
    <t>공원준</t>
    <phoneticPr fontId="2" type="noConversion"/>
  </si>
  <si>
    <t>Part Leader</t>
    <phoneticPr fontId="2" type="noConversion"/>
  </si>
  <si>
    <t>이우연</t>
    <phoneticPr fontId="2" type="noConversion"/>
  </si>
  <si>
    <t>Member</t>
    <phoneticPr fontId="2" type="noConversion"/>
  </si>
  <si>
    <t>구예서</t>
    <phoneticPr fontId="2" type="noConversion"/>
  </si>
  <si>
    <t>개발팀</t>
    <phoneticPr fontId="2" type="noConversion"/>
  </si>
  <si>
    <t>박경철</t>
    <phoneticPr fontId="2" type="noConversion"/>
  </si>
  <si>
    <t>이재엽</t>
    <phoneticPr fontId="2" type="noConversion"/>
  </si>
  <si>
    <t>조하영</t>
    <phoneticPr fontId="2" type="noConversion"/>
  </si>
  <si>
    <t>이규배</t>
    <phoneticPr fontId="2" type="noConversion"/>
  </si>
  <si>
    <t>김창수</t>
    <phoneticPr fontId="2" type="noConversion"/>
  </si>
  <si>
    <t>김기종</t>
    <phoneticPr fontId="2" type="noConversion"/>
  </si>
  <si>
    <t>그리드원</t>
    <phoneticPr fontId="2" type="noConversion"/>
  </si>
  <si>
    <t>TBD</t>
    <phoneticPr fontId="2" type="noConversion"/>
  </si>
  <si>
    <t>한화토탈 RPA Pilot Project (WBS)</t>
    <phoneticPr fontId="2" type="noConversion"/>
  </si>
  <si>
    <t>인력 투입 계획</t>
    <phoneticPr fontId="2" type="noConversion"/>
  </si>
  <si>
    <t>이름</t>
    <phoneticPr fontId="2" type="noConversion"/>
  </si>
  <si>
    <t>역할</t>
    <phoneticPr fontId="2" type="noConversion"/>
  </si>
  <si>
    <t>총투입MM</t>
    <phoneticPr fontId="2" type="noConversion"/>
  </si>
  <si>
    <t>Full-Time</t>
    <phoneticPr fontId="2" type="noConversion"/>
  </si>
  <si>
    <t xml:space="preserve">    </t>
    <phoneticPr fontId="2" type="noConversion"/>
  </si>
  <si>
    <t>지원(추가투입)</t>
    <phoneticPr fontId="2" type="noConversion"/>
  </si>
  <si>
    <t>Part-Time</t>
    <phoneticPr fontId="2" type="noConversion"/>
  </si>
  <si>
    <t>한화토탈 RPA 3단계(WBS) '18.5/15~9/7</t>
    <phoneticPr fontId="2" type="noConversion"/>
  </si>
  <si>
    <t>M1</t>
    <phoneticPr fontId="2" type="noConversion"/>
  </si>
  <si>
    <t>M2</t>
    <phoneticPr fontId="2" type="noConversion"/>
  </si>
  <si>
    <t>M3</t>
    <phoneticPr fontId="2" type="noConversion"/>
  </si>
  <si>
    <t>M4</t>
    <phoneticPr fontId="2" type="noConversion"/>
  </si>
  <si>
    <t>M5</t>
    <phoneticPr fontId="2" type="noConversion"/>
  </si>
  <si>
    <t>Task</t>
    <phoneticPr fontId="2" type="noConversion"/>
  </si>
  <si>
    <t>담당자</t>
    <phoneticPr fontId="2" type="noConversion"/>
  </si>
  <si>
    <t>산출물</t>
    <phoneticPr fontId="2" type="noConversion"/>
  </si>
  <si>
    <t>Working Material</t>
    <phoneticPr fontId="2" type="noConversion"/>
  </si>
  <si>
    <t>현업 Interview</t>
  </si>
  <si>
    <t>업무분석서 작성</t>
  </si>
  <si>
    <t>RPA 적합도 분석</t>
  </si>
  <si>
    <t>PI 필요성 분석</t>
  </si>
  <si>
    <t>3단계 프로젝트 RPA적용대상 확정</t>
  </si>
  <si>
    <t>개발 일정 수립</t>
  </si>
  <si>
    <t>To-Be Process 작성</t>
  </si>
  <si>
    <t>Test환경정의서</t>
  </si>
  <si>
    <t>3차</t>
  </si>
  <si>
    <t>4차</t>
  </si>
  <si>
    <t>5차</t>
  </si>
  <si>
    <t>통합 Test Scenario</t>
  </si>
  <si>
    <t>이행일정계획서</t>
  </si>
  <si>
    <t>License 소요 수량 산정, 완료보고서에 포함</t>
  </si>
  <si>
    <t>기대효과 산정, 완료보고서에 포함</t>
  </si>
  <si>
    <t>진척률</t>
    <phoneticPr fontId="2" type="noConversion"/>
  </si>
  <si>
    <t>실적</t>
    <phoneticPr fontId="2" type="noConversion"/>
  </si>
  <si>
    <t>계획(경과)</t>
    <phoneticPr fontId="2" type="noConversion"/>
  </si>
  <si>
    <t>계획</t>
    <phoneticPr fontId="2" type="noConversion"/>
  </si>
  <si>
    <t>1.1 업무 분석 및 선정</t>
    <phoneticPr fontId="2" type="noConversion"/>
  </si>
  <si>
    <t>업무 추진계획 수립</t>
    <phoneticPr fontId="2" type="noConversion"/>
  </si>
  <si>
    <t>WBS(일정계획)</t>
    <phoneticPr fontId="2" type="noConversion"/>
  </si>
  <si>
    <t>후보 업무 Assessment</t>
    <phoneticPr fontId="2" type="noConversion"/>
  </si>
  <si>
    <t>공원준,이재엽,조하영</t>
    <phoneticPr fontId="2" type="noConversion"/>
  </si>
  <si>
    <t>후보업무 Assessment 결과서</t>
    <phoneticPr fontId="2" type="noConversion"/>
  </si>
  <si>
    <t>업무분석서</t>
    <phoneticPr fontId="2" type="noConversion"/>
  </si>
  <si>
    <t>RPA 적합도 분석서</t>
    <phoneticPr fontId="2" type="noConversion"/>
  </si>
  <si>
    <t>PI대상 요건정의서</t>
    <phoneticPr fontId="2" type="noConversion"/>
  </si>
  <si>
    <t>한청,공원준,박경철</t>
    <phoneticPr fontId="2" type="noConversion"/>
  </si>
  <si>
    <t>개발일정 상세계획</t>
    <phoneticPr fontId="2" type="noConversion"/>
  </si>
  <si>
    <t>이재엽,조하영</t>
    <phoneticPr fontId="2" type="noConversion"/>
  </si>
  <si>
    <t>To-Be Process 정의서</t>
    <phoneticPr fontId="2" type="noConversion"/>
  </si>
  <si>
    <t>1.2 RPA 구현</t>
    <phoneticPr fontId="2" type="noConversion"/>
  </si>
  <si>
    <t>개발 환경 준비</t>
    <phoneticPr fontId="2" type="noConversion"/>
  </si>
  <si>
    <t>개발환경정의서, 접속경로정의서</t>
    <phoneticPr fontId="2" type="noConversion"/>
  </si>
  <si>
    <t>Test 환경 준비</t>
    <phoneticPr fontId="2" type="noConversion"/>
  </si>
  <si>
    <t>RPA Script 개발</t>
    <phoneticPr fontId="2" type="noConversion"/>
  </si>
  <si>
    <t>RPA Script(VB 포함)</t>
    <phoneticPr fontId="2" type="noConversion"/>
  </si>
  <si>
    <t>1차</t>
    <phoneticPr fontId="2" type="noConversion"/>
  </si>
  <si>
    <t>2차</t>
    <phoneticPr fontId="2" type="noConversion"/>
  </si>
  <si>
    <t>단위 Test(TF)</t>
    <phoneticPr fontId="2" type="noConversion"/>
  </si>
  <si>
    <t>통합 Test(현업)</t>
    <phoneticPr fontId="2" type="noConversion"/>
  </si>
  <si>
    <t>통합Test 결과서</t>
    <phoneticPr fontId="2" type="noConversion"/>
  </si>
  <si>
    <t>교육(RPA 주관조직, 현업조직)</t>
    <phoneticPr fontId="2" type="noConversion"/>
  </si>
  <si>
    <t>현업대상 RPA 교육자료</t>
    <phoneticPr fontId="2" type="noConversion"/>
  </si>
  <si>
    <t>운영이행</t>
    <phoneticPr fontId="2" type="noConversion"/>
  </si>
  <si>
    <t>모니터링</t>
    <phoneticPr fontId="2" type="noConversion"/>
  </si>
  <si>
    <t>장애대응, 유지보수 조치 리스트</t>
    <phoneticPr fontId="2" type="noConversion"/>
  </si>
  <si>
    <t>Script 보완</t>
    <phoneticPr fontId="2" type="noConversion"/>
  </si>
  <si>
    <t>1.3 RPA 운영 방안 수립</t>
    <phoneticPr fontId="2" type="noConversion"/>
  </si>
  <si>
    <t>Bot 운영 Scheduling</t>
    <phoneticPr fontId="2" type="noConversion"/>
  </si>
  <si>
    <t>Bot 운영 Schedule</t>
    <phoneticPr fontId="2" type="noConversion"/>
  </si>
  <si>
    <t>License 소요수량 산정</t>
    <phoneticPr fontId="2" type="noConversion"/>
  </si>
  <si>
    <t>기대효과 및 ROI 산정</t>
    <phoneticPr fontId="2" type="noConversion"/>
  </si>
  <si>
    <t>국내외 사례조사</t>
    <phoneticPr fontId="2" type="noConversion"/>
  </si>
  <si>
    <t>박준상</t>
    <phoneticPr fontId="2" type="noConversion"/>
  </si>
  <si>
    <t>사례 및 시사점</t>
    <phoneticPr fontId="2" type="noConversion"/>
  </si>
  <si>
    <t>후보과제 도출</t>
    <phoneticPr fontId="2" type="noConversion"/>
  </si>
  <si>
    <t>추진 과제 개요 및 로드맵</t>
    <phoneticPr fontId="2" type="noConversion"/>
  </si>
  <si>
    <t>추진일정 협의/확정</t>
    <phoneticPr fontId="2" type="noConversion"/>
  </si>
  <si>
    <t>3.1 ITO 운영역량 내재화</t>
    <phoneticPr fontId="2" type="noConversion"/>
  </si>
  <si>
    <t>ITO 요구사항 논의</t>
    <phoneticPr fontId="2" type="noConversion"/>
  </si>
  <si>
    <t>한청,이재엽,박경철</t>
    <phoneticPr fontId="2" type="noConversion"/>
  </si>
  <si>
    <t>교육/OJT 계획수립</t>
    <phoneticPr fontId="2" type="noConversion"/>
  </si>
  <si>
    <t>이재엽,박경철</t>
    <phoneticPr fontId="2" type="noConversion"/>
  </si>
  <si>
    <t>ITO대상 운영 교육계획</t>
    <phoneticPr fontId="2" type="noConversion"/>
  </si>
  <si>
    <t>교육 수행</t>
    <phoneticPr fontId="2" type="noConversion"/>
  </si>
  <si>
    <t>ITO대상 운영 교재</t>
    <phoneticPr fontId="2" type="noConversion"/>
  </si>
  <si>
    <t>OJT(합동 유지보수 대응) 수행</t>
    <phoneticPr fontId="2" type="noConversion"/>
  </si>
  <si>
    <t>박경철,이규배,김창수,김기종</t>
    <phoneticPr fontId="2" type="noConversion"/>
  </si>
  <si>
    <t>Total 진척률</t>
    <phoneticPr fontId="2" type="noConversion"/>
  </si>
  <si>
    <t>개발 진척률</t>
    <phoneticPr fontId="2" type="noConversion"/>
  </si>
  <si>
    <t>수행사 인력 투입 계획</t>
    <phoneticPr fontId="2" type="noConversion"/>
  </si>
  <si>
    <t>투입MM</t>
    <phoneticPr fontId="2" type="noConversion"/>
  </si>
  <si>
    <t>PMO</t>
    <phoneticPr fontId="2" type="noConversion"/>
  </si>
  <si>
    <t>(이우연)</t>
    <phoneticPr fontId="2" type="noConversion"/>
  </si>
  <si>
    <t>ex-Project Manager</t>
    <phoneticPr fontId="2" type="noConversion"/>
  </si>
  <si>
    <t>Process</t>
    <phoneticPr fontId="2" type="noConversion"/>
  </si>
  <si>
    <t>Part Leader(설계)</t>
    <phoneticPr fontId="2" type="noConversion"/>
  </si>
  <si>
    <t>(구예서)</t>
    <phoneticPr fontId="2" type="noConversion"/>
  </si>
  <si>
    <t>ex-Part Leader(설계)</t>
    <phoneticPr fontId="2" type="noConversion"/>
  </si>
  <si>
    <t>Member(설계,개발)</t>
    <phoneticPr fontId="2" type="noConversion"/>
  </si>
  <si>
    <t>Implementation</t>
    <phoneticPr fontId="2" type="noConversion"/>
  </si>
  <si>
    <t>Part Leader(개발)</t>
    <phoneticPr fontId="2" type="noConversion"/>
  </si>
  <si>
    <t>Member(개발)</t>
    <phoneticPr fontId="2" type="noConversion"/>
  </si>
  <si>
    <t>Solution</t>
    <phoneticPr fontId="2" type="noConversion"/>
  </si>
  <si>
    <t>Member(기술지원)</t>
    <phoneticPr fontId="2" type="noConversion"/>
  </si>
  <si>
    <t>Milestone(보고.미팅 일정)</t>
    <phoneticPr fontId="2" type="noConversion"/>
  </si>
  <si>
    <t>Kick-off 보고</t>
    <phoneticPr fontId="2" type="noConversion"/>
  </si>
  <si>
    <t>Kick-off 보고서</t>
    <phoneticPr fontId="2" type="noConversion"/>
  </si>
  <si>
    <t>중간보고</t>
    <phoneticPr fontId="2" type="noConversion"/>
  </si>
  <si>
    <t>중간 보고서</t>
    <phoneticPr fontId="2" type="noConversion"/>
  </si>
  <si>
    <t>완료보고</t>
    <phoneticPr fontId="2" type="noConversion"/>
  </si>
  <si>
    <t>완료 보고서</t>
    <phoneticPr fontId="2" type="noConversion"/>
  </si>
  <si>
    <t>주간보고</t>
    <phoneticPr fontId="2" type="noConversion"/>
  </si>
  <si>
    <t>주간 보고서</t>
    <phoneticPr fontId="2" type="noConversion"/>
  </si>
  <si>
    <t>한화토탈 RPA 구축 Project - 개발 일정계획(WBS)</t>
    <phoneticPr fontId="2" type="noConversion"/>
  </si>
  <si>
    <t>담당자</t>
    <phoneticPr fontId="2" type="noConversion"/>
  </si>
  <si>
    <t>비고</t>
    <phoneticPr fontId="2" type="noConversion"/>
  </si>
  <si>
    <t>Progress</t>
    <phoneticPr fontId="2" type="noConversion"/>
  </si>
  <si>
    <t>진척률</t>
    <phoneticPr fontId="2" type="noConversion"/>
  </si>
  <si>
    <t>비고</t>
  </si>
  <si>
    <t>개발</t>
  </si>
  <si>
    <t>생산007</t>
    <phoneticPr fontId="2" type="noConversion"/>
  </si>
  <si>
    <t>보호필름 생산이력 정리</t>
    <phoneticPr fontId="2" type="noConversion"/>
  </si>
  <si>
    <t>이재엽</t>
    <phoneticPr fontId="2" type="noConversion"/>
  </si>
  <si>
    <t>박경철</t>
    <phoneticPr fontId="2" type="noConversion"/>
  </si>
  <si>
    <t>3.완료</t>
  </si>
  <si>
    <t>2.진행</t>
  </si>
  <si>
    <t>1.예정</t>
  </si>
  <si>
    <t>1.예정</t>
    <phoneticPr fontId="2" type="noConversion"/>
  </si>
  <si>
    <t>생산008</t>
    <phoneticPr fontId="2" type="noConversion"/>
  </si>
  <si>
    <t>압출코팅 생산이력 정리</t>
    <phoneticPr fontId="2" type="noConversion"/>
  </si>
  <si>
    <t>경관008</t>
    <phoneticPr fontId="2" type="noConversion"/>
  </si>
  <si>
    <t>월말 인력현황 공유</t>
    <phoneticPr fontId="2" type="noConversion"/>
  </si>
  <si>
    <t>영업007</t>
    <phoneticPr fontId="2" type="noConversion"/>
  </si>
  <si>
    <t>수출부문 선적관리 업무자동화</t>
    <phoneticPr fontId="2" type="noConversion"/>
  </si>
  <si>
    <t>이승현</t>
    <phoneticPr fontId="2" type="noConversion"/>
  </si>
  <si>
    <t>조하영/이재엽</t>
    <phoneticPr fontId="2" type="noConversion"/>
  </si>
  <si>
    <t>영업013</t>
    <phoneticPr fontId="2" type="noConversion"/>
  </si>
  <si>
    <t>각 사업부 별 SAP 가격 기재</t>
    <phoneticPr fontId="2" type="noConversion"/>
  </si>
  <si>
    <t>조하영/김창수</t>
    <phoneticPr fontId="2" type="noConversion"/>
  </si>
  <si>
    <t>안환001</t>
    <phoneticPr fontId="2" type="noConversion"/>
  </si>
  <si>
    <t>방사선 피폭량 판독 결과 관리</t>
    <phoneticPr fontId="2" type="noConversion"/>
  </si>
  <si>
    <t>이규배</t>
    <phoneticPr fontId="2" type="noConversion"/>
  </si>
  <si>
    <t>개발</t>
    <phoneticPr fontId="2" type="noConversion"/>
  </si>
  <si>
    <t>테스트</t>
    <phoneticPr fontId="2" type="noConversion"/>
  </si>
  <si>
    <t>이행,모니터링</t>
    <phoneticPr fontId="2" type="noConversion"/>
  </si>
  <si>
    <t>3단계 개별 업무별 Script 개발</t>
    <phoneticPr fontId="2" type="noConversion"/>
  </si>
  <si>
    <t>담당자</t>
    <phoneticPr fontId="2" type="noConversion"/>
  </si>
  <si>
    <t>비고</t>
    <phoneticPr fontId="2" type="noConversion"/>
  </si>
  <si>
    <t>Progress</t>
    <phoneticPr fontId="2" type="noConversion"/>
  </si>
  <si>
    <t>Task</t>
    <phoneticPr fontId="2" type="noConversion"/>
  </si>
  <si>
    <t>MP</t>
    <phoneticPr fontId="2" type="noConversion"/>
  </si>
  <si>
    <t>Code</t>
    <phoneticPr fontId="2" type="noConversion"/>
  </si>
  <si>
    <t>업무명</t>
    <phoneticPr fontId="2" type="noConversion"/>
  </si>
  <si>
    <t>분석/설계</t>
    <phoneticPr fontId="2" type="noConversion"/>
  </si>
  <si>
    <t>인터뷰</t>
    <phoneticPr fontId="2" type="noConversion"/>
  </si>
  <si>
    <t>분석</t>
    <phoneticPr fontId="2" type="noConversion"/>
  </si>
  <si>
    <t>개발/단위테스트</t>
    <phoneticPr fontId="2" type="noConversion"/>
  </si>
  <si>
    <t>통합테스트</t>
    <phoneticPr fontId="2" type="noConversion"/>
  </si>
  <si>
    <t>문서화</t>
    <phoneticPr fontId="2" type="noConversion"/>
  </si>
  <si>
    <t>이행</t>
    <phoneticPr fontId="2" type="noConversion"/>
  </si>
  <si>
    <t>표준화</t>
    <phoneticPr fontId="2" type="noConversion"/>
  </si>
  <si>
    <t>진척률</t>
    <phoneticPr fontId="2" type="noConversion"/>
  </si>
  <si>
    <t>실적</t>
    <phoneticPr fontId="2" type="noConversion"/>
  </si>
  <si>
    <t>계획(경과)</t>
    <phoneticPr fontId="2" type="noConversion"/>
  </si>
  <si>
    <t>계획</t>
    <phoneticPr fontId="2" type="noConversion"/>
  </si>
  <si>
    <t>1차</t>
    <phoneticPr fontId="2" type="noConversion"/>
  </si>
  <si>
    <t>생산</t>
  </si>
  <si>
    <t>생산009</t>
    <phoneticPr fontId="2" type="noConversion"/>
  </si>
  <si>
    <t>주요기기 및 반응기 Daily Report</t>
    <phoneticPr fontId="2" type="noConversion"/>
  </si>
  <si>
    <t>이재엽</t>
    <phoneticPr fontId="2" type="noConversion"/>
  </si>
  <si>
    <t>생산010</t>
    <phoneticPr fontId="2" type="noConversion"/>
  </si>
  <si>
    <t>주요기기 및 반응기 Weekly Report</t>
    <phoneticPr fontId="2" type="noConversion"/>
  </si>
  <si>
    <t>설비</t>
  </si>
  <si>
    <t>설비007</t>
    <phoneticPr fontId="2" type="noConversion"/>
  </si>
  <si>
    <t>설비포털 및 안전작업허가서 계획 분석</t>
    <phoneticPr fontId="2" type="noConversion"/>
  </si>
  <si>
    <t>설비008</t>
    <phoneticPr fontId="2" type="noConversion"/>
  </si>
  <si>
    <t>중장비 월간 사용실적 현황</t>
    <phoneticPr fontId="2" type="noConversion"/>
  </si>
  <si>
    <t>김창수</t>
    <phoneticPr fontId="2" type="noConversion"/>
  </si>
  <si>
    <t>2차</t>
    <phoneticPr fontId="2" type="noConversion"/>
  </si>
  <si>
    <t>구매</t>
  </si>
  <si>
    <t>구매004</t>
    <phoneticPr fontId="2" type="noConversion"/>
  </si>
  <si>
    <t>수출통관의뢰 프로세스(SAP→관세사) 자동 배부</t>
    <phoneticPr fontId="2" type="noConversion"/>
  </si>
  <si>
    <t>공원준</t>
    <phoneticPr fontId="2" type="noConversion"/>
  </si>
  <si>
    <t>생산011</t>
    <phoneticPr fontId="2" type="noConversion"/>
  </si>
  <si>
    <t>주요기기 및 반응기 Monthly Report</t>
    <phoneticPr fontId="2" type="noConversion"/>
  </si>
  <si>
    <t>생산012</t>
    <phoneticPr fontId="2" type="noConversion"/>
  </si>
  <si>
    <t>태양광 제품 Fish Eye On-line 포장 검사 결과 정리</t>
    <phoneticPr fontId="2" type="noConversion"/>
  </si>
  <si>
    <t>김기종</t>
    <phoneticPr fontId="2" type="noConversion"/>
  </si>
  <si>
    <t>생산013</t>
    <phoneticPr fontId="2" type="noConversion"/>
  </si>
  <si>
    <t>PP3 생산스케줄 공유</t>
    <phoneticPr fontId="2" type="noConversion"/>
  </si>
  <si>
    <t>설비009</t>
    <phoneticPr fontId="2" type="noConversion"/>
  </si>
  <si>
    <t>On Line Sealing 월간 실적현황</t>
    <phoneticPr fontId="2" type="noConversion"/>
  </si>
  <si>
    <t>영업</t>
  </si>
  <si>
    <t>영업016</t>
    <phoneticPr fontId="2" type="noConversion"/>
  </si>
  <si>
    <t>선적서류 메일링 자동화</t>
    <phoneticPr fontId="2" type="noConversion"/>
  </si>
  <si>
    <t>조하영</t>
    <phoneticPr fontId="2" type="noConversion"/>
  </si>
  <si>
    <t>3차</t>
    <phoneticPr fontId="2" type="noConversion"/>
  </si>
  <si>
    <t>경관</t>
  </si>
  <si>
    <t>경관009</t>
    <phoneticPr fontId="2" type="noConversion"/>
  </si>
  <si>
    <t>소비세 신고서 작성</t>
    <phoneticPr fontId="2" type="noConversion"/>
  </si>
  <si>
    <t>경관010</t>
    <phoneticPr fontId="2" type="noConversion"/>
  </si>
  <si>
    <t>구서 작업비 정산</t>
  </si>
  <si>
    <t>소독비  정산</t>
  </si>
  <si>
    <t>비데기관리비 정산</t>
  </si>
  <si>
    <t>방제작업비 정산</t>
  </si>
  <si>
    <t>화장실 세정제 및 방향제 교체 비용 정산</t>
  </si>
  <si>
    <t>경관011</t>
    <phoneticPr fontId="2" type="noConversion"/>
  </si>
  <si>
    <t>중앙지/지방지 신문대금 정산</t>
    <phoneticPr fontId="2" type="noConversion"/>
  </si>
  <si>
    <t>경관012</t>
    <phoneticPr fontId="2" type="noConversion"/>
  </si>
  <si>
    <t>교통세 신고서 작성</t>
    <phoneticPr fontId="2" type="noConversion"/>
  </si>
  <si>
    <t>구매005</t>
    <phoneticPr fontId="2" type="noConversion"/>
  </si>
  <si>
    <t>통관관리번호 삭제</t>
    <phoneticPr fontId="2" type="noConversion"/>
  </si>
  <si>
    <t>구매006</t>
    <phoneticPr fontId="2" type="noConversion"/>
  </si>
  <si>
    <t>자종별 수출입 실적 Report</t>
    <phoneticPr fontId="2" type="noConversion"/>
  </si>
  <si>
    <t>설비010</t>
    <phoneticPr fontId="2" type="noConversion"/>
  </si>
  <si>
    <t>w/o 진행중인 오더 현황, 오더 작업요청 현황</t>
    <phoneticPr fontId="2" type="noConversion"/>
  </si>
  <si>
    <t>영업017</t>
  </si>
  <si>
    <t>조하영</t>
  </si>
  <si>
    <t>이규배</t>
  </si>
  <si>
    <t>영업018</t>
    <phoneticPr fontId="2" type="noConversion"/>
  </si>
  <si>
    <t>수출부문 선적관리 업무자동화 (LC)</t>
    <phoneticPr fontId="2" type="noConversion"/>
  </si>
  <si>
    <t>4차</t>
    <phoneticPr fontId="2" type="noConversion"/>
  </si>
  <si>
    <t>경관013</t>
    <phoneticPr fontId="2" type="noConversion"/>
  </si>
  <si>
    <t>식당 월말 비용 정산</t>
    <phoneticPr fontId="2" type="noConversion"/>
  </si>
  <si>
    <t>물류</t>
  </si>
  <si>
    <t>물류012</t>
    <phoneticPr fontId="2" type="noConversion"/>
  </si>
  <si>
    <t>장기/악성 재고현황</t>
    <phoneticPr fontId="2" type="noConversion"/>
  </si>
  <si>
    <t>생산014</t>
    <phoneticPr fontId="2" type="noConversion"/>
  </si>
  <si>
    <t>SM 공장 아침 미팅용 촉매 Trend 자료 작성</t>
    <phoneticPr fontId="2" type="noConversion"/>
  </si>
  <si>
    <t>생산015</t>
    <phoneticPr fontId="2" type="noConversion"/>
  </si>
  <si>
    <t>LDPE Daily Report</t>
    <phoneticPr fontId="2" type="noConversion"/>
  </si>
  <si>
    <t>생산016</t>
    <phoneticPr fontId="2" type="noConversion"/>
  </si>
  <si>
    <t>EVA Daily Report</t>
    <phoneticPr fontId="2" type="noConversion"/>
  </si>
  <si>
    <t>설비011</t>
    <phoneticPr fontId="2" type="noConversion"/>
  </si>
  <si>
    <t>예방점검 및 정기보전(일반, PSV, Gas Detector) 현황</t>
    <phoneticPr fontId="2" type="noConversion"/>
  </si>
  <si>
    <t>설비012</t>
    <phoneticPr fontId="2" type="noConversion"/>
  </si>
  <si>
    <t>부서별 제안 및 STOP현황</t>
    <phoneticPr fontId="2" type="noConversion"/>
  </si>
  <si>
    <t>영업019</t>
    <phoneticPr fontId="2" type="noConversion"/>
  </si>
  <si>
    <t>출고 의뢰 업데이트 (신양물류)</t>
    <phoneticPr fontId="2" type="noConversion"/>
  </si>
  <si>
    <t>영업020</t>
    <phoneticPr fontId="2" type="noConversion"/>
  </si>
  <si>
    <t>출하 오더 자동화 (신양물류)</t>
    <phoneticPr fontId="2" type="noConversion"/>
  </si>
  <si>
    <t>5차</t>
    <phoneticPr fontId="2" type="noConversion"/>
  </si>
  <si>
    <t>물류</t>
    <phoneticPr fontId="2" type="noConversion"/>
  </si>
  <si>
    <t>물류013</t>
    <phoneticPr fontId="2" type="noConversion"/>
  </si>
  <si>
    <t>부서 주간업무 취합 (수지)</t>
    <phoneticPr fontId="2" type="noConversion"/>
  </si>
  <si>
    <t>생산017</t>
    <phoneticPr fontId="2" type="noConversion"/>
  </si>
  <si>
    <t>HDPE Daily Report</t>
    <phoneticPr fontId="2" type="noConversion"/>
  </si>
  <si>
    <t>생산018</t>
    <phoneticPr fontId="2" type="noConversion"/>
  </si>
  <si>
    <t>PP Daily Report</t>
    <phoneticPr fontId="2" type="noConversion"/>
  </si>
  <si>
    <t>생산019</t>
    <phoneticPr fontId="2" type="noConversion"/>
  </si>
  <si>
    <t>PP3 Daily Report</t>
    <phoneticPr fontId="2" type="noConversion"/>
  </si>
  <si>
    <t>생산020</t>
    <phoneticPr fontId="2" type="noConversion"/>
  </si>
  <si>
    <t>태양광 생산이력 조회</t>
    <phoneticPr fontId="2" type="noConversion"/>
  </si>
  <si>
    <t>설비013</t>
    <phoneticPr fontId="2" type="noConversion"/>
  </si>
  <si>
    <t>EWR DWG Update 월간 현황</t>
    <phoneticPr fontId="2" type="noConversion"/>
  </si>
  <si>
    <t>영업021</t>
    <phoneticPr fontId="2" type="noConversion"/>
  </si>
  <si>
    <t>1차</t>
    <phoneticPr fontId="2" type="noConversion"/>
  </si>
  <si>
    <t>개발/이행 통계</t>
    <phoneticPr fontId="2" type="noConversion"/>
  </si>
  <si>
    <t>전체</t>
    <phoneticPr fontId="2" type="noConversion"/>
  </si>
  <si>
    <t>2차</t>
    <phoneticPr fontId="2" type="noConversion"/>
  </si>
  <si>
    <t>Total</t>
    <phoneticPr fontId="2" type="noConversion"/>
  </si>
  <si>
    <t>2.진행</t>
    <phoneticPr fontId="2" type="noConversion"/>
  </si>
  <si>
    <t>3.완료</t>
    <phoneticPr fontId="2" type="noConversion"/>
  </si>
  <si>
    <t>2단계 수정 및 Upgrade</t>
    <phoneticPr fontId="2" type="noConversion"/>
  </si>
  <si>
    <t>Updated;</t>
    <phoneticPr fontId="2" type="noConversion"/>
  </si>
  <si>
    <t>Printed</t>
    <phoneticPr fontId="2" type="noConversion"/>
  </si>
  <si>
    <t>Task</t>
    <phoneticPr fontId="2" type="noConversion"/>
  </si>
  <si>
    <t>분석/설계</t>
    <phoneticPr fontId="2" type="noConversion"/>
  </si>
  <si>
    <t>개발</t>
    <phoneticPr fontId="2" type="noConversion"/>
  </si>
  <si>
    <t>인터뷰</t>
    <phoneticPr fontId="2" type="noConversion"/>
  </si>
  <si>
    <t>분석</t>
    <phoneticPr fontId="2" type="noConversion"/>
  </si>
  <si>
    <t>테스트</t>
    <phoneticPr fontId="2" type="noConversion"/>
  </si>
  <si>
    <t>문서화</t>
    <phoneticPr fontId="2" type="noConversion"/>
  </si>
  <si>
    <t>이행</t>
    <phoneticPr fontId="2" type="noConversion"/>
  </si>
  <si>
    <t>표준화</t>
    <phoneticPr fontId="2" type="noConversion"/>
  </si>
  <si>
    <t>진척률</t>
    <phoneticPr fontId="2" type="noConversion"/>
  </si>
  <si>
    <t>실적</t>
    <phoneticPr fontId="2" type="noConversion"/>
  </si>
  <si>
    <t>계획(경과)</t>
    <phoneticPr fontId="2" type="noConversion"/>
  </si>
  <si>
    <t>계획</t>
    <phoneticPr fontId="2" type="noConversion"/>
  </si>
  <si>
    <t>한청,박준상,이재엽</t>
    <phoneticPr fontId="2" type="noConversion"/>
  </si>
  <si>
    <t>박경철,이재엽</t>
    <phoneticPr fontId="2" type="noConversion"/>
  </si>
  <si>
    <t>ALL</t>
    <phoneticPr fontId="2" type="noConversion"/>
  </si>
  <si>
    <t>공원준</t>
    <phoneticPr fontId="2" type="noConversion"/>
  </si>
  <si>
    <t>표준화 데이터 미적용, 현업 지원 필요</t>
    <phoneticPr fontId="2" type="noConversion"/>
  </si>
  <si>
    <t>김창수 선생님 확인 필요</t>
    <phoneticPr fontId="2" type="noConversion"/>
  </si>
  <si>
    <t>구예서(이재엽)</t>
    <phoneticPr fontId="2" type="noConversion"/>
  </si>
  <si>
    <t>현업표준화(5월샘플) 필요</t>
    <phoneticPr fontId="2" type="noConversion"/>
  </si>
  <si>
    <t>업무분석서 우선적으로 수행</t>
    <phoneticPr fontId="2" type="noConversion"/>
  </si>
  <si>
    <t>Daily Report 표준화 후 개발담당자 통합 가능</t>
    <phoneticPr fontId="2" type="noConversion"/>
  </si>
  <si>
    <t>김기종</t>
    <phoneticPr fontId="2" type="noConversion"/>
  </si>
  <si>
    <t>4차</t>
    <phoneticPr fontId="2" type="noConversion"/>
  </si>
  <si>
    <t>4차</t>
    <phoneticPr fontId="2" type="noConversion"/>
  </si>
  <si>
    <t>4차</t>
    <phoneticPr fontId="2" type="noConversion"/>
  </si>
  <si>
    <t>2.1 Next Smart Office Roadmap 수립</t>
    <phoneticPr fontId="2" type="noConversion"/>
  </si>
  <si>
    <t>원산지 확인서 기관발급</t>
    <phoneticPr fontId="2" type="noConversion"/>
  </si>
  <si>
    <t>내년 이후 개발 고려 중. 영업007(수출선적서류) 안정화 후 인터뷰 요청</t>
    <phoneticPr fontId="2" type="noConversion"/>
  </si>
  <si>
    <t>내년 이후 개발 고려 중. 6/5or7협의중(금경수 차장)</t>
    <phoneticPr fontId="2" type="noConversion"/>
  </si>
  <si>
    <t>6/5(화) 인터뷰 예정</t>
    <phoneticPr fontId="2" type="noConversion"/>
  </si>
  <si>
    <t>복합수지 거래선 발주 시스템 SAP Import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</si>
</sst>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\'yy&quot;/&quot;m&quot;/&quot;d&quot;.&quot;\ hh&quot;:&quot;mm;@"/>
    <numFmt numFmtId="177" formatCode="m&quot;/&quot;dd"/>
    <numFmt numFmtId="178" formatCode="&quot;W&quot;00"/>
    <numFmt numFmtId="179" formatCode="0.0"/>
    <numFmt numFmtId="180" formatCode="0.0%"/>
    <numFmt numFmtId="181" formatCode="m&quot;/&quot;d;@"/>
    <numFmt numFmtId="182" formatCode="mm&quot;/&quot;dd"/>
    <numFmt numFmtId="183" formatCode="m&quot;/&quot;\ d;@"/>
    <numFmt numFmtId="184" formatCode="mm&quot;/&quot;dd;@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i/>
      <sz val="10"/>
      <color theme="0" tint="-0.249977111117893"/>
      <name val="맑은 고딕"/>
      <family val="3"/>
      <charset val="129"/>
      <scheme val="minor"/>
    </font>
    <font>
      <i/>
      <sz val="11"/>
      <color theme="0" tint="-0.249977111117893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4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dashed">
        <color theme="0" tint="-0.34998626667073579"/>
      </left>
      <right style="dashed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dotted">
        <color theme="0" tint="-0.34998626667073579"/>
      </right>
      <top style="thin">
        <color indexed="64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indexed="64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thin">
        <color theme="0" tint="-0.499984740745262"/>
      </right>
      <top style="thin">
        <color indexed="64"/>
      </top>
      <bottom style="dotted">
        <color theme="0" tint="-0.34998626667073579"/>
      </bottom>
      <diagonal/>
    </border>
    <border>
      <left style="dashed">
        <color theme="0" tint="-0.34998626667073579"/>
      </left>
      <right style="dash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thin">
        <color theme="0" tint="-0.499984740745262"/>
      </right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indexed="64"/>
      </bottom>
      <diagonal/>
    </border>
    <border>
      <left style="dashed">
        <color theme="0" tint="-0.34998626667073579"/>
      </left>
      <right style="dashed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thin">
        <color indexed="64"/>
      </bottom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thin">
        <color indexed="64"/>
      </bottom>
      <diagonal/>
    </border>
    <border>
      <left style="dotted">
        <color theme="0" tint="-0.34998626667073579"/>
      </left>
      <right style="thin">
        <color theme="0" tint="-0.499984740745262"/>
      </right>
      <top style="dotted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dotted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2">
    <xf numFmtId="0" fontId="0" fillId="0" borderId="0" xfId="0">
      <alignment vertical="center"/>
    </xf>
    <xf numFmtId="0" fontId="3" fillId="2" borderId="1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176" fontId="4" fillId="3" borderId="3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177" fontId="0" fillId="0" borderId="0" xfId="0" applyNumberFormat="1" applyAlignment="1">
      <alignment horizontal="center" vertical="center"/>
    </xf>
    <xf numFmtId="176" fontId="4" fillId="2" borderId="3" xfId="0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9" fillId="4" borderId="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vertical="center"/>
    </xf>
    <xf numFmtId="0" fontId="10" fillId="4" borderId="10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178" fontId="7" fillId="4" borderId="11" xfId="0" applyNumberFormat="1" applyFont="1" applyFill="1" applyBorder="1" applyAlignment="1">
      <alignment horizontal="left" vertical="center"/>
    </xf>
    <xf numFmtId="178" fontId="7" fillId="4" borderId="12" xfId="0" applyNumberFormat="1" applyFont="1" applyFill="1" applyBorder="1" applyAlignment="1">
      <alignment horizontal="left" vertical="center"/>
    </xf>
    <xf numFmtId="178" fontId="7" fillId="4" borderId="13" xfId="0" applyNumberFormat="1" applyFont="1" applyFill="1" applyBorder="1" applyAlignment="1">
      <alignment horizontal="left" vertical="center"/>
    </xf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2" fontId="4" fillId="2" borderId="14" xfId="0" applyNumberFormat="1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0" fontId="3" fillId="2" borderId="22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0" fontId="3" fillId="2" borderId="24" xfId="0" applyFont="1" applyFill="1" applyBorder="1" applyAlignment="1">
      <alignment vertical="center"/>
    </xf>
    <xf numFmtId="0" fontId="0" fillId="0" borderId="0" xfId="0" applyFill="1">
      <alignment vertical="center"/>
    </xf>
    <xf numFmtId="0" fontId="3" fillId="2" borderId="25" xfId="0" applyFont="1" applyFill="1" applyBorder="1" applyAlignment="1">
      <alignment vertical="center"/>
    </xf>
    <xf numFmtId="0" fontId="3" fillId="0" borderId="26" xfId="0" applyFont="1" applyFill="1" applyBorder="1" applyAlignment="1">
      <alignment vertical="center"/>
    </xf>
    <xf numFmtId="0" fontId="3" fillId="2" borderId="27" xfId="0" applyFont="1" applyFill="1" applyBorder="1" applyAlignment="1">
      <alignment vertical="center"/>
    </xf>
    <xf numFmtId="0" fontId="3" fillId="2" borderId="28" xfId="0" applyFont="1" applyFill="1" applyBorder="1" applyAlignment="1">
      <alignment vertical="center"/>
    </xf>
    <xf numFmtId="0" fontId="3" fillId="2" borderId="29" xfId="0" applyFont="1" applyFill="1" applyBorder="1" applyAlignment="1">
      <alignment vertical="center"/>
    </xf>
    <xf numFmtId="0" fontId="3" fillId="2" borderId="30" xfId="0" applyFont="1" applyFill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0" fontId="3" fillId="2" borderId="26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2" borderId="32" xfId="0" applyFont="1" applyFill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2" fontId="4" fillId="5" borderId="34" xfId="0" applyNumberFormat="1" applyFont="1" applyFill="1" applyBorder="1" applyAlignment="1">
      <alignment vertical="center"/>
    </xf>
    <xf numFmtId="0" fontId="3" fillId="0" borderId="35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0" borderId="36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37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  <xf numFmtId="0" fontId="3" fillId="0" borderId="38" xfId="0" applyFont="1" applyFill="1" applyBorder="1" applyAlignment="1">
      <alignment vertical="center"/>
    </xf>
    <xf numFmtId="0" fontId="3" fillId="2" borderId="37" xfId="0" applyFont="1" applyFill="1" applyBorder="1" applyAlignment="1">
      <alignment vertical="center"/>
    </xf>
    <xf numFmtId="0" fontId="3" fillId="6" borderId="36" xfId="0" applyFont="1" applyFill="1" applyBorder="1" applyAlignment="1">
      <alignment vertical="center"/>
    </xf>
    <xf numFmtId="0" fontId="3" fillId="6" borderId="37" xfId="0" applyFont="1" applyFill="1" applyBorder="1" applyAlignment="1">
      <alignment vertical="center"/>
    </xf>
    <xf numFmtId="0" fontId="3" fillId="2" borderId="36" xfId="0" applyFont="1" applyFill="1" applyBorder="1" applyAlignment="1">
      <alignment vertical="center"/>
    </xf>
    <xf numFmtId="2" fontId="3" fillId="2" borderId="39" xfId="0" applyNumberFormat="1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2" borderId="40" xfId="0" applyFont="1" applyFill="1" applyBorder="1" applyAlignment="1">
      <alignment vertical="center"/>
    </xf>
    <xf numFmtId="0" fontId="4" fillId="2" borderId="41" xfId="0" applyFont="1" applyFill="1" applyBorder="1" applyAlignment="1">
      <alignment vertical="center"/>
    </xf>
    <xf numFmtId="0" fontId="4" fillId="2" borderId="42" xfId="0" applyFont="1" applyFill="1" applyBorder="1" applyAlignment="1">
      <alignment vertical="center"/>
    </xf>
    <xf numFmtId="0" fontId="4" fillId="2" borderId="43" xfId="0" applyFont="1" applyFill="1" applyBorder="1" applyAlignment="1">
      <alignment vertical="center"/>
    </xf>
    <xf numFmtId="0" fontId="4" fillId="2" borderId="44" xfId="0" applyFont="1" applyFill="1" applyBorder="1" applyAlignment="1">
      <alignment vertical="center"/>
    </xf>
    <xf numFmtId="0" fontId="4" fillId="2" borderId="45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5" fillId="4" borderId="5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0" fontId="8" fillId="4" borderId="46" xfId="0" applyFont="1" applyFill="1" applyBorder="1" applyAlignment="1">
      <alignment vertical="center"/>
    </xf>
    <xf numFmtId="0" fontId="7" fillId="4" borderId="47" xfId="0" applyFont="1" applyFill="1" applyBorder="1" applyAlignment="1">
      <alignment vertical="center"/>
    </xf>
    <xf numFmtId="0" fontId="9" fillId="4" borderId="30" xfId="0" applyFont="1" applyFill="1" applyBorder="1" applyAlignment="1">
      <alignment horizontal="left" vertical="center"/>
    </xf>
    <xf numFmtId="0" fontId="9" fillId="4" borderId="29" xfId="0" applyFont="1" applyFill="1" applyBorder="1" applyAlignment="1">
      <alignment horizontal="left" vertical="center"/>
    </xf>
    <xf numFmtId="0" fontId="9" fillId="4" borderId="28" xfId="0" applyFont="1" applyFill="1" applyBorder="1" applyAlignment="1">
      <alignment horizontal="left" vertical="center"/>
    </xf>
    <xf numFmtId="0" fontId="9" fillId="4" borderId="27" xfId="0" applyFont="1" applyFill="1" applyBorder="1" applyAlignment="1">
      <alignment horizontal="left" vertical="center"/>
    </xf>
    <xf numFmtId="0" fontId="11" fillId="4" borderId="28" xfId="0" applyFont="1" applyFill="1" applyBorder="1" applyAlignment="1">
      <alignment horizontal="left" vertical="center"/>
    </xf>
    <xf numFmtId="0" fontId="11" fillId="4" borderId="29" xfId="0" applyFont="1" applyFill="1" applyBorder="1" applyAlignment="1">
      <alignment horizontal="left" vertical="center"/>
    </xf>
    <xf numFmtId="0" fontId="8" fillId="4" borderId="48" xfId="0" applyFont="1" applyFill="1" applyBorder="1" applyAlignment="1">
      <alignment vertical="center"/>
    </xf>
    <xf numFmtId="0" fontId="7" fillId="4" borderId="49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178" fontId="7" fillId="4" borderId="44" xfId="0" applyNumberFormat="1" applyFont="1" applyFill="1" applyBorder="1" applyAlignment="1">
      <alignment horizontal="left" vertical="center"/>
    </xf>
    <xf numFmtId="178" fontId="7" fillId="4" borderId="43" xfId="0" applyNumberFormat="1" applyFont="1" applyFill="1" applyBorder="1" applyAlignment="1">
      <alignment horizontal="left" vertical="center"/>
    </xf>
    <xf numFmtId="178" fontId="7" fillId="4" borderId="40" xfId="0" applyNumberFormat="1" applyFont="1" applyFill="1" applyBorder="1" applyAlignment="1">
      <alignment horizontal="left" vertical="center"/>
    </xf>
    <xf numFmtId="178" fontId="7" fillId="4" borderId="42" xfId="0" applyNumberFormat="1" applyFont="1" applyFill="1" applyBorder="1" applyAlignment="1">
      <alignment horizontal="left" vertical="center"/>
    </xf>
    <xf numFmtId="178" fontId="12" fillId="4" borderId="40" xfId="0" applyNumberFormat="1" applyFont="1" applyFill="1" applyBorder="1" applyAlignment="1">
      <alignment horizontal="left" vertical="center"/>
    </xf>
    <xf numFmtId="178" fontId="12" fillId="4" borderId="43" xfId="0" applyNumberFormat="1" applyFont="1" applyFill="1" applyBorder="1" applyAlignment="1">
      <alignment horizontal="left" vertical="center"/>
    </xf>
    <xf numFmtId="0" fontId="7" fillId="4" borderId="9" xfId="0" applyFont="1" applyFill="1" applyBorder="1" applyAlignment="1">
      <alignment vertical="center"/>
    </xf>
    <xf numFmtId="0" fontId="7" fillId="4" borderId="10" xfId="0" applyFont="1" applyFill="1" applyBorder="1" applyAlignment="1">
      <alignment vertical="center"/>
    </xf>
    <xf numFmtId="0" fontId="7" fillId="4" borderId="50" xfId="0" applyFont="1" applyFill="1" applyBorder="1" applyAlignment="1">
      <alignment vertical="center"/>
    </xf>
    <xf numFmtId="0" fontId="7" fillId="4" borderId="51" xfId="0" applyFont="1" applyFill="1" applyBorder="1" applyAlignment="1">
      <alignment vertical="center"/>
    </xf>
    <xf numFmtId="0" fontId="7" fillId="4" borderId="52" xfId="0" applyFont="1" applyFill="1" applyBorder="1" applyAlignment="1">
      <alignment horizontal="center" vertical="center"/>
    </xf>
    <xf numFmtId="0" fontId="7" fillId="4" borderId="53" xfId="0" applyFont="1" applyFill="1" applyBorder="1" applyAlignment="1">
      <alignment horizontal="center" vertical="center"/>
    </xf>
    <xf numFmtId="0" fontId="7" fillId="4" borderId="54" xfId="0" applyFont="1" applyFill="1" applyBorder="1" applyAlignment="1">
      <alignment horizontal="center" vertical="center"/>
    </xf>
    <xf numFmtId="0" fontId="7" fillId="4" borderId="55" xfId="0" applyFont="1" applyFill="1" applyBorder="1" applyAlignment="1">
      <alignment horizontal="center" vertical="center"/>
    </xf>
    <xf numFmtId="177" fontId="0" fillId="7" borderId="51" xfId="0" applyNumberFormat="1" applyFill="1" applyBorder="1" applyAlignment="1">
      <alignment horizontal="center" vertical="center"/>
    </xf>
    <xf numFmtId="177" fontId="12" fillId="7" borderId="51" xfId="0" applyNumberFormat="1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vertical="center"/>
    </xf>
    <xf numFmtId="0" fontId="4" fillId="2" borderId="57" xfId="0" applyFont="1" applyFill="1" applyBorder="1" applyAlignment="1">
      <alignment vertical="center"/>
    </xf>
    <xf numFmtId="9" fontId="3" fillId="2" borderId="58" xfId="1" applyFont="1" applyFill="1" applyBorder="1" applyAlignment="1">
      <alignment vertical="center"/>
    </xf>
    <xf numFmtId="179" fontId="3" fillId="2" borderId="59" xfId="0" applyNumberFormat="1" applyFont="1" applyFill="1" applyBorder="1" applyAlignment="1">
      <alignment vertical="center"/>
    </xf>
    <xf numFmtId="179" fontId="3" fillId="2" borderId="60" xfId="0" applyNumberFormat="1" applyFont="1" applyFill="1" applyBorder="1" applyAlignment="1">
      <alignment vertical="center"/>
    </xf>
    <xf numFmtId="0" fontId="4" fillId="2" borderId="28" xfId="0" applyFont="1" applyFill="1" applyBorder="1" applyAlignment="1">
      <alignment vertical="center"/>
    </xf>
    <xf numFmtId="0" fontId="4" fillId="2" borderId="31" xfId="0" applyFont="1" applyFill="1" applyBorder="1" applyAlignment="1">
      <alignment vertical="center"/>
    </xf>
    <xf numFmtId="0" fontId="4" fillId="2" borderId="29" xfId="0" applyFont="1" applyFill="1" applyBorder="1" applyAlignment="1">
      <alignment vertical="center"/>
    </xf>
    <xf numFmtId="0" fontId="4" fillId="2" borderId="61" xfId="0" applyFont="1" applyFill="1" applyBorder="1" applyAlignment="1">
      <alignment vertical="center"/>
    </xf>
    <xf numFmtId="9" fontId="4" fillId="2" borderId="62" xfId="1" applyFont="1" applyFill="1" applyBorder="1" applyAlignment="1">
      <alignment vertical="center"/>
    </xf>
    <xf numFmtId="179" fontId="4" fillId="2" borderId="63" xfId="0" applyNumberFormat="1" applyFont="1" applyFill="1" applyBorder="1" applyAlignment="1">
      <alignment vertical="center"/>
    </xf>
    <xf numFmtId="179" fontId="4" fillId="2" borderId="64" xfId="0" applyNumberFormat="1" applyFont="1" applyFill="1" applyBorder="1" applyAlignment="1">
      <alignment vertical="center"/>
    </xf>
    <xf numFmtId="0" fontId="4" fillId="2" borderId="23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33" xfId="0" applyFont="1" applyFill="1" applyBorder="1" applyAlignment="1">
      <alignment vertical="center"/>
    </xf>
    <xf numFmtId="0" fontId="4" fillId="2" borderId="32" xfId="0" applyFont="1" applyFill="1" applyBorder="1" applyAlignment="1">
      <alignment vertical="center"/>
    </xf>
    <xf numFmtId="9" fontId="3" fillId="2" borderId="62" xfId="1" applyFont="1" applyFill="1" applyBorder="1" applyAlignment="1">
      <alignment vertical="center"/>
    </xf>
    <xf numFmtId="179" fontId="3" fillId="2" borderId="63" xfId="0" applyNumberFormat="1" applyFont="1" applyFill="1" applyBorder="1" applyAlignment="1">
      <alignment vertical="center"/>
    </xf>
    <xf numFmtId="179" fontId="3" fillId="2" borderId="64" xfId="0" applyNumberFormat="1" applyFont="1" applyFill="1" applyBorder="1" applyAlignment="1">
      <alignment vertical="center"/>
    </xf>
    <xf numFmtId="0" fontId="4" fillId="0" borderId="17" xfId="0" applyFont="1" applyFill="1" applyBorder="1" applyAlignment="1" applyProtection="1">
      <alignment vertical="center"/>
    </xf>
    <xf numFmtId="0" fontId="3" fillId="2" borderId="65" xfId="0" applyFont="1" applyFill="1" applyBorder="1" applyAlignment="1">
      <alignment vertical="center"/>
    </xf>
    <xf numFmtId="0" fontId="4" fillId="2" borderId="39" xfId="0" applyFont="1" applyFill="1" applyBorder="1" applyAlignment="1">
      <alignment vertical="center"/>
    </xf>
    <xf numFmtId="0" fontId="4" fillId="2" borderId="66" xfId="0" applyFont="1" applyFill="1" applyBorder="1" applyAlignment="1">
      <alignment vertical="center"/>
    </xf>
    <xf numFmtId="9" fontId="3" fillId="2" borderId="67" xfId="1" applyFont="1" applyFill="1" applyBorder="1" applyAlignment="1">
      <alignment vertical="center"/>
    </xf>
    <xf numFmtId="179" fontId="4" fillId="2" borderId="68" xfId="0" applyNumberFormat="1" applyFont="1" applyFill="1" applyBorder="1" applyAlignment="1">
      <alignment vertical="center"/>
    </xf>
    <xf numFmtId="179" fontId="4" fillId="2" borderId="69" xfId="0" applyNumberFormat="1" applyFont="1" applyFill="1" applyBorder="1" applyAlignment="1">
      <alignment vertical="center"/>
    </xf>
    <xf numFmtId="0" fontId="3" fillId="2" borderId="70" xfId="0" applyFont="1" applyFill="1" applyBorder="1" applyAlignment="1">
      <alignment vertical="center"/>
    </xf>
    <xf numFmtId="0" fontId="4" fillId="2" borderId="71" xfId="0" applyFont="1" applyFill="1" applyBorder="1" applyAlignment="1">
      <alignment vertical="center"/>
    </xf>
    <xf numFmtId="180" fontId="3" fillId="2" borderId="62" xfId="1" applyNumberFormat="1" applyFont="1" applyFill="1" applyBorder="1" applyAlignment="1">
      <alignment vertical="center"/>
    </xf>
    <xf numFmtId="180" fontId="3" fillId="2" borderId="63" xfId="1" applyNumberFormat="1" applyFont="1" applyFill="1" applyBorder="1" applyAlignment="1">
      <alignment vertical="center"/>
    </xf>
    <xf numFmtId="0" fontId="4" fillId="2" borderId="62" xfId="0" applyFont="1" applyFill="1" applyBorder="1" applyAlignment="1">
      <alignment vertical="center"/>
    </xf>
    <xf numFmtId="179" fontId="4" fillId="2" borderId="72" xfId="0" applyNumberFormat="1" applyFont="1" applyFill="1" applyBorder="1" applyAlignment="1">
      <alignment vertical="center"/>
    </xf>
    <xf numFmtId="0" fontId="4" fillId="2" borderId="67" xfId="0" applyFont="1" applyFill="1" applyBorder="1" applyAlignment="1">
      <alignment vertical="center"/>
    </xf>
    <xf numFmtId="179" fontId="4" fillId="2" borderId="73" xfId="0" applyNumberFormat="1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2" fontId="4" fillId="2" borderId="15" xfId="0" applyNumberFormat="1" applyFont="1" applyFill="1" applyBorder="1" applyAlignment="1">
      <alignment vertical="center"/>
    </xf>
    <xf numFmtId="0" fontId="4" fillId="2" borderId="74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176" fontId="4" fillId="2" borderId="0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4" fillId="0" borderId="46" xfId="0" applyFont="1" applyBorder="1" applyAlignment="1">
      <alignment vertical="center"/>
    </xf>
    <xf numFmtId="176" fontId="4" fillId="2" borderId="47" xfId="0" applyNumberFormat="1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7" fillId="3" borderId="1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47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 wrapText="1"/>
    </xf>
    <xf numFmtId="178" fontId="7" fillId="3" borderId="45" xfId="0" applyNumberFormat="1" applyFont="1" applyFill="1" applyBorder="1" applyAlignment="1">
      <alignment horizontal="center" vertical="center"/>
    </xf>
    <xf numFmtId="178" fontId="7" fillId="3" borderId="75" xfId="0" applyNumberFormat="1" applyFont="1" applyFill="1" applyBorder="1" applyAlignment="1">
      <alignment horizontal="left" vertical="center"/>
    </xf>
    <xf numFmtId="178" fontId="7" fillId="3" borderId="42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7" fillId="3" borderId="76" xfId="0" applyFont="1" applyFill="1" applyBorder="1" applyAlignment="1">
      <alignment horizontal="left" vertical="center"/>
    </xf>
    <xf numFmtId="0" fontId="7" fillId="3" borderId="55" xfId="0" applyFont="1" applyFill="1" applyBorder="1" applyAlignment="1">
      <alignment horizontal="left" vertical="center"/>
    </xf>
    <xf numFmtId="0" fontId="15" fillId="3" borderId="51" xfId="0" applyFont="1" applyFill="1" applyBorder="1" applyAlignment="1">
      <alignment horizontal="left" vertical="center"/>
    </xf>
    <xf numFmtId="0" fontId="7" fillId="3" borderId="53" xfId="0" applyFont="1" applyFill="1" applyBorder="1" applyAlignment="1">
      <alignment horizontal="left" vertical="center"/>
    </xf>
    <xf numFmtId="181" fontId="7" fillId="8" borderId="55" xfId="0" applyNumberFormat="1" applyFont="1" applyFill="1" applyBorder="1" applyAlignment="1">
      <alignment horizontal="left" vertical="center"/>
    </xf>
    <xf numFmtId="0" fontId="7" fillId="3" borderId="46" xfId="0" applyFont="1" applyFill="1" applyBorder="1" applyAlignment="1">
      <alignment horizontal="left" vertical="center"/>
    </xf>
    <xf numFmtId="182" fontId="3" fillId="3" borderId="47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16" fillId="0" borderId="3" xfId="0" applyFont="1" applyFill="1" applyBorder="1" applyAlignment="1">
      <alignment vertical="center"/>
    </xf>
    <xf numFmtId="0" fontId="16" fillId="2" borderId="3" xfId="0" applyFont="1" applyFill="1" applyBorder="1" applyAlignment="1">
      <alignment vertical="center"/>
    </xf>
    <xf numFmtId="0" fontId="17" fillId="10" borderId="47" xfId="0" applyFont="1" applyFill="1" applyBorder="1" applyAlignment="1">
      <alignment vertical="center"/>
    </xf>
    <xf numFmtId="0" fontId="3" fillId="11" borderId="47" xfId="0" applyFont="1" applyFill="1" applyBorder="1" applyAlignment="1">
      <alignment vertical="center"/>
    </xf>
    <xf numFmtId="0" fontId="3" fillId="12" borderId="47" xfId="0" applyFont="1" applyFill="1" applyBorder="1" applyAlignment="1">
      <alignment vertical="center"/>
    </xf>
    <xf numFmtId="181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0" fontId="0" fillId="0" borderId="87" xfId="0" applyBorder="1" applyAlignment="1">
      <alignment vertical="center"/>
    </xf>
    <xf numFmtId="0" fontId="4" fillId="0" borderId="88" xfId="0" applyFont="1" applyBorder="1" applyAlignment="1">
      <alignment vertical="center"/>
    </xf>
    <xf numFmtId="0" fontId="4" fillId="2" borderId="81" xfId="0" applyFont="1" applyFill="1" applyBorder="1" applyAlignment="1">
      <alignment vertical="center"/>
    </xf>
    <xf numFmtId="0" fontId="4" fillId="0" borderId="83" xfId="0" applyFont="1" applyBorder="1" applyAlignment="1">
      <alignment vertical="center"/>
    </xf>
    <xf numFmtId="0" fontId="16" fillId="2" borderId="87" xfId="0" applyFont="1" applyFill="1" applyBorder="1" applyAlignment="1">
      <alignment vertical="center"/>
    </xf>
    <xf numFmtId="0" fontId="4" fillId="0" borderId="82" xfId="0" applyFont="1" applyBorder="1" applyAlignment="1">
      <alignment vertical="center"/>
    </xf>
    <xf numFmtId="0" fontId="3" fillId="0" borderId="89" xfId="0" applyFont="1" applyBorder="1" applyAlignment="1">
      <alignment vertical="center"/>
    </xf>
    <xf numFmtId="0" fontId="4" fillId="0" borderId="90" xfId="0" applyFont="1" applyBorder="1" applyAlignment="1">
      <alignment vertical="center"/>
    </xf>
    <xf numFmtId="0" fontId="4" fillId="0" borderId="91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92" xfId="0" applyBorder="1" applyAlignment="1">
      <alignment vertical="center"/>
    </xf>
    <xf numFmtId="0" fontId="4" fillId="0" borderId="93" xfId="0" applyFont="1" applyBorder="1" applyAlignment="1">
      <alignment vertical="center"/>
    </xf>
    <xf numFmtId="0" fontId="4" fillId="2" borderId="84" xfId="0" applyFont="1" applyFill="1" applyBorder="1" applyAlignment="1">
      <alignment vertical="center"/>
    </xf>
    <xf numFmtId="0" fontId="4" fillId="0" borderId="85" xfId="0" applyFont="1" applyBorder="1" applyAlignment="1">
      <alignment vertical="center"/>
    </xf>
    <xf numFmtId="0" fontId="16" fillId="2" borderId="92" xfId="0" applyFont="1" applyFill="1" applyBorder="1" applyAlignment="1">
      <alignment vertical="center"/>
    </xf>
    <xf numFmtId="0" fontId="4" fillId="0" borderId="77" xfId="0" applyFont="1" applyBorder="1" applyAlignment="1">
      <alignment vertical="center"/>
    </xf>
    <xf numFmtId="0" fontId="3" fillId="0" borderId="84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80" fontId="3" fillId="2" borderId="2" xfId="1" applyNumberFormat="1" applyFont="1" applyFill="1" applyBorder="1" applyAlignment="1">
      <alignment vertical="center"/>
    </xf>
    <xf numFmtId="180" fontId="3" fillId="2" borderId="3" xfId="1" applyNumberFormat="1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94" xfId="0" applyBorder="1" applyAlignment="1">
      <alignment vertical="center"/>
    </xf>
    <xf numFmtId="0" fontId="4" fillId="0" borderId="95" xfId="0" applyFont="1" applyBorder="1" applyAlignment="1">
      <alignment vertical="center"/>
    </xf>
    <xf numFmtId="0" fontId="0" fillId="0" borderId="96" xfId="0" applyBorder="1" applyAlignment="1">
      <alignment vertical="center"/>
    </xf>
    <xf numFmtId="0" fontId="0" fillId="0" borderId="97" xfId="0" applyBorder="1" applyAlignment="1">
      <alignment vertical="center"/>
    </xf>
    <xf numFmtId="0" fontId="4" fillId="0" borderId="96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81" fontId="4" fillId="0" borderId="97" xfId="0" applyNumberFormat="1" applyFont="1" applyBorder="1" applyAlignment="1">
      <alignment vertical="center"/>
    </xf>
    <xf numFmtId="0" fontId="0" fillId="0" borderId="98" xfId="0" applyBorder="1" applyAlignment="1">
      <alignment vertical="center"/>
    </xf>
    <xf numFmtId="0" fontId="0" fillId="0" borderId="99" xfId="0" applyBorder="1" applyAlignment="1">
      <alignment vertical="center"/>
    </xf>
    <xf numFmtId="0" fontId="4" fillId="0" borderId="99" xfId="0" applyFont="1" applyBorder="1" applyAlignment="1">
      <alignment vertical="center"/>
    </xf>
    <xf numFmtId="0" fontId="16" fillId="2" borderId="100" xfId="0" applyFont="1" applyFill="1" applyBorder="1" applyAlignment="1">
      <alignment vertical="center"/>
    </xf>
    <xf numFmtId="0" fontId="4" fillId="0" borderId="86" xfId="0" applyFont="1" applyBorder="1" applyAlignment="1">
      <alignment vertical="center"/>
    </xf>
    <xf numFmtId="0" fontId="4" fillId="0" borderId="101" xfId="0" applyFont="1" applyBorder="1" applyAlignment="1">
      <alignment vertical="center"/>
    </xf>
    <xf numFmtId="0" fontId="4" fillId="0" borderId="98" xfId="0" applyFont="1" applyBorder="1" applyAlignment="1">
      <alignment vertical="center"/>
    </xf>
    <xf numFmtId="0" fontId="4" fillId="0" borderId="102" xfId="0" applyFont="1" applyBorder="1" applyAlignment="1">
      <alignment vertical="center"/>
    </xf>
    <xf numFmtId="181" fontId="4" fillId="0" borderId="99" xfId="0" applyNumberFormat="1" applyFont="1" applyBorder="1" applyAlignment="1">
      <alignment vertical="center"/>
    </xf>
    <xf numFmtId="181" fontId="4" fillId="0" borderId="0" xfId="0" applyNumberFormat="1" applyFont="1" applyAlignment="1">
      <alignment vertical="center"/>
    </xf>
    <xf numFmtId="0" fontId="3" fillId="2" borderId="3" xfId="1" applyNumberFormat="1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16" fillId="4" borderId="3" xfId="0" applyFont="1" applyFill="1" applyBorder="1" applyAlignment="1">
      <alignment vertical="center"/>
    </xf>
    <xf numFmtId="0" fontId="4" fillId="2" borderId="47" xfId="0" applyFont="1" applyFill="1" applyBorder="1" applyAlignment="1">
      <alignment vertical="center"/>
    </xf>
    <xf numFmtId="0" fontId="4" fillId="0" borderId="47" xfId="0" applyFont="1" applyFill="1" applyBorder="1" applyAlignment="1">
      <alignment vertical="center"/>
    </xf>
    <xf numFmtId="0" fontId="4" fillId="9" borderId="47" xfId="0" applyFont="1" applyFill="1" applyBorder="1" applyAlignment="1">
      <alignment vertical="center"/>
    </xf>
    <xf numFmtId="0" fontId="4" fillId="2" borderId="104" xfId="0" applyFont="1" applyFill="1" applyBorder="1" applyAlignment="1">
      <alignment vertical="center"/>
    </xf>
    <xf numFmtId="0" fontId="4" fillId="2" borderId="105" xfId="0" applyFont="1" applyFill="1" applyBorder="1" applyAlignment="1">
      <alignment vertical="center"/>
    </xf>
    <xf numFmtId="0" fontId="4" fillId="10" borderId="3" xfId="0" applyFont="1" applyFill="1" applyBorder="1" applyAlignment="1">
      <alignment vertical="center"/>
    </xf>
    <xf numFmtId="0" fontId="4" fillId="13" borderId="3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16" fillId="2" borderId="5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 wrapText="1"/>
    </xf>
    <xf numFmtId="0" fontId="7" fillId="3" borderId="46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9" fontId="3" fillId="2" borderId="106" xfId="1" applyFont="1" applyFill="1" applyBorder="1" applyAlignment="1">
      <alignment vertical="center"/>
    </xf>
    <xf numFmtId="0" fontId="3" fillId="2" borderId="107" xfId="0" applyFont="1" applyFill="1" applyBorder="1" applyAlignment="1">
      <alignment vertical="center"/>
    </xf>
    <xf numFmtId="178" fontId="7" fillId="3" borderId="38" xfId="0" applyNumberFormat="1" applyFont="1" applyFill="1" applyBorder="1" applyAlignment="1">
      <alignment horizontal="center" vertical="center"/>
    </xf>
    <xf numFmtId="178" fontId="7" fillId="3" borderId="108" xfId="0" applyNumberFormat="1" applyFont="1" applyFill="1" applyBorder="1" applyAlignment="1">
      <alignment horizontal="left" vertical="center"/>
    </xf>
    <xf numFmtId="178" fontId="7" fillId="3" borderId="109" xfId="0" applyNumberFormat="1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left" vertical="center"/>
    </xf>
    <xf numFmtId="181" fontId="7" fillId="8" borderId="3" xfId="0" applyNumberFormat="1" applyFont="1" applyFill="1" applyBorder="1" applyAlignment="1">
      <alignment horizontal="left" vertical="center"/>
    </xf>
    <xf numFmtId="182" fontId="3" fillId="3" borderId="3" xfId="0" applyNumberFormat="1" applyFont="1" applyFill="1" applyBorder="1" applyAlignment="1">
      <alignment horizontal="left" vertical="center"/>
    </xf>
    <xf numFmtId="184" fontId="4" fillId="2" borderId="3" xfId="0" applyNumberFormat="1" applyFont="1" applyFill="1" applyBorder="1" applyAlignment="1">
      <alignment horizontal="center" vertical="center"/>
    </xf>
    <xf numFmtId="0" fontId="4" fillId="7" borderId="3" xfId="0" applyFont="1" applyFill="1" applyBorder="1" applyAlignment="1">
      <alignment vertical="center"/>
    </xf>
    <xf numFmtId="9" fontId="4" fillId="2" borderId="3" xfId="1" applyFont="1" applyFill="1" applyBorder="1" applyAlignment="1">
      <alignment vertical="center"/>
    </xf>
    <xf numFmtId="0" fontId="16" fillId="5" borderId="3" xfId="0" applyFont="1" applyFill="1" applyBorder="1" applyAlignment="1">
      <alignment vertical="center"/>
    </xf>
    <xf numFmtId="0" fontId="7" fillId="3" borderId="47" xfId="0" applyFont="1" applyFill="1" applyBorder="1" applyAlignment="1">
      <alignment horizontal="left" vertical="center"/>
    </xf>
    <xf numFmtId="0" fontId="3" fillId="2" borderId="110" xfId="0" applyFont="1" applyFill="1" applyBorder="1" applyAlignment="1">
      <alignment vertical="center"/>
    </xf>
    <xf numFmtId="0" fontId="3" fillId="2" borderId="111" xfId="0" applyFont="1" applyFill="1" applyBorder="1" applyAlignment="1">
      <alignment vertical="center"/>
    </xf>
    <xf numFmtId="0" fontId="3" fillId="2" borderId="112" xfId="0" applyFont="1" applyFill="1" applyBorder="1" applyAlignment="1">
      <alignment vertical="center"/>
    </xf>
    <xf numFmtId="0" fontId="13" fillId="2" borderId="47" xfId="0" applyFont="1" applyFill="1" applyBorder="1" applyAlignment="1">
      <alignment vertical="center"/>
    </xf>
    <xf numFmtId="0" fontId="10" fillId="2" borderId="47" xfId="0" applyFont="1" applyFill="1" applyBorder="1" applyAlignment="1">
      <alignment vertical="center"/>
    </xf>
    <xf numFmtId="0" fontId="10" fillId="2" borderId="103" xfId="0" applyFont="1" applyFill="1" applyBorder="1" applyAlignment="1">
      <alignment vertical="center"/>
    </xf>
    <xf numFmtId="183" fontId="4" fillId="2" borderId="103" xfId="0" applyNumberFormat="1" applyFont="1" applyFill="1" applyBorder="1" applyAlignment="1">
      <alignment vertical="center"/>
    </xf>
    <xf numFmtId="181" fontId="4" fillId="2" borderId="104" xfId="0" applyNumberFormat="1" applyFont="1" applyFill="1" applyBorder="1" applyAlignment="1">
      <alignment vertical="center"/>
    </xf>
    <xf numFmtId="9" fontId="3" fillId="2" borderId="78" xfId="1" applyFont="1" applyFill="1" applyBorder="1" applyAlignment="1">
      <alignment vertical="center"/>
    </xf>
    <xf numFmtId="0" fontId="3" fillId="2" borderId="80" xfId="0" applyFont="1" applyFill="1" applyBorder="1" applyAlignment="1">
      <alignment vertical="center"/>
    </xf>
    <xf numFmtId="0" fontId="3" fillId="2" borderId="79" xfId="0" applyFont="1" applyFill="1" applyBorder="1" applyAlignment="1">
      <alignment vertical="center"/>
    </xf>
    <xf numFmtId="183" fontId="4" fillId="2" borderId="3" xfId="0" applyNumberFormat="1" applyFont="1" applyFill="1" applyBorder="1" applyAlignment="1">
      <alignment vertical="center"/>
    </xf>
    <xf numFmtId="0" fontId="3" fillId="5" borderId="111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</cellXfs>
  <cellStyles count="2">
    <cellStyle name="백분율" xfId="1" builtinId="5"/>
    <cellStyle name="표준" xfId="0" builtinId="0"/>
  </cellStyles>
  <dxfs count="1433"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b val="0"/>
        <i/>
        <color theme="0" tint="-0.24994659260841701"/>
      </font>
      <fill>
        <patternFill>
          <bgColor theme="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b val="0"/>
        <i/>
        <color theme="0" tint="-0.24994659260841701"/>
      </font>
      <fill>
        <patternFill>
          <bgColor theme="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377030</xdr:colOff>
      <xdr:row>67</xdr:row>
      <xdr:rowOff>119062</xdr:rowOff>
    </xdr:from>
    <xdr:to>
      <xdr:col>5</xdr:col>
      <xdr:colOff>976311</xdr:colOff>
      <xdr:row>72</xdr:row>
      <xdr:rowOff>130968</xdr:rowOff>
    </xdr:to>
    <xdr:sp macro="" textlink="">
      <xdr:nvSpPr>
        <xdr:cNvPr id="4" name="직사각형 3"/>
        <xdr:cNvSpPr/>
      </xdr:nvSpPr>
      <xdr:spPr>
        <a:xfrm>
          <a:off x="1462880" y="14187487"/>
          <a:ext cx="4256881" cy="10596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개발진척도에 따라 개발담당자는 유동적으로 변경가능</a:t>
          </a:r>
          <a:endParaRPr lang="en-US" altLang="ko-K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"/>
  <sheetViews>
    <sheetView showGridLines="0" zoomScale="70" zoomScaleNormal="70" workbookViewId="0">
      <pane xSplit="8" ySplit="6" topLeftCell="M7" activePane="bottomRight" state="frozen"/>
      <selection pane="topRight" activeCell="I1" sqref="I1"/>
      <selection pane="bottomLeft" activeCell="A7" sqref="A7"/>
      <selection pane="bottomRight" activeCell="N39" sqref="N39"/>
    </sheetView>
  </sheetViews>
  <sheetFormatPr defaultRowHeight="16.5" outlineLevelRow="1" x14ac:dyDescent="0.3"/>
  <cols>
    <col min="1" max="1" width="2.625" customWidth="1"/>
    <col min="2" max="3" width="5" customWidth="1"/>
    <col min="4" max="4" width="17.625" customWidth="1"/>
    <col min="5" max="5" width="12.5" customWidth="1"/>
    <col min="6" max="6" width="27.625" bestFit="1" customWidth="1"/>
    <col min="7" max="8" width="21" customWidth="1"/>
    <col min="9" max="12" width="8.75" customWidth="1"/>
    <col min="13" max="31" width="11.25" customWidth="1"/>
  </cols>
  <sheetData>
    <row r="1" spans="1:31" x14ac:dyDescent="0.3">
      <c r="A1" s="68"/>
      <c r="B1" s="1" t="s">
        <v>0</v>
      </c>
      <c r="C1" s="2"/>
      <c r="D1" s="3">
        <v>43247.95508576389</v>
      </c>
      <c r="E1" s="4"/>
      <c r="F1" s="4"/>
      <c r="G1" s="4"/>
      <c r="H1" s="4"/>
      <c r="I1" s="4"/>
      <c r="J1" s="4"/>
      <c r="K1" s="4"/>
      <c r="L1" s="4"/>
      <c r="M1" s="5">
        <v>43234</v>
      </c>
      <c r="N1" s="5">
        <f t="shared" ref="N1:AE1" si="0">M2+3</f>
        <v>43241</v>
      </c>
      <c r="O1" s="5">
        <f t="shared" si="0"/>
        <v>43248</v>
      </c>
      <c r="P1" s="5">
        <f t="shared" si="0"/>
        <v>43255</v>
      </c>
      <c r="Q1" s="5">
        <f t="shared" si="0"/>
        <v>43262</v>
      </c>
      <c r="R1" s="5">
        <f t="shared" si="0"/>
        <v>43269</v>
      </c>
      <c r="S1" s="5">
        <f t="shared" si="0"/>
        <v>43276</v>
      </c>
      <c r="T1" s="5">
        <f t="shared" si="0"/>
        <v>43283</v>
      </c>
      <c r="U1" s="5">
        <f t="shared" si="0"/>
        <v>43290</v>
      </c>
      <c r="V1" s="5">
        <f t="shared" si="0"/>
        <v>43297</v>
      </c>
      <c r="W1" s="5">
        <f t="shared" si="0"/>
        <v>43304</v>
      </c>
      <c r="X1" s="5">
        <f t="shared" si="0"/>
        <v>43311</v>
      </c>
      <c r="Y1" s="5">
        <f t="shared" si="0"/>
        <v>43318</v>
      </c>
      <c r="Z1" s="5">
        <f t="shared" si="0"/>
        <v>43325</v>
      </c>
      <c r="AA1" s="5">
        <f t="shared" si="0"/>
        <v>43332</v>
      </c>
      <c r="AB1" s="5">
        <f t="shared" si="0"/>
        <v>43339</v>
      </c>
      <c r="AC1" s="5">
        <f t="shared" si="0"/>
        <v>43346</v>
      </c>
      <c r="AD1" s="5">
        <f t="shared" si="0"/>
        <v>43353</v>
      </c>
      <c r="AE1" s="5">
        <f t="shared" si="0"/>
        <v>43360</v>
      </c>
    </row>
    <row r="2" spans="1:31" x14ac:dyDescent="0.3">
      <c r="A2" s="68"/>
      <c r="B2" s="1" t="s">
        <v>1</v>
      </c>
      <c r="C2" s="2"/>
      <c r="D2" s="6">
        <f ca="1">NOW()</f>
        <v>43248.802342129631</v>
      </c>
      <c r="E2" s="4"/>
      <c r="F2" s="4"/>
      <c r="G2" s="4"/>
      <c r="H2" s="4"/>
      <c r="I2" s="4"/>
      <c r="J2" s="4"/>
      <c r="K2" s="4"/>
      <c r="L2" s="4"/>
      <c r="M2" s="5">
        <v>43238</v>
      </c>
      <c r="N2" s="5">
        <f t="shared" ref="N2:AE2" si="1">N1+4</f>
        <v>43245</v>
      </c>
      <c r="O2" s="5">
        <f t="shared" si="1"/>
        <v>43252</v>
      </c>
      <c r="P2" s="5">
        <f t="shared" si="1"/>
        <v>43259</v>
      </c>
      <c r="Q2" s="5">
        <f t="shared" si="1"/>
        <v>43266</v>
      </c>
      <c r="R2" s="5">
        <f t="shared" si="1"/>
        <v>43273</v>
      </c>
      <c r="S2" s="5">
        <f t="shared" si="1"/>
        <v>43280</v>
      </c>
      <c r="T2" s="5">
        <f t="shared" si="1"/>
        <v>43287</v>
      </c>
      <c r="U2" s="5">
        <f t="shared" si="1"/>
        <v>43294</v>
      </c>
      <c r="V2" s="5">
        <f t="shared" si="1"/>
        <v>43301</v>
      </c>
      <c r="W2" s="5">
        <f t="shared" si="1"/>
        <v>43308</v>
      </c>
      <c r="X2" s="5">
        <f t="shared" si="1"/>
        <v>43315</v>
      </c>
      <c r="Y2" s="5">
        <f t="shared" si="1"/>
        <v>43322</v>
      </c>
      <c r="Z2" s="5">
        <f t="shared" si="1"/>
        <v>43329</v>
      </c>
      <c r="AA2" s="5">
        <f t="shared" si="1"/>
        <v>43336</v>
      </c>
      <c r="AB2" s="5">
        <f t="shared" si="1"/>
        <v>43343</v>
      </c>
      <c r="AC2" s="5">
        <f t="shared" si="1"/>
        <v>43350</v>
      </c>
      <c r="AD2" s="5">
        <f t="shared" si="1"/>
        <v>43357</v>
      </c>
      <c r="AE2" s="5">
        <f t="shared" si="1"/>
        <v>43364</v>
      </c>
    </row>
    <row r="3" spans="1:31" ht="20.25" x14ac:dyDescent="0.3">
      <c r="A3" s="69"/>
      <c r="B3" s="225" t="s">
        <v>36</v>
      </c>
      <c r="C3" s="226"/>
      <c r="D3" s="226"/>
      <c r="E3" s="226"/>
      <c r="F3" s="226"/>
      <c r="G3" s="226"/>
      <c r="H3" s="226"/>
      <c r="I3" s="67"/>
      <c r="J3" s="67"/>
      <c r="K3" s="67"/>
      <c r="L3" s="67"/>
      <c r="M3" s="70" t="s">
        <v>37</v>
      </c>
      <c r="N3" s="71"/>
      <c r="O3" s="70" t="s">
        <v>38</v>
      </c>
      <c r="P3" s="72"/>
      <c r="Q3" s="72"/>
      <c r="R3" s="72"/>
      <c r="S3" s="71"/>
      <c r="T3" s="70" t="s">
        <v>39</v>
      </c>
      <c r="U3" s="72"/>
      <c r="V3" s="72"/>
      <c r="W3" s="71"/>
      <c r="X3" s="70" t="s">
        <v>40</v>
      </c>
      <c r="Y3" s="72"/>
      <c r="Z3" s="72"/>
      <c r="AA3" s="71"/>
      <c r="AB3" s="72" t="s">
        <v>41</v>
      </c>
      <c r="AC3" s="72"/>
      <c r="AD3" s="72"/>
      <c r="AE3" s="71"/>
    </row>
    <row r="4" spans="1:31" x14ac:dyDescent="0.3">
      <c r="A4" s="69"/>
      <c r="B4" s="73" t="s">
        <v>42</v>
      </c>
      <c r="C4" s="74"/>
      <c r="D4" s="74"/>
      <c r="E4" s="75"/>
      <c r="F4" s="75" t="s">
        <v>43</v>
      </c>
      <c r="G4" s="76" t="s">
        <v>44</v>
      </c>
      <c r="H4" s="76" t="s">
        <v>45</v>
      </c>
      <c r="I4" s="74"/>
      <c r="J4" s="74"/>
      <c r="K4" s="74"/>
      <c r="L4" s="74"/>
      <c r="M4" s="77" t="str">
        <f t="shared" ref="M4:AE4" si="2">MONTH(M1)&amp;"/"&amp;DAY(M1)&amp;"~"&amp;MONTH(M2)&amp;"/"&amp;DAY(M2)</f>
        <v>5/14~5/18</v>
      </c>
      <c r="N4" s="78" t="str">
        <f t="shared" si="2"/>
        <v>5/21~5/25</v>
      </c>
      <c r="O4" s="77" t="str">
        <f t="shared" si="2"/>
        <v>5/28~6/1</v>
      </c>
      <c r="P4" s="79" t="str">
        <f t="shared" si="2"/>
        <v>6/4~6/8</v>
      </c>
      <c r="Q4" s="79" t="str">
        <f t="shared" si="2"/>
        <v>6/11~6/15</v>
      </c>
      <c r="R4" s="79" t="str">
        <f t="shared" si="2"/>
        <v>6/18~6/22</v>
      </c>
      <c r="S4" s="78" t="str">
        <f t="shared" si="2"/>
        <v>6/25~6/29</v>
      </c>
      <c r="T4" s="77" t="str">
        <f t="shared" si="2"/>
        <v>7/2~7/6</v>
      </c>
      <c r="U4" s="79" t="str">
        <f t="shared" si="2"/>
        <v>7/9~7/13</v>
      </c>
      <c r="V4" s="79" t="str">
        <f t="shared" si="2"/>
        <v>7/16~7/20</v>
      </c>
      <c r="W4" s="78" t="str">
        <f t="shared" si="2"/>
        <v>7/23~7/27</v>
      </c>
      <c r="X4" s="77" t="str">
        <f t="shared" si="2"/>
        <v>7/30~8/3</v>
      </c>
      <c r="Y4" s="79" t="str">
        <f t="shared" si="2"/>
        <v>8/6~8/10</v>
      </c>
      <c r="Z4" s="79" t="str">
        <f t="shared" si="2"/>
        <v>8/13~8/17</v>
      </c>
      <c r="AA4" s="78" t="str">
        <f t="shared" si="2"/>
        <v>8/20~8/24</v>
      </c>
      <c r="AB4" s="80" t="str">
        <f t="shared" si="2"/>
        <v>8/27~8/31</v>
      </c>
      <c r="AC4" s="79" t="str">
        <f t="shared" si="2"/>
        <v>9/3~9/7</v>
      </c>
      <c r="AD4" s="81" t="str">
        <f t="shared" si="2"/>
        <v>9/10~9/14</v>
      </c>
      <c r="AE4" s="82" t="str">
        <f t="shared" si="2"/>
        <v>9/17~9/21</v>
      </c>
    </row>
    <row r="5" spans="1:31" x14ac:dyDescent="0.3">
      <c r="A5" s="69"/>
      <c r="B5" s="10"/>
      <c r="C5" s="11"/>
      <c r="D5" s="11"/>
      <c r="E5" s="83"/>
      <c r="F5" s="83"/>
      <c r="G5" s="84"/>
      <c r="H5" s="84"/>
      <c r="I5" s="85"/>
      <c r="J5" s="85"/>
      <c r="K5" s="85"/>
      <c r="L5" s="85"/>
      <c r="M5" s="86">
        <v>1</v>
      </c>
      <c r="N5" s="87">
        <f t="shared" ref="N5:U5" si="3">M5+1</f>
        <v>2</v>
      </c>
      <c r="O5" s="86">
        <f t="shared" si="3"/>
        <v>3</v>
      </c>
      <c r="P5" s="88">
        <f t="shared" si="3"/>
        <v>4</v>
      </c>
      <c r="Q5" s="88">
        <f t="shared" si="3"/>
        <v>5</v>
      </c>
      <c r="R5" s="88">
        <f t="shared" si="3"/>
        <v>6</v>
      </c>
      <c r="S5" s="87">
        <f t="shared" si="3"/>
        <v>7</v>
      </c>
      <c r="T5" s="86">
        <f t="shared" si="3"/>
        <v>8</v>
      </c>
      <c r="U5" s="88">
        <f t="shared" si="3"/>
        <v>9</v>
      </c>
      <c r="V5" s="88">
        <v>10</v>
      </c>
      <c r="W5" s="87">
        <v>11</v>
      </c>
      <c r="X5" s="86">
        <f t="shared" ref="X5:AD5" si="4">W5+1</f>
        <v>12</v>
      </c>
      <c r="Y5" s="88">
        <f t="shared" si="4"/>
        <v>13</v>
      </c>
      <c r="Z5" s="88">
        <f t="shared" si="4"/>
        <v>14</v>
      </c>
      <c r="AA5" s="87">
        <f t="shared" si="4"/>
        <v>15</v>
      </c>
      <c r="AB5" s="89">
        <f t="shared" si="4"/>
        <v>16</v>
      </c>
      <c r="AC5" s="88">
        <f t="shared" si="4"/>
        <v>17</v>
      </c>
      <c r="AD5" s="90">
        <f t="shared" si="4"/>
        <v>18</v>
      </c>
      <c r="AE5" s="91">
        <f>AD5+1</f>
        <v>19</v>
      </c>
    </row>
    <row r="6" spans="1:31" x14ac:dyDescent="0.3">
      <c r="A6" s="69"/>
      <c r="B6" s="92"/>
      <c r="C6" s="93"/>
      <c r="D6" s="93"/>
      <c r="E6" s="94"/>
      <c r="F6" s="94"/>
      <c r="G6" s="95"/>
      <c r="H6" s="95"/>
      <c r="I6" s="96" t="s">
        <v>61</v>
      </c>
      <c r="J6" s="97" t="s">
        <v>62</v>
      </c>
      <c r="K6" s="98" t="s">
        <v>63</v>
      </c>
      <c r="L6" s="99" t="s">
        <v>64</v>
      </c>
      <c r="M6" s="100">
        <f t="shared" ref="M6:AE6" si="5">M1</f>
        <v>43234</v>
      </c>
      <c r="N6" s="100">
        <f t="shared" si="5"/>
        <v>43241</v>
      </c>
      <c r="O6" s="100">
        <f t="shared" si="5"/>
        <v>43248</v>
      </c>
      <c r="P6" s="100">
        <f t="shared" si="5"/>
        <v>43255</v>
      </c>
      <c r="Q6" s="100">
        <f t="shared" si="5"/>
        <v>43262</v>
      </c>
      <c r="R6" s="100">
        <f t="shared" si="5"/>
        <v>43269</v>
      </c>
      <c r="S6" s="100">
        <f t="shared" si="5"/>
        <v>43276</v>
      </c>
      <c r="T6" s="100">
        <f t="shared" si="5"/>
        <v>43283</v>
      </c>
      <c r="U6" s="100">
        <f t="shared" si="5"/>
        <v>43290</v>
      </c>
      <c r="V6" s="100">
        <f t="shared" si="5"/>
        <v>43297</v>
      </c>
      <c r="W6" s="100">
        <f t="shared" si="5"/>
        <v>43304</v>
      </c>
      <c r="X6" s="100">
        <f t="shared" si="5"/>
        <v>43311</v>
      </c>
      <c r="Y6" s="100">
        <f t="shared" si="5"/>
        <v>43318</v>
      </c>
      <c r="Z6" s="100">
        <f t="shared" si="5"/>
        <v>43325</v>
      </c>
      <c r="AA6" s="100">
        <f t="shared" si="5"/>
        <v>43332</v>
      </c>
      <c r="AB6" s="100">
        <f t="shared" si="5"/>
        <v>43339</v>
      </c>
      <c r="AC6" s="100">
        <f t="shared" si="5"/>
        <v>43346</v>
      </c>
      <c r="AD6" s="101">
        <f t="shared" si="5"/>
        <v>43353</v>
      </c>
      <c r="AE6" s="101">
        <f t="shared" si="5"/>
        <v>43360</v>
      </c>
    </row>
    <row r="7" spans="1:31" x14ac:dyDescent="0.3">
      <c r="A7" s="69"/>
      <c r="B7" s="102" t="s">
        <v>65</v>
      </c>
      <c r="C7" s="20"/>
      <c r="D7" s="20"/>
      <c r="E7" s="20"/>
      <c r="F7" s="103"/>
      <c r="G7" s="103"/>
      <c r="H7" s="103"/>
      <c r="I7" s="104">
        <f t="shared" ref="I7" si="6">IFERROR(J7/L7,"")</f>
        <v>0</v>
      </c>
      <c r="J7" s="105">
        <f>SUM(J8:J16)</f>
        <v>0</v>
      </c>
      <c r="K7" s="105">
        <f>SUM(K8:K16)</f>
        <v>0</v>
      </c>
      <c r="L7" s="106">
        <f>SUM(L8:L16)</f>
        <v>31</v>
      </c>
      <c r="M7" s="107">
        <v>1</v>
      </c>
      <c r="N7" s="107">
        <v>1</v>
      </c>
      <c r="O7" s="107">
        <v>1</v>
      </c>
      <c r="P7" s="107">
        <v>1</v>
      </c>
      <c r="Q7" s="107">
        <v>1</v>
      </c>
      <c r="R7" s="107">
        <v>1</v>
      </c>
      <c r="S7" s="107">
        <v>1</v>
      </c>
      <c r="T7" s="107">
        <v>1</v>
      </c>
      <c r="U7" s="107">
        <v>1</v>
      </c>
      <c r="V7" s="107">
        <v>1</v>
      </c>
      <c r="W7" s="107">
        <v>1</v>
      </c>
      <c r="X7" s="107">
        <v>1</v>
      </c>
      <c r="Y7" s="107">
        <v>1</v>
      </c>
      <c r="Z7" s="107">
        <v>1</v>
      </c>
      <c r="AA7" s="107">
        <v>1</v>
      </c>
      <c r="AB7" s="107"/>
      <c r="AC7" s="107"/>
      <c r="AD7" s="108"/>
      <c r="AE7" s="109"/>
    </row>
    <row r="8" spans="1:31" x14ac:dyDescent="0.3">
      <c r="A8" s="69"/>
      <c r="B8" s="102"/>
      <c r="C8" s="20" t="s">
        <v>66</v>
      </c>
      <c r="D8" s="20"/>
      <c r="E8" s="20"/>
      <c r="F8" s="110" t="s">
        <v>10</v>
      </c>
      <c r="G8" s="110"/>
      <c r="H8" s="110" t="s">
        <v>67</v>
      </c>
      <c r="I8" s="111">
        <f>IFERROR(J8/L8,"")</f>
        <v>0</v>
      </c>
      <c r="J8" s="112">
        <v>0</v>
      </c>
      <c r="K8" s="112">
        <v>0</v>
      </c>
      <c r="L8" s="113">
        <f>SUM(M8:AE8)/2</f>
        <v>1</v>
      </c>
      <c r="M8" s="114"/>
      <c r="N8" s="114">
        <v>2</v>
      </c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5"/>
      <c r="AE8" s="116"/>
    </row>
    <row r="9" spans="1:31" x14ac:dyDescent="0.3">
      <c r="A9" s="117"/>
      <c r="B9" s="102"/>
      <c r="C9" s="20" t="s">
        <v>46</v>
      </c>
      <c r="D9" s="20"/>
      <c r="E9" s="20"/>
      <c r="F9" s="110" t="s">
        <v>69</v>
      </c>
      <c r="G9" s="110"/>
      <c r="H9" s="110"/>
      <c r="I9" s="111">
        <f>IFERROR(J9/L9,"")</f>
        <v>0</v>
      </c>
      <c r="J9" s="112">
        <v>0</v>
      </c>
      <c r="K9" s="112">
        <v>0</v>
      </c>
      <c r="L9" s="113">
        <f>SUM(M9:AE9)/2</f>
        <v>3</v>
      </c>
      <c r="M9" s="24">
        <v>2</v>
      </c>
      <c r="N9" s="24">
        <v>2</v>
      </c>
      <c r="O9" s="24">
        <v>2</v>
      </c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44"/>
      <c r="AE9" s="43"/>
    </row>
    <row r="10" spans="1:31" x14ac:dyDescent="0.3">
      <c r="A10" s="69"/>
      <c r="B10" s="102"/>
      <c r="C10" s="20" t="s">
        <v>68</v>
      </c>
      <c r="D10" s="20"/>
      <c r="E10" s="20"/>
      <c r="F10" s="110" t="s">
        <v>69</v>
      </c>
      <c r="G10" s="110"/>
      <c r="H10" s="110" t="s">
        <v>70</v>
      </c>
      <c r="I10" s="111">
        <f>IFERROR(J10/L10,"")</f>
        <v>0</v>
      </c>
      <c r="J10" s="112">
        <v>0</v>
      </c>
      <c r="K10" s="112">
        <v>0</v>
      </c>
      <c r="L10" s="113">
        <f>SUM(M10:AE10)/2</f>
        <v>3</v>
      </c>
      <c r="M10" s="114">
        <v>2</v>
      </c>
      <c r="N10" s="114">
        <v>2</v>
      </c>
      <c r="O10" s="114">
        <v>2</v>
      </c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5"/>
      <c r="AE10" s="116"/>
    </row>
    <row r="11" spans="1:31" x14ac:dyDescent="0.3">
      <c r="A11" s="69"/>
      <c r="B11" s="102"/>
      <c r="C11" s="20" t="s">
        <v>47</v>
      </c>
      <c r="D11" s="20"/>
      <c r="E11" s="20"/>
      <c r="F11" s="110" t="s">
        <v>69</v>
      </c>
      <c r="G11" s="110" t="s">
        <v>71</v>
      </c>
      <c r="H11" s="110"/>
      <c r="I11" s="111">
        <f t="shared" ref="I11:I44" si="7">IFERROR(J11/L11,"")</f>
        <v>0</v>
      </c>
      <c r="J11" s="112">
        <v>0</v>
      </c>
      <c r="K11" s="112">
        <v>0</v>
      </c>
      <c r="L11" s="113">
        <f t="shared" ref="L11:L16" si="8">SUM(M11:AE11)/2</f>
        <v>3</v>
      </c>
      <c r="M11" s="118"/>
      <c r="N11" s="118">
        <v>2</v>
      </c>
      <c r="O11" s="118">
        <v>2</v>
      </c>
      <c r="P11" s="118">
        <v>2</v>
      </c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9"/>
      <c r="AE11" s="120"/>
    </row>
    <row r="12" spans="1:31" x14ac:dyDescent="0.3">
      <c r="A12" s="69"/>
      <c r="B12" s="102"/>
      <c r="C12" s="20" t="s">
        <v>48</v>
      </c>
      <c r="D12" s="20"/>
      <c r="E12" s="20"/>
      <c r="F12" s="110" t="s">
        <v>69</v>
      </c>
      <c r="G12" s="110" t="s">
        <v>72</v>
      </c>
      <c r="H12" s="110"/>
      <c r="I12" s="111">
        <f t="shared" si="7"/>
        <v>0</v>
      </c>
      <c r="J12" s="112">
        <v>0</v>
      </c>
      <c r="K12" s="112">
        <v>0</v>
      </c>
      <c r="L12" s="113">
        <f t="shared" si="8"/>
        <v>3</v>
      </c>
      <c r="M12" s="118"/>
      <c r="N12" s="118">
        <v>2</v>
      </c>
      <c r="O12" s="118">
        <v>2</v>
      </c>
      <c r="P12" s="118">
        <v>2</v>
      </c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9"/>
      <c r="AE12" s="120"/>
    </row>
    <row r="13" spans="1:31" x14ac:dyDescent="0.3">
      <c r="A13" s="117"/>
      <c r="B13" s="102"/>
      <c r="C13" s="20" t="s">
        <v>49</v>
      </c>
      <c r="D13" s="20"/>
      <c r="E13" s="20"/>
      <c r="F13" s="110" t="s">
        <v>69</v>
      </c>
      <c r="G13" s="110"/>
      <c r="H13" s="110" t="s">
        <v>73</v>
      </c>
      <c r="I13" s="111">
        <f t="shared" si="7"/>
        <v>0</v>
      </c>
      <c r="J13" s="112">
        <v>0</v>
      </c>
      <c r="K13" s="112">
        <v>0</v>
      </c>
      <c r="L13" s="113">
        <f t="shared" si="8"/>
        <v>4</v>
      </c>
      <c r="M13" s="24"/>
      <c r="N13" s="24">
        <v>2</v>
      </c>
      <c r="O13" s="24">
        <v>2</v>
      </c>
      <c r="P13" s="24">
        <v>2</v>
      </c>
      <c r="Q13" s="24">
        <v>2</v>
      </c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44"/>
      <c r="AE13" s="43"/>
    </row>
    <row r="14" spans="1:31" x14ac:dyDescent="0.3">
      <c r="A14" s="117"/>
      <c r="B14" s="102"/>
      <c r="C14" s="20" t="s">
        <v>50</v>
      </c>
      <c r="D14" s="20"/>
      <c r="E14" s="20"/>
      <c r="F14" s="110" t="s">
        <v>74</v>
      </c>
      <c r="G14" s="110"/>
      <c r="H14" s="110" t="s">
        <v>70</v>
      </c>
      <c r="I14" s="111">
        <f t="shared" si="7"/>
        <v>0</v>
      </c>
      <c r="J14" s="112">
        <v>0</v>
      </c>
      <c r="K14" s="112">
        <v>0</v>
      </c>
      <c r="L14" s="113">
        <f t="shared" si="8"/>
        <v>1</v>
      </c>
      <c r="M14" s="24"/>
      <c r="N14" s="24"/>
      <c r="O14" s="24"/>
      <c r="P14" s="24"/>
      <c r="Q14" s="24">
        <v>2</v>
      </c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44"/>
      <c r="AE14" s="43"/>
    </row>
    <row r="15" spans="1:31" x14ac:dyDescent="0.3">
      <c r="A15" s="69"/>
      <c r="B15" s="102"/>
      <c r="C15" s="20" t="s">
        <v>51</v>
      </c>
      <c r="D15" s="20"/>
      <c r="E15" s="20"/>
      <c r="F15" s="110" t="s">
        <v>74</v>
      </c>
      <c r="G15" s="110"/>
      <c r="H15" s="110" t="s">
        <v>75</v>
      </c>
      <c r="I15" s="111">
        <f>IFERROR(J15/L15,"")</f>
        <v>0</v>
      </c>
      <c r="J15" s="112">
        <v>0</v>
      </c>
      <c r="K15" s="112">
        <v>0</v>
      </c>
      <c r="L15" s="113">
        <f>SUM(M15:AE15)/2</f>
        <v>1</v>
      </c>
      <c r="M15" s="118"/>
      <c r="N15" s="118"/>
      <c r="O15" s="118"/>
      <c r="P15" s="118"/>
      <c r="Q15" s="118">
        <v>2</v>
      </c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9"/>
      <c r="AE15" s="120"/>
    </row>
    <row r="16" spans="1:31" x14ac:dyDescent="0.3">
      <c r="A16" s="69"/>
      <c r="B16" s="102"/>
      <c r="C16" s="20" t="s">
        <v>52</v>
      </c>
      <c r="D16" s="20"/>
      <c r="E16" s="20"/>
      <c r="F16" s="110" t="s">
        <v>76</v>
      </c>
      <c r="G16" s="110" t="s">
        <v>77</v>
      </c>
      <c r="H16" s="110"/>
      <c r="I16" s="111">
        <f t="shared" si="7"/>
        <v>0</v>
      </c>
      <c r="J16" s="112">
        <v>0</v>
      </c>
      <c r="K16" s="112">
        <v>0</v>
      </c>
      <c r="L16" s="113">
        <f t="shared" si="8"/>
        <v>12</v>
      </c>
      <c r="M16" s="118"/>
      <c r="N16" s="118"/>
      <c r="O16" s="118"/>
      <c r="P16" s="118">
        <v>2</v>
      </c>
      <c r="Q16" s="118">
        <v>2</v>
      </c>
      <c r="R16" s="118">
        <v>2</v>
      </c>
      <c r="S16" s="118">
        <v>2</v>
      </c>
      <c r="T16" s="118">
        <v>2</v>
      </c>
      <c r="U16" s="118">
        <v>2</v>
      </c>
      <c r="V16" s="118">
        <v>2</v>
      </c>
      <c r="W16" s="118">
        <v>2</v>
      </c>
      <c r="X16" s="118">
        <v>2</v>
      </c>
      <c r="Y16" s="118">
        <v>2</v>
      </c>
      <c r="Z16" s="118">
        <v>2</v>
      </c>
      <c r="AA16" s="118">
        <v>2</v>
      </c>
      <c r="AB16" s="118"/>
      <c r="AC16" s="118"/>
      <c r="AD16" s="119"/>
      <c r="AE16" s="120"/>
    </row>
    <row r="17" spans="1:31" x14ac:dyDescent="0.3">
      <c r="A17" s="69"/>
      <c r="B17" s="102" t="s">
        <v>78</v>
      </c>
      <c r="C17" s="20"/>
      <c r="D17" s="20"/>
      <c r="E17" s="20"/>
      <c r="F17" s="110"/>
      <c r="G17" s="110"/>
      <c r="H17" s="110"/>
      <c r="I17" s="121">
        <f t="shared" si="7"/>
        <v>0</v>
      </c>
      <c r="J17" s="122">
        <f>SUM(J18:J31)</f>
        <v>0</v>
      </c>
      <c r="K17" s="122">
        <f>SUM(K18:K31)</f>
        <v>0</v>
      </c>
      <c r="L17" s="123">
        <f>SUM(L18:L31)</f>
        <v>93</v>
      </c>
      <c r="M17" s="118">
        <v>1</v>
      </c>
      <c r="N17" s="118">
        <v>1</v>
      </c>
      <c r="O17" s="118">
        <v>1</v>
      </c>
      <c r="P17" s="118">
        <v>1</v>
      </c>
      <c r="Q17" s="118">
        <v>1</v>
      </c>
      <c r="R17" s="118">
        <v>1</v>
      </c>
      <c r="S17" s="118">
        <v>1</v>
      </c>
      <c r="T17" s="118">
        <v>1</v>
      </c>
      <c r="U17" s="118">
        <v>1</v>
      </c>
      <c r="V17" s="118">
        <v>1</v>
      </c>
      <c r="W17" s="118">
        <v>1</v>
      </c>
      <c r="X17" s="118">
        <v>1</v>
      </c>
      <c r="Y17" s="118">
        <v>1</v>
      </c>
      <c r="Z17" s="118">
        <v>1</v>
      </c>
      <c r="AA17" s="118">
        <v>1</v>
      </c>
      <c r="AB17" s="118">
        <v>1</v>
      </c>
      <c r="AC17" s="118">
        <v>1</v>
      </c>
      <c r="AD17" s="119"/>
      <c r="AE17" s="120"/>
    </row>
    <row r="18" spans="1:31" x14ac:dyDescent="0.3">
      <c r="A18" s="117"/>
      <c r="B18" s="102"/>
      <c r="C18" s="20" t="s">
        <v>79</v>
      </c>
      <c r="D18" s="20"/>
      <c r="E18" s="20"/>
      <c r="F18" s="110" t="s">
        <v>309</v>
      </c>
      <c r="G18" s="110"/>
      <c r="H18" s="110" t="s">
        <v>80</v>
      </c>
      <c r="I18" s="111">
        <f t="shared" si="7"/>
        <v>0</v>
      </c>
      <c r="J18" s="112">
        <v>0</v>
      </c>
      <c r="K18" s="112">
        <v>0</v>
      </c>
      <c r="L18" s="113">
        <f>SUM(M18:AE18)/2</f>
        <v>5</v>
      </c>
      <c r="M18" s="24">
        <v>2</v>
      </c>
      <c r="N18" s="24">
        <v>2</v>
      </c>
      <c r="O18" s="24">
        <v>2</v>
      </c>
      <c r="P18" s="24">
        <v>2</v>
      </c>
      <c r="Q18" s="24">
        <v>2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44"/>
      <c r="AE18" s="43"/>
    </row>
    <row r="19" spans="1:31" x14ac:dyDescent="0.3">
      <c r="A19" s="69"/>
      <c r="B19" s="102"/>
      <c r="C19" s="20" t="s">
        <v>81</v>
      </c>
      <c r="D19" s="20"/>
      <c r="E19" s="20"/>
      <c r="F19" s="110" t="s">
        <v>309</v>
      </c>
      <c r="G19" s="110"/>
      <c r="H19" s="110" t="s">
        <v>53</v>
      </c>
      <c r="I19" s="111">
        <f t="shared" si="7"/>
        <v>0</v>
      </c>
      <c r="J19" s="112">
        <v>0</v>
      </c>
      <c r="K19" s="112">
        <v>0</v>
      </c>
      <c r="L19" s="113">
        <f t="shared" ref="L19:L31" si="9">SUM(M19:AE19)/2</f>
        <v>16</v>
      </c>
      <c r="M19" s="118"/>
      <c r="N19" s="118">
        <v>2</v>
      </c>
      <c r="O19" s="118">
        <v>2</v>
      </c>
      <c r="P19" s="118">
        <v>2</v>
      </c>
      <c r="Q19" s="118">
        <v>2</v>
      </c>
      <c r="R19" s="118">
        <v>2</v>
      </c>
      <c r="S19" s="118">
        <v>2</v>
      </c>
      <c r="T19" s="118">
        <v>2</v>
      </c>
      <c r="U19" s="118">
        <v>2</v>
      </c>
      <c r="V19" s="118">
        <v>2</v>
      </c>
      <c r="W19" s="118">
        <v>2</v>
      </c>
      <c r="X19" s="118">
        <v>2</v>
      </c>
      <c r="Y19" s="118">
        <v>2</v>
      </c>
      <c r="Z19" s="118">
        <v>2</v>
      </c>
      <c r="AA19" s="118">
        <v>2</v>
      </c>
      <c r="AB19" s="118">
        <v>2</v>
      </c>
      <c r="AC19" s="118">
        <v>2</v>
      </c>
      <c r="AD19" s="119"/>
      <c r="AE19" s="120"/>
    </row>
    <row r="20" spans="1:31" x14ac:dyDescent="0.3">
      <c r="A20" s="69"/>
      <c r="B20" s="102"/>
      <c r="C20" s="20" t="s">
        <v>82</v>
      </c>
      <c r="D20" s="20"/>
      <c r="E20" s="20"/>
      <c r="F20" s="110" t="s">
        <v>310</v>
      </c>
      <c r="G20" s="110" t="s">
        <v>83</v>
      </c>
      <c r="H20" s="110"/>
      <c r="I20" s="111">
        <f t="shared" si="7"/>
        <v>0</v>
      </c>
      <c r="J20" s="112">
        <v>0</v>
      </c>
      <c r="K20" s="112">
        <v>0</v>
      </c>
      <c r="L20" s="113">
        <f t="shared" si="9"/>
        <v>17</v>
      </c>
      <c r="M20" s="118">
        <v>2</v>
      </c>
      <c r="N20" s="118">
        <v>2</v>
      </c>
      <c r="O20" s="118">
        <v>2</v>
      </c>
      <c r="P20" s="118">
        <v>2</v>
      </c>
      <c r="Q20" s="124">
        <v>2</v>
      </c>
      <c r="R20" s="118">
        <v>2</v>
      </c>
      <c r="S20" s="118">
        <v>2</v>
      </c>
      <c r="T20" s="118">
        <v>2</v>
      </c>
      <c r="U20" s="118">
        <v>2</v>
      </c>
      <c r="V20" s="118">
        <v>2</v>
      </c>
      <c r="W20" s="118">
        <v>2</v>
      </c>
      <c r="X20" s="118">
        <v>2</v>
      </c>
      <c r="Y20" s="118">
        <v>2</v>
      </c>
      <c r="Z20" s="118">
        <v>2</v>
      </c>
      <c r="AA20" s="118">
        <v>2</v>
      </c>
      <c r="AB20" s="118">
        <v>2</v>
      </c>
      <c r="AC20" s="118">
        <v>2</v>
      </c>
      <c r="AD20" s="119"/>
      <c r="AE20" s="120"/>
    </row>
    <row r="21" spans="1:31" outlineLevel="1" x14ac:dyDescent="0.3">
      <c r="A21" s="69"/>
      <c r="B21" s="102"/>
      <c r="C21" s="20"/>
      <c r="D21" s="20" t="s">
        <v>84</v>
      </c>
      <c r="E21" s="20"/>
      <c r="F21" s="110"/>
      <c r="G21" s="110"/>
      <c r="H21" s="110"/>
      <c r="I21" s="111"/>
      <c r="J21" s="112"/>
      <c r="K21" s="112"/>
      <c r="L21" s="113"/>
      <c r="M21" s="118">
        <v>3</v>
      </c>
      <c r="N21" s="118">
        <v>3</v>
      </c>
      <c r="O21" s="118">
        <v>3</v>
      </c>
      <c r="P21" s="118">
        <v>3</v>
      </c>
      <c r="Q21" s="124">
        <v>3</v>
      </c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9"/>
      <c r="AE21" s="120"/>
    </row>
    <row r="22" spans="1:31" outlineLevel="1" x14ac:dyDescent="0.3">
      <c r="A22" s="69"/>
      <c r="B22" s="102"/>
      <c r="C22" s="20"/>
      <c r="D22" s="20" t="s">
        <v>85</v>
      </c>
      <c r="E22" s="20"/>
      <c r="F22" s="110"/>
      <c r="G22" s="110"/>
      <c r="H22" s="110"/>
      <c r="I22" s="111"/>
      <c r="J22" s="112"/>
      <c r="K22" s="112"/>
      <c r="L22" s="113"/>
      <c r="M22" s="118"/>
      <c r="N22" s="118"/>
      <c r="O22" s="118">
        <v>3</v>
      </c>
      <c r="P22" s="118">
        <v>3</v>
      </c>
      <c r="Q22" s="124">
        <v>3</v>
      </c>
      <c r="R22" s="118">
        <v>3</v>
      </c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9"/>
      <c r="AE22" s="120"/>
    </row>
    <row r="23" spans="1:31" outlineLevel="1" x14ac:dyDescent="0.3">
      <c r="A23" s="69"/>
      <c r="B23" s="102"/>
      <c r="C23" s="20"/>
      <c r="D23" s="20" t="s">
        <v>54</v>
      </c>
      <c r="E23" s="20"/>
      <c r="F23" s="110"/>
      <c r="G23" s="110"/>
      <c r="H23" s="110"/>
      <c r="I23" s="111"/>
      <c r="J23" s="112"/>
      <c r="K23" s="112"/>
      <c r="L23" s="113"/>
      <c r="M23" s="118"/>
      <c r="N23" s="118"/>
      <c r="O23" s="118"/>
      <c r="P23" s="118"/>
      <c r="Q23" s="124">
        <v>3</v>
      </c>
      <c r="R23" s="118">
        <v>3</v>
      </c>
      <c r="S23" s="118">
        <v>3</v>
      </c>
      <c r="T23" s="118">
        <v>3</v>
      </c>
      <c r="U23" s="118">
        <v>3</v>
      </c>
      <c r="V23" s="118">
        <v>3</v>
      </c>
      <c r="W23" s="118"/>
      <c r="X23" s="118"/>
      <c r="Y23" s="118"/>
      <c r="Z23" s="118"/>
      <c r="AA23" s="118"/>
      <c r="AB23" s="118"/>
      <c r="AC23" s="118"/>
      <c r="AD23" s="119"/>
      <c r="AE23" s="120"/>
    </row>
    <row r="24" spans="1:31" outlineLevel="1" x14ac:dyDescent="0.3">
      <c r="A24" s="69"/>
      <c r="B24" s="102"/>
      <c r="C24" s="20"/>
      <c r="D24" s="20" t="s">
        <v>55</v>
      </c>
      <c r="E24" s="20"/>
      <c r="F24" s="110"/>
      <c r="G24" s="110"/>
      <c r="H24" s="110"/>
      <c r="I24" s="111"/>
      <c r="J24" s="112"/>
      <c r="K24" s="112"/>
      <c r="L24" s="113"/>
      <c r="M24" s="118"/>
      <c r="N24" s="118"/>
      <c r="O24" s="118"/>
      <c r="P24" s="118"/>
      <c r="Q24" s="124"/>
      <c r="R24" s="118"/>
      <c r="S24" s="118">
        <v>3</v>
      </c>
      <c r="T24" s="118">
        <v>3</v>
      </c>
      <c r="U24" s="118">
        <v>3</v>
      </c>
      <c r="V24" s="118">
        <v>3</v>
      </c>
      <c r="W24" s="118">
        <v>3</v>
      </c>
      <c r="X24" s="118"/>
      <c r="Y24" s="118"/>
      <c r="Z24" s="118"/>
      <c r="AA24" s="118"/>
      <c r="AB24" s="118"/>
      <c r="AC24" s="118"/>
      <c r="AD24" s="119"/>
      <c r="AE24" s="120"/>
    </row>
    <row r="25" spans="1:31" outlineLevel="1" x14ac:dyDescent="0.3">
      <c r="A25" s="69"/>
      <c r="B25" s="102"/>
      <c r="C25" s="20"/>
      <c r="D25" s="20" t="s">
        <v>56</v>
      </c>
      <c r="E25" s="20"/>
      <c r="F25" s="110"/>
      <c r="G25" s="110"/>
      <c r="H25" s="110"/>
      <c r="I25" s="111"/>
      <c r="J25" s="112"/>
      <c r="K25" s="112"/>
      <c r="L25" s="113"/>
      <c r="M25" s="118"/>
      <c r="N25" s="118"/>
      <c r="O25" s="118"/>
      <c r="P25" s="118"/>
      <c r="Q25" s="124"/>
      <c r="R25" s="118"/>
      <c r="S25" s="118"/>
      <c r="T25" s="118"/>
      <c r="U25" s="118"/>
      <c r="V25" s="118">
        <v>3</v>
      </c>
      <c r="W25" s="118">
        <v>3</v>
      </c>
      <c r="X25" s="118">
        <v>3</v>
      </c>
      <c r="Y25" s="118">
        <v>3</v>
      </c>
      <c r="Z25" s="118"/>
      <c r="AA25" s="118"/>
      <c r="AB25" s="118"/>
      <c r="AC25" s="118"/>
      <c r="AD25" s="119"/>
      <c r="AE25" s="120"/>
    </row>
    <row r="26" spans="1:31" x14ac:dyDescent="0.3">
      <c r="A26" s="69"/>
      <c r="B26" s="102"/>
      <c r="C26" s="20" t="s">
        <v>86</v>
      </c>
      <c r="D26" s="20"/>
      <c r="E26" s="20"/>
      <c r="F26" s="110" t="s">
        <v>310</v>
      </c>
      <c r="G26" s="110"/>
      <c r="H26" s="110"/>
      <c r="I26" s="111">
        <f t="shared" si="7"/>
        <v>0</v>
      </c>
      <c r="J26" s="112">
        <v>0</v>
      </c>
      <c r="K26" s="112">
        <v>0</v>
      </c>
      <c r="L26" s="113">
        <f t="shared" si="9"/>
        <v>12</v>
      </c>
      <c r="M26" s="118"/>
      <c r="N26" s="118"/>
      <c r="O26" s="118"/>
      <c r="P26" s="118"/>
      <c r="Q26" s="118"/>
      <c r="R26" s="118">
        <v>2</v>
      </c>
      <c r="S26" s="118">
        <v>2</v>
      </c>
      <c r="T26" s="118">
        <v>2</v>
      </c>
      <c r="U26" s="118">
        <v>2</v>
      </c>
      <c r="V26" s="118">
        <v>2</v>
      </c>
      <c r="W26" s="118">
        <v>2</v>
      </c>
      <c r="X26" s="118">
        <v>2</v>
      </c>
      <c r="Y26" s="118">
        <v>2</v>
      </c>
      <c r="Z26" s="118">
        <v>2</v>
      </c>
      <c r="AA26" s="118">
        <v>2</v>
      </c>
      <c r="AB26" s="118">
        <v>2</v>
      </c>
      <c r="AC26" s="118">
        <v>2</v>
      </c>
      <c r="AD26" s="119"/>
      <c r="AE26" s="120"/>
    </row>
    <row r="27" spans="1:31" x14ac:dyDescent="0.3">
      <c r="A27" s="69"/>
      <c r="B27" s="102"/>
      <c r="C27" s="20" t="s">
        <v>87</v>
      </c>
      <c r="D27" s="20"/>
      <c r="E27" s="20"/>
      <c r="F27" s="110"/>
      <c r="G27" s="110" t="s">
        <v>88</v>
      </c>
      <c r="H27" s="110" t="s">
        <v>57</v>
      </c>
      <c r="I27" s="111">
        <f t="shared" si="7"/>
        <v>0</v>
      </c>
      <c r="J27" s="112">
        <v>0</v>
      </c>
      <c r="K27" s="112">
        <v>0</v>
      </c>
      <c r="L27" s="113">
        <f t="shared" si="9"/>
        <v>12</v>
      </c>
      <c r="M27" s="118"/>
      <c r="N27" s="118"/>
      <c r="O27" s="118"/>
      <c r="P27" s="118"/>
      <c r="Q27" s="118"/>
      <c r="R27" s="118">
        <v>2</v>
      </c>
      <c r="S27" s="118">
        <v>2</v>
      </c>
      <c r="T27" s="118">
        <v>2</v>
      </c>
      <c r="U27" s="118">
        <v>2</v>
      </c>
      <c r="V27" s="118">
        <v>2</v>
      </c>
      <c r="W27" s="118">
        <v>2</v>
      </c>
      <c r="X27" s="118">
        <v>2</v>
      </c>
      <c r="Y27" s="118">
        <v>2</v>
      </c>
      <c r="Z27" s="118">
        <v>2</v>
      </c>
      <c r="AA27" s="118">
        <v>2</v>
      </c>
      <c r="AB27" s="118">
        <v>2</v>
      </c>
      <c r="AC27" s="118">
        <v>2</v>
      </c>
      <c r="AD27" s="119"/>
      <c r="AE27" s="120"/>
    </row>
    <row r="28" spans="1:31" x14ac:dyDescent="0.3">
      <c r="A28" s="69"/>
      <c r="B28" s="102"/>
      <c r="C28" s="20" t="s">
        <v>89</v>
      </c>
      <c r="D28" s="20"/>
      <c r="E28" s="20"/>
      <c r="F28" s="110" t="s">
        <v>309</v>
      </c>
      <c r="G28" s="110" t="s">
        <v>90</v>
      </c>
      <c r="H28" s="110"/>
      <c r="I28" s="111">
        <f t="shared" si="7"/>
        <v>0</v>
      </c>
      <c r="J28" s="112">
        <v>0</v>
      </c>
      <c r="K28" s="112">
        <v>0</v>
      </c>
      <c r="L28" s="113">
        <f t="shared" si="9"/>
        <v>4</v>
      </c>
      <c r="M28" s="118"/>
      <c r="N28" s="118"/>
      <c r="O28" s="118"/>
      <c r="P28" s="118"/>
      <c r="Q28" s="118"/>
      <c r="R28" s="118"/>
      <c r="S28" s="118">
        <v>2</v>
      </c>
      <c r="T28" s="118">
        <v>2</v>
      </c>
      <c r="U28" s="118"/>
      <c r="V28" s="118"/>
      <c r="W28" s="118"/>
      <c r="X28" s="118">
        <v>2</v>
      </c>
      <c r="Y28" s="118">
        <v>2</v>
      </c>
      <c r="Z28" s="118"/>
      <c r="AA28" s="118"/>
      <c r="AB28" s="118"/>
      <c r="AC28" s="118"/>
      <c r="AD28" s="119"/>
      <c r="AE28" s="120"/>
    </row>
    <row r="29" spans="1:31" x14ac:dyDescent="0.3">
      <c r="A29" s="69"/>
      <c r="B29" s="102"/>
      <c r="C29" s="20" t="s">
        <v>91</v>
      </c>
      <c r="D29" s="20"/>
      <c r="E29" s="20"/>
      <c r="F29" s="110" t="s">
        <v>310</v>
      </c>
      <c r="G29" s="110"/>
      <c r="H29" s="110" t="s">
        <v>58</v>
      </c>
      <c r="I29" s="111">
        <f t="shared" si="7"/>
        <v>0</v>
      </c>
      <c r="J29" s="112">
        <v>0</v>
      </c>
      <c r="K29" s="112">
        <v>0</v>
      </c>
      <c r="L29" s="113">
        <f t="shared" si="9"/>
        <v>9</v>
      </c>
      <c r="M29" s="118"/>
      <c r="N29" s="118"/>
      <c r="O29" s="118"/>
      <c r="P29" s="118"/>
      <c r="Q29" s="118"/>
      <c r="R29" s="118"/>
      <c r="S29" s="118"/>
      <c r="T29" s="118"/>
      <c r="U29" s="118">
        <v>2</v>
      </c>
      <c r="V29" s="118">
        <v>2</v>
      </c>
      <c r="W29" s="118">
        <v>2</v>
      </c>
      <c r="X29" s="118">
        <v>2</v>
      </c>
      <c r="Y29" s="118">
        <v>2</v>
      </c>
      <c r="Z29" s="118">
        <v>2</v>
      </c>
      <c r="AA29" s="118">
        <v>2</v>
      </c>
      <c r="AB29" s="118">
        <v>2</v>
      </c>
      <c r="AC29" s="118">
        <v>2</v>
      </c>
      <c r="AD29" s="119"/>
      <c r="AE29" s="120"/>
    </row>
    <row r="30" spans="1:31" x14ac:dyDescent="0.3">
      <c r="A30" s="69"/>
      <c r="B30" s="102"/>
      <c r="C30" s="20" t="s">
        <v>92</v>
      </c>
      <c r="D30" s="20"/>
      <c r="E30" s="20"/>
      <c r="F30" s="110" t="s">
        <v>310</v>
      </c>
      <c r="G30" s="110"/>
      <c r="H30" s="110" t="s">
        <v>93</v>
      </c>
      <c r="I30" s="111">
        <f t="shared" si="7"/>
        <v>0</v>
      </c>
      <c r="J30" s="112">
        <v>0</v>
      </c>
      <c r="K30" s="112">
        <v>0</v>
      </c>
      <c r="L30" s="113">
        <f t="shared" si="9"/>
        <v>9</v>
      </c>
      <c r="M30" s="118"/>
      <c r="N30" s="118"/>
      <c r="O30" s="118"/>
      <c r="P30" s="118"/>
      <c r="Q30" s="118"/>
      <c r="R30" s="118"/>
      <c r="S30" s="118"/>
      <c r="T30" s="118"/>
      <c r="U30" s="118">
        <v>2</v>
      </c>
      <c r="V30" s="118">
        <v>2</v>
      </c>
      <c r="W30" s="118">
        <v>2</v>
      </c>
      <c r="X30" s="118">
        <v>2</v>
      </c>
      <c r="Y30" s="118">
        <v>2</v>
      </c>
      <c r="Z30" s="118">
        <v>2</v>
      </c>
      <c r="AA30" s="118">
        <v>2</v>
      </c>
      <c r="AB30" s="118">
        <v>2</v>
      </c>
      <c r="AC30" s="118">
        <v>2</v>
      </c>
      <c r="AD30" s="119"/>
      <c r="AE30" s="120"/>
    </row>
    <row r="31" spans="1:31" x14ac:dyDescent="0.3">
      <c r="A31" s="69"/>
      <c r="B31" s="102"/>
      <c r="C31" s="20" t="s">
        <v>94</v>
      </c>
      <c r="D31" s="20"/>
      <c r="E31" s="20"/>
      <c r="F31" s="110" t="s">
        <v>310</v>
      </c>
      <c r="G31" s="110"/>
      <c r="H31" s="110"/>
      <c r="I31" s="111">
        <f t="shared" si="7"/>
        <v>0</v>
      </c>
      <c r="J31" s="112">
        <v>0</v>
      </c>
      <c r="K31" s="112">
        <v>0</v>
      </c>
      <c r="L31" s="113">
        <f t="shared" si="9"/>
        <v>9</v>
      </c>
      <c r="M31" s="118"/>
      <c r="N31" s="118"/>
      <c r="O31" s="118"/>
      <c r="P31" s="118"/>
      <c r="Q31" s="118"/>
      <c r="R31" s="118"/>
      <c r="S31" s="118"/>
      <c r="T31" s="118"/>
      <c r="U31" s="118">
        <v>2</v>
      </c>
      <c r="V31" s="118">
        <v>2</v>
      </c>
      <c r="W31" s="118">
        <v>2</v>
      </c>
      <c r="X31" s="118">
        <v>2</v>
      </c>
      <c r="Y31" s="118">
        <v>2</v>
      </c>
      <c r="Z31" s="118">
        <v>2</v>
      </c>
      <c r="AA31" s="118">
        <v>2</v>
      </c>
      <c r="AB31" s="118">
        <v>2</v>
      </c>
      <c r="AC31" s="118">
        <v>2</v>
      </c>
      <c r="AD31" s="119"/>
      <c r="AE31" s="120"/>
    </row>
    <row r="32" spans="1:31" x14ac:dyDescent="0.3">
      <c r="A32" s="69"/>
      <c r="B32" s="102" t="s">
        <v>95</v>
      </c>
      <c r="C32" s="20"/>
      <c r="D32" s="20"/>
      <c r="E32" s="20"/>
      <c r="F32" s="110"/>
      <c r="G32" s="110"/>
      <c r="H32" s="110"/>
      <c r="I32" s="121">
        <f t="shared" si="7"/>
        <v>0</v>
      </c>
      <c r="J32" s="122">
        <f>SUM(J33:J35)</f>
        <v>0</v>
      </c>
      <c r="K32" s="122">
        <f>SUM(K33:K35)</f>
        <v>0</v>
      </c>
      <c r="L32" s="123">
        <f>SUM(L33:L35)</f>
        <v>7</v>
      </c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>
        <v>1</v>
      </c>
      <c r="X32" s="118"/>
      <c r="Y32" s="118"/>
      <c r="Z32" s="118">
        <v>1</v>
      </c>
      <c r="AA32" s="118">
        <v>1</v>
      </c>
      <c r="AB32" s="118">
        <v>1</v>
      </c>
      <c r="AC32" s="118">
        <v>1</v>
      </c>
      <c r="AD32" s="119"/>
      <c r="AE32" s="120"/>
    </row>
    <row r="33" spans="1:31" x14ac:dyDescent="0.3">
      <c r="A33" s="69"/>
      <c r="B33" s="102"/>
      <c r="C33" s="20" t="s">
        <v>96</v>
      </c>
      <c r="D33" s="20"/>
      <c r="E33" s="20"/>
      <c r="F33" s="110" t="s">
        <v>311</v>
      </c>
      <c r="G33" s="110"/>
      <c r="H33" s="110" t="s">
        <v>97</v>
      </c>
      <c r="I33" s="111">
        <f t="shared" si="7"/>
        <v>0</v>
      </c>
      <c r="J33" s="112">
        <v>0</v>
      </c>
      <c r="K33" s="112">
        <v>0</v>
      </c>
      <c r="L33" s="113">
        <f t="shared" ref="L33" si="10">SUM(M33:AE33)/2</f>
        <v>1</v>
      </c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>
        <v>2</v>
      </c>
      <c r="X33" s="118"/>
      <c r="Y33" s="118"/>
      <c r="Z33" s="118"/>
      <c r="AA33" s="118"/>
      <c r="AB33" s="118"/>
      <c r="AC33" s="118"/>
      <c r="AD33" s="119"/>
      <c r="AE33" s="120"/>
    </row>
    <row r="34" spans="1:31" x14ac:dyDescent="0.3">
      <c r="A34" s="69"/>
      <c r="B34" s="102"/>
      <c r="C34" s="20" t="s">
        <v>98</v>
      </c>
      <c r="D34" s="20"/>
      <c r="E34" s="20"/>
      <c r="F34" s="110" t="s">
        <v>311</v>
      </c>
      <c r="G34" s="110"/>
      <c r="H34" s="110" t="s">
        <v>59</v>
      </c>
      <c r="I34" s="111">
        <f t="shared" si="7"/>
        <v>0</v>
      </c>
      <c r="J34" s="112">
        <v>0</v>
      </c>
      <c r="K34" s="112">
        <v>0</v>
      </c>
      <c r="L34" s="113">
        <f t="shared" ref="L34:L35" si="11">SUM(M34:AE34)/2</f>
        <v>2</v>
      </c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>
        <v>2</v>
      </c>
      <c r="X34" s="118"/>
      <c r="Y34" s="118"/>
      <c r="Z34" s="118">
        <v>2</v>
      </c>
      <c r="AA34" s="118"/>
      <c r="AB34" s="118"/>
      <c r="AC34" s="118"/>
      <c r="AD34" s="119"/>
      <c r="AE34" s="120"/>
    </row>
    <row r="35" spans="1:31" x14ac:dyDescent="0.3">
      <c r="A35" s="69"/>
      <c r="B35" s="102"/>
      <c r="C35" s="20" t="s">
        <v>99</v>
      </c>
      <c r="D35" s="20"/>
      <c r="E35" s="20"/>
      <c r="F35" s="110" t="s">
        <v>311</v>
      </c>
      <c r="G35" s="110"/>
      <c r="H35" s="110" t="s">
        <v>60</v>
      </c>
      <c r="I35" s="111">
        <f t="shared" si="7"/>
        <v>0</v>
      </c>
      <c r="J35" s="112">
        <v>0</v>
      </c>
      <c r="K35" s="112">
        <v>0</v>
      </c>
      <c r="L35" s="113">
        <f t="shared" si="11"/>
        <v>4</v>
      </c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>
        <v>2</v>
      </c>
      <c r="AA35" s="118">
        <v>2</v>
      </c>
      <c r="AB35" s="118">
        <v>2</v>
      </c>
      <c r="AC35" s="118">
        <v>2</v>
      </c>
      <c r="AD35" s="119"/>
      <c r="AE35" s="120"/>
    </row>
    <row r="36" spans="1:31" x14ac:dyDescent="0.3">
      <c r="A36" s="69"/>
      <c r="B36" s="102" t="s">
        <v>322</v>
      </c>
      <c r="C36" s="20"/>
      <c r="D36" s="20"/>
      <c r="E36" s="20"/>
      <c r="F36" s="110"/>
      <c r="G36" s="110"/>
      <c r="H36" s="110"/>
      <c r="I36" s="121">
        <f t="shared" si="7"/>
        <v>0</v>
      </c>
      <c r="J36" s="122">
        <f>SUM(J37:J39)</f>
        <v>0</v>
      </c>
      <c r="K36" s="122">
        <f>SUM(K37:K39)</f>
        <v>0</v>
      </c>
      <c r="L36" s="123">
        <f>SUM(L37:L39)</f>
        <v>6</v>
      </c>
      <c r="M36" s="118"/>
      <c r="N36" s="118"/>
      <c r="O36" s="118">
        <v>1</v>
      </c>
      <c r="P36" s="118">
        <v>1</v>
      </c>
      <c r="Q36" s="118">
        <v>1</v>
      </c>
      <c r="R36" s="118">
        <v>1</v>
      </c>
      <c r="S36" s="118">
        <v>1</v>
      </c>
      <c r="T36" s="118">
        <v>1</v>
      </c>
      <c r="U36" s="118"/>
      <c r="V36" s="118"/>
      <c r="W36" s="118"/>
      <c r="X36" s="118"/>
      <c r="Y36" s="118"/>
      <c r="Z36" s="118"/>
      <c r="AA36" s="118"/>
      <c r="AB36" s="118"/>
      <c r="AC36" s="118"/>
      <c r="AD36" s="119"/>
      <c r="AE36" s="120"/>
    </row>
    <row r="37" spans="1:31" x14ac:dyDescent="0.3">
      <c r="A37" s="69"/>
      <c r="B37" s="102"/>
      <c r="C37" s="20" t="s">
        <v>100</v>
      </c>
      <c r="D37" s="20"/>
      <c r="E37" s="20"/>
      <c r="F37" s="110" t="s">
        <v>101</v>
      </c>
      <c r="G37" s="110"/>
      <c r="H37" s="110" t="s">
        <v>102</v>
      </c>
      <c r="I37" s="111">
        <f t="shared" si="7"/>
        <v>0</v>
      </c>
      <c r="J37" s="112">
        <v>0</v>
      </c>
      <c r="K37" s="112">
        <v>0</v>
      </c>
      <c r="L37" s="113">
        <f t="shared" ref="L37:L39" si="12">SUM(M37:AE37)/2</f>
        <v>2</v>
      </c>
      <c r="M37" s="118"/>
      <c r="N37" s="118"/>
      <c r="O37" s="118">
        <v>2</v>
      </c>
      <c r="P37" s="118">
        <v>2</v>
      </c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9"/>
      <c r="AE37" s="120"/>
    </row>
    <row r="38" spans="1:31" x14ac:dyDescent="0.3">
      <c r="A38" s="69"/>
      <c r="B38" s="102"/>
      <c r="C38" s="20" t="s">
        <v>103</v>
      </c>
      <c r="D38" s="20"/>
      <c r="E38" s="20"/>
      <c r="F38" s="110" t="s">
        <v>308</v>
      </c>
      <c r="G38" s="110"/>
      <c r="H38" s="110" t="s">
        <v>104</v>
      </c>
      <c r="I38" s="111">
        <f t="shared" si="7"/>
        <v>0</v>
      </c>
      <c r="J38" s="112">
        <v>0</v>
      </c>
      <c r="K38" s="112">
        <v>0</v>
      </c>
      <c r="L38" s="113">
        <f t="shared" si="12"/>
        <v>2</v>
      </c>
      <c r="M38" s="118"/>
      <c r="N38" s="118"/>
      <c r="O38" s="118"/>
      <c r="P38" s="118"/>
      <c r="Q38" s="118">
        <v>2</v>
      </c>
      <c r="R38" s="118">
        <v>2</v>
      </c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9"/>
      <c r="AE38" s="120"/>
    </row>
    <row r="39" spans="1:31" x14ac:dyDescent="0.3">
      <c r="A39" s="69"/>
      <c r="B39" s="102"/>
      <c r="C39" s="20" t="s">
        <v>105</v>
      </c>
      <c r="D39" s="20"/>
      <c r="E39" s="20"/>
      <c r="F39" s="110" t="s">
        <v>308</v>
      </c>
      <c r="G39" s="110"/>
      <c r="H39" s="110"/>
      <c r="I39" s="111">
        <f t="shared" si="7"/>
        <v>0</v>
      </c>
      <c r="J39" s="112">
        <v>0</v>
      </c>
      <c r="K39" s="112">
        <v>0</v>
      </c>
      <c r="L39" s="113">
        <f t="shared" si="12"/>
        <v>2</v>
      </c>
      <c r="M39" s="118"/>
      <c r="N39" s="118"/>
      <c r="O39" s="118"/>
      <c r="P39" s="118"/>
      <c r="Q39" s="118"/>
      <c r="R39" s="118"/>
      <c r="S39" s="118">
        <v>2</v>
      </c>
      <c r="T39" s="118">
        <v>2</v>
      </c>
      <c r="U39" s="118"/>
      <c r="V39" s="118"/>
      <c r="W39" s="118"/>
      <c r="X39" s="118"/>
      <c r="Y39" s="118"/>
      <c r="Z39" s="118"/>
      <c r="AA39" s="118"/>
      <c r="AB39" s="118"/>
      <c r="AC39" s="118"/>
      <c r="AD39" s="119"/>
      <c r="AE39" s="120"/>
    </row>
    <row r="40" spans="1:31" x14ac:dyDescent="0.3">
      <c r="A40" s="69"/>
      <c r="B40" s="102" t="s">
        <v>106</v>
      </c>
      <c r="C40" s="20"/>
      <c r="D40" s="20"/>
      <c r="E40" s="20"/>
      <c r="F40" s="110"/>
      <c r="G40" s="110"/>
      <c r="H40" s="110"/>
      <c r="I40" s="121">
        <f t="shared" si="7"/>
        <v>0</v>
      </c>
      <c r="J40" s="122">
        <f>SUM(J41:J44)</f>
        <v>0</v>
      </c>
      <c r="K40" s="122">
        <f>SUM(K41:K44)</f>
        <v>0</v>
      </c>
      <c r="L40" s="122">
        <f>SUM(L41:L44)</f>
        <v>16</v>
      </c>
      <c r="M40" s="118"/>
      <c r="N40" s="118"/>
      <c r="O40" s="118">
        <v>1</v>
      </c>
      <c r="P40" s="118">
        <v>1</v>
      </c>
      <c r="Q40" s="118">
        <v>1</v>
      </c>
      <c r="R40" s="118">
        <v>1</v>
      </c>
      <c r="S40" s="118">
        <v>1</v>
      </c>
      <c r="T40" s="118">
        <v>1</v>
      </c>
      <c r="U40" s="118">
        <v>1</v>
      </c>
      <c r="V40" s="118">
        <v>1</v>
      </c>
      <c r="W40" s="118">
        <v>1</v>
      </c>
      <c r="X40" s="118">
        <v>1</v>
      </c>
      <c r="Y40" s="118">
        <v>1</v>
      </c>
      <c r="Z40" s="118">
        <v>1</v>
      </c>
      <c r="AA40" s="118">
        <v>1</v>
      </c>
      <c r="AB40" s="118">
        <v>1</v>
      </c>
      <c r="AC40" s="118">
        <v>1</v>
      </c>
      <c r="AD40" s="119"/>
      <c r="AE40" s="120"/>
    </row>
    <row r="41" spans="1:31" x14ac:dyDescent="0.3">
      <c r="A41" s="69"/>
      <c r="B41" s="102"/>
      <c r="C41" s="20" t="s">
        <v>107</v>
      </c>
      <c r="D41" s="20"/>
      <c r="E41" s="20"/>
      <c r="F41" s="110" t="s">
        <v>108</v>
      </c>
      <c r="G41" s="110"/>
      <c r="H41" s="110"/>
      <c r="I41" s="111">
        <f t="shared" si="7"/>
        <v>0</v>
      </c>
      <c r="J41" s="112">
        <v>0</v>
      </c>
      <c r="K41" s="112">
        <v>0</v>
      </c>
      <c r="L41" s="113">
        <f t="shared" ref="L41:L43" si="13">SUM(M41:AE41)/2</f>
        <v>1</v>
      </c>
      <c r="M41" s="118"/>
      <c r="N41" s="118"/>
      <c r="O41" s="118">
        <v>2</v>
      </c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9"/>
      <c r="AE41" s="120"/>
    </row>
    <row r="42" spans="1:31" x14ac:dyDescent="0.3">
      <c r="A42" s="69"/>
      <c r="B42" s="102"/>
      <c r="C42" s="20" t="s">
        <v>109</v>
      </c>
      <c r="D42" s="20"/>
      <c r="E42" s="20"/>
      <c r="F42" s="110" t="s">
        <v>110</v>
      </c>
      <c r="G42" s="110"/>
      <c r="H42" s="110" t="s">
        <v>111</v>
      </c>
      <c r="I42" s="111">
        <f t="shared" si="7"/>
        <v>0</v>
      </c>
      <c r="J42" s="112">
        <v>0</v>
      </c>
      <c r="K42" s="112">
        <v>0</v>
      </c>
      <c r="L42" s="113">
        <f t="shared" si="13"/>
        <v>2</v>
      </c>
      <c r="M42" s="118"/>
      <c r="N42" s="118"/>
      <c r="O42" s="118">
        <v>2</v>
      </c>
      <c r="P42" s="118">
        <v>2</v>
      </c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9"/>
      <c r="AE42" s="120"/>
    </row>
    <row r="43" spans="1:31" x14ac:dyDescent="0.3">
      <c r="A43" s="69"/>
      <c r="B43" s="102"/>
      <c r="C43" s="20" t="s">
        <v>112</v>
      </c>
      <c r="D43" s="20"/>
      <c r="E43" s="20"/>
      <c r="F43" s="110" t="s">
        <v>110</v>
      </c>
      <c r="G43" s="110"/>
      <c r="H43" s="110" t="s">
        <v>113</v>
      </c>
      <c r="I43" s="111">
        <f t="shared" si="7"/>
        <v>0</v>
      </c>
      <c r="J43" s="112">
        <v>0</v>
      </c>
      <c r="K43" s="112">
        <v>0</v>
      </c>
      <c r="L43" s="113">
        <f t="shared" si="13"/>
        <v>3</v>
      </c>
      <c r="M43" s="118"/>
      <c r="N43" s="118"/>
      <c r="O43" s="118"/>
      <c r="P43" s="118"/>
      <c r="Q43" s="118">
        <v>2</v>
      </c>
      <c r="R43" s="118">
        <v>2</v>
      </c>
      <c r="S43" s="118">
        <v>2</v>
      </c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9"/>
      <c r="AE43" s="120"/>
    </row>
    <row r="44" spans="1:31" x14ac:dyDescent="0.3">
      <c r="A44" s="69"/>
      <c r="B44" s="102"/>
      <c r="C44" s="20" t="s">
        <v>114</v>
      </c>
      <c r="D44" s="20"/>
      <c r="E44" s="20"/>
      <c r="F44" s="110" t="s">
        <v>115</v>
      </c>
      <c r="G44" s="110"/>
      <c r="H44" s="110"/>
      <c r="I44" s="111">
        <f t="shared" si="7"/>
        <v>0</v>
      </c>
      <c r="J44" s="112">
        <v>0</v>
      </c>
      <c r="K44" s="112">
        <v>0</v>
      </c>
      <c r="L44" s="113">
        <f t="shared" ref="L44" si="14">SUM(M44:AE44)/2</f>
        <v>10</v>
      </c>
      <c r="M44" s="118"/>
      <c r="N44" s="118"/>
      <c r="O44" s="118"/>
      <c r="P44" s="118"/>
      <c r="Q44" s="118"/>
      <c r="R44" s="118"/>
      <c r="S44" s="118"/>
      <c r="T44" s="118">
        <v>2</v>
      </c>
      <c r="U44" s="118">
        <v>2</v>
      </c>
      <c r="V44" s="118">
        <v>2</v>
      </c>
      <c r="W44" s="118">
        <v>2</v>
      </c>
      <c r="X44" s="118">
        <v>2</v>
      </c>
      <c r="Y44" s="118">
        <v>2</v>
      </c>
      <c r="Z44" s="118">
        <v>2</v>
      </c>
      <c r="AA44" s="118">
        <v>2</v>
      </c>
      <c r="AB44" s="118">
        <v>2</v>
      </c>
      <c r="AC44" s="118">
        <v>2</v>
      </c>
      <c r="AD44" s="119"/>
      <c r="AE44" s="120"/>
    </row>
    <row r="45" spans="1:31" x14ac:dyDescent="0.3">
      <c r="A45" s="69"/>
      <c r="B45" s="125"/>
      <c r="C45" s="126"/>
      <c r="D45" s="126"/>
      <c r="E45" s="126"/>
      <c r="F45" s="127"/>
      <c r="G45" s="127"/>
      <c r="H45" s="127"/>
      <c r="I45" s="128"/>
      <c r="J45" s="129"/>
      <c r="K45" s="129"/>
      <c r="L45" s="130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64"/>
      <c r="AE45" s="62"/>
    </row>
    <row r="46" spans="1:31" x14ac:dyDescent="0.3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</row>
    <row r="47" spans="1:31" x14ac:dyDescent="0.3">
      <c r="A47" s="69"/>
      <c r="B47" s="131"/>
      <c r="C47" s="132"/>
      <c r="D47" s="132"/>
      <c r="E47" s="132"/>
      <c r="F47" s="103"/>
      <c r="G47" s="103"/>
      <c r="H47" s="103"/>
      <c r="I47" s="104"/>
      <c r="J47" s="105">
        <f>SUM(J7,J17,J32)</f>
        <v>0</v>
      </c>
      <c r="K47" s="105">
        <f>SUM(K7,K17,K32)</f>
        <v>0</v>
      </c>
      <c r="L47" s="106">
        <f>SUM(L7,L17,L32)</f>
        <v>131</v>
      </c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8"/>
      <c r="AE47" s="109"/>
    </row>
    <row r="48" spans="1:31" x14ac:dyDescent="0.3">
      <c r="A48" s="69"/>
      <c r="B48" s="102" t="s">
        <v>116</v>
      </c>
      <c r="C48" s="20"/>
      <c r="D48" s="20"/>
      <c r="E48" s="20"/>
      <c r="F48" s="110"/>
      <c r="G48" s="110"/>
      <c r="H48" s="110"/>
      <c r="I48" s="133" t="e">
        <f>J48/K48</f>
        <v>#DIV/0!</v>
      </c>
      <c r="J48" s="134">
        <f>J47/L47</f>
        <v>0</v>
      </c>
      <c r="K48" s="134">
        <f>K47/L47</f>
        <v>0</v>
      </c>
      <c r="L48" s="123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9"/>
      <c r="AE48" s="120"/>
    </row>
    <row r="49" spans="1:31" x14ac:dyDescent="0.3">
      <c r="A49" s="69"/>
      <c r="B49" s="102" t="s">
        <v>117</v>
      </c>
      <c r="C49" s="20"/>
      <c r="D49" s="20"/>
      <c r="E49" s="20"/>
      <c r="F49" s="110"/>
      <c r="G49" s="110"/>
      <c r="H49" s="110"/>
      <c r="I49" s="133" t="e">
        <f>J49/K49</f>
        <v>#DIV/0!</v>
      </c>
      <c r="J49" s="133">
        <v>0</v>
      </c>
      <c r="K49" s="133">
        <v>0</v>
      </c>
      <c r="L49" s="123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9"/>
      <c r="AE49" s="120"/>
    </row>
    <row r="50" spans="1:31" x14ac:dyDescent="0.3">
      <c r="A50" s="69"/>
      <c r="B50" s="102"/>
      <c r="C50" s="20"/>
      <c r="D50" s="20"/>
      <c r="E50" s="20"/>
      <c r="F50" s="110"/>
      <c r="G50" s="110"/>
      <c r="H50" s="110"/>
      <c r="I50" s="135"/>
      <c r="J50" s="112"/>
      <c r="K50" s="112"/>
      <c r="L50" s="113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9"/>
      <c r="AE50" s="120"/>
    </row>
    <row r="51" spans="1:31" x14ac:dyDescent="0.3">
      <c r="A51" s="69"/>
      <c r="B51" s="102"/>
      <c r="C51" s="20"/>
      <c r="D51" s="20"/>
      <c r="E51" s="20"/>
      <c r="F51" s="110"/>
      <c r="G51" s="110"/>
      <c r="H51" s="110"/>
      <c r="I51" s="135"/>
      <c r="J51" s="112"/>
      <c r="K51" s="136"/>
      <c r="L51" s="113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9"/>
      <c r="AE51" s="120"/>
    </row>
    <row r="52" spans="1:31" x14ac:dyDescent="0.3">
      <c r="A52" s="69"/>
      <c r="B52" s="125"/>
      <c r="C52" s="126"/>
      <c r="D52" s="126"/>
      <c r="E52" s="126"/>
      <c r="F52" s="127"/>
      <c r="G52" s="127"/>
      <c r="H52" s="127"/>
      <c r="I52" s="137"/>
      <c r="J52" s="129"/>
      <c r="K52" s="138"/>
      <c r="L52" s="130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64"/>
      <c r="AE52" s="62"/>
    </row>
    <row r="53" spans="1:31" x14ac:dyDescent="0.3">
      <c r="A53" s="68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</row>
    <row r="54" spans="1:31" x14ac:dyDescent="0.3">
      <c r="A54" s="69"/>
      <c r="B54" s="139" t="s">
        <v>118</v>
      </c>
      <c r="C54" s="140"/>
      <c r="D54" s="140"/>
      <c r="E54" s="140"/>
      <c r="F54" s="140"/>
      <c r="G54" s="141" t="s">
        <v>6</v>
      </c>
      <c r="H54" s="141"/>
      <c r="I54" s="142" t="s">
        <v>119</v>
      </c>
      <c r="J54" s="142"/>
      <c r="K54" s="142"/>
      <c r="L54" s="224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4"/>
    </row>
    <row r="55" spans="1:31" x14ac:dyDescent="0.3">
      <c r="A55" s="117"/>
      <c r="B55" s="102" t="s">
        <v>120</v>
      </c>
      <c r="C55" s="20"/>
      <c r="D55" s="20" t="s">
        <v>8</v>
      </c>
      <c r="E55" s="21"/>
      <c r="F55" s="21"/>
      <c r="G55" s="21" t="s">
        <v>9</v>
      </c>
      <c r="H55" s="21"/>
      <c r="I55" s="21"/>
      <c r="J55" s="21"/>
      <c r="K55" s="21"/>
      <c r="L55" s="21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9"/>
      <c r="AE55" s="27"/>
    </row>
    <row r="56" spans="1:31" x14ac:dyDescent="0.3">
      <c r="A56" s="117"/>
      <c r="B56" s="102"/>
      <c r="C56" s="20"/>
      <c r="D56" s="20" t="s">
        <v>10</v>
      </c>
      <c r="E56" s="21"/>
      <c r="F56" s="21"/>
      <c r="G56" s="21" t="s">
        <v>11</v>
      </c>
      <c r="H56" s="21"/>
      <c r="I56" s="145">
        <f t="shared" ref="I56:I66" si="15">COUNTA(M56:AC56)/4</f>
        <v>4</v>
      </c>
      <c r="J56" s="21"/>
      <c r="K56" s="21"/>
      <c r="L56" s="21"/>
      <c r="M56" s="24"/>
      <c r="N56" s="24">
        <v>1</v>
      </c>
      <c r="O56" s="24">
        <v>1</v>
      </c>
      <c r="P56" s="24">
        <v>1</v>
      </c>
      <c r="Q56" s="24">
        <v>1</v>
      </c>
      <c r="R56" s="24">
        <v>1</v>
      </c>
      <c r="S56" s="24">
        <v>1</v>
      </c>
      <c r="T56" s="24">
        <v>1</v>
      </c>
      <c r="U56" s="24">
        <v>1</v>
      </c>
      <c r="V56" s="24">
        <v>1</v>
      </c>
      <c r="W56" s="24">
        <v>1</v>
      </c>
      <c r="X56" s="24">
        <v>1</v>
      </c>
      <c r="Y56" s="24">
        <v>1</v>
      </c>
      <c r="Z56" s="24">
        <v>1</v>
      </c>
      <c r="AA56" s="24">
        <v>1</v>
      </c>
      <c r="AB56" s="24">
        <v>1</v>
      </c>
      <c r="AC56" s="24">
        <v>1</v>
      </c>
      <c r="AD56" s="44"/>
      <c r="AE56" s="43"/>
    </row>
    <row r="57" spans="1:31" x14ac:dyDescent="0.3">
      <c r="A57" s="117"/>
      <c r="B57" s="102"/>
      <c r="C57" s="20"/>
      <c r="D57" s="20" t="s">
        <v>121</v>
      </c>
      <c r="E57" s="21"/>
      <c r="F57" s="21"/>
      <c r="G57" s="21" t="s">
        <v>122</v>
      </c>
      <c r="H57" s="21"/>
      <c r="I57" s="145">
        <f t="shared" si="15"/>
        <v>0.5</v>
      </c>
      <c r="J57" s="21"/>
      <c r="K57" s="21"/>
      <c r="L57" s="21"/>
      <c r="M57" s="24"/>
      <c r="N57" s="24">
        <v>1</v>
      </c>
      <c r="O57" s="24">
        <v>1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44"/>
      <c r="AE57" s="43"/>
    </row>
    <row r="58" spans="1:31" x14ac:dyDescent="0.3">
      <c r="A58" s="117"/>
      <c r="B58" s="102" t="s">
        <v>123</v>
      </c>
      <c r="C58" s="20"/>
      <c r="D58" s="20" t="s">
        <v>13</v>
      </c>
      <c r="E58" s="21"/>
      <c r="F58" s="21"/>
      <c r="G58" s="21" t="s">
        <v>124</v>
      </c>
      <c r="H58" s="21"/>
      <c r="I58" s="145">
        <f t="shared" si="15"/>
        <v>3.75</v>
      </c>
      <c r="J58" s="21"/>
      <c r="K58" s="21"/>
      <c r="L58" s="21"/>
      <c r="M58" s="24"/>
      <c r="N58" s="24">
        <v>1</v>
      </c>
      <c r="O58" s="24">
        <v>1</v>
      </c>
      <c r="P58" s="24">
        <v>1</v>
      </c>
      <c r="Q58" s="24">
        <v>1</v>
      </c>
      <c r="R58" s="24">
        <v>1</v>
      </c>
      <c r="S58" s="24">
        <v>1</v>
      </c>
      <c r="T58" s="24">
        <v>1</v>
      </c>
      <c r="U58" s="24">
        <v>1</v>
      </c>
      <c r="V58" s="24">
        <v>1</v>
      </c>
      <c r="W58" s="24">
        <v>1</v>
      </c>
      <c r="X58" s="24">
        <v>1</v>
      </c>
      <c r="Y58" s="24">
        <v>1</v>
      </c>
      <c r="Z58" s="24">
        <v>1</v>
      </c>
      <c r="AA58" s="24">
        <v>1</v>
      </c>
      <c r="AB58" s="24">
        <v>1</v>
      </c>
      <c r="AC58" s="24"/>
      <c r="AD58" s="44"/>
      <c r="AE58" s="43"/>
    </row>
    <row r="59" spans="1:31" x14ac:dyDescent="0.3">
      <c r="A59" s="117"/>
      <c r="B59" s="102"/>
      <c r="C59" s="20"/>
      <c r="D59" s="20" t="s">
        <v>125</v>
      </c>
      <c r="E59" s="21"/>
      <c r="F59" s="21"/>
      <c r="G59" s="21" t="s">
        <v>126</v>
      </c>
      <c r="H59" s="21"/>
      <c r="I59" s="145">
        <f t="shared" si="15"/>
        <v>0.5</v>
      </c>
      <c r="J59" s="21"/>
      <c r="K59" s="21"/>
      <c r="L59" s="21"/>
      <c r="M59" s="24"/>
      <c r="N59" s="24"/>
      <c r="O59" s="24">
        <v>1</v>
      </c>
      <c r="P59" s="24">
        <v>1</v>
      </c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44"/>
      <c r="AE59" s="43"/>
    </row>
    <row r="60" spans="1:31" x14ac:dyDescent="0.3">
      <c r="A60" s="117"/>
      <c r="B60" s="102"/>
      <c r="C60" s="20"/>
      <c r="D60" s="20" t="s">
        <v>20</v>
      </c>
      <c r="E60" s="21"/>
      <c r="F60" s="21"/>
      <c r="G60" s="21" t="s">
        <v>127</v>
      </c>
      <c r="H60" s="21"/>
      <c r="I60" s="145">
        <f t="shared" si="15"/>
        <v>3.5</v>
      </c>
      <c r="J60" s="21"/>
      <c r="K60" s="21"/>
      <c r="L60" s="21"/>
      <c r="M60" s="24"/>
      <c r="N60" s="24"/>
      <c r="O60" s="24">
        <v>1</v>
      </c>
      <c r="P60" s="24">
        <v>1</v>
      </c>
      <c r="Q60" s="24">
        <v>1</v>
      </c>
      <c r="R60" s="24">
        <v>1</v>
      </c>
      <c r="S60" s="24">
        <v>1</v>
      </c>
      <c r="T60" s="24">
        <v>1</v>
      </c>
      <c r="U60" s="24">
        <v>1</v>
      </c>
      <c r="V60" s="24">
        <v>1</v>
      </c>
      <c r="W60" s="24">
        <v>1</v>
      </c>
      <c r="X60" s="24">
        <v>1</v>
      </c>
      <c r="Y60" s="24">
        <v>1</v>
      </c>
      <c r="Z60" s="24">
        <v>1</v>
      </c>
      <c r="AA60" s="24">
        <v>1</v>
      </c>
      <c r="AB60" s="24">
        <v>1</v>
      </c>
      <c r="AC60" s="24"/>
      <c r="AD60" s="44"/>
      <c r="AE60" s="43"/>
    </row>
    <row r="61" spans="1:31" x14ac:dyDescent="0.3">
      <c r="A61" s="117"/>
      <c r="B61" s="102"/>
      <c r="C61" s="20"/>
      <c r="D61" s="20" t="s">
        <v>21</v>
      </c>
      <c r="E61" s="21"/>
      <c r="F61" s="21"/>
      <c r="G61" s="21" t="s">
        <v>127</v>
      </c>
      <c r="H61" s="21"/>
      <c r="I61" s="145">
        <f t="shared" si="15"/>
        <v>3.25</v>
      </c>
      <c r="J61" s="21"/>
      <c r="K61" s="21"/>
      <c r="L61" s="21"/>
      <c r="M61" s="24"/>
      <c r="N61" s="24"/>
      <c r="O61" s="24">
        <v>1</v>
      </c>
      <c r="P61" s="24">
        <v>1</v>
      </c>
      <c r="Q61" s="24">
        <v>1</v>
      </c>
      <c r="R61" s="24">
        <v>1</v>
      </c>
      <c r="S61" s="24">
        <v>1</v>
      </c>
      <c r="T61" s="24">
        <v>1</v>
      </c>
      <c r="U61" s="24">
        <v>1</v>
      </c>
      <c r="V61" s="24">
        <v>1</v>
      </c>
      <c r="W61" s="24">
        <v>1</v>
      </c>
      <c r="X61" s="24">
        <v>1</v>
      </c>
      <c r="Y61" s="24">
        <v>1</v>
      </c>
      <c r="Z61" s="24">
        <v>1</v>
      </c>
      <c r="AA61" s="24">
        <v>1</v>
      </c>
      <c r="AB61" s="24"/>
      <c r="AC61" s="24"/>
      <c r="AD61" s="44"/>
      <c r="AE61" s="43"/>
    </row>
    <row r="62" spans="1:31" x14ac:dyDescent="0.3">
      <c r="A62" s="117"/>
      <c r="B62" s="102" t="s">
        <v>128</v>
      </c>
      <c r="C62" s="20"/>
      <c r="D62" s="20" t="s">
        <v>19</v>
      </c>
      <c r="E62" s="21"/>
      <c r="F62" s="21"/>
      <c r="G62" s="21" t="s">
        <v>129</v>
      </c>
      <c r="H62" s="21"/>
      <c r="I62" s="145">
        <f t="shared" si="15"/>
        <v>4</v>
      </c>
      <c r="J62" s="21"/>
      <c r="K62" s="21"/>
      <c r="L62" s="21"/>
      <c r="M62" s="24"/>
      <c r="N62" s="24">
        <v>1</v>
      </c>
      <c r="O62" s="24">
        <v>1</v>
      </c>
      <c r="P62" s="24">
        <v>1</v>
      </c>
      <c r="Q62" s="24">
        <v>1</v>
      </c>
      <c r="R62" s="24">
        <v>1</v>
      </c>
      <c r="S62" s="24">
        <v>1</v>
      </c>
      <c r="T62" s="24">
        <v>1</v>
      </c>
      <c r="U62" s="24">
        <v>1</v>
      </c>
      <c r="V62" s="24">
        <v>1</v>
      </c>
      <c r="W62" s="24">
        <v>1</v>
      </c>
      <c r="X62" s="24">
        <v>1</v>
      </c>
      <c r="Y62" s="24">
        <v>1</v>
      </c>
      <c r="Z62" s="24">
        <v>1</v>
      </c>
      <c r="AA62" s="24">
        <v>1</v>
      </c>
      <c r="AB62" s="24">
        <v>1</v>
      </c>
      <c r="AC62" s="24">
        <v>1</v>
      </c>
      <c r="AD62" s="44"/>
      <c r="AE62" s="43"/>
    </row>
    <row r="63" spans="1:31" x14ac:dyDescent="0.3">
      <c r="A63" s="117"/>
      <c r="B63" s="102"/>
      <c r="C63" s="20"/>
      <c r="D63" s="20" t="s">
        <v>22</v>
      </c>
      <c r="E63" s="21"/>
      <c r="F63" s="21"/>
      <c r="G63" s="21" t="s">
        <v>130</v>
      </c>
      <c r="H63" s="21"/>
      <c r="I63" s="145">
        <f t="shared" si="15"/>
        <v>3.5</v>
      </c>
      <c r="J63" s="21"/>
      <c r="K63" s="21"/>
      <c r="L63" s="21"/>
      <c r="M63" s="24"/>
      <c r="N63" s="24"/>
      <c r="O63" s="24">
        <v>1</v>
      </c>
      <c r="P63" s="24">
        <v>1</v>
      </c>
      <c r="Q63" s="24">
        <v>1</v>
      </c>
      <c r="R63" s="24">
        <v>1</v>
      </c>
      <c r="S63" s="24">
        <v>1</v>
      </c>
      <c r="T63" s="24">
        <v>1</v>
      </c>
      <c r="U63" s="24">
        <v>1</v>
      </c>
      <c r="V63" s="24">
        <v>1</v>
      </c>
      <c r="W63" s="24">
        <v>1</v>
      </c>
      <c r="X63" s="24">
        <v>1</v>
      </c>
      <c r="Y63" s="24">
        <v>1</v>
      </c>
      <c r="Z63" s="24">
        <v>1</v>
      </c>
      <c r="AA63" s="24">
        <v>1</v>
      </c>
      <c r="AB63" s="24">
        <v>1</v>
      </c>
      <c r="AC63" s="24"/>
      <c r="AD63" s="44"/>
      <c r="AE63" s="43"/>
    </row>
    <row r="64" spans="1:31" x14ac:dyDescent="0.3">
      <c r="A64" s="117"/>
      <c r="B64" s="102"/>
      <c r="C64" s="20"/>
      <c r="D64" s="20" t="s">
        <v>23</v>
      </c>
      <c r="E64" s="21"/>
      <c r="F64" s="21"/>
      <c r="G64" s="21" t="s">
        <v>130</v>
      </c>
      <c r="H64" s="21"/>
      <c r="I64" s="145">
        <f t="shared" si="15"/>
        <v>3.25</v>
      </c>
      <c r="J64" s="21"/>
      <c r="K64" s="21"/>
      <c r="L64" s="21"/>
      <c r="M64" s="24"/>
      <c r="N64" s="24"/>
      <c r="O64" s="24">
        <v>1</v>
      </c>
      <c r="P64" s="24">
        <v>1</v>
      </c>
      <c r="Q64" s="24">
        <v>1</v>
      </c>
      <c r="R64" s="24">
        <v>1</v>
      </c>
      <c r="S64" s="24">
        <v>1</v>
      </c>
      <c r="T64" s="24">
        <v>1</v>
      </c>
      <c r="U64" s="24">
        <v>1</v>
      </c>
      <c r="V64" s="24">
        <v>1</v>
      </c>
      <c r="W64" s="24">
        <v>1</v>
      </c>
      <c r="X64" s="24">
        <v>1</v>
      </c>
      <c r="Y64" s="24">
        <v>1</v>
      </c>
      <c r="Z64" s="24">
        <v>1</v>
      </c>
      <c r="AA64" s="24">
        <v>1</v>
      </c>
      <c r="AB64" s="24"/>
      <c r="AC64" s="24"/>
      <c r="AD64" s="44"/>
      <c r="AE64" s="43"/>
    </row>
    <row r="65" spans="1:31" x14ac:dyDescent="0.3">
      <c r="A65" s="117"/>
      <c r="B65" s="102"/>
      <c r="C65" s="20"/>
      <c r="D65" s="20" t="s">
        <v>24</v>
      </c>
      <c r="E65" s="21"/>
      <c r="F65" s="21"/>
      <c r="G65" s="21" t="s">
        <v>130</v>
      </c>
      <c r="H65" s="21"/>
      <c r="I65" s="145">
        <f t="shared" si="15"/>
        <v>3.25</v>
      </c>
      <c r="J65" s="21"/>
      <c r="K65" s="21"/>
      <c r="L65" s="21"/>
      <c r="M65" s="24"/>
      <c r="N65" s="24"/>
      <c r="O65" s="24">
        <v>1</v>
      </c>
      <c r="P65" s="24">
        <v>1</v>
      </c>
      <c r="Q65" s="24">
        <v>1</v>
      </c>
      <c r="R65" s="24">
        <v>1</v>
      </c>
      <c r="S65" s="24">
        <v>1</v>
      </c>
      <c r="T65" s="24">
        <v>1</v>
      </c>
      <c r="U65" s="24">
        <v>1</v>
      </c>
      <c r="V65" s="24">
        <v>1</v>
      </c>
      <c r="W65" s="24">
        <v>1</v>
      </c>
      <c r="X65" s="24">
        <v>1</v>
      </c>
      <c r="Y65" s="24">
        <v>1</v>
      </c>
      <c r="Z65" s="24">
        <v>1</v>
      </c>
      <c r="AA65" s="24">
        <v>1</v>
      </c>
      <c r="AB65" s="24"/>
      <c r="AC65" s="24"/>
      <c r="AD65" s="44"/>
      <c r="AE65" s="43"/>
    </row>
    <row r="66" spans="1:31" x14ac:dyDescent="0.3">
      <c r="A66" s="117"/>
      <c r="B66" s="102" t="s">
        <v>131</v>
      </c>
      <c r="C66" s="20"/>
      <c r="D66" s="20" t="s">
        <v>25</v>
      </c>
      <c r="E66" s="21"/>
      <c r="F66" s="21"/>
      <c r="G66" s="21" t="s">
        <v>132</v>
      </c>
      <c r="H66" s="21"/>
      <c r="I66" s="145">
        <f t="shared" si="15"/>
        <v>1</v>
      </c>
      <c r="J66" s="21"/>
      <c r="K66" s="21"/>
      <c r="L66" s="21"/>
      <c r="M66" s="24"/>
      <c r="N66" s="24"/>
      <c r="O66" s="24"/>
      <c r="P66" s="24"/>
      <c r="Q66" s="24"/>
      <c r="R66" s="24"/>
      <c r="S66" s="24">
        <v>2</v>
      </c>
      <c r="T66" s="24"/>
      <c r="U66" s="24">
        <v>2</v>
      </c>
      <c r="V66" s="24"/>
      <c r="W66" s="24">
        <v>2</v>
      </c>
      <c r="X66" s="24"/>
      <c r="Y66" s="24"/>
      <c r="Z66" s="24"/>
      <c r="AA66" s="24">
        <v>2</v>
      </c>
      <c r="AB66" s="24"/>
      <c r="AC66" s="24"/>
      <c r="AD66" s="24"/>
      <c r="AE66" s="43"/>
    </row>
    <row r="67" spans="1:31" x14ac:dyDescent="0.3">
      <c r="A67" s="117"/>
      <c r="B67" s="102"/>
      <c r="C67" s="20"/>
      <c r="D67" s="20"/>
      <c r="E67" s="21"/>
      <c r="F67" s="21"/>
      <c r="G67" s="21"/>
      <c r="H67" s="21"/>
      <c r="I67" s="21"/>
      <c r="J67" s="21"/>
      <c r="K67" s="21"/>
      <c r="L67" s="21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43"/>
    </row>
    <row r="68" spans="1:31" x14ac:dyDescent="0.3">
      <c r="A68" s="117"/>
      <c r="B68" s="102"/>
      <c r="C68" s="20"/>
      <c r="D68" s="20"/>
      <c r="E68" s="21"/>
      <c r="F68" s="21"/>
      <c r="G68" s="21"/>
      <c r="H68" s="21"/>
      <c r="I68" s="21"/>
      <c r="J68" s="21"/>
      <c r="K68" s="21"/>
      <c r="L68" s="21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44"/>
      <c r="AE68" s="43"/>
    </row>
    <row r="69" spans="1:31" x14ac:dyDescent="0.3">
      <c r="A69" s="117"/>
      <c r="B69" s="102"/>
      <c r="C69" s="20"/>
      <c r="D69" s="20"/>
      <c r="E69" s="21"/>
      <c r="F69" s="21"/>
      <c r="G69" s="21"/>
      <c r="H69" s="21"/>
      <c r="I69" s="21"/>
      <c r="J69" s="21"/>
      <c r="K69" s="21"/>
      <c r="L69" s="21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44"/>
      <c r="AE69" s="43"/>
    </row>
    <row r="70" spans="1:31" x14ac:dyDescent="0.3">
      <c r="A70" s="117"/>
      <c r="B70" s="102"/>
      <c r="C70" s="20"/>
      <c r="D70" s="20"/>
      <c r="E70" s="21"/>
      <c r="F70" s="21"/>
      <c r="G70" s="21"/>
      <c r="H70" s="21"/>
      <c r="I70" s="21"/>
      <c r="J70" s="21"/>
      <c r="K70" s="21"/>
      <c r="L70" s="21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44"/>
      <c r="AE70" s="43"/>
    </row>
    <row r="71" spans="1:31" x14ac:dyDescent="0.3">
      <c r="A71" s="69"/>
      <c r="B71" s="125"/>
      <c r="C71" s="126"/>
      <c r="D71" s="126"/>
      <c r="E71" s="146"/>
      <c r="F71" s="146"/>
      <c r="G71" s="146"/>
      <c r="H71" s="146"/>
      <c r="I71" s="146"/>
      <c r="J71" s="146"/>
      <c r="K71" s="146"/>
      <c r="L71" s="146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64"/>
      <c r="AE71" s="62"/>
    </row>
    <row r="72" spans="1:31" x14ac:dyDescent="0.3">
      <c r="A72" s="68"/>
      <c r="B72" s="68"/>
      <c r="C72" s="4"/>
      <c r="D72" s="4"/>
      <c r="E72" s="4"/>
      <c r="F72" s="4"/>
      <c r="G72" s="4"/>
      <c r="H72" s="4"/>
      <c r="I72" s="4"/>
      <c r="J72" s="4"/>
      <c r="K72" s="4"/>
      <c r="L72" s="4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</row>
    <row r="73" spans="1:31" x14ac:dyDescent="0.3">
      <c r="A73" s="69"/>
      <c r="B73" s="139" t="s">
        <v>133</v>
      </c>
      <c r="C73" s="140"/>
      <c r="D73" s="140"/>
      <c r="E73" s="140"/>
      <c r="F73" s="140"/>
      <c r="G73" s="140"/>
      <c r="H73" s="140"/>
      <c r="I73" s="142"/>
      <c r="J73" s="142"/>
      <c r="K73" s="142"/>
      <c r="L73" s="224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E73" s="144"/>
    </row>
    <row r="74" spans="1:31" x14ac:dyDescent="0.3">
      <c r="A74" s="117"/>
      <c r="B74" s="102"/>
      <c r="C74" s="20" t="s">
        <v>134</v>
      </c>
      <c r="D74" s="20"/>
      <c r="E74" s="21"/>
      <c r="F74" s="21"/>
      <c r="G74" s="21" t="s">
        <v>135</v>
      </c>
      <c r="H74" s="21"/>
      <c r="I74" s="21"/>
      <c r="J74" s="21"/>
      <c r="K74" s="21"/>
      <c r="L74" s="21"/>
      <c r="M74" s="24">
        <v>1</v>
      </c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9"/>
      <c r="AE74" s="27"/>
    </row>
    <row r="75" spans="1:31" x14ac:dyDescent="0.3">
      <c r="A75" s="117"/>
      <c r="B75" s="102"/>
      <c r="C75" s="20" t="s">
        <v>136</v>
      </c>
      <c r="D75" s="20"/>
      <c r="E75" s="21"/>
      <c r="F75" s="21"/>
      <c r="G75" s="21" t="s">
        <v>137</v>
      </c>
      <c r="H75" s="21"/>
      <c r="I75" s="21"/>
      <c r="J75" s="21"/>
      <c r="K75" s="21"/>
      <c r="L75" s="21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>
        <v>1</v>
      </c>
      <c r="X75" s="24"/>
      <c r="Y75" s="24"/>
      <c r="Z75" s="24"/>
      <c r="AA75" s="24"/>
      <c r="AB75" s="24"/>
      <c r="AC75" s="24"/>
      <c r="AD75" s="29"/>
      <c r="AE75" s="27"/>
    </row>
    <row r="76" spans="1:31" x14ac:dyDescent="0.3">
      <c r="A76" s="69"/>
      <c r="B76" s="102"/>
      <c r="C76" s="20" t="s">
        <v>138</v>
      </c>
      <c r="D76" s="20"/>
      <c r="E76" s="21"/>
      <c r="F76" s="21"/>
      <c r="G76" s="21" t="s">
        <v>139</v>
      </c>
      <c r="H76" s="21"/>
      <c r="I76" s="21"/>
      <c r="J76" s="21"/>
      <c r="K76" s="21"/>
      <c r="L76" s="21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>
        <v>1</v>
      </c>
      <c r="AC76" s="118"/>
      <c r="AD76" s="119"/>
      <c r="AE76" s="120"/>
    </row>
    <row r="77" spans="1:31" x14ac:dyDescent="0.3">
      <c r="A77" s="69"/>
      <c r="B77" s="125"/>
      <c r="C77" s="126" t="s">
        <v>140</v>
      </c>
      <c r="D77" s="126"/>
      <c r="E77" s="146"/>
      <c r="F77" s="146"/>
      <c r="G77" s="146" t="s">
        <v>141</v>
      </c>
      <c r="H77" s="146"/>
      <c r="I77" s="146"/>
      <c r="J77" s="146"/>
      <c r="K77" s="146"/>
      <c r="L77" s="146"/>
      <c r="M77" s="59"/>
      <c r="N77" s="59"/>
      <c r="O77" s="59">
        <v>1</v>
      </c>
      <c r="P77" s="59">
        <v>1</v>
      </c>
      <c r="Q77" s="59">
        <v>1</v>
      </c>
      <c r="R77" s="59">
        <v>1</v>
      </c>
      <c r="S77" s="59">
        <v>1</v>
      </c>
      <c r="T77" s="59">
        <v>1</v>
      </c>
      <c r="U77" s="59">
        <v>1</v>
      </c>
      <c r="V77" s="59">
        <v>1</v>
      </c>
      <c r="W77" s="59">
        <v>1</v>
      </c>
      <c r="X77" s="59">
        <v>1</v>
      </c>
      <c r="Y77" s="59">
        <v>1</v>
      </c>
      <c r="Z77" s="59">
        <v>1</v>
      </c>
      <c r="AA77" s="59">
        <v>1</v>
      </c>
      <c r="AB77" s="59">
        <v>1</v>
      </c>
      <c r="AC77" s="59"/>
      <c r="AD77" s="64"/>
      <c r="AE77" s="62"/>
    </row>
  </sheetData>
  <mergeCells count="1">
    <mergeCell ref="B3:H3"/>
  </mergeCells>
  <phoneticPr fontId="2" type="noConversion"/>
  <conditionalFormatting sqref="AE55 M9:AE45">
    <cfRule type="cellIs" dxfId="738" priority="1" operator="equal">
      <formula>3</formula>
    </cfRule>
    <cfRule type="cellIs" dxfId="737" priority="2" operator="equal">
      <formula>2</formula>
    </cfRule>
    <cfRule type="cellIs" dxfId="736" priority="3" operator="equal">
      <formula>1</formula>
    </cfRule>
  </conditionalFormatting>
  <conditionalFormatting sqref="M73:AD77 M56:AE71 M47:AE52 M7:AE8">
    <cfRule type="cellIs" dxfId="735" priority="16" operator="equal">
      <formula>3</formula>
    </cfRule>
    <cfRule type="cellIs" dxfId="734" priority="17" operator="equal">
      <formula>2</formula>
    </cfRule>
    <cfRule type="cellIs" dxfId="733" priority="18" operator="equal">
      <formula>1</formula>
    </cfRule>
  </conditionalFormatting>
  <conditionalFormatting sqref="M54:AD54">
    <cfRule type="cellIs" dxfId="732" priority="13" operator="equal">
      <formula>3</formula>
    </cfRule>
    <cfRule type="cellIs" dxfId="731" priority="14" operator="equal">
      <formula>2</formula>
    </cfRule>
    <cfRule type="cellIs" dxfId="730" priority="15" operator="equal">
      <formula>1</formula>
    </cfRule>
  </conditionalFormatting>
  <conditionalFormatting sqref="M55:AD55">
    <cfRule type="cellIs" dxfId="729" priority="10" operator="equal">
      <formula>3</formula>
    </cfRule>
    <cfRule type="cellIs" dxfId="728" priority="11" operator="equal">
      <formula>2</formula>
    </cfRule>
    <cfRule type="cellIs" dxfId="727" priority="12" operator="equal">
      <formula>1</formula>
    </cfRule>
  </conditionalFormatting>
  <conditionalFormatting sqref="AE73:AE77">
    <cfRule type="cellIs" dxfId="726" priority="7" operator="equal">
      <formula>3</formula>
    </cfRule>
    <cfRule type="cellIs" dxfId="725" priority="8" operator="equal">
      <formula>2</formula>
    </cfRule>
    <cfRule type="cellIs" dxfId="724" priority="9" operator="equal">
      <formula>1</formula>
    </cfRule>
  </conditionalFormatting>
  <conditionalFormatting sqref="AE54">
    <cfRule type="cellIs" dxfId="723" priority="4" operator="equal">
      <formula>3</formula>
    </cfRule>
    <cfRule type="cellIs" dxfId="722" priority="5" operator="equal">
      <formula>2</formula>
    </cfRule>
    <cfRule type="cellIs" dxfId="721" priority="6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72"/>
  <sheetViews>
    <sheetView showGridLines="0" tabSelected="1" zoomScale="85" zoomScaleNormal="85" workbookViewId="0">
      <pane xSplit="15" ySplit="16" topLeftCell="AM17" activePane="bottomRight" state="frozen"/>
      <selection pane="topRight" activeCell="P1" sqref="P1"/>
      <selection pane="bottomLeft" activeCell="A17" sqref="A17"/>
      <selection pane="bottomRight" activeCell="A16" sqref="A16"/>
    </sheetView>
  </sheetViews>
  <sheetFormatPr defaultRowHeight="16.5" x14ac:dyDescent="0.3"/>
  <cols>
    <col min="1" max="1" width="4.25" bestFit="1" customWidth="1"/>
    <col min="2" max="3" width="5" customWidth="1"/>
    <col min="4" max="4" width="10.75" customWidth="1"/>
    <col min="5" max="5" width="40.5" customWidth="1"/>
    <col min="6" max="6" width="9.5" customWidth="1"/>
    <col min="7" max="7" width="13.5" customWidth="1"/>
    <col min="8" max="8" width="13.75" customWidth="1"/>
    <col min="9" max="9" width="7.75" customWidth="1"/>
    <col min="10" max="10" width="7.5" bestFit="1" customWidth="1"/>
    <col min="11" max="11" width="10.875" customWidth="1"/>
    <col min="12" max="12" width="13.25" bestFit="1" customWidth="1"/>
    <col min="13" max="13" width="9.375" bestFit="1" customWidth="1"/>
    <col min="14" max="14" width="8" customWidth="1"/>
    <col min="15" max="15" width="9.375" bestFit="1" customWidth="1"/>
    <col min="16" max="19" width="6.75" customWidth="1"/>
    <col min="20" max="104" width="8.25" customWidth="1"/>
  </cols>
  <sheetData>
    <row r="1" spans="1:104" x14ac:dyDescent="0.3">
      <c r="A1" s="68"/>
      <c r="B1" s="1" t="s">
        <v>293</v>
      </c>
      <c r="C1" s="147"/>
      <c r="D1" s="2"/>
      <c r="E1" s="3">
        <v>43248.779764467596</v>
      </c>
      <c r="F1" s="148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</row>
    <row r="2" spans="1:104" x14ac:dyDescent="0.3">
      <c r="A2" s="68"/>
      <c r="B2" s="149" t="s">
        <v>294</v>
      </c>
      <c r="C2" s="150"/>
      <c r="D2" s="151"/>
      <c r="E2" s="152">
        <f ca="1">NOW()</f>
        <v>43248.802342129631</v>
      </c>
      <c r="F2" s="148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</row>
    <row r="3" spans="1:104" ht="33" x14ac:dyDescent="0.3">
      <c r="A3" s="153"/>
      <c r="B3" s="227" t="s">
        <v>142</v>
      </c>
      <c r="C3" s="228"/>
      <c r="D3" s="228"/>
      <c r="E3" s="228"/>
      <c r="F3" s="154" t="s">
        <v>143</v>
      </c>
      <c r="G3" s="155"/>
      <c r="H3" s="156" t="s">
        <v>144</v>
      </c>
      <c r="I3" s="157" t="s">
        <v>145</v>
      </c>
      <c r="J3" s="157"/>
      <c r="K3" s="157"/>
      <c r="L3" s="157"/>
      <c r="M3" s="157"/>
      <c r="N3" s="157"/>
      <c r="O3" s="157"/>
      <c r="P3" s="158" t="s">
        <v>146</v>
      </c>
      <c r="Q3" s="159"/>
      <c r="R3" s="159"/>
      <c r="S3" s="159"/>
      <c r="T3" s="158">
        <v>1</v>
      </c>
      <c r="U3" s="159"/>
      <c r="V3" s="159"/>
      <c r="W3" s="159"/>
      <c r="X3" s="160"/>
      <c r="Y3" s="158">
        <f t="shared" ref="Y3" si="0">T3+1</f>
        <v>2</v>
      </c>
      <c r="Z3" s="159"/>
      <c r="AA3" s="159"/>
      <c r="AB3" s="159"/>
      <c r="AC3" s="160"/>
      <c r="AD3" s="158">
        <f t="shared" ref="AD3" si="1">Y3+1</f>
        <v>3</v>
      </c>
      <c r="AE3" s="159"/>
      <c r="AF3" s="159"/>
      <c r="AG3" s="159"/>
      <c r="AH3" s="160"/>
      <c r="AI3" s="158">
        <f t="shared" ref="AI3" si="2">AD3+1</f>
        <v>4</v>
      </c>
      <c r="AJ3" s="159"/>
      <c r="AK3" s="159"/>
      <c r="AL3" s="159"/>
      <c r="AM3" s="160"/>
      <c r="AN3" s="158">
        <f t="shared" ref="AN3" si="3">AI3+1</f>
        <v>5</v>
      </c>
      <c r="AO3" s="159"/>
      <c r="AP3" s="159"/>
      <c r="AQ3" s="159"/>
      <c r="AR3" s="159"/>
      <c r="AS3" s="158">
        <f>AN3+1</f>
        <v>6</v>
      </c>
      <c r="AT3" s="159"/>
      <c r="AU3" s="159"/>
      <c r="AV3" s="159"/>
      <c r="AW3" s="160"/>
      <c r="AX3" s="158">
        <f t="shared" ref="AX3" si="4">AS3+1</f>
        <v>7</v>
      </c>
      <c r="AY3" s="159"/>
      <c r="AZ3" s="159"/>
      <c r="BA3" s="159"/>
      <c r="BB3" s="160"/>
      <c r="BC3" s="158">
        <f t="shared" ref="BC3" si="5">AX3+1</f>
        <v>8</v>
      </c>
      <c r="BD3" s="159"/>
      <c r="BE3" s="159"/>
      <c r="BF3" s="159"/>
      <c r="BG3" s="160"/>
      <c r="BH3" s="158">
        <f t="shared" ref="BH3" si="6">BC3+1</f>
        <v>9</v>
      </c>
      <c r="BI3" s="159"/>
      <c r="BJ3" s="159"/>
      <c r="BK3" s="159"/>
      <c r="BL3" s="160"/>
      <c r="BM3" s="158">
        <f t="shared" ref="BM3" si="7">BH3+1</f>
        <v>10</v>
      </c>
      <c r="BN3" s="159"/>
      <c r="BO3" s="159"/>
      <c r="BP3" s="159"/>
      <c r="BQ3" s="160"/>
      <c r="BR3" s="158">
        <f t="shared" ref="BR3" si="8">BM3+1</f>
        <v>11</v>
      </c>
      <c r="BS3" s="159"/>
      <c r="BT3" s="159"/>
      <c r="BU3" s="159"/>
      <c r="BV3" s="160"/>
      <c r="BW3" s="158">
        <f t="shared" ref="BW3" si="9">BR3+1</f>
        <v>12</v>
      </c>
      <c r="BX3" s="159"/>
      <c r="BY3" s="159"/>
      <c r="BZ3" s="159"/>
      <c r="CA3" s="160"/>
      <c r="CB3" s="158">
        <f t="shared" ref="CB3" si="10">BW3+1</f>
        <v>13</v>
      </c>
      <c r="CC3" s="159"/>
      <c r="CD3" s="159"/>
      <c r="CE3" s="159"/>
      <c r="CF3" s="160"/>
      <c r="CG3" s="158">
        <f t="shared" ref="CG3" si="11">CB3+1</f>
        <v>14</v>
      </c>
      <c r="CH3" s="159"/>
      <c r="CI3" s="159"/>
      <c r="CJ3" s="159"/>
      <c r="CK3" s="160"/>
      <c r="CL3" s="158">
        <f t="shared" ref="CL3" si="12">CG3+1</f>
        <v>15</v>
      </c>
      <c r="CM3" s="159"/>
      <c r="CN3" s="159"/>
      <c r="CO3" s="159"/>
      <c r="CP3" s="160"/>
      <c r="CQ3" s="158">
        <f t="shared" ref="CQ3" si="13">CL3+1</f>
        <v>16</v>
      </c>
      <c r="CR3" s="159"/>
      <c r="CS3" s="159"/>
      <c r="CT3" s="159"/>
      <c r="CU3" s="160"/>
      <c r="CV3" s="158">
        <f t="shared" ref="CV3" si="14">CQ3+1</f>
        <v>17</v>
      </c>
      <c r="CW3" s="159"/>
      <c r="CX3" s="159"/>
      <c r="CY3" s="159"/>
      <c r="CZ3" s="160"/>
    </row>
    <row r="4" spans="1:104" x14ac:dyDescent="0.3">
      <c r="A4" s="161"/>
      <c r="B4" s="162" t="s">
        <v>295</v>
      </c>
      <c r="C4" s="163"/>
      <c r="D4" s="164"/>
      <c r="E4" s="164"/>
      <c r="F4" s="165" t="s">
        <v>296</v>
      </c>
      <c r="G4" s="166" t="s">
        <v>297</v>
      </c>
      <c r="H4" s="167" t="s">
        <v>147</v>
      </c>
      <c r="I4" s="165" t="s">
        <v>298</v>
      </c>
      <c r="J4" s="168" t="s">
        <v>299</v>
      </c>
      <c r="K4" s="168" t="s">
        <v>148</v>
      </c>
      <c r="L4" s="168" t="s">
        <v>300</v>
      </c>
      <c r="M4" s="168" t="s">
        <v>301</v>
      </c>
      <c r="N4" s="168" t="s">
        <v>302</v>
      </c>
      <c r="O4" s="169" t="s">
        <v>303</v>
      </c>
      <c r="P4" s="170" t="s">
        <v>304</v>
      </c>
      <c r="Q4" s="170" t="s">
        <v>305</v>
      </c>
      <c r="R4" s="170" t="s">
        <v>306</v>
      </c>
      <c r="S4" s="170" t="s">
        <v>307</v>
      </c>
      <c r="T4" s="171">
        <v>43234</v>
      </c>
      <c r="U4" s="171">
        <f>T4+1</f>
        <v>43235</v>
      </c>
      <c r="V4" s="171">
        <f t="shared" ref="V4:X4" si="15">U4+1</f>
        <v>43236</v>
      </c>
      <c r="W4" s="171">
        <f t="shared" si="15"/>
        <v>43237</v>
      </c>
      <c r="X4" s="171">
        <f t="shared" si="15"/>
        <v>43238</v>
      </c>
      <c r="Y4" s="171">
        <f t="shared" ref="Y4" si="16">T4+7</f>
        <v>43241</v>
      </c>
      <c r="Z4" s="171">
        <f t="shared" ref="Z4:AC4" si="17">Y4+1</f>
        <v>43242</v>
      </c>
      <c r="AA4" s="171">
        <f t="shared" si="17"/>
        <v>43243</v>
      </c>
      <c r="AB4" s="171">
        <f t="shared" si="17"/>
        <v>43244</v>
      </c>
      <c r="AC4" s="171">
        <f t="shared" si="17"/>
        <v>43245</v>
      </c>
      <c r="AD4" s="171">
        <f t="shared" ref="AD4" si="18">Y4+7</f>
        <v>43248</v>
      </c>
      <c r="AE4" s="171">
        <f t="shared" ref="AE4:AH4" si="19">AD4+1</f>
        <v>43249</v>
      </c>
      <c r="AF4" s="171">
        <f t="shared" si="19"/>
        <v>43250</v>
      </c>
      <c r="AG4" s="171">
        <f t="shared" si="19"/>
        <v>43251</v>
      </c>
      <c r="AH4" s="171">
        <f t="shared" si="19"/>
        <v>43252</v>
      </c>
      <c r="AI4" s="171">
        <f t="shared" ref="AI4" si="20">AD4+7</f>
        <v>43255</v>
      </c>
      <c r="AJ4" s="171">
        <f t="shared" ref="AJ4:AM4" si="21">AI4+1</f>
        <v>43256</v>
      </c>
      <c r="AK4" s="171">
        <f t="shared" si="21"/>
        <v>43257</v>
      </c>
      <c r="AL4" s="171">
        <f t="shared" si="21"/>
        <v>43258</v>
      </c>
      <c r="AM4" s="171">
        <f t="shared" si="21"/>
        <v>43259</v>
      </c>
      <c r="AN4" s="171">
        <f t="shared" ref="AN4" si="22">AI4+7</f>
        <v>43262</v>
      </c>
      <c r="AO4" s="171">
        <f t="shared" ref="AO4:AR4" si="23">AN4+1</f>
        <v>43263</v>
      </c>
      <c r="AP4" s="171">
        <f t="shared" si="23"/>
        <v>43264</v>
      </c>
      <c r="AQ4" s="171">
        <f t="shared" si="23"/>
        <v>43265</v>
      </c>
      <c r="AR4" s="171">
        <f t="shared" si="23"/>
        <v>43266</v>
      </c>
      <c r="AS4" s="171">
        <f>AN4+7</f>
        <v>43269</v>
      </c>
      <c r="AT4" s="171">
        <f t="shared" ref="AT4:AW4" si="24">AS4+1</f>
        <v>43270</v>
      </c>
      <c r="AU4" s="171">
        <f t="shared" si="24"/>
        <v>43271</v>
      </c>
      <c r="AV4" s="171">
        <f t="shared" si="24"/>
        <v>43272</v>
      </c>
      <c r="AW4" s="171">
        <f t="shared" si="24"/>
        <v>43273</v>
      </c>
      <c r="AX4" s="171">
        <f t="shared" ref="AX4" si="25">AS4+7</f>
        <v>43276</v>
      </c>
      <c r="AY4" s="171">
        <f t="shared" ref="AY4:BB4" si="26">AX4+1</f>
        <v>43277</v>
      </c>
      <c r="AZ4" s="171">
        <f t="shared" si="26"/>
        <v>43278</v>
      </c>
      <c r="BA4" s="171">
        <f t="shared" si="26"/>
        <v>43279</v>
      </c>
      <c r="BB4" s="171">
        <f t="shared" si="26"/>
        <v>43280</v>
      </c>
      <c r="BC4" s="171">
        <f t="shared" ref="BC4" si="27">AX4+7</f>
        <v>43283</v>
      </c>
      <c r="BD4" s="171">
        <f t="shared" ref="BD4:BG4" si="28">BC4+1</f>
        <v>43284</v>
      </c>
      <c r="BE4" s="171">
        <f t="shared" si="28"/>
        <v>43285</v>
      </c>
      <c r="BF4" s="171">
        <f t="shared" si="28"/>
        <v>43286</v>
      </c>
      <c r="BG4" s="171">
        <f t="shared" si="28"/>
        <v>43287</v>
      </c>
      <c r="BH4" s="171">
        <f t="shared" ref="BH4" si="29">BC4+7</f>
        <v>43290</v>
      </c>
      <c r="BI4" s="171">
        <f t="shared" ref="BI4:BL4" si="30">BH4+1</f>
        <v>43291</v>
      </c>
      <c r="BJ4" s="171">
        <f t="shared" si="30"/>
        <v>43292</v>
      </c>
      <c r="BK4" s="171">
        <f t="shared" si="30"/>
        <v>43293</v>
      </c>
      <c r="BL4" s="171">
        <f t="shared" si="30"/>
        <v>43294</v>
      </c>
      <c r="BM4" s="171">
        <f t="shared" ref="BM4" si="31">BH4+7</f>
        <v>43297</v>
      </c>
      <c r="BN4" s="171">
        <f t="shared" ref="BN4:BQ4" si="32">BM4+1</f>
        <v>43298</v>
      </c>
      <c r="BO4" s="171">
        <f t="shared" si="32"/>
        <v>43299</v>
      </c>
      <c r="BP4" s="171">
        <f t="shared" si="32"/>
        <v>43300</v>
      </c>
      <c r="BQ4" s="171">
        <f t="shared" si="32"/>
        <v>43301</v>
      </c>
      <c r="BR4" s="171">
        <f t="shared" ref="BR4" si="33">BM4+7</f>
        <v>43304</v>
      </c>
      <c r="BS4" s="171">
        <f t="shared" ref="BS4:BV4" si="34">BR4+1</f>
        <v>43305</v>
      </c>
      <c r="BT4" s="171">
        <f t="shared" si="34"/>
        <v>43306</v>
      </c>
      <c r="BU4" s="171">
        <f t="shared" si="34"/>
        <v>43307</v>
      </c>
      <c r="BV4" s="171">
        <f t="shared" si="34"/>
        <v>43308</v>
      </c>
      <c r="BW4" s="171">
        <f t="shared" ref="BW4" si="35">BR4+7</f>
        <v>43311</v>
      </c>
      <c r="BX4" s="171">
        <f t="shared" ref="BX4:CA4" si="36">BW4+1</f>
        <v>43312</v>
      </c>
      <c r="BY4" s="171">
        <f t="shared" si="36"/>
        <v>43313</v>
      </c>
      <c r="BZ4" s="171">
        <f t="shared" si="36"/>
        <v>43314</v>
      </c>
      <c r="CA4" s="171">
        <f t="shared" si="36"/>
        <v>43315</v>
      </c>
      <c r="CB4" s="171">
        <f t="shared" ref="CB4" si="37">BW4+7</f>
        <v>43318</v>
      </c>
      <c r="CC4" s="171">
        <f t="shared" ref="CC4:CF4" si="38">CB4+1</f>
        <v>43319</v>
      </c>
      <c r="CD4" s="171">
        <f t="shared" si="38"/>
        <v>43320</v>
      </c>
      <c r="CE4" s="171">
        <f t="shared" si="38"/>
        <v>43321</v>
      </c>
      <c r="CF4" s="171">
        <f t="shared" si="38"/>
        <v>43322</v>
      </c>
      <c r="CG4" s="171">
        <f t="shared" ref="CG4" si="39">CB4+7</f>
        <v>43325</v>
      </c>
      <c r="CH4" s="171">
        <f t="shared" ref="CH4:CK4" si="40">CG4+1</f>
        <v>43326</v>
      </c>
      <c r="CI4" s="171">
        <f t="shared" si="40"/>
        <v>43327</v>
      </c>
      <c r="CJ4" s="171">
        <f t="shared" si="40"/>
        <v>43328</v>
      </c>
      <c r="CK4" s="171">
        <f t="shared" si="40"/>
        <v>43329</v>
      </c>
      <c r="CL4" s="171">
        <f>CG4+7</f>
        <v>43332</v>
      </c>
      <c r="CM4" s="171">
        <f>CL4+1</f>
        <v>43333</v>
      </c>
      <c r="CN4" s="171">
        <f t="shared" ref="CN4:CP4" si="41">CM4+1</f>
        <v>43334</v>
      </c>
      <c r="CO4" s="171">
        <f t="shared" si="41"/>
        <v>43335</v>
      </c>
      <c r="CP4" s="171">
        <f t="shared" si="41"/>
        <v>43336</v>
      </c>
      <c r="CQ4" s="171">
        <f>CL4+7</f>
        <v>43339</v>
      </c>
      <c r="CR4" s="171">
        <f>CQ4+1</f>
        <v>43340</v>
      </c>
      <c r="CS4" s="171">
        <f t="shared" ref="CS4:CU4" si="42">CR4+1</f>
        <v>43341</v>
      </c>
      <c r="CT4" s="171">
        <f t="shared" si="42"/>
        <v>43342</v>
      </c>
      <c r="CU4" s="171">
        <f t="shared" si="42"/>
        <v>43343</v>
      </c>
      <c r="CV4" s="171">
        <f>CQ4+7</f>
        <v>43346</v>
      </c>
      <c r="CW4" s="171">
        <f>CV4+1</f>
        <v>43347</v>
      </c>
      <c r="CX4" s="171">
        <f t="shared" ref="CX4:CZ4" si="43">CW4+1</f>
        <v>43348</v>
      </c>
      <c r="CY4" s="171">
        <f t="shared" si="43"/>
        <v>43349</v>
      </c>
      <c r="CZ4" s="171">
        <f t="shared" si="43"/>
        <v>43350</v>
      </c>
    </row>
    <row r="5" spans="1:104" x14ac:dyDescent="0.3">
      <c r="A5" s="69"/>
      <c r="B5" s="260" t="s">
        <v>292</v>
      </c>
      <c r="C5" s="260"/>
      <c r="D5" s="261"/>
      <c r="E5" s="261"/>
      <c r="F5" s="262"/>
      <c r="G5" s="233"/>
      <c r="H5" s="230"/>
      <c r="I5" s="263"/>
      <c r="J5" s="234"/>
      <c r="K5" s="234"/>
      <c r="L5" s="234"/>
      <c r="M5" s="234"/>
      <c r="N5" s="234"/>
      <c r="O5" s="264"/>
      <c r="P5" s="265">
        <f>IFERROR(Q5/S5,"")</f>
        <v>0</v>
      </c>
      <c r="Q5" s="266">
        <f>SUM(Q6:Q11)</f>
        <v>0</v>
      </c>
      <c r="R5" s="266">
        <f>SUM(R6:R11)</f>
        <v>43</v>
      </c>
      <c r="S5" s="267">
        <f>SUM(S6:S11)</f>
        <v>102</v>
      </c>
      <c r="T5" s="230"/>
      <c r="U5" s="231"/>
      <c r="V5" s="231"/>
      <c r="W5" s="231"/>
      <c r="X5" s="231"/>
      <c r="Y5" s="232"/>
      <c r="Z5" s="232"/>
      <c r="AA5" s="231"/>
      <c r="AB5" s="231"/>
      <c r="AC5" s="231"/>
      <c r="AD5" s="231"/>
      <c r="AE5" s="231"/>
      <c r="AF5" s="231"/>
      <c r="AG5" s="231"/>
      <c r="AH5" s="230"/>
      <c r="AI5" s="230"/>
      <c r="AJ5" s="230"/>
      <c r="AK5" s="232"/>
      <c r="AL5" s="230"/>
      <c r="AM5" s="230"/>
      <c r="AN5" s="230"/>
      <c r="AO5" s="230"/>
      <c r="AP5" s="232"/>
      <c r="AQ5" s="230"/>
      <c r="AR5" s="230"/>
      <c r="AS5" s="230"/>
      <c r="AT5" s="230"/>
      <c r="AU5" s="230"/>
      <c r="AV5" s="230"/>
      <c r="AW5" s="230"/>
      <c r="AX5" s="230"/>
      <c r="AY5" s="230"/>
      <c r="AZ5" s="230"/>
      <c r="BA5" s="230"/>
      <c r="BB5" s="230"/>
      <c r="BC5" s="230"/>
      <c r="BD5" s="230"/>
      <c r="BE5" s="230"/>
      <c r="BF5" s="230"/>
      <c r="BG5" s="230"/>
      <c r="BH5" s="230"/>
      <c r="BI5" s="230"/>
      <c r="BJ5" s="230"/>
      <c r="BK5" s="230"/>
      <c r="BL5" s="230"/>
      <c r="BM5" s="230"/>
      <c r="BN5" s="230"/>
      <c r="BO5" s="230"/>
      <c r="BP5" s="230"/>
      <c r="BQ5" s="230"/>
      <c r="BR5" s="230"/>
      <c r="BS5" s="230"/>
      <c r="BT5" s="230"/>
      <c r="BU5" s="230"/>
      <c r="BV5" s="230"/>
      <c r="BW5" s="230"/>
      <c r="BX5" s="230"/>
      <c r="BY5" s="230"/>
      <c r="BZ5" s="231"/>
      <c r="CA5" s="231"/>
      <c r="CB5" s="231"/>
      <c r="CC5" s="231"/>
      <c r="CD5" s="231"/>
      <c r="CE5" s="231"/>
      <c r="CF5" s="231"/>
      <c r="CG5" s="231"/>
      <c r="CH5" s="231"/>
      <c r="CI5" s="232"/>
      <c r="CJ5" s="231"/>
      <c r="CK5" s="231"/>
      <c r="CL5" s="231"/>
      <c r="CM5" s="231"/>
      <c r="CN5" s="231"/>
      <c r="CO5" s="231"/>
      <c r="CP5" s="231"/>
      <c r="CQ5" s="231"/>
      <c r="CR5" s="231"/>
      <c r="CS5" s="231"/>
      <c r="CT5" s="231"/>
      <c r="CU5" s="231"/>
      <c r="CV5" s="231"/>
      <c r="CW5" s="231"/>
      <c r="CX5" s="231"/>
      <c r="CY5" s="231"/>
      <c r="CZ5" s="231"/>
    </row>
    <row r="6" spans="1:104" x14ac:dyDescent="0.3">
      <c r="A6" s="69"/>
      <c r="B6" s="176"/>
      <c r="C6" s="176"/>
      <c r="D6" s="174" t="s">
        <v>149</v>
      </c>
      <c r="E6" s="177" t="s">
        <v>150</v>
      </c>
      <c r="F6" s="177" t="s">
        <v>151</v>
      </c>
      <c r="G6" s="173" t="s">
        <v>152</v>
      </c>
      <c r="H6" s="173"/>
      <c r="I6" s="268"/>
      <c r="J6" s="253" t="s">
        <v>153</v>
      </c>
      <c r="K6" s="253" t="s">
        <v>154</v>
      </c>
      <c r="L6" s="253" t="s">
        <v>155</v>
      </c>
      <c r="M6" s="253" t="s">
        <v>153</v>
      </c>
      <c r="N6" s="253" t="s">
        <v>155</v>
      </c>
      <c r="O6" s="253" t="s">
        <v>156</v>
      </c>
      <c r="P6" s="254">
        <f t="shared" ref="P6:P11" si="44">IFERROR(Q6/S6,"")</f>
        <v>0</v>
      </c>
      <c r="Q6" s="173"/>
      <c r="R6" s="173">
        <f t="shared" ref="R6:R11" si="45">COUNTA(T6:AF6)</f>
        <v>6</v>
      </c>
      <c r="S6" s="173">
        <f t="shared" ref="S6:S11" si="46">COUNTA(T6:CZ6)</f>
        <v>16</v>
      </c>
      <c r="T6" s="173"/>
      <c r="U6" s="174"/>
      <c r="V6" s="174">
        <v>1</v>
      </c>
      <c r="W6" s="174">
        <v>1</v>
      </c>
      <c r="X6" s="174">
        <v>1</v>
      </c>
      <c r="Y6" s="175"/>
      <c r="Z6" s="175"/>
      <c r="AA6" s="174"/>
      <c r="AB6" s="174"/>
      <c r="AC6" s="174"/>
      <c r="AD6" s="174">
        <v>2</v>
      </c>
      <c r="AE6" s="174">
        <v>2</v>
      </c>
      <c r="AF6" s="174">
        <v>2</v>
      </c>
      <c r="AG6" s="174">
        <v>2</v>
      </c>
      <c r="AH6" s="173">
        <v>2</v>
      </c>
      <c r="AI6" s="173">
        <v>2</v>
      </c>
      <c r="AJ6" s="173">
        <v>2</v>
      </c>
      <c r="AK6" s="175"/>
      <c r="AL6" s="173">
        <v>2</v>
      </c>
      <c r="AM6" s="173">
        <v>2</v>
      </c>
      <c r="AN6" s="173">
        <v>2</v>
      </c>
      <c r="AO6" s="173">
        <v>2</v>
      </c>
      <c r="AP6" s="175"/>
      <c r="AQ6" s="173">
        <v>3</v>
      </c>
      <c r="AR6" s="173">
        <v>3</v>
      </c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173"/>
      <c r="BN6" s="173"/>
      <c r="BO6" s="173"/>
      <c r="BP6" s="173"/>
      <c r="BQ6" s="173"/>
      <c r="BR6" s="173"/>
      <c r="BS6" s="173"/>
      <c r="BT6" s="173"/>
      <c r="BU6" s="173"/>
      <c r="BV6" s="173"/>
      <c r="BW6" s="173"/>
      <c r="BX6" s="173"/>
      <c r="BY6" s="173"/>
      <c r="BZ6" s="174"/>
      <c r="CA6" s="174"/>
      <c r="CB6" s="174"/>
      <c r="CC6" s="174"/>
      <c r="CD6" s="174"/>
      <c r="CE6" s="174"/>
      <c r="CF6" s="174"/>
      <c r="CG6" s="174"/>
      <c r="CH6" s="174"/>
      <c r="CI6" s="175"/>
      <c r="CJ6" s="174"/>
      <c r="CK6" s="174"/>
      <c r="CL6" s="174"/>
      <c r="CM6" s="174"/>
      <c r="CN6" s="174"/>
      <c r="CO6" s="174"/>
      <c r="CP6" s="174"/>
      <c r="CQ6" s="174"/>
      <c r="CR6" s="174"/>
      <c r="CS6" s="174"/>
      <c r="CT6" s="174"/>
      <c r="CU6" s="174"/>
      <c r="CV6" s="174"/>
      <c r="CW6" s="174"/>
      <c r="CX6" s="174"/>
      <c r="CY6" s="174"/>
      <c r="CZ6" s="174"/>
    </row>
    <row r="7" spans="1:104" x14ac:dyDescent="0.3">
      <c r="A7" s="69"/>
      <c r="B7" s="176"/>
      <c r="C7" s="176"/>
      <c r="D7" s="174" t="s">
        <v>157</v>
      </c>
      <c r="E7" s="177" t="s">
        <v>158</v>
      </c>
      <c r="F7" s="177" t="s">
        <v>151</v>
      </c>
      <c r="G7" s="173" t="s">
        <v>152</v>
      </c>
      <c r="H7" s="173" t="s">
        <v>312</v>
      </c>
      <c r="I7" s="268"/>
      <c r="J7" s="253" t="s">
        <v>153</v>
      </c>
      <c r="K7" s="253" t="s">
        <v>153</v>
      </c>
      <c r="L7" s="253" t="s">
        <v>154</v>
      </c>
      <c r="M7" s="253" t="s">
        <v>153</v>
      </c>
      <c r="N7" s="253" t="s">
        <v>155</v>
      </c>
      <c r="O7" s="253" t="s">
        <v>156</v>
      </c>
      <c r="P7" s="254">
        <f t="shared" si="44"/>
        <v>0</v>
      </c>
      <c r="Q7" s="173"/>
      <c r="R7" s="173">
        <f t="shared" si="45"/>
        <v>11</v>
      </c>
      <c r="S7" s="173">
        <f t="shared" si="46"/>
        <v>21</v>
      </c>
      <c r="T7" s="173">
        <v>1</v>
      </c>
      <c r="U7" s="174">
        <v>1</v>
      </c>
      <c r="V7" s="174">
        <v>1</v>
      </c>
      <c r="W7" s="174">
        <v>2</v>
      </c>
      <c r="X7" s="174">
        <v>2</v>
      </c>
      <c r="Y7" s="175"/>
      <c r="Z7" s="175"/>
      <c r="AA7" s="174">
        <v>2</v>
      </c>
      <c r="AB7" s="174">
        <v>2</v>
      </c>
      <c r="AC7" s="174">
        <v>2</v>
      </c>
      <c r="AD7" s="174">
        <v>2</v>
      </c>
      <c r="AE7" s="174">
        <v>2</v>
      </c>
      <c r="AF7" s="174">
        <v>2</v>
      </c>
      <c r="AG7" s="174">
        <v>2</v>
      </c>
      <c r="AH7" s="173">
        <v>2</v>
      </c>
      <c r="AI7" s="173">
        <v>2</v>
      </c>
      <c r="AJ7" s="173">
        <v>2</v>
      </c>
      <c r="AK7" s="175"/>
      <c r="AL7" s="173">
        <v>2</v>
      </c>
      <c r="AM7" s="173">
        <v>2</v>
      </c>
      <c r="AN7" s="173">
        <v>2</v>
      </c>
      <c r="AO7" s="173">
        <v>2</v>
      </c>
      <c r="AP7" s="175"/>
      <c r="AQ7" s="173">
        <v>3</v>
      </c>
      <c r="AR7" s="173">
        <v>3</v>
      </c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  <c r="BJ7" s="173"/>
      <c r="BK7" s="173"/>
      <c r="BL7" s="173"/>
      <c r="BM7" s="173"/>
      <c r="BN7" s="173"/>
      <c r="BO7" s="173"/>
      <c r="BP7" s="173"/>
      <c r="BQ7" s="173"/>
      <c r="BR7" s="173"/>
      <c r="BS7" s="173"/>
      <c r="BT7" s="173"/>
      <c r="BU7" s="173"/>
      <c r="BV7" s="173"/>
      <c r="BW7" s="173"/>
      <c r="BX7" s="173"/>
      <c r="BY7" s="173"/>
      <c r="BZ7" s="174"/>
      <c r="CA7" s="174"/>
      <c r="CB7" s="174"/>
      <c r="CC7" s="174"/>
      <c r="CD7" s="174"/>
      <c r="CE7" s="174"/>
      <c r="CF7" s="174"/>
      <c r="CG7" s="174"/>
      <c r="CH7" s="174"/>
      <c r="CI7" s="175"/>
      <c r="CJ7" s="174"/>
      <c r="CK7" s="174"/>
      <c r="CL7" s="174"/>
      <c r="CM7" s="174"/>
      <c r="CN7" s="174"/>
      <c r="CO7" s="174"/>
      <c r="CP7" s="174"/>
      <c r="CQ7" s="174"/>
      <c r="CR7" s="174"/>
      <c r="CS7" s="174"/>
      <c r="CT7" s="174"/>
      <c r="CU7" s="174"/>
      <c r="CV7" s="174"/>
      <c r="CW7" s="174"/>
      <c r="CX7" s="174"/>
      <c r="CY7" s="174"/>
      <c r="CZ7" s="174"/>
    </row>
    <row r="8" spans="1:104" x14ac:dyDescent="0.3">
      <c r="A8" s="69"/>
      <c r="B8" s="176"/>
      <c r="C8" s="176"/>
      <c r="D8" s="174" t="s">
        <v>159</v>
      </c>
      <c r="E8" s="177" t="s">
        <v>160</v>
      </c>
      <c r="F8" s="177" t="s">
        <v>151</v>
      </c>
      <c r="G8" s="173" t="s">
        <v>152</v>
      </c>
      <c r="H8" s="173"/>
      <c r="I8" s="268"/>
      <c r="J8" s="253" t="s">
        <v>153</v>
      </c>
      <c r="K8" s="253" t="s">
        <v>153</v>
      </c>
      <c r="L8" s="253" t="s">
        <v>153</v>
      </c>
      <c r="M8" s="253" t="s">
        <v>153</v>
      </c>
      <c r="N8" s="253" t="s">
        <v>155</v>
      </c>
      <c r="O8" s="253" t="s">
        <v>156</v>
      </c>
      <c r="P8" s="254">
        <f t="shared" si="44"/>
        <v>0</v>
      </c>
      <c r="Q8" s="173"/>
      <c r="R8" s="173">
        <f t="shared" si="45"/>
        <v>5</v>
      </c>
      <c r="S8" s="173">
        <f t="shared" si="46"/>
        <v>14</v>
      </c>
      <c r="T8" s="173">
        <v>1</v>
      </c>
      <c r="U8" s="174">
        <v>1</v>
      </c>
      <c r="V8" s="174">
        <v>2</v>
      </c>
      <c r="W8" s="174">
        <v>2</v>
      </c>
      <c r="X8" s="174">
        <v>2</v>
      </c>
      <c r="Y8" s="175"/>
      <c r="Z8" s="175"/>
      <c r="AA8" s="174"/>
      <c r="AB8" s="174"/>
      <c r="AC8" s="174"/>
      <c r="AD8" s="174"/>
      <c r="AE8" s="174"/>
      <c r="AF8" s="174"/>
      <c r="AG8" s="174"/>
      <c r="AH8" s="173">
        <v>3</v>
      </c>
      <c r="AI8" s="173">
        <v>3</v>
      </c>
      <c r="AJ8" s="173">
        <v>3</v>
      </c>
      <c r="AK8" s="175"/>
      <c r="AL8" s="173">
        <v>3</v>
      </c>
      <c r="AM8" s="173">
        <v>3</v>
      </c>
      <c r="AN8" s="173">
        <v>3</v>
      </c>
      <c r="AO8" s="173">
        <v>3</v>
      </c>
      <c r="AP8" s="175"/>
      <c r="AQ8" s="173">
        <v>3</v>
      </c>
      <c r="AR8" s="173">
        <v>3</v>
      </c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  <c r="BJ8" s="173"/>
      <c r="BK8" s="173"/>
      <c r="BL8" s="173"/>
      <c r="BM8" s="173"/>
      <c r="BN8" s="173"/>
      <c r="BO8" s="173"/>
      <c r="BP8" s="173"/>
      <c r="BQ8" s="173"/>
      <c r="BR8" s="173"/>
      <c r="BS8" s="173"/>
      <c r="BT8" s="173"/>
      <c r="BU8" s="173"/>
      <c r="BV8" s="173"/>
      <c r="BW8" s="173"/>
      <c r="BX8" s="173"/>
      <c r="BY8" s="173"/>
      <c r="BZ8" s="174"/>
      <c r="CA8" s="174"/>
      <c r="CB8" s="174"/>
      <c r="CC8" s="174"/>
      <c r="CD8" s="174"/>
      <c r="CE8" s="174"/>
      <c r="CF8" s="174"/>
      <c r="CG8" s="174"/>
      <c r="CH8" s="174"/>
      <c r="CI8" s="175"/>
      <c r="CJ8" s="174"/>
      <c r="CK8" s="174"/>
      <c r="CL8" s="174"/>
      <c r="CM8" s="174"/>
      <c r="CN8" s="174"/>
      <c r="CO8" s="174"/>
      <c r="CP8" s="174"/>
      <c r="CQ8" s="174"/>
      <c r="CR8" s="174"/>
      <c r="CS8" s="174"/>
      <c r="CT8" s="174"/>
      <c r="CU8" s="174"/>
      <c r="CV8" s="174"/>
      <c r="CW8" s="174"/>
      <c r="CX8" s="174"/>
      <c r="CY8" s="174"/>
      <c r="CZ8" s="174"/>
    </row>
    <row r="9" spans="1:104" x14ac:dyDescent="0.3">
      <c r="A9" s="69"/>
      <c r="B9" s="176"/>
      <c r="C9" s="176"/>
      <c r="D9" s="173" t="s">
        <v>161</v>
      </c>
      <c r="E9" s="178" t="s">
        <v>162</v>
      </c>
      <c r="F9" s="178" t="s">
        <v>163</v>
      </c>
      <c r="G9" s="173" t="s">
        <v>164</v>
      </c>
      <c r="H9" s="173"/>
      <c r="I9" s="268"/>
      <c r="J9" s="253" t="s">
        <v>153</v>
      </c>
      <c r="K9" s="253" t="s">
        <v>153</v>
      </c>
      <c r="L9" s="253" t="s">
        <v>154</v>
      </c>
      <c r="M9" s="253" t="s">
        <v>153</v>
      </c>
      <c r="N9" s="253" t="s">
        <v>155</v>
      </c>
      <c r="O9" s="253" t="s">
        <v>156</v>
      </c>
      <c r="P9" s="254">
        <f t="shared" si="44"/>
        <v>0</v>
      </c>
      <c r="Q9" s="173"/>
      <c r="R9" s="173">
        <f t="shared" si="45"/>
        <v>8</v>
      </c>
      <c r="S9" s="173">
        <f t="shared" si="46"/>
        <v>18</v>
      </c>
      <c r="T9" s="173">
        <v>1</v>
      </c>
      <c r="U9" s="174">
        <v>1</v>
      </c>
      <c r="V9" s="174">
        <v>1</v>
      </c>
      <c r="W9" s="174">
        <v>2</v>
      </c>
      <c r="X9" s="174">
        <v>2</v>
      </c>
      <c r="Y9" s="175"/>
      <c r="Z9" s="175"/>
      <c r="AA9" s="174"/>
      <c r="AB9" s="174"/>
      <c r="AC9" s="174"/>
      <c r="AD9" s="174">
        <v>2</v>
      </c>
      <c r="AE9" s="174">
        <v>2</v>
      </c>
      <c r="AF9" s="174">
        <v>2</v>
      </c>
      <c r="AG9" s="174">
        <v>2</v>
      </c>
      <c r="AH9" s="173">
        <v>2</v>
      </c>
      <c r="AI9" s="173">
        <v>3</v>
      </c>
      <c r="AJ9" s="173">
        <v>3</v>
      </c>
      <c r="AK9" s="175"/>
      <c r="AL9" s="173">
        <v>3</v>
      </c>
      <c r="AM9" s="173">
        <v>3</v>
      </c>
      <c r="AN9" s="173">
        <v>3</v>
      </c>
      <c r="AO9" s="173">
        <v>3</v>
      </c>
      <c r="AP9" s="175"/>
      <c r="AQ9" s="173">
        <v>3</v>
      </c>
      <c r="AR9" s="173">
        <v>3</v>
      </c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173"/>
      <c r="BN9" s="173"/>
      <c r="BO9" s="173"/>
      <c r="BP9" s="173"/>
      <c r="BQ9" s="173"/>
      <c r="BR9" s="173"/>
      <c r="BS9" s="173"/>
      <c r="BT9" s="173"/>
      <c r="BU9" s="173"/>
      <c r="BV9" s="173"/>
      <c r="BW9" s="173"/>
      <c r="BX9" s="173"/>
      <c r="BY9" s="173"/>
      <c r="BZ9" s="174"/>
      <c r="CA9" s="174"/>
      <c r="CB9" s="174"/>
      <c r="CC9" s="174"/>
      <c r="CD9" s="174"/>
      <c r="CE9" s="174"/>
      <c r="CF9" s="174"/>
      <c r="CG9" s="174"/>
      <c r="CH9" s="174"/>
      <c r="CI9" s="175"/>
      <c r="CJ9" s="174"/>
      <c r="CK9" s="174"/>
      <c r="CL9" s="174"/>
      <c r="CM9" s="174"/>
      <c r="CN9" s="174"/>
      <c r="CO9" s="174"/>
      <c r="CP9" s="174"/>
      <c r="CQ9" s="174"/>
      <c r="CR9" s="174"/>
      <c r="CS9" s="174"/>
      <c r="CT9" s="174"/>
      <c r="CU9" s="174"/>
      <c r="CV9" s="174"/>
      <c r="CW9" s="174"/>
      <c r="CX9" s="174"/>
      <c r="CY9" s="174"/>
      <c r="CZ9" s="174"/>
    </row>
    <row r="10" spans="1:104" x14ac:dyDescent="0.3">
      <c r="A10" s="69"/>
      <c r="B10" s="176"/>
      <c r="C10" s="176"/>
      <c r="D10" s="173" t="s">
        <v>165</v>
      </c>
      <c r="E10" s="178" t="s">
        <v>166</v>
      </c>
      <c r="F10" s="178" t="s">
        <v>163</v>
      </c>
      <c r="G10" s="173" t="s">
        <v>167</v>
      </c>
      <c r="H10" s="173" t="s">
        <v>313</v>
      </c>
      <c r="I10" s="268"/>
      <c r="J10" s="253" t="s">
        <v>153</v>
      </c>
      <c r="K10" s="253" t="s">
        <v>153</v>
      </c>
      <c r="L10" s="253" t="s">
        <v>154</v>
      </c>
      <c r="M10" s="253" t="s">
        <v>153</v>
      </c>
      <c r="N10" s="253" t="s">
        <v>155</v>
      </c>
      <c r="O10" s="253" t="s">
        <v>156</v>
      </c>
      <c r="P10" s="254">
        <f t="shared" si="44"/>
        <v>0</v>
      </c>
      <c r="Q10" s="173"/>
      <c r="R10" s="173">
        <f t="shared" si="45"/>
        <v>8</v>
      </c>
      <c r="S10" s="173">
        <f t="shared" si="46"/>
        <v>18</v>
      </c>
      <c r="T10" s="173">
        <v>1</v>
      </c>
      <c r="U10" s="174">
        <v>1</v>
      </c>
      <c r="V10" s="174">
        <v>2</v>
      </c>
      <c r="W10" s="174">
        <v>2</v>
      </c>
      <c r="X10" s="174">
        <v>2</v>
      </c>
      <c r="Y10" s="175"/>
      <c r="Z10" s="175"/>
      <c r="AA10" s="174"/>
      <c r="AB10" s="174"/>
      <c r="AC10" s="174"/>
      <c r="AD10" s="174">
        <v>2</v>
      </c>
      <c r="AE10" s="174">
        <v>2</v>
      </c>
      <c r="AF10" s="174">
        <v>2</v>
      </c>
      <c r="AG10" s="174">
        <v>2</v>
      </c>
      <c r="AH10" s="173">
        <v>2</v>
      </c>
      <c r="AI10" s="173">
        <v>3</v>
      </c>
      <c r="AJ10" s="173">
        <v>3</v>
      </c>
      <c r="AK10" s="175"/>
      <c r="AL10" s="173">
        <v>3</v>
      </c>
      <c r="AM10" s="173">
        <v>3</v>
      </c>
      <c r="AN10" s="173">
        <v>3</v>
      </c>
      <c r="AO10" s="173">
        <v>3</v>
      </c>
      <c r="AP10" s="175"/>
      <c r="AQ10" s="173">
        <v>3</v>
      </c>
      <c r="AR10" s="173">
        <v>3</v>
      </c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73"/>
      <c r="BT10" s="173"/>
      <c r="BU10" s="173"/>
      <c r="BV10" s="173"/>
      <c r="BW10" s="173"/>
      <c r="BX10" s="173"/>
      <c r="BY10" s="173"/>
      <c r="BZ10" s="174"/>
      <c r="CA10" s="174"/>
      <c r="CB10" s="174"/>
      <c r="CC10" s="174"/>
      <c r="CD10" s="174"/>
      <c r="CE10" s="174"/>
      <c r="CF10" s="174"/>
      <c r="CG10" s="174"/>
      <c r="CH10" s="174"/>
      <c r="CI10" s="175"/>
      <c r="CJ10" s="174"/>
      <c r="CK10" s="174"/>
      <c r="CL10" s="174"/>
      <c r="CM10" s="174"/>
      <c r="CN10" s="174"/>
      <c r="CO10" s="174"/>
      <c r="CP10" s="174"/>
      <c r="CQ10" s="174"/>
      <c r="CR10" s="174"/>
      <c r="CS10" s="174"/>
      <c r="CT10" s="174"/>
      <c r="CU10" s="174"/>
      <c r="CV10" s="174"/>
      <c r="CW10" s="174"/>
      <c r="CX10" s="174"/>
      <c r="CY10" s="174"/>
      <c r="CZ10" s="174"/>
    </row>
    <row r="11" spans="1:104" x14ac:dyDescent="0.3">
      <c r="A11" s="69"/>
      <c r="B11" s="172"/>
      <c r="C11" s="172"/>
      <c r="D11" s="173" t="s">
        <v>168</v>
      </c>
      <c r="E11" s="178" t="s">
        <v>169</v>
      </c>
      <c r="F11" s="178" t="s">
        <v>314</v>
      </c>
      <c r="G11" s="173" t="s">
        <v>170</v>
      </c>
      <c r="H11" s="173"/>
      <c r="I11" s="268"/>
      <c r="J11" s="253" t="s">
        <v>153</v>
      </c>
      <c r="K11" s="253" t="s">
        <v>153</v>
      </c>
      <c r="L11" s="253" t="s">
        <v>154</v>
      </c>
      <c r="M11" s="253" t="s">
        <v>153</v>
      </c>
      <c r="N11" s="253" t="s">
        <v>155</v>
      </c>
      <c r="O11" s="253" t="s">
        <v>156</v>
      </c>
      <c r="P11" s="254">
        <f t="shared" si="44"/>
        <v>0</v>
      </c>
      <c r="Q11" s="173"/>
      <c r="R11" s="173">
        <f t="shared" si="45"/>
        <v>5</v>
      </c>
      <c r="S11" s="173">
        <f t="shared" si="46"/>
        <v>15</v>
      </c>
      <c r="T11" s="173">
        <v>2</v>
      </c>
      <c r="U11" s="174">
        <v>2</v>
      </c>
      <c r="V11" s="174"/>
      <c r="W11" s="174"/>
      <c r="X11" s="174"/>
      <c r="Y11" s="175"/>
      <c r="Z11" s="175"/>
      <c r="AA11" s="174"/>
      <c r="AB11" s="174"/>
      <c r="AC11" s="174"/>
      <c r="AD11" s="174">
        <v>2</v>
      </c>
      <c r="AE11" s="174">
        <v>2</v>
      </c>
      <c r="AF11" s="174">
        <v>2</v>
      </c>
      <c r="AG11" s="174">
        <v>2</v>
      </c>
      <c r="AH11" s="173">
        <v>2</v>
      </c>
      <c r="AI11" s="173">
        <v>3</v>
      </c>
      <c r="AJ11" s="173">
        <v>3</v>
      </c>
      <c r="AK11" s="175"/>
      <c r="AL11" s="173">
        <v>3</v>
      </c>
      <c r="AM11" s="173">
        <v>3</v>
      </c>
      <c r="AN11" s="173">
        <v>3</v>
      </c>
      <c r="AO11" s="173">
        <v>3</v>
      </c>
      <c r="AP11" s="175"/>
      <c r="AQ11" s="173">
        <v>3</v>
      </c>
      <c r="AR11" s="173">
        <v>3</v>
      </c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  <c r="BJ11" s="173"/>
      <c r="BK11" s="173"/>
      <c r="BL11" s="173"/>
      <c r="BM11" s="173"/>
      <c r="BN11" s="173"/>
      <c r="BO11" s="173"/>
      <c r="BP11" s="173"/>
      <c r="BQ11" s="173"/>
      <c r="BR11" s="173"/>
      <c r="BS11" s="173"/>
      <c r="BT11" s="173"/>
      <c r="BU11" s="173"/>
      <c r="BV11" s="173"/>
      <c r="BW11" s="173"/>
      <c r="BX11" s="173"/>
      <c r="BY11" s="173"/>
      <c r="BZ11" s="174"/>
      <c r="CA11" s="174"/>
      <c r="CB11" s="174"/>
      <c r="CC11" s="174"/>
      <c r="CD11" s="174"/>
      <c r="CE11" s="174"/>
      <c r="CF11" s="174"/>
      <c r="CG11" s="174"/>
      <c r="CH11" s="174"/>
      <c r="CI11" s="175"/>
      <c r="CJ11" s="174"/>
      <c r="CK11" s="174"/>
      <c r="CL11" s="174"/>
      <c r="CM11" s="174"/>
      <c r="CN11" s="174"/>
      <c r="CO11" s="174"/>
      <c r="CP11" s="174"/>
      <c r="CQ11" s="174"/>
      <c r="CR11" s="174"/>
      <c r="CS11" s="174"/>
      <c r="CT11" s="174"/>
      <c r="CU11" s="174"/>
      <c r="CV11" s="174"/>
      <c r="CW11" s="174"/>
      <c r="CX11" s="174"/>
      <c r="CY11" s="174"/>
      <c r="CZ11" s="174"/>
    </row>
    <row r="12" spans="1:104" x14ac:dyDescent="0.3">
      <c r="A12" s="117"/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7"/>
      <c r="BT12" s="117"/>
      <c r="BU12" s="117"/>
      <c r="BV12" s="117"/>
      <c r="BW12" s="117"/>
      <c r="BX12" s="117"/>
      <c r="BY12" s="117"/>
      <c r="BZ12" s="117"/>
      <c r="CA12" s="117"/>
      <c r="CB12" s="117"/>
      <c r="CC12" s="117"/>
      <c r="CD12" s="117"/>
      <c r="CE12" s="117"/>
      <c r="CF12" s="117"/>
      <c r="CG12" s="117"/>
      <c r="CH12" s="117"/>
      <c r="CI12" s="117"/>
      <c r="CJ12" s="117"/>
      <c r="CK12" s="117"/>
      <c r="CL12" s="117"/>
      <c r="CM12" s="117"/>
      <c r="CN12" s="117"/>
      <c r="CO12" s="117"/>
      <c r="CP12" s="117"/>
      <c r="CQ12" s="117"/>
      <c r="CR12" s="117"/>
      <c r="CS12" s="117"/>
      <c r="CT12" s="117"/>
      <c r="CU12" s="117"/>
      <c r="CV12" s="117"/>
      <c r="CW12" s="117"/>
      <c r="CX12" s="117"/>
      <c r="CY12" s="117"/>
      <c r="CZ12" s="117"/>
    </row>
    <row r="13" spans="1:104" x14ac:dyDescent="0.3">
      <c r="A13" s="117"/>
      <c r="B13" s="117"/>
      <c r="C13" s="117"/>
      <c r="D13" s="117"/>
      <c r="E13" s="117"/>
      <c r="F13" s="117"/>
      <c r="G13" s="117"/>
      <c r="H13" s="117"/>
      <c r="I13" s="117"/>
      <c r="J13" s="117"/>
      <c r="N13" s="117"/>
      <c r="O13" s="117"/>
      <c r="P13" s="117"/>
      <c r="Q13" s="117"/>
      <c r="R13" s="117"/>
      <c r="S13" s="117"/>
      <c r="T13" s="179" t="s">
        <v>171</v>
      </c>
      <c r="U13" s="180" t="s">
        <v>172</v>
      </c>
      <c r="V13" s="181" t="s">
        <v>173</v>
      </c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17"/>
      <c r="BS13" s="117"/>
      <c r="BT13" s="117"/>
      <c r="BU13" s="117"/>
      <c r="BV13" s="117"/>
      <c r="BW13" s="117"/>
      <c r="BX13" s="117"/>
      <c r="BY13" s="117"/>
      <c r="BZ13" s="117"/>
      <c r="CA13" s="117"/>
      <c r="CB13" s="117"/>
      <c r="CC13" s="117"/>
      <c r="CD13" s="117"/>
      <c r="CE13" s="117"/>
      <c r="CF13" s="117"/>
      <c r="CG13" s="117"/>
      <c r="CH13" s="117"/>
      <c r="CI13" s="117"/>
      <c r="CJ13" s="117"/>
      <c r="CK13" s="117"/>
      <c r="CL13" s="117"/>
      <c r="CM13" s="117"/>
      <c r="CN13" s="117"/>
      <c r="CO13" s="117"/>
      <c r="CP13" s="117"/>
      <c r="CQ13" s="117"/>
      <c r="CR13" s="117"/>
      <c r="CS13" s="117"/>
      <c r="CT13" s="117"/>
      <c r="CU13" s="117"/>
      <c r="CV13" s="117"/>
      <c r="CW13" s="117"/>
      <c r="CX13" s="117"/>
      <c r="CY13" s="117"/>
      <c r="CZ13" s="117"/>
    </row>
    <row r="14" spans="1:104" ht="33" x14ac:dyDescent="0.3">
      <c r="A14" s="69"/>
      <c r="B14" s="149" t="s">
        <v>174</v>
      </c>
      <c r="C14" s="150"/>
      <c r="D14" s="237"/>
      <c r="E14" s="238"/>
      <c r="F14" s="239" t="s">
        <v>175</v>
      </c>
      <c r="G14" s="240"/>
      <c r="H14" s="156" t="s">
        <v>176</v>
      </c>
      <c r="I14" s="241" t="s">
        <v>177</v>
      </c>
      <c r="J14" s="241"/>
      <c r="K14" s="241"/>
      <c r="L14" s="241"/>
      <c r="M14" s="241"/>
      <c r="N14" s="241"/>
      <c r="O14" s="241"/>
      <c r="P14" s="242">
        <f t="shared" ref="P14" si="47">IFERROR(Q14/S14,"")</f>
        <v>0</v>
      </c>
      <c r="Q14" s="243">
        <f>SUM(Q16:Q54)</f>
        <v>0</v>
      </c>
      <c r="R14" s="243">
        <f>SUM(R16:R54)</f>
        <v>32</v>
      </c>
      <c r="S14" s="243">
        <f>SUM(S16:S54)</f>
        <v>786</v>
      </c>
      <c r="T14" s="244">
        <v>1</v>
      </c>
      <c r="U14" s="245"/>
      <c r="V14" s="245"/>
      <c r="W14" s="245"/>
      <c r="X14" s="246"/>
      <c r="Y14" s="244">
        <f t="shared" ref="Y14" si="48">T14+1</f>
        <v>2</v>
      </c>
      <c r="Z14" s="245"/>
      <c r="AA14" s="245"/>
      <c r="AB14" s="245"/>
      <c r="AC14" s="246"/>
      <c r="AD14" s="244">
        <f t="shared" ref="AD14" si="49">Y14+1</f>
        <v>3</v>
      </c>
      <c r="AE14" s="245"/>
      <c r="AF14" s="245"/>
      <c r="AG14" s="245"/>
      <c r="AH14" s="246"/>
      <c r="AI14" s="244">
        <f t="shared" ref="AI14" si="50">AD14+1</f>
        <v>4</v>
      </c>
      <c r="AJ14" s="245"/>
      <c r="AK14" s="245"/>
      <c r="AL14" s="245"/>
      <c r="AM14" s="246"/>
      <c r="AN14" s="244">
        <f t="shared" ref="AN14" si="51">AI14+1</f>
        <v>5</v>
      </c>
      <c r="AO14" s="245"/>
      <c r="AP14" s="245"/>
      <c r="AQ14" s="245"/>
      <c r="AR14" s="245"/>
      <c r="AS14" s="244">
        <f>AN14+1</f>
        <v>6</v>
      </c>
      <c r="AT14" s="245"/>
      <c r="AU14" s="245"/>
      <c r="AV14" s="245"/>
      <c r="AW14" s="246"/>
      <c r="AX14" s="244">
        <f t="shared" ref="AX14" si="52">AS14+1</f>
        <v>7</v>
      </c>
      <c r="AY14" s="245"/>
      <c r="AZ14" s="245"/>
      <c r="BA14" s="245"/>
      <c r="BB14" s="246"/>
      <c r="BC14" s="244">
        <f t="shared" ref="BC14" si="53">AX14+1</f>
        <v>8</v>
      </c>
      <c r="BD14" s="245"/>
      <c r="BE14" s="245"/>
      <c r="BF14" s="245"/>
      <c r="BG14" s="246"/>
      <c r="BH14" s="244">
        <f t="shared" ref="BH14" si="54">BC14+1</f>
        <v>9</v>
      </c>
      <c r="BI14" s="245"/>
      <c r="BJ14" s="245"/>
      <c r="BK14" s="245"/>
      <c r="BL14" s="246"/>
      <c r="BM14" s="244">
        <f t="shared" ref="BM14" si="55">BH14+1</f>
        <v>10</v>
      </c>
      <c r="BN14" s="245"/>
      <c r="BO14" s="245"/>
      <c r="BP14" s="245"/>
      <c r="BQ14" s="246"/>
      <c r="BR14" s="244">
        <f t="shared" ref="BR14" si="56">BM14+1</f>
        <v>11</v>
      </c>
      <c r="BS14" s="245"/>
      <c r="BT14" s="245"/>
      <c r="BU14" s="245"/>
      <c r="BV14" s="246"/>
      <c r="BW14" s="244">
        <f t="shared" ref="BW14" si="57">BR14+1</f>
        <v>12</v>
      </c>
      <c r="BX14" s="245"/>
      <c r="BY14" s="245"/>
      <c r="BZ14" s="245"/>
      <c r="CA14" s="246"/>
      <c r="CB14" s="244">
        <f t="shared" ref="CB14" si="58">BW14+1</f>
        <v>13</v>
      </c>
      <c r="CC14" s="245"/>
      <c r="CD14" s="245"/>
      <c r="CE14" s="245"/>
      <c r="CF14" s="246"/>
      <c r="CG14" s="244">
        <f t="shared" ref="CG14" si="59">CB14+1</f>
        <v>14</v>
      </c>
      <c r="CH14" s="245"/>
      <c r="CI14" s="245"/>
      <c r="CJ14" s="245"/>
      <c r="CK14" s="246"/>
      <c r="CL14" s="244">
        <f t="shared" ref="CL14" si="60">CG14+1</f>
        <v>15</v>
      </c>
      <c r="CM14" s="245"/>
      <c r="CN14" s="245"/>
      <c r="CO14" s="245"/>
      <c r="CP14" s="246"/>
      <c r="CQ14" s="244">
        <f t="shared" ref="CQ14" si="61">CL14+1</f>
        <v>16</v>
      </c>
      <c r="CR14" s="245"/>
      <c r="CS14" s="245"/>
      <c r="CT14" s="245"/>
      <c r="CU14" s="246"/>
      <c r="CV14" s="244">
        <f t="shared" ref="CV14" si="62">CQ14+1</f>
        <v>17</v>
      </c>
      <c r="CW14" s="245"/>
      <c r="CX14" s="245"/>
      <c r="CY14" s="245"/>
      <c r="CZ14" s="246"/>
    </row>
    <row r="15" spans="1:104" ht="17.25" thickBot="1" x14ac:dyDescent="0.35">
      <c r="A15" s="161"/>
      <c r="B15" s="256" t="s">
        <v>178</v>
      </c>
      <c r="C15" s="247" t="s">
        <v>179</v>
      </c>
      <c r="D15" s="247" t="s">
        <v>180</v>
      </c>
      <c r="E15" s="247" t="s">
        <v>181</v>
      </c>
      <c r="F15" s="247" t="s">
        <v>182</v>
      </c>
      <c r="G15" s="247" t="s">
        <v>171</v>
      </c>
      <c r="H15" s="248" t="s">
        <v>147</v>
      </c>
      <c r="I15" s="249" t="s">
        <v>183</v>
      </c>
      <c r="J15" s="247" t="s">
        <v>184</v>
      </c>
      <c r="K15" s="247" t="s">
        <v>185</v>
      </c>
      <c r="L15" s="247" t="s">
        <v>186</v>
      </c>
      <c r="M15" s="247" t="s">
        <v>187</v>
      </c>
      <c r="N15" s="247" t="s">
        <v>188</v>
      </c>
      <c r="O15" s="250" t="s">
        <v>189</v>
      </c>
      <c r="P15" s="247" t="s">
        <v>190</v>
      </c>
      <c r="Q15" s="247" t="s">
        <v>191</v>
      </c>
      <c r="R15" s="247" t="s">
        <v>192</v>
      </c>
      <c r="S15" s="247" t="s">
        <v>193</v>
      </c>
      <c r="T15" s="251">
        <v>43234</v>
      </c>
      <c r="U15" s="251">
        <f>T15+1</f>
        <v>43235</v>
      </c>
      <c r="V15" s="251">
        <f t="shared" ref="V15:X15" si="63">U15+1</f>
        <v>43236</v>
      </c>
      <c r="W15" s="251">
        <f t="shared" si="63"/>
        <v>43237</v>
      </c>
      <c r="X15" s="251">
        <f t="shared" si="63"/>
        <v>43238</v>
      </c>
      <c r="Y15" s="251">
        <f t="shared" ref="Y15" si="64">T15+7</f>
        <v>43241</v>
      </c>
      <c r="Z15" s="251">
        <f t="shared" ref="Z15:AC15" si="65">Y15+1</f>
        <v>43242</v>
      </c>
      <c r="AA15" s="251">
        <f t="shared" si="65"/>
        <v>43243</v>
      </c>
      <c r="AB15" s="251">
        <f t="shared" si="65"/>
        <v>43244</v>
      </c>
      <c r="AC15" s="251">
        <f t="shared" si="65"/>
        <v>43245</v>
      </c>
      <c r="AD15" s="251">
        <f t="shared" ref="AD15" si="66">Y15+7</f>
        <v>43248</v>
      </c>
      <c r="AE15" s="251">
        <f t="shared" ref="AE15:AH15" si="67">AD15+1</f>
        <v>43249</v>
      </c>
      <c r="AF15" s="251">
        <f t="shared" si="67"/>
        <v>43250</v>
      </c>
      <c r="AG15" s="251">
        <f t="shared" si="67"/>
        <v>43251</v>
      </c>
      <c r="AH15" s="251">
        <f t="shared" si="67"/>
        <v>43252</v>
      </c>
      <c r="AI15" s="251">
        <f t="shared" ref="AI15" si="68">AD15+7</f>
        <v>43255</v>
      </c>
      <c r="AJ15" s="251">
        <f t="shared" ref="AJ15:AM15" si="69">AI15+1</f>
        <v>43256</v>
      </c>
      <c r="AK15" s="251">
        <f t="shared" si="69"/>
        <v>43257</v>
      </c>
      <c r="AL15" s="251">
        <f t="shared" si="69"/>
        <v>43258</v>
      </c>
      <c r="AM15" s="251">
        <f t="shared" si="69"/>
        <v>43259</v>
      </c>
      <c r="AN15" s="251">
        <f t="shared" ref="AN15" si="70">AI15+7</f>
        <v>43262</v>
      </c>
      <c r="AO15" s="251">
        <f t="shared" ref="AO15:AR15" si="71">AN15+1</f>
        <v>43263</v>
      </c>
      <c r="AP15" s="251">
        <f t="shared" si="71"/>
        <v>43264</v>
      </c>
      <c r="AQ15" s="251">
        <f t="shared" si="71"/>
        <v>43265</v>
      </c>
      <c r="AR15" s="251">
        <f t="shared" si="71"/>
        <v>43266</v>
      </c>
      <c r="AS15" s="251">
        <f>AN15+7</f>
        <v>43269</v>
      </c>
      <c r="AT15" s="251">
        <f t="shared" ref="AT15:AW15" si="72">AS15+1</f>
        <v>43270</v>
      </c>
      <c r="AU15" s="251">
        <f t="shared" si="72"/>
        <v>43271</v>
      </c>
      <c r="AV15" s="251">
        <f t="shared" si="72"/>
        <v>43272</v>
      </c>
      <c r="AW15" s="251">
        <f t="shared" si="72"/>
        <v>43273</v>
      </c>
      <c r="AX15" s="251">
        <f t="shared" ref="AX15" si="73">AS15+7</f>
        <v>43276</v>
      </c>
      <c r="AY15" s="251">
        <f t="shared" ref="AY15:BB15" si="74">AX15+1</f>
        <v>43277</v>
      </c>
      <c r="AZ15" s="251">
        <f t="shared" si="74"/>
        <v>43278</v>
      </c>
      <c r="BA15" s="251">
        <f t="shared" si="74"/>
        <v>43279</v>
      </c>
      <c r="BB15" s="251">
        <f t="shared" si="74"/>
        <v>43280</v>
      </c>
      <c r="BC15" s="251">
        <f t="shared" ref="BC15" si="75">AX15+7</f>
        <v>43283</v>
      </c>
      <c r="BD15" s="251">
        <f t="shared" ref="BD15:BG15" si="76">BC15+1</f>
        <v>43284</v>
      </c>
      <c r="BE15" s="251">
        <f t="shared" si="76"/>
        <v>43285</v>
      </c>
      <c r="BF15" s="251">
        <f t="shared" si="76"/>
        <v>43286</v>
      </c>
      <c r="BG15" s="251">
        <f t="shared" si="76"/>
        <v>43287</v>
      </c>
      <c r="BH15" s="251">
        <f t="shared" ref="BH15" si="77">BC15+7</f>
        <v>43290</v>
      </c>
      <c r="BI15" s="251">
        <f t="shared" ref="BI15:BL15" si="78">BH15+1</f>
        <v>43291</v>
      </c>
      <c r="BJ15" s="251">
        <f t="shared" si="78"/>
        <v>43292</v>
      </c>
      <c r="BK15" s="251">
        <f t="shared" si="78"/>
        <v>43293</v>
      </c>
      <c r="BL15" s="251">
        <f t="shared" si="78"/>
        <v>43294</v>
      </c>
      <c r="BM15" s="251">
        <f t="shared" ref="BM15" si="79">BH15+7</f>
        <v>43297</v>
      </c>
      <c r="BN15" s="251">
        <f t="shared" ref="BN15:BQ15" si="80">BM15+1</f>
        <v>43298</v>
      </c>
      <c r="BO15" s="251">
        <f t="shared" si="80"/>
        <v>43299</v>
      </c>
      <c r="BP15" s="251">
        <f t="shared" si="80"/>
        <v>43300</v>
      </c>
      <c r="BQ15" s="251">
        <f t="shared" si="80"/>
        <v>43301</v>
      </c>
      <c r="BR15" s="251">
        <f t="shared" ref="BR15" si="81">BM15+7</f>
        <v>43304</v>
      </c>
      <c r="BS15" s="251">
        <f t="shared" ref="BS15:BV15" si="82">BR15+1</f>
        <v>43305</v>
      </c>
      <c r="BT15" s="251">
        <f t="shared" si="82"/>
        <v>43306</v>
      </c>
      <c r="BU15" s="251">
        <f t="shared" si="82"/>
        <v>43307</v>
      </c>
      <c r="BV15" s="251">
        <f t="shared" si="82"/>
        <v>43308</v>
      </c>
      <c r="BW15" s="251">
        <f t="shared" ref="BW15" si="83">BR15+7</f>
        <v>43311</v>
      </c>
      <c r="BX15" s="251">
        <f t="shared" ref="BX15:CA15" si="84">BW15+1</f>
        <v>43312</v>
      </c>
      <c r="BY15" s="251">
        <f t="shared" si="84"/>
        <v>43313</v>
      </c>
      <c r="BZ15" s="251">
        <f t="shared" si="84"/>
        <v>43314</v>
      </c>
      <c r="CA15" s="251">
        <f t="shared" si="84"/>
        <v>43315</v>
      </c>
      <c r="CB15" s="251">
        <f t="shared" ref="CB15" si="85">BW15+7</f>
        <v>43318</v>
      </c>
      <c r="CC15" s="251">
        <f t="shared" ref="CC15:CF15" si="86">CB15+1</f>
        <v>43319</v>
      </c>
      <c r="CD15" s="251">
        <f t="shared" si="86"/>
        <v>43320</v>
      </c>
      <c r="CE15" s="251">
        <f t="shared" si="86"/>
        <v>43321</v>
      </c>
      <c r="CF15" s="251">
        <f t="shared" si="86"/>
        <v>43322</v>
      </c>
      <c r="CG15" s="251">
        <f t="shared" ref="CG15" si="87">CB15+7</f>
        <v>43325</v>
      </c>
      <c r="CH15" s="251">
        <f t="shared" ref="CH15:CK15" si="88">CG15+1</f>
        <v>43326</v>
      </c>
      <c r="CI15" s="251">
        <f t="shared" si="88"/>
        <v>43327</v>
      </c>
      <c r="CJ15" s="251">
        <f t="shared" si="88"/>
        <v>43328</v>
      </c>
      <c r="CK15" s="251">
        <f t="shared" si="88"/>
        <v>43329</v>
      </c>
      <c r="CL15" s="251">
        <f>CG15+7</f>
        <v>43332</v>
      </c>
      <c r="CM15" s="251">
        <f>CL15+1</f>
        <v>43333</v>
      </c>
      <c r="CN15" s="251">
        <f t="shared" ref="CN15:CP15" si="89">CM15+1</f>
        <v>43334</v>
      </c>
      <c r="CO15" s="251">
        <f t="shared" si="89"/>
        <v>43335</v>
      </c>
      <c r="CP15" s="251">
        <f t="shared" si="89"/>
        <v>43336</v>
      </c>
      <c r="CQ15" s="251">
        <f>CL15+7</f>
        <v>43339</v>
      </c>
      <c r="CR15" s="251">
        <f>CQ15+1</f>
        <v>43340</v>
      </c>
      <c r="CS15" s="251">
        <f t="shared" ref="CS15:CU15" si="90">CR15+1</f>
        <v>43341</v>
      </c>
      <c r="CT15" s="251">
        <f t="shared" si="90"/>
        <v>43342</v>
      </c>
      <c r="CU15" s="251">
        <f t="shared" si="90"/>
        <v>43343</v>
      </c>
      <c r="CV15" s="251">
        <f>CQ15+7</f>
        <v>43346</v>
      </c>
      <c r="CW15" s="251">
        <f>CV15+1</f>
        <v>43347</v>
      </c>
      <c r="CX15" s="251">
        <f t="shared" ref="CX15:CZ15" si="91">CW15+1</f>
        <v>43348</v>
      </c>
      <c r="CY15" s="251">
        <f t="shared" si="91"/>
        <v>43349</v>
      </c>
      <c r="CZ15" s="251">
        <f t="shared" si="91"/>
        <v>43350</v>
      </c>
    </row>
    <row r="16" spans="1:104" x14ac:dyDescent="0.3">
      <c r="A16" s="69">
        <v>1</v>
      </c>
      <c r="B16" s="257" t="s">
        <v>194</v>
      </c>
      <c r="C16" s="144" t="s">
        <v>195</v>
      </c>
      <c r="D16" s="173" t="s">
        <v>196</v>
      </c>
      <c r="E16" s="178" t="s">
        <v>197</v>
      </c>
      <c r="F16" s="178" t="s">
        <v>198</v>
      </c>
      <c r="G16" s="173" t="s">
        <v>152</v>
      </c>
      <c r="H16" s="173"/>
      <c r="I16" s="252"/>
      <c r="J16" s="253" t="s">
        <v>153</v>
      </c>
      <c r="K16" s="253" t="s">
        <v>153</v>
      </c>
      <c r="L16" s="253" t="s">
        <v>156</v>
      </c>
      <c r="M16" s="253" t="s">
        <v>156</v>
      </c>
      <c r="N16" s="253" t="s">
        <v>156</v>
      </c>
      <c r="O16" s="253" t="s">
        <v>156</v>
      </c>
      <c r="P16" s="254">
        <f t="shared" ref="P16:P54" si="92">IFERROR(Q16/S16,"")</f>
        <v>0</v>
      </c>
      <c r="Q16" s="173"/>
      <c r="R16" s="173">
        <f t="shared" ref="R16:R54" si="93">COUNTA(T16:AF16)</f>
        <v>6</v>
      </c>
      <c r="S16" s="173">
        <f t="shared" ref="S16:S54" si="94">COUNTA(T16:CZ16)</f>
        <v>18</v>
      </c>
      <c r="T16" s="173"/>
      <c r="U16" s="174"/>
      <c r="V16" s="174"/>
      <c r="W16" s="174"/>
      <c r="X16" s="174"/>
      <c r="Y16" s="175"/>
      <c r="Z16" s="175"/>
      <c r="AA16" s="174">
        <v>1</v>
      </c>
      <c r="AB16" s="174">
        <v>1</v>
      </c>
      <c r="AC16" s="174">
        <v>1</v>
      </c>
      <c r="AD16" s="174">
        <v>2</v>
      </c>
      <c r="AE16" s="174">
        <v>2</v>
      </c>
      <c r="AF16" s="174">
        <v>2</v>
      </c>
      <c r="AG16" s="174">
        <v>2</v>
      </c>
      <c r="AH16" s="174">
        <v>2</v>
      </c>
      <c r="AI16" s="174"/>
      <c r="AJ16" s="174"/>
      <c r="AK16" s="175"/>
      <c r="AL16" s="174"/>
      <c r="AM16" s="174"/>
      <c r="AN16" s="174"/>
      <c r="AO16" s="174"/>
      <c r="AP16" s="175"/>
      <c r="AQ16" s="174"/>
      <c r="AR16" s="174"/>
      <c r="AS16" s="174">
        <v>3</v>
      </c>
      <c r="AT16" s="174">
        <v>3</v>
      </c>
      <c r="AU16" s="174">
        <v>3</v>
      </c>
      <c r="AV16" s="174">
        <v>3</v>
      </c>
      <c r="AW16" s="174">
        <v>3</v>
      </c>
      <c r="AX16" s="174">
        <v>3</v>
      </c>
      <c r="AY16" s="174">
        <v>3</v>
      </c>
      <c r="AZ16" s="174">
        <v>3</v>
      </c>
      <c r="BA16" s="174">
        <v>3</v>
      </c>
      <c r="BB16" s="174">
        <v>3</v>
      </c>
      <c r="BC16" s="174"/>
      <c r="BD16" s="174"/>
      <c r="BE16" s="174"/>
      <c r="BF16" s="174"/>
      <c r="BG16" s="174"/>
      <c r="BH16" s="174"/>
      <c r="BI16" s="174"/>
      <c r="BJ16" s="174"/>
      <c r="BK16" s="174"/>
      <c r="BL16" s="174"/>
      <c r="BM16" s="174"/>
      <c r="BN16" s="174"/>
      <c r="BO16" s="174"/>
      <c r="BP16" s="174"/>
      <c r="BQ16" s="174"/>
      <c r="BR16" s="174"/>
      <c r="BS16" s="174"/>
      <c r="BT16" s="174"/>
      <c r="BU16" s="174"/>
      <c r="BV16" s="174"/>
      <c r="BW16" s="174"/>
      <c r="BX16" s="174"/>
      <c r="BY16" s="174"/>
      <c r="BZ16" s="174"/>
      <c r="CA16" s="174"/>
      <c r="CB16" s="174"/>
      <c r="CC16" s="174"/>
      <c r="CD16" s="174"/>
      <c r="CE16" s="174"/>
      <c r="CF16" s="174"/>
      <c r="CG16" s="174"/>
      <c r="CH16" s="174"/>
      <c r="CI16" s="175"/>
      <c r="CJ16" s="174"/>
      <c r="CK16" s="174"/>
      <c r="CL16" s="174"/>
      <c r="CM16" s="174"/>
      <c r="CN16" s="174"/>
      <c r="CO16" s="174"/>
      <c r="CP16" s="174"/>
      <c r="CQ16" s="174"/>
      <c r="CR16" s="174"/>
      <c r="CS16" s="174"/>
      <c r="CT16" s="174"/>
      <c r="CU16" s="174"/>
      <c r="CV16" s="174"/>
      <c r="CW16" s="174"/>
      <c r="CX16" s="174"/>
      <c r="CY16" s="174"/>
      <c r="CZ16" s="174"/>
    </row>
    <row r="17" spans="1:104" x14ac:dyDescent="0.3">
      <c r="A17" s="69">
        <v>2</v>
      </c>
      <c r="B17" s="258" t="s">
        <v>194</v>
      </c>
      <c r="C17" s="144" t="s">
        <v>195</v>
      </c>
      <c r="D17" s="173" t="s">
        <v>199</v>
      </c>
      <c r="E17" s="178" t="s">
        <v>200</v>
      </c>
      <c r="F17" s="178" t="s">
        <v>198</v>
      </c>
      <c r="G17" s="173" t="s">
        <v>152</v>
      </c>
      <c r="H17" s="173"/>
      <c r="I17" s="252"/>
      <c r="J17" s="253" t="s">
        <v>153</v>
      </c>
      <c r="K17" s="253" t="s">
        <v>153</v>
      </c>
      <c r="L17" s="253" t="s">
        <v>156</v>
      </c>
      <c r="M17" s="253" t="s">
        <v>156</v>
      </c>
      <c r="N17" s="253" t="s">
        <v>156</v>
      </c>
      <c r="O17" s="253" t="s">
        <v>156</v>
      </c>
      <c r="P17" s="254">
        <f t="shared" si="92"/>
        <v>0</v>
      </c>
      <c r="Q17" s="173"/>
      <c r="R17" s="173">
        <f t="shared" si="93"/>
        <v>6</v>
      </c>
      <c r="S17" s="173">
        <f t="shared" si="94"/>
        <v>18</v>
      </c>
      <c r="T17" s="173"/>
      <c r="U17" s="174"/>
      <c r="V17" s="174"/>
      <c r="W17" s="174"/>
      <c r="X17" s="174"/>
      <c r="Y17" s="175"/>
      <c r="Z17" s="175"/>
      <c r="AA17" s="174">
        <v>1</v>
      </c>
      <c r="AB17" s="174">
        <v>1</v>
      </c>
      <c r="AC17" s="174">
        <v>1</v>
      </c>
      <c r="AD17" s="174">
        <v>2</v>
      </c>
      <c r="AE17" s="174">
        <v>2</v>
      </c>
      <c r="AF17" s="174">
        <v>2</v>
      </c>
      <c r="AG17" s="174">
        <v>2</v>
      </c>
      <c r="AH17" s="174">
        <v>2</v>
      </c>
      <c r="AI17" s="174"/>
      <c r="AJ17" s="174"/>
      <c r="AK17" s="175"/>
      <c r="AL17" s="174"/>
      <c r="AM17" s="174"/>
      <c r="AN17" s="174"/>
      <c r="AO17" s="174"/>
      <c r="AP17" s="175"/>
      <c r="AQ17" s="174"/>
      <c r="AR17" s="174"/>
      <c r="AS17" s="174">
        <v>3</v>
      </c>
      <c r="AT17" s="174">
        <v>3</v>
      </c>
      <c r="AU17" s="174">
        <v>3</v>
      </c>
      <c r="AV17" s="174">
        <v>3</v>
      </c>
      <c r="AW17" s="174">
        <v>3</v>
      </c>
      <c r="AX17" s="174">
        <v>3</v>
      </c>
      <c r="AY17" s="174">
        <v>3</v>
      </c>
      <c r="AZ17" s="174">
        <v>3</v>
      </c>
      <c r="BA17" s="174">
        <v>3</v>
      </c>
      <c r="BB17" s="174">
        <v>3</v>
      </c>
      <c r="BC17" s="174"/>
      <c r="BD17" s="174"/>
      <c r="BE17" s="174"/>
      <c r="BF17" s="174"/>
      <c r="BG17" s="174"/>
      <c r="BH17" s="174"/>
      <c r="BI17" s="174"/>
      <c r="BJ17" s="174"/>
      <c r="BK17" s="174"/>
      <c r="BL17" s="174"/>
      <c r="BM17" s="174"/>
      <c r="BN17" s="174"/>
      <c r="BO17" s="174"/>
      <c r="BP17" s="174"/>
      <c r="BQ17" s="174"/>
      <c r="BR17" s="174"/>
      <c r="BS17" s="174"/>
      <c r="BT17" s="174"/>
      <c r="BU17" s="174"/>
      <c r="BV17" s="174"/>
      <c r="BW17" s="174"/>
      <c r="BX17" s="174"/>
      <c r="BY17" s="174"/>
      <c r="BZ17" s="174"/>
      <c r="CA17" s="174"/>
      <c r="CB17" s="174"/>
      <c r="CC17" s="174"/>
      <c r="CD17" s="174"/>
      <c r="CE17" s="174"/>
      <c r="CF17" s="174"/>
      <c r="CG17" s="174"/>
      <c r="CH17" s="174"/>
      <c r="CI17" s="175"/>
      <c r="CJ17" s="174"/>
      <c r="CK17" s="174"/>
      <c r="CL17" s="174"/>
      <c r="CM17" s="174"/>
      <c r="CN17" s="174"/>
      <c r="CO17" s="174"/>
      <c r="CP17" s="174"/>
      <c r="CQ17" s="174"/>
      <c r="CR17" s="174"/>
      <c r="CS17" s="174"/>
      <c r="CT17" s="174"/>
      <c r="CU17" s="174"/>
      <c r="CV17" s="174"/>
      <c r="CW17" s="174"/>
      <c r="CX17" s="174"/>
      <c r="CY17" s="174"/>
      <c r="CZ17" s="174"/>
    </row>
    <row r="18" spans="1:104" x14ac:dyDescent="0.3">
      <c r="A18" s="69">
        <v>3</v>
      </c>
      <c r="B18" s="258" t="s">
        <v>194</v>
      </c>
      <c r="C18" s="144" t="s">
        <v>195</v>
      </c>
      <c r="D18" s="173" t="s">
        <v>212</v>
      </c>
      <c r="E18" s="229" t="s">
        <v>213</v>
      </c>
      <c r="F18" s="178" t="s">
        <v>198</v>
      </c>
      <c r="G18" s="173" t="s">
        <v>152</v>
      </c>
      <c r="H18" s="173"/>
      <c r="I18" s="252"/>
      <c r="J18" s="253" t="s">
        <v>153</v>
      </c>
      <c r="K18" s="253" t="s">
        <v>153</v>
      </c>
      <c r="L18" s="253" t="s">
        <v>156</v>
      </c>
      <c r="M18" s="253" t="s">
        <v>156</v>
      </c>
      <c r="N18" s="253" t="s">
        <v>156</v>
      </c>
      <c r="O18" s="253" t="s">
        <v>156</v>
      </c>
      <c r="P18" s="254">
        <f>IFERROR(Q18/S18,"")</f>
        <v>0</v>
      </c>
      <c r="Q18" s="173"/>
      <c r="R18" s="173">
        <f t="shared" si="93"/>
        <v>6</v>
      </c>
      <c r="S18" s="173">
        <f>COUNTA(T18:CZ18)</f>
        <v>18</v>
      </c>
      <c r="T18" s="173"/>
      <c r="U18" s="174"/>
      <c r="V18" s="174"/>
      <c r="W18" s="174"/>
      <c r="X18" s="174"/>
      <c r="Y18" s="175"/>
      <c r="Z18" s="175"/>
      <c r="AA18" s="174">
        <v>1</v>
      </c>
      <c r="AB18" s="174">
        <v>1</v>
      </c>
      <c r="AC18" s="174">
        <v>1</v>
      </c>
      <c r="AD18" s="174">
        <v>2</v>
      </c>
      <c r="AE18" s="174">
        <v>2</v>
      </c>
      <c r="AF18" s="174">
        <v>2</v>
      </c>
      <c r="AG18" s="174">
        <v>2</v>
      </c>
      <c r="AH18" s="174">
        <v>2</v>
      </c>
      <c r="AI18" s="174"/>
      <c r="AJ18" s="174"/>
      <c r="AK18" s="175"/>
      <c r="AL18" s="174"/>
      <c r="AM18" s="174"/>
      <c r="AN18" s="174"/>
      <c r="AO18" s="174"/>
      <c r="AP18" s="175"/>
      <c r="AQ18" s="174"/>
      <c r="AR18" s="174"/>
      <c r="AS18" s="174">
        <v>3</v>
      </c>
      <c r="AT18" s="174">
        <v>3</v>
      </c>
      <c r="AU18" s="174">
        <v>3</v>
      </c>
      <c r="AV18" s="174">
        <v>3</v>
      </c>
      <c r="AW18" s="174">
        <v>3</v>
      </c>
      <c r="AX18" s="174">
        <v>3</v>
      </c>
      <c r="AY18" s="174">
        <v>3</v>
      </c>
      <c r="AZ18" s="174">
        <v>3</v>
      </c>
      <c r="BA18" s="174">
        <v>3</v>
      </c>
      <c r="BB18" s="174">
        <v>3</v>
      </c>
      <c r="BC18" s="174"/>
      <c r="BD18" s="174"/>
      <c r="BE18" s="174"/>
      <c r="BF18" s="174"/>
      <c r="BG18" s="174"/>
      <c r="BH18" s="174"/>
      <c r="BI18" s="174"/>
      <c r="BJ18" s="174"/>
      <c r="BK18" s="174"/>
      <c r="BL18" s="174"/>
      <c r="BM18" s="174"/>
      <c r="BN18" s="174"/>
      <c r="BO18" s="174"/>
      <c r="BP18" s="174"/>
      <c r="BQ18" s="174"/>
      <c r="BR18" s="174"/>
      <c r="BS18" s="174"/>
      <c r="BT18" s="174"/>
      <c r="BU18" s="174"/>
      <c r="BV18" s="174"/>
      <c r="BW18" s="174"/>
      <c r="BX18" s="174"/>
      <c r="BY18" s="174"/>
      <c r="BZ18" s="174"/>
      <c r="CA18" s="174"/>
      <c r="CB18" s="174"/>
      <c r="CC18" s="174"/>
      <c r="CD18" s="174"/>
      <c r="CE18" s="174"/>
      <c r="CF18" s="174"/>
      <c r="CG18" s="174"/>
      <c r="CH18" s="174"/>
      <c r="CI18" s="175"/>
      <c r="CJ18" s="174"/>
      <c r="CK18" s="174"/>
      <c r="CL18" s="174"/>
      <c r="CM18" s="174"/>
      <c r="CN18" s="174"/>
      <c r="CO18" s="174"/>
      <c r="CP18" s="174"/>
      <c r="CQ18" s="174"/>
      <c r="CR18" s="174"/>
      <c r="CS18" s="174"/>
      <c r="CT18" s="174"/>
      <c r="CU18" s="174"/>
      <c r="CV18" s="174"/>
      <c r="CW18" s="174"/>
      <c r="CX18" s="174"/>
      <c r="CY18" s="174"/>
      <c r="CZ18" s="174"/>
    </row>
    <row r="19" spans="1:104" x14ac:dyDescent="0.3">
      <c r="A19" s="69">
        <v>4</v>
      </c>
      <c r="B19" s="258" t="s">
        <v>194</v>
      </c>
      <c r="C19" s="144" t="s">
        <v>201</v>
      </c>
      <c r="D19" s="173" t="s">
        <v>204</v>
      </c>
      <c r="E19" s="178" t="s">
        <v>205</v>
      </c>
      <c r="F19" s="178" t="s">
        <v>198</v>
      </c>
      <c r="G19" s="173" t="s">
        <v>206</v>
      </c>
      <c r="H19" s="173"/>
      <c r="I19" s="252"/>
      <c r="J19" s="253" t="s">
        <v>153</v>
      </c>
      <c r="K19" s="253" t="s">
        <v>154</v>
      </c>
      <c r="L19" s="253" t="s">
        <v>156</v>
      </c>
      <c r="M19" s="253" t="s">
        <v>156</v>
      </c>
      <c r="N19" s="253" t="s">
        <v>156</v>
      </c>
      <c r="O19" s="253" t="s">
        <v>156</v>
      </c>
      <c r="P19" s="254">
        <f t="shared" si="92"/>
        <v>0</v>
      </c>
      <c r="Q19" s="173"/>
      <c r="R19" s="173">
        <f t="shared" si="93"/>
        <v>6</v>
      </c>
      <c r="S19" s="173">
        <f t="shared" si="94"/>
        <v>20</v>
      </c>
      <c r="T19" s="173"/>
      <c r="U19" s="174"/>
      <c r="V19" s="174">
        <v>1</v>
      </c>
      <c r="W19" s="174">
        <v>1</v>
      </c>
      <c r="X19" s="174">
        <v>1</v>
      </c>
      <c r="Y19" s="175"/>
      <c r="Z19" s="175"/>
      <c r="AA19" s="174"/>
      <c r="AB19" s="174"/>
      <c r="AC19" s="174"/>
      <c r="AD19" s="174">
        <v>1</v>
      </c>
      <c r="AE19" s="174">
        <v>1</v>
      </c>
      <c r="AF19" s="174">
        <v>1</v>
      </c>
      <c r="AG19" s="174">
        <v>1</v>
      </c>
      <c r="AH19" s="174">
        <v>1</v>
      </c>
      <c r="AI19" s="174">
        <v>2</v>
      </c>
      <c r="AJ19" s="174">
        <v>2</v>
      </c>
      <c r="AK19" s="175"/>
      <c r="AL19" s="174"/>
      <c r="AM19" s="174"/>
      <c r="AN19" s="174"/>
      <c r="AO19" s="174"/>
      <c r="AP19" s="175"/>
      <c r="AQ19" s="174"/>
      <c r="AR19" s="174"/>
      <c r="AS19" s="174">
        <v>3</v>
      </c>
      <c r="AT19" s="174">
        <v>3</v>
      </c>
      <c r="AU19" s="174">
        <v>3</v>
      </c>
      <c r="AV19" s="174">
        <v>3</v>
      </c>
      <c r="AW19" s="174">
        <v>3</v>
      </c>
      <c r="AX19" s="174">
        <v>3</v>
      </c>
      <c r="AY19" s="174">
        <v>3</v>
      </c>
      <c r="AZ19" s="174">
        <v>3</v>
      </c>
      <c r="BA19" s="174">
        <v>3</v>
      </c>
      <c r="BB19" s="174">
        <v>3</v>
      </c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174"/>
      <c r="BN19" s="174"/>
      <c r="BO19" s="174"/>
      <c r="BP19" s="174"/>
      <c r="BQ19" s="174"/>
      <c r="BR19" s="174"/>
      <c r="BS19" s="174"/>
      <c r="BT19" s="174"/>
      <c r="BU19" s="174"/>
      <c r="BV19" s="174"/>
      <c r="BW19" s="174"/>
      <c r="BX19" s="174"/>
      <c r="BY19" s="174"/>
      <c r="BZ19" s="174"/>
      <c r="CA19" s="174"/>
      <c r="CB19" s="174"/>
      <c r="CC19" s="174"/>
      <c r="CD19" s="174"/>
      <c r="CE19" s="174"/>
      <c r="CF19" s="174"/>
      <c r="CG19" s="174"/>
      <c r="CH19" s="174"/>
      <c r="CI19" s="175"/>
      <c r="CJ19" s="174"/>
      <c r="CK19" s="174"/>
      <c r="CL19" s="174"/>
      <c r="CM19" s="174"/>
      <c r="CN19" s="174"/>
      <c r="CO19" s="174"/>
      <c r="CP19" s="174"/>
      <c r="CQ19" s="174"/>
      <c r="CR19" s="174"/>
      <c r="CS19" s="174"/>
      <c r="CT19" s="174"/>
      <c r="CU19" s="174"/>
      <c r="CV19" s="174"/>
      <c r="CW19" s="174"/>
      <c r="CX19" s="174"/>
      <c r="CY19" s="174"/>
      <c r="CZ19" s="174"/>
    </row>
    <row r="20" spans="1:104" x14ac:dyDescent="0.3">
      <c r="A20" s="69">
        <v>5</v>
      </c>
      <c r="B20" s="269" t="s">
        <v>84</v>
      </c>
      <c r="C20" s="270" t="s">
        <v>253</v>
      </c>
      <c r="D20" s="271" t="s">
        <v>254</v>
      </c>
      <c r="E20" s="255" t="s">
        <v>255</v>
      </c>
      <c r="F20" s="255" t="s">
        <v>224</v>
      </c>
      <c r="G20" s="271" t="s">
        <v>247</v>
      </c>
      <c r="H20" s="173"/>
      <c r="I20" s="252"/>
      <c r="J20" s="253" t="s">
        <v>153</v>
      </c>
      <c r="K20" s="253" t="s">
        <v>155</v>
      </c>
      <c r="L20" s="253" t="s">
        <v>156</v>
      </c>
      <c r="M20" s="253" t="s">
        <v>156</v>
      </c>
      <c r="N20" s="253" t="s">
        <v>156</v>
      </c>
      <c r="O20" s="253" t="s">
        <v>156</v>
      </c>
      <c r="P20" s="254">
        <f>IFERROR(Q20/S20,"")</f>
        <v>0</v>
      </c>
      <c r="Q20" s="173"/>
      <c r="R20" s="173">
        <f>COUNTA(T20:AF20)</f>
        <v>2</v>
      </c>
      <c r="S20" s="173">
        <f>COUNTA(T20:CZ20)</f>
        <v>16</v>
      </c>
      <c r="T20" s="173"/>
      <c r="U20" s="174"/>
      <c r="V20" s="174"/>
      <c r="W20" s="174"/>
      <c r="X20" s="174"/>
      <c r="Y20" s="175"/>
      <c r="Z20" s="175"/>
      <c r="AA20" s="174"/>
      <c r="AB20" s="174"/>
      <c r="AC20" s="174"/>
      <c r="AD20" s="174"/>
      <c r="AE20" s="174">
        <v>1</v>
      </c>
      <c r="AF20" s="174">
        <v>1</v>
      </c>
      <c r="AG20" s="174">
        <v>1</v>
      </c>
      <c r="AH20" s="174">
        <v>2</v>
      </c>
      <c r="AI20" s="174">
        <v>2</v>
      </c>
      <c r="AJ20" s="174">
        <v>2</v>
      </c>
      <c r="AK20" s="175"/>
      <c r="AL20" s="174"/>
      <c r="AM20" s="174"/>
      <c r="AN20" s="174"/>
      <c r="AO20" s="174"/>
      <c r="AP20" s="175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174"/>
      <c r="BN20" s="174"/>
      <c r="BO20" s="174"/>
      <c r="BP20" s="174"/>
      <c r="BQ20" s="174"/>
      <c r="BR20" s="174"/>
      <c r="BS20" s="174"/>
      <c r="BT20" s="174"/>
      <c r="BU20" s="174"/>
      <c r="BV20" s="174"/>
      <c r="BW20" s="174">
        <v>3</v>
      </c>
      <c r="BX20" s="174">
        <v>3</v>
      </c>
      <c r="BY20" s="174">
        <v>3</v>
      </c>
      <c r="BZ20" s="174">
        <v>3</v>
      </c>
      <c r="CA20" s="174">
        <v>3</v>
      </c>
      <c r="CB20" s="174">
        <v>3</v>
      </c>
      <c r="CC20" s="174">
        <v>3</v>
      </c>
      <c r="CD20" s="174">
        <v>3</v>
      </c>
      <c r="CE20" s="174">
        <v>3</v>
      </c>
      <c r="CF20" s="174">
        <v>3</v>
      </c>
      <c r="CG20" s="174"/>
      <c r="CH20" s="174"/>
      <c r="CI20" s="175"/>
      <c r="CJ20" s="174"/>
      <c r="CK20" s="174"/>
      <c r="CL20" s="174"/>
      <c r="CM20" s="174"/>
      <c r="CN20" s="174"/>
      <c r="CO20" s="174"/>
      <c r="CP20" s="174"/>
      <c r="CQ20" s="174"/>
      <c r="CR20" s="174"/>
      <c r="CS20" s="174"/>
      <c r="CT20" s="174"/>
      <c r="CU20" s="174"/>
      <c r="CV20" s="174"/>
      <c r="CW20" s="174"/>
      <c r="CX20" s="174"/>
      <c r="CY20" s="174"/>
      <c r="CZ20" s="174"/>
    </row>
    <row r="21" spans="1:104" ht="17.25" thickBot="1" x14ac:dyDescent="0.35">
      <c r="A21" s="69">
        <v>6</v>
      </c>
      <c r="B21" s="259" t="s">
        <v>194</v>
      </c>
      <c r="C21" s="144" t="s">
        <v>201</v>
      </c>
      <c r="D21" s="173" t="s">
        <v>202</v>
      </c>
      <c r="E21" s="178" t="s">
        <v>203</v>
      </c>
      <c r="F21" s="178" t="s">
        <v>198</v>
      </c>
      <c r="G21" s="173" t="s">
        <v>170</v>
      </c>
      <c r="H21" s="173" t="s">
        <v>315</v>
      </c>
      <c r="I21" s="252"/>
      <c r="J21" s="253" t="s">
        <v>153</v>
      </c>
      <c r="K21" s="253" t="s">
        <v>155</v>
      </c>
      <c r="L21" s="253" t="s">
        <v>156</v>
      </c>
      <c r="M21" s="253" t="s">
        <v>156</v>
      </c>
      <c r="N21" s="253" t="s">
        <v>156</v>
      </c>
      <c r="O21" s="253" t="s">
        <v>156</v>
      </c>
      <c r="P21" s="254">
        <f>IFERROR(Q21/S21,"")</f>
        <v>0</v>
      </c>
      <c r="Q21" s="173"/>
      <c r="R21" s="173">
        <f t="shared" si="93"/>
        <v>3</v>
      </c>
      <c r="S21" s="173">
        <f>COUNTA(T21:CZ21)</f>
        <v>21</v>
      </c>
      <c r="T21" s="173"/>
      <c r="U21" s="174"/>
      <c r="V21" s="174">
        <v>1</v>
      </c>
      <c r="W21" s="174">
        <v>1</v>
      </c>
      <c r="X21" s="174">
        <v>1</v>
      </c>
      <c r="Y21" s="175"/>
      <c r="Z21" s="175"/>
      <c r="AA21" s="174"/>
      <c r="AB21" s="174"/>
      <c r="AC21" s="174"/>
      <c r="AD21" s="174"/>
      <c r="AE21" s="174"/>
      <c r="AF21" s="174"/>
      <c r="AG21" s="174"/>
      <c r="AH21" s="174"/>
      <c r="AI21" s="174">
        <v>1</v>
      </c>
      <c r="AJ21" s="174">
        <v>1</v>
      </c>
      <c r="AK21" s="175"/>
      <c r="AL21" s="174">
        <v>1</v>
      </c>
      <c r="AM21" s="174">
        <v>1</v>
      </c>
      <c r="AN21" s="174">
        <v>2</v>
      </c>
      <c r="AO21" s="174">
        <v>2</v>
      </c>
      <c r="AP21" s="175"/>
      <c r="AQ21" s="174">
        <v>2</v>
      </c>
      <c r="AR21" s="174">
        <v>2</v>
      </c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>
        <v>3</v>
      </c>
      <c r="BD21" s="174">
        <v>3</v>
      </c>
      <c r="BE21" s="174">
        <v>3</v>
      </c>
      <c r="BF21" s="174">
        <v>3</v>
      </c>
      <c r="BG21" s="174">
        <v>3</v>
      </c>
      <c r="BH21" s="174">
        <v>3</v>
      </c>
      <c r="BI21" s="174">
        <v>3</v>
      </c>
      <c r="BJ21" s="174">
        <v>3</v>
      </c>
      <c r="BK21" s="174">
        <v>3</v>
      </c>
      <c r="BL21" s="174">
        <v>3</v>
      </c>
      <c r="BM21" s="174"/>
      <c r="BN21" s="174"/>
      <c r="BO21" s="174"/>
      <c r="BP21" s="174"/>
      <c r="BQ21" s="174"/>
      <c r="BR21" s="174"/>
      <c r="BS21" s="174"/>
      <c r="BT21" s="174"/>
      <c r="BU21" s="174"/>
      <c r="BV21" s="174"/>
      <c r="BW21" s="174"/>
      <c r="BX21" s="174"/>
      <c r="BY21" s="174"/>
      <c r="BZ21" s="174"/>
      <c r="CA21" s="174"/>
      <c r="CB21" s="174"/>
      <c r="CC21" s="174"/>
      <c r="CD21" s="174"/>
      <c r="CE21" s="174"/>
      <c r="CF21" s="174"/>
      <c r="CG21" s="174"/>
      <c r="CH21" s="174"/>
      <c r="CI21" s="175"/>
      <c r="CJ21" s="174"/>
      <c r="CK21" s="174"/>
      <c r="CL21" s="174"/>
      <c r="CM21" s="174"/>
      <c r="CN21" s="174"/>
      <c r="CO21" s="174"/>
      <c r="CP21" s="174"/>
      <c r="CQ21" s="174"/>
      <c r="CR21" s="174"/>
      <c r="CS21" s="174"/>
      <c r="CT21" s="174"/>
      <c r="CU21" s="174"/>
      <c r="CV21" s="174"/>
      <c r="CW21" s="174"/>
      <c r="CX21" s="174"/>
      <c r="CY21" s="174"/>
      <c r="CZ21" s="174"/>
    </row>
    <row r="22" spans="1:104" x14ac:dyDescent="0.3">
      <c r="A22" s="69">
        <v>7</v>
      </c>
      <c r="B22" s="257" t="s">
        <v>207</v>
      </c>
      <c r="C22" s="144" t="s">
        <v>208</v>
      </c>
      <c r="D22" s="173" t="s">
        <v>209</v>
      </c>
      <c r="E22" s="178" t="s">
        <v>210</v>
      </c>
      <c r="F22" s="178" t="s">
        <v>211</v>
      </c>
      <c r="G22" s="173" t="s">
        <v>198</v>
      </c>
      <c r="H22" s="173"/>
      <c r="I22" s="252"/>
      <c r="J22" s="253" t="s">
        <v>156</v>
      </c>
      <c r="K22" s="253" t="s">
        <v>155</v>
      </c>
      <c r="L22" s="253" t="s">
        <v>156</v>
      </c>
      <c r="M22" s="253" t="s">
        <v>156</v>
      </c>
      <c r="N22" s="253" t="s">
        <v>156</v>
      </c>
      <c r="O22" s="253" t="s">
        <v>156</v>
      </c>
      <c r="P22" s="254">
        <f t="shared" si="92"/>
        <v>0</v>
      </c>
      <c r="Q22" s="173"/>
      <c r="R22" s="173">
        <f t="shared" si="93"/>
        <v>0</v>
      </c>
      <c r="S22" s="173">
        <f t="shared" si="94"/>
        <v>19</v>
      </c>
      <c r="T22" s="173"/>
      <c r="U22" s="174"/>
      <c r="V22" s="174"/>
      <c r="W22" s="174"/>
      <c r="X22" s="174"/>
      <c r="Y22" s="175"/>
      <c r="Z22" s="175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5"/>
      <c r="AL22" s="174"/>
      <c r="AM22" s="174"/>
      <c r="AN22" s="174">
        <v>1</v>
      </c>
      <c r="AO22" s="174">
        <v>1</v>
      </c>
      <c r="AP22" s="175"/>
      <c r="AQ22" s="174">
        <v>1</v>
      </c>
      <c r="AR22" s="174">
        <v>1</v>
      </c>
      <c r="AS22" s="174">
        <v>1</v>
      </c>
      <c r="AT22" s="174">
        <v>1</v>
      </c>
      <c r="AU22" s="174">
        <v>1</v>
      </c>
      <c r="AV22" s="174">
        <v>2</v>
      </c>
      <c r="AW22" s="174">
        <v>2</v>
      </c>
      <c r="AX22" s="174"/>
      <c r="AY22" s="174"/>
      <c r="AZ22" s="174"/>
      <c r="BA22" s="174"/>
      <c r="BB22" s="174"/>
      <c r="BC22" s="174">
        <v>3</v>
      </c>
      <c r="BD22" s="174">
        <v>3</v>
      </c>
      <c r="BE22" s="174">
        <v>3</v>
      </c>
      <c r="BF22" s="174">
        <v>3</v>
      </c>
      <c r="BG22" s="174">
        <v>3</v>
      </c>
      <c r="BH22" s="174">
        <v>3</v>
      </c>
      <c r="BI22" s="174">
        <v>3</v>
      </c>
      <c r="BJ22" s="174">
        <v>3</v>
      </c>
      <c r="BK22" s="174">
        <v>3</v>
      </c>
      <c r="BL22" s="174">
        <v>3</v>
      </c>
      <c r="BM22" s="174"/>
      <c r="BN22" s="174"/>
      <c r="BO22" s="174"/>
      <c r="BP22" s="174"/>
      <c r="BQ22" s="174"/>
      <c r="BR22" s="174"/>
      <c r="BS22" s="174"/>
      <c r="BT22" s="174"/>
      <c r="BU22" s="174"/>
      <c r="BV22" s="174"/>
      <c r="BW22" s="174"/>
      <c r="BX22" s="174"/>
      <c r="BY22" s="174"/>
      <c r="BZ22" s="174"/>
      <c r="CA22" s="174"/>
      <c r="CB22" s="174"/>
      <c r="CC22" s="174"/>
      <c r="CD22" s="174"/>
      <c r="CE22" s="174"/>
      <c r="CF22" s="174"/>
      <c r="CG22" s="174"/>
      <c r="CH22" s="174"/>
      <c r="CI22" s="175"/>
      <c r="CJ22" s="174"/>
      <c r="CK22" s="174"/>
      <c r="CL22" s="174"/>
      <c r="CM22" s="174"/>
      <c r="CN22" s="174"/>
      <c r="CO22" s="174"/>
      <c r="CP22" s="174"/>
      <c r="CQ22" s="174"/>
      <c r="CR22" s="174"/>
      <c r="CS22" s="174"/>
      <c r="CT22" s="174"/>
      <c r="CU22" s="174"/>
      <c r="CV22" s="174"/>
      <c r="CW22" s="174"/>
      <c r="CX22" s="174"/>
      <c r="CY22" s="174"/>
      <c r="CZ22" s="174"/>
    </row>
    <row r="23" spans="1:104" x14ac:dyDescent="0.3">
      <c r="A23" s="69">
        <v>8</v>
      </c>
      <c r="B23" s="258" t="s">
        <v>207</v>
      </c>
      <c r="C23" s="144" t="s">
        <v>195</v>
      </c>
      <c r="D23" s="173" t="s">
        <v>214</v>
      </c>
      <c r="E23" s="178" t="s">
        <v>215</v>
      </c>
      <c r="F23" s="178" t="s">
        <v>198</v>
      </c>
      <c r="G23" s="173" t="s">
        <v>216</v>
      </c>
      <c r="H23" s="173"/>
      <c r="I23" s="252">
        <v>43248</v>
      </c>
      <c r="J23" s="253" t="s">
        <v>156</v>
      </c>
      <c r="K23" s="253" t="s">
        <v>155</v>
      </c>
      <c r="L23" s="253" t="s">
        <v>156</v>
      </c>
      <c r="M23" s="253" t="s">
        <v>156</v>
      </c>
      <c r="N23" s="253" t="s">
        <v>156</v>
      </c>
      <c r="O23" s="253" t="s">
        <v>156</v>
      </c>
      <c r="P23" s="254">
        <f t="shared" si="92"/>
        <v>0</v>
      </c>
      <c r="Q23" s="173"/>
      <c r="R23" s="173">
        <f t="shared" si="93"/>
        <v>3</v>
      </c>
      <c r="S23" s="173">
        <f t="shared" si="94"/>
        <v>19</v>
      </c>
      <c r="T23" s="173"/>
      <c r="U23" s="174"/>
      <c r="V23" s="174"/>
      <c r="W23" s="174"/>
      <c r="X23" s="174"/>
      <c r="Y23" s="175"/>
      <c r="Z23" s="175"/>
      <c r="AA23" s="174"/>
      <c r="AB23" s="174"/>
      <c r="AC23" s="174"/>
      <c r="AD23" s="174">
        <v>1</v>
      </c>
      <c r="AE23" s="174">
        <v>1</v>
      </c>
      <c r="AF23" s="174">
        <v>1</v>
      </c>
      <c r="AG23" s="174">
        <v>1</v>
      </c>
      <c r="AH23" s="174">
        <v>1</v>
      </c>
      <c r="AI23" s="174">
        <v>1</v>
      </c>
      <c r="AJ23" s="174">
        <v>1</v>
      </c>
      <c r="AK23" s="175"/>
      <c r="AL23" s="174">
        <v>2</v>
      </c>
      <c r="AM23" s="174">
        <v>2</v>
      </c>
      <c r="AN23" s="174"/>
      <c r="AO23" s="174"/>
      <c r="AP23" s="175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>
        <v>3</v>
      </c>
      <c r="BD23" s="174">
        <v>3</v>
      </c>
      <c r="BE23" s="174">
        <v>3</v>
      </c>
      <c r="BF23" s="174">
        <v>3</v>
      </c>
      <c r="BG23" s="174">
        <v>3</v>
      </c>
      <c r="BH23" s="174">
        <v>3</v>
      </c>
      <c r="BI23" s="174">
        <v>3</v>
      </c>
      <c r="BJ23" s="174">
        <v>3</v>
      </c>
      <c r="BK23" s="174">
        <v>3</v>
      </c>
      <c r="BL23" s="174">
        <v>3</v>
      </c>
      <c r="BM23" s="174"/>
      <c r="BN23" s="174"/>
      <c r="BO23" s="174"/>
      <c r="BP23" s="174"/>
      <c r="BQ23" s="174"/>
      <c r="BR23" s="174"/>
      <c r="BS23" s="174"/>
      <c r="BT23" s="174"/>
      <c r="BU23" s="174"/>
      <c r="BV23" s="174"/>
      <c r="BW23" s="174"/>
      <c r="BX23" s="174"/>
      <c r="BY23" s="174"/>
      <c r="BZ23" s="174"/>
      <c r="CA23" s="174"/>
      <c r="CB23" s="174"/>
      <c r="CC23" s="174"/>
      <c r="CD23" s="174"/>
      <c r="CE23" s="174"/>
      <c r="CF23" s="174"/>
      <c r="CG23" s="174"/>
      <c r="CH23" s="174"/>
      <c r="CI23" s="175"/>
      <c r="CJ23" s="174"/>
      <c r="CK23" s="174"/>
      <c r="CL23" s="174"/>
      <c r="CM23" s="174"/>
      <c r="CN23" s="174"/>
      <c r="CO23" s="174"/>
      <c r="CP23" s="174"/>
      <c r="CQ23" s="174"/>
      <c r="CR23" s="174"/>
      <c r="CS23" s="174"/>
      <c r="CT23" s="174"/>
      <c r="CU23" s="174"/>
      <c r="CV23" s="174"/>
      <c r="CW23" s="174"/>
      <c r="CX23" s="174"/>
      <c r="CY23" s="174"/>
      <c r="CZ23" s="174"/>
    </row>
    <row r="24" spans="1:104" x14ac:dyDescent="0.3">
      <c r="A24" s="69">
        <v>9</v>
      </c>
      <c r="B24" s="258" t="s">
        <v>207</v>
      </c>
      <c r="C24" s="144" t="s">
        <v>195</v>
      </c>
      <c r="D24" s="173" t="s">
        <v>217</v>
      </c>
      <c r="E24" s="178" t="s">
        <v>218</v>
      </c>
      <c r="F24" s="178" t="s">
        <v>198</v>
      </c>
      <c r="G24" s="173" t="s">
        <v>170</v>
      </c>
      <c r="H24" s="173" t="s">
        <v>316</v>
      </c>
      <c r="I24" s="252"/>
      <c r="J24" s="253" t="s">
        <v>156</v>
      </c>
      <c r="K24" s="253" t="s">
        <v>155</v>
      </c>
      <c r="L24" s="253" t="s">
        <v>156</v>
      </c>
      <c r="M24" s="253" t="s">
        <v>156</v>
      </c>
      <c r="N24" s="253" t="s">
        <v>156</v>
      </c>
      <c r="O24" s="253" t="s">
        <v>156</v>
      </c>
      <c r="P24" s="254">
        <f t="shared" si="92"/>
        <v>0</v>
      </c>
      <c r="Q24" s="173"/>
      <c r="R24" s="173">
        <f t="shared" si="93"/>
        <v>0</v>
      </c>
      <c r="S24" s="173">
        <f t="shared" si="94"/>
        <v>18</v>
      </c>
      <c r="T24" s="173"/>
      <c r="U24" s="174"/>
      <c r="V24" s="174"/>
      <c r="W24" s="174"/>
      <c r="X24" s="174"/>
      <c r="Y24" s="175"/>
      <c r="Z24" s="175"/>
      <c r="AA24" s="174"/>
      <c r="AB24" s="174"/>
      <c r="AC24" s="174"/>
      <c r="AD24" s="174"/>
      <c r="AE24" s="174"/>
      <c r="AF24" s="174"/>
      <c r="AG24" s="174"/>
      <c r="AH24" s="174"/>
      <c r="AI24" s="174">
        <v>1</v>
      </c>
      <c r="AJ24" s="174">
        <v>1</v>
      </c>
      <c r="AK24" s="175"/>
      <c r="AL24" s="174">
        <v>1</v>
      </c>
      <c r="AM24" s="174">
        <v>1</v>
      </c>
      <c r="AN24" s="174">
        <v>1</v>
      </c>
      <c r="AO24" s="174">
        <v>1</v>
      </c>
      <c r="AP24" s="175"/>
      <c r="AQ24" s="174">
        <v>2</v>
      </c>
      <c r="AR24" s="174">
        <v>2</v>
      </c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>
        <v>3</v>
      </c>
      <c r="BD24" s="174">
        <v>3</v>
      </c>
      <c r="BE24" s="174">
        <v>3</v>
      </c>
      <c r="BF24" s="174">
        <v>3</v>
      </c>
      <c r="BG24" s="174">
        <v>3</v>
      </c>
      <c r="BH24" s="174">
        <v>3</v>
      </c>
      <c r="BI24" s="174">
        <v>3</v>
      </c>
      <c r="BJ24" s="174">
        <v>3</v>
      </c>
      <c r="BK24" s="174">
        <v>3</v>
      </c>
      <c r="BL24" s="174">
        <v>3</v>
      </c>
      <c r="BM24" s="174"/>
      <c r="BN24" s="174"/>
      <c r="BO24" s="174"/>
      <c r="BP24" s="174"/>
      <c r="BQ24" s="174"/>
      <c r="BR24" s="174"/>
      <c r="BS24" s="174"/>
      <c r="BT24" s="174"/>
      <c r="BU24" s="174"/>
      <c r="BV24" s="174"/>
      <c r="BW24" s="174"/>
      <c r="BX24" s="174"/>
      <c r="BY24" s="174"/>
      <c r="BZ24" s="174"/>
      <c r="CA24" s="174"/>
      <c r="CB24" s="174"/>
      <c r="CC24" s="174"/>
      <c r="CD24" s="174"/>
      <c r="CE24" s="174"/>
      <c r="CF24" s="174"/>
      <c r="CG24" s="174"/>
      <c r="CH24" s="174"/>
      <c r="CI24" s="175"/>
      <c r="CJ24" s="174"/>
      <c r="CK24" s="174"/>
      <c r="CL24" s="174"/>
      <c r="CM24" s="174"/>
      <c r="CN24" s="174"/>
      <c r="CO24" s="174"/>
      <c r="CP24" s="174"/>
      <c r="CQ24" s="174"/>
      <c r="CR24" s="174"/>
      <c r="CS24" s="174"/>
      <c r="CT24" s="174"/>
      <c r="CU24" s="174"/>
      <c r="CV24" s="174"/>
      <c r="CW24" s="174"/>
      <c r="CX24" s="174"/>
      <c r="CY24" s="174"/>
      <c r="CZ24" s="174"/>
    </row>
    <row r="25" spans="1:104" x14ac:dyDescent="0.3">
      <c r="A25" s="69">
        <v>10</v>
      </c>
      <c r="B25" s="258" t="s">
        <v>207</v>
      </c>
      <c r="C25" s="144" t="s">
        <v>201</v>
      </c>
      <c r="D25" s="173" t="s">
        <v>219</v>
      </c>
      <c r="E25" s="178" t="s">
        <v>220</v>
      </c>
      <c r="F25" s="178" t="s">
        <v>198</v>
      </c>
      <c r="G25" s="173" t="s">
        <v>206</v>
      </c>
      <c r="H25" s="173"/>
      <c r="I25" s="252"/>
      <c r="J25" s="253" t="s">
        <v>153</v>
      </c>
      <c r="K25" s="253" t="s">
        <v>155</v>
      </c>
      <c r="L25" s="253" t="s">
        <v>156</v>
      </c>
      <c r="M25" s="253" t="s">
        <v>156</v>
      </c>
      <c r="N25" s="253" t="s">
        <v>156</v>
      </c>
      <c r="O25" s="253" t="s">
        <v>156</v>
      </c>
      <c r="P25" s="254">
        <f>IFERROR(Q25/S25,"")</f>
        <v>0</v>
      </c>
      <c r="Q25" s="173"/>
      <c r="R25" s="173">
        <f t="shared" si="93"/>
        <v>0</v>
      </c>
      <c r="S25" s="173">
        <f>COUNTA(T25:CZ25)</f>
        <v>18</v>
      </c>
      <c r="T25" s="173"/>
      <c r="U25" s="174"/>
      <c r="V25" s="174"/>
      <c r="W25" s="174"/>
      <c r="X25" s="174"/>
      <c r="Y25" s="175"/>
      <c r="Z25" s="175"/>
      <c r="AA25" s="174"/>
      <c r="AB25" s="174"/>
      <c r="AC25" s="174"/>
      <c r="AD25" s="174"/>
      <c r="AE25" s="174"/>
      <c r="AF25" s="174"/>
      <c r="AG25" s="174"/>
      <c r="AH25" s="174"/>
      <c r="AI25" s="174">
        <v>1</v>
      </c>
      <c r="AJ25" s="174">
        <v>1</v>
      </c>
      <c r="AK25" s="175"/>
      <c r="AL25" s="174">
        <v>1</v>
      </c>
      <c r="AM25" s="174">
        <v>1</v>
      </c>
      <c r="AN25" s="174">
        <v>1</v>
      </c>
      <c r="AO25" s="174">
        <v>1</v>
      </c>
      <c r="AP25" s="175"/>
      <c r="AQ25" s="174">
        <v>2</v>
      </c>
      <c r="AR25" s="174">
        <v>2</v>
      </c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>
        <v>3</v>
      </c>
      <c r="BD25" s="174">
        <v>3</v>
      </c>
      <c r="BE25" s="174">
        <v>3</v>
      </c>
      <c r="BF25" s="174">
        <v>3</v>
      </c>
      <c r="BG25" s="174">
        <v>3</v>
      </c>
      <c r="BH25" s="174">
        <v>3</v>
      </c>
      <c r="BI25" s="174">
        <v>3</v>
      </c>
      <c r="BJ25" s="174">
        <v>3</v>
      </c>
      <c r="BK25" s="174">
        <v>3</v>
      </c>
      <c r="BL25" s="174">
        <v>3</v>
      </c>
      <c r="BM25" s="174"/>
      <c r="BN25" s="174"/>
      <c r="BO25" s="174"/>
      <c r="BP25" s="174"/>
      <c r="BQ25" s="174"/>
      <c r="BR25" s="174"/>
      <c r="BS25" s="174"/>
      <c r="BT25" s="174"/>
      <c r="BU25" s="174"/>
      <c r="BV25" s="174"/>
      <c r="BW25" s="174"/>
      <c r="BX25" s="174"/>
      <c r="BY25" s="174"/>
      <c r="BZ25" s="174"/>
      <c r="CA25" s="174"/>
      <c r="CB25" s="174"/>
      <c r="CC25" s="174"/>
      <c r="CD25" s="174"/>
      <c r="CE25" s="174"/>
      <c r="CF25" s="174"/>
      <c r="CG25" s="174"/>
      <c r="CH25" s="174"/>
      <c r="CI25" s="175"/>
      <c r="CJ25" s="174"/>
      <c r="CK25" s="174"/>
      <c r="CL25" s="174"/>
      <c r="CM25" s="174"/>
      <c r="CN25" s="174"/>
      <c r="CO25" s="174"/>
      <c r="CP25" s="174"/>
      <c r="CQ25" s="174"/>
      <c r="CR25" s="174"/>
      <c r="CS25" s="174"/>
      <c r="CT25" s="174"/>
      <c r="CU25" s="174"/>
      <c r="CV25" s="174"/>
      <c r="CW25" s="174"/>
      <c r="CX25" s="174"/>
      <c r="CY25" s="174"/>
      <c r="CZ25" s="174"/>
    </row>
    <row r="26" spans="1:104" ht="17.25" thickBot="1" x14ac:dyDescent="0.35">
      <c r="A26" s="69">
        <v>11</v>
      </c>
      <c r="B26" s="259" t="s">
        <v>207</v>
      </c>
      <c r="C26" s="144" t="s">
        <v>221</v>
      </c>
      <c r="D26" s="173" t="s">
        <v>222</v>
      </c>
      <c r="E26" s="178" t="s">
        <v>223</v>
      </c>
      <c r="F26" s="178" t="s">
        <v>224</v>
      </c>
      <c r="G26" s="173" t="s">
        <v>224</v>
      </c>
      <c r="H26" s="173"/>
      <c r="I26" s="252"/>
      <c r="J26" s="253" t="s">
        <v>153</v>
      </c>
      <c r="K26" s="253" t="s">
        <v>155</v>
      </c>
      <c r="L26" s="253" t="s">
        <v>156</v>
      </c>
      <c r="M26" s="253" t="s">
        <v>156</v>
      </c>
      <c r="N26" s="253" t="s">
        <v>156</v>
      </c>
      <c r="O26" s="253" t="s">
        <v>156</v>
      </c>
      <c r="P26" s="254">
        <f t="shared" si="92"/>
        <v>0</v>
      </c>
      <c r="Q26" s="173"/>
      <c r="R26" s="173">
        <f t="shared" si="93"/>
        <v>0</v>
      </c>
      <c r="S26" s="173">
        <f t="shared" si="94"/>
        <v>19</v>
      </c>
      <c r="T26" s="173"/>
      <c r="U26" s="174"/>
      <c r="V26" s="174"/>
      <c r="W26" s="174"/>
      <c r="X26" s="174"/>
      <c r="Y26" s="175"/>
      <c r="Z26" s="175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5"/>
      <c r="AL26" s="174">
        <v>1</v>
      </c>
      <c r="AM26" s="174">
        <v>1</v>
      </c>
      <c r="AN26" s="174">
        <v>1</v>
      </c>
      <c r="AO26" s="174">
        <v>1</v>
      </c>
      <c r="AP26" s="175"/>
      <c r="AQ26" s="174">
        <v>1</v>
      </c>
      <c r="AR26" s="174">
        <v>1</v>
      </c>
      <c r="AS26" s="174">
        <v>2</v>
      </c>
      <c r="AT26" s="174">
        <v>2</v>
      </c>
      <c r="AU26" s="174">
        <v>2</v>
      </c>
      <c r="AV26" s="174"/>
      <c r="AW26" s="174"/>
      <c r="AX26" s="174"/>
      <c r="AY26" s="174"/>
      <c r="AZ26" s="174"/>
      <c r="BA26" s="174"/>
      <c r="BB26" s="174"/>
      <c r="BC26" s="174">
        <v>3</v>
      </c>
      <c r="BD26" s="174">
        <v>3</v>
      </c>
      <c r="BE26" s="174">
        <v>3</v>
      </c>
      <c r="BF26" s="174">
        <v>3</v>
      </c>
      <c r="BG26" s="174">
        <v>3</v>
      </c>
      <c r="BH26" s="174">
        <v>3</v>
      </c>
      <c r="BI26" s="174">
        <v>3</v>
      </c>
      <c r="BJ26" s="174">
        <v>3</v>
      </c>
      <c r="BK26" s="174">
        <v>3</v>
      </c>
      <c r="BL26" s="174">
        <v>3</v>
      </c>
      <c r="BM26" s="174"/>
      <c r="BN26" s="174"/>
      <c r="BO26" s="174"/>
      <c r="BP26" s="174"/>
      <c r="BQ26" s="174"/>
      <c r="BR26" s="174"/>
      <c r="BS26" s="174"/>
      <c r="BT26" s="174"/>
      <c r="BU26" s="174"/>
      <c r="BV26" s="174"/>
      <c r="BW26" s="174"/>
      <c r="BX26" s="174"/>
      <c r="BY26" s="174"/>
      <c r="BZ26" s="174"/>
      <c r="CA26" s="174"/>
      <c r="CB26" s="174"/>
      <c r="CC26" s="174"/>
      <c r="CD26" s="174"/>
      <c r="CE26" s="174"/>
      <c r="CF26" s="174"/>
      <c r="CG26" s="174"/>
      <c r="CH26" s="174"/>
      <c r="CI26" s="175"/>
      <c r="CJ26" s="174"/>
      <c r="CK26" s="174"/>
      <c r="CL26" s="174"/>
      <c r="CM26" s="174"/>
      <c r="CN26" s="174"/>
      <c r="CO26" s="174"/>
      <c r="CP26" s="174"/>
      <c r="CQ26" s="174"/>
      <c r="CR26" s="174"/>
      <c r="CS26" s="174"/>
      <c r="CT26" s="174"/>
      <c r="CU26" s="174"/>
      <c r="CV26" s="174"/>
      <c r="CW26" s="174"/>
      <c r="CX26" s="174"/>
      <c r="CY26" s="174"/>
      <c r="CZ26" s="174"/>
    </row>
    <row r="27" spans="1:104" x14ac:dyDescent="0.3">
      <c r="A27" s="69">
        <v>12</v>
      </c>
      <c r="B27" s="257" t="s">
        <v>225</v>
      </c>
      <c r="C27" s="144" t="s">
        <v>226</v>
      </c>
      <c r="D27" s="173" t="s">
        <v>227</v>
      </c>
      <c r="E27" s="178" t="s">
        <v>228</v>
      </c>
      <c r="F27" s="178" t="s">
        <v>211</v>
      </c>
      <c r="G27" s="173" t="s">
        <v>152</v>
      </c>
      <c r="H27" s="173"/>
      <c r="I27" s="252"/>
      <c r="J27" s="253" t="s">
        <v>156</v>
      </c>
      <c r="K27" s="253" t="s">
        <v>155</v>
      </c>
      <c r="L27" s="253" t="s">
        <v>156</v>
      </c>
      <c r="M27" s="253" t="s">
        <v>156</v>
      </c>
      <c r="N27" s="253" t="s">
        <v>156</v>
      </c>
      <c r="O27" s="253" t="s">
        <v>156</v>
      </c>
      <c r="P27" s="254">
        <f t="shared" si="92"/>
        <v>0</v>
      </c>
      <c r="Q27" s="173"/>
      <c r="R27" s="173">
        <f t="shared" si="93"/>
        <v>0</v>
      </c>
      <c r="S27" s="173">
        <f t="shared" si="94"/>
        <v>23</v>
      </c>
      <c r="T27" s="173"/>
      <c r="U27" s="174"/>
      <c r="V27" s="174"/>
      <c r="W27" s="174"/>
      <c r="X27" s="174"/>
      <c r="Y27" s="175"/>
      <c r="Z27" s="175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5"/>
      <c r="AL27" s="174"/>
      <c r="AM27" s="174"/>
      <c r="AN27" s="174"/>
      <c r="AO27" s="174"/>
      <c r="AP27" s="175"/>
      <c r="AQ27" s="174"/>
      <c r="AR27" s="174"/>
      <c r="AS27" s="174"/>
      <c r="AT27" s="174"/>
      <c r="AU27" s="174">
        <v>1</v>
      </c>
      <c r="AV27" s="174">
        <v>1</v>
      </c>
      <c r="AW27" s="174">
        <v>1</v>
      </c>
      <c r="AX27" s="174">
        <v>1</v>
      </c>
      <c r="AY27" s="174">
        <v>1</v>
      </c>
      <c r="AZ27" s="174">
        <v>1</v>
      </c>
      <c r="BA27" s="174">
        <v>1</v>
      </c>
      <c r="BB27" s="174">
        <v>1</v>
      </c>
      <c r="BC27" s="174">
        <v>1</v>
      </c>
      <c r="BD27" s="174">
        <v>1</v>
      </c>
      <c r="BE27" s="174">
        <v>2</v>
      </c>
      <c r="BF27" s="174">
        <v>2</v>
      </c>
      <c r="BG27" s="174">
        <v>2</v>
      </c>
      <c r="BH27" s="174"/>
      <c r="BI27" s="174"/>
      <c r="BJ27" s="174"/>
      <c r="BK27" s="174"/>
      <c r="BL27" s="174"/>
      <c r="BM27" s="174">
        <v>3</v>
      </c>
      <c r="BN27" s="174">
        <v>3</v>
      </c>
      <c r="BO27" s="174">
        <v>3</v>
      </c>
      <c r="BP27" s="174">
        <v>3</v>
      </c>
      <c r="BQ27" s="174">
        <v>3</v>
      </c>
      <c r="BR27" s="174">
        <v>3</v>
      </c>
      <c r="BS27" s="174">
        <v>3</v>
      </c>
      <c r="BT27" s="174">
        <v>3</v>
      </c>
      <c r="BU27" s="174">
        <v>3</v>
      </c>
      <c r="BV27" s="174">
        <v>3</v>
      </c>
      <c r="BW27" s="174"/>
      <c r="BX27" s="174"/>
      <c r="BY27" s="174"/>
      <c r="BZ27" s="174"/>
      <c r="CA27" s="174"/>
      <c r="CB27" s="174"/>
      <c r="CC27" s="174"/>
      <c r="CD27" s="174"/>
      <c r="CE27" s="174"/>
      <c r="CF27" s="174"/>
      <c r="CG27" s="174"/>
      <c r="CH27" s="174"/>
      <c r="CI27" s="175"/>
      <c r="CJ27" s="174"/>
      <c r="CK27" s="174"/>
      <c r="CL27" s="174"/>
      <c r="CM27" s="174"/>
      <c r="CN27" s="174"/>
      <c r="CO27" s="174"/>
      <c r="CP27" s="174"/>
      <c r="CQ27" s="174"/>
      <c r="CR27" s="174"/>
      <c r="CS27" s="174"/>
      <c r="CT27" s="174"/>
      <c r="CU27" s="174"/>
      <c r="CV27" s="174"/>
      <c r="CW27" s="174"/>
      <c r="CX27" s="174"/>
      <c r="CY27" s="174"/>
      <c r="CZ27" s="174"/>
    </row>
    <row r="28" spans="1:104" x14ac:dyDescent="0.3">
      <c r="A28" s="69">
        <v>13</v>
      </c>
      <c r="B28" s="258" t="s">
        <v>225</v>
      </c>
      <c r="C28" s="144" t="s">
        <v>226</v>
      </c>
      <c r="D28" s="173" t="s">
        <v>229</v>
      </c>
      <c r="E28" s="178" t="s">
        <v>230</v>
      </c>
      <c r="F28" s="178" t="s">
        <v>224</v>
      </c>
      <c r="G28" s="173" t="s">
        <v>224</v>
      </c>
      <c r="H28" s="173"/>
      <c r="I28" s="252"/>
      <c r="J28" s="253" t="s">
        <v>153</v>
      </c>
      <c r="K28" s="253" t="s">
        <v>155</v>
      </c>
      <c r="L28" s="253" t="s">
        <v>156</v>
      </c>
      <c r="M28" s="253" t="s">
        <v>156</v>
      </c>
      <c r="N28" s="253" t="s">
        <v>156</v>
      </c>
      <c r="O28" s="253" t="s">
        <v>156</v>
      </c>
      <c r="P28" s="254">
        <f t="shared" si="92"/>
        <v>0</v>
      </c>
      <c r="Q28" s="173"/>
      <c r="R28" s="173">
        <f t="shared" si="93"/>
        <v>0</v>
      </c>
      <c r="S28" s="173">
        <f t="shared" si="94"/>
        <v>20</v>
      </c>
      <c r="T28" s="173"/>
      <c r="U28" s="174"/>
      <c r="V28" s="174"/>
      <c r="W28" s="174"/>
      <c r="X28" s="174"/>
      <c r="Y28" s="175"/>
      <c r="Z28" s="175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5"/>
      <c r="AL28" s="174"/>
      <c r="AM28" s="174"/>
      <c r="AN28" s="174"/>
      <c r="AO28" s="174"/>
      <c r="AP28" s="175"/>
      <c r="AQ28" s="174"/>
      <c r="AR28" s="174"/>
      <c r="AS28" s="174">
        <v>1</v>
      </c>
      <c r="AT28" s="174">
        <v>1</v>
      </c>
      <c r="AU28" s="174">
        <v>1</v>
      </c>
      <c r="AV28" s="174">
        <v>1</v>
      </c>
      <c r="AW28" s="174">
        <v>1</v>
      </c>
      <c r="AX28" s="174">
        <v>1</v>
      </c>
      <c r="AY28" s="174">
        <v>1</v>
      </c>
      <c r="AZ28" s="174">
        <v>1</v>
      </c>
      <c r="BA28" s="174">
        <v>2</v>
      </c>
      <c r="BB28" s="174">
        <v>2</v>
      </c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174">
        <v>3</v>
      </c>
      <c r="BN28" s="174">
        <v>3</v>
      </c>
      <c r="BO28" s="174">
        <v>3</v>
      </c>
      <c r="BP28" s="174">
        <v>3</v>
      </c>
      <c r="BQ28" s="174">
        <v>3</v>
      </c>
      <c r="BR28" s="174">
        <v>3</v>
      </c>
      <c r="BS28" s="174">
        <v>3</v>
      </c>
      <c r="BT28" s="174">
        <v>3</v>
      </c>
      <c r="BU28" s="174">
        <v>3</v>
      </c>
      <c r="BV28" s="174">
        <v>3</v>
      </c>
      <c r="BW28" s="174"/>
      <c r="BX28" s="174"/>
      <c r="BY28" s="174"/>
      <c r="BZ28" s="174"/>
      <c r="CA28" s="174"/>
      <c r="CB28" s="174"/>
      <c r="CC28" s="174"/>
      <c r="CD28" s="174"/>
      <c r="CE28" s="174"/>
      <c r="CF28" s="174"/>
      <c r="CG28" s="174"/>
      <c r="CH28" s="174"/>
      <c r="CI28" s="175"/>
      <c r="CJ28" s="174"/>
      <c r="CK28" s="174"/>
      <c r="CL28" s="174"/>
      <c r="CM28" s="174"/>
      <c r="CN28" s="174"/>
      <c r="CO28" s="174"/>
      <c r="CP28" s="174"/>
      <c r="CQ28" s="174"/>
      <c r="CR28" s="174"/>
      <c r="CS28" s="174"/>
      <c r="CT28" s="174"/>
      <c r="CU28" s="174"/>
      <c r="CV28" s="174"/>
      <c r="CW28" s="174"/>
      <c r="CX28" s="174"/>
      <c r="CY28" s="174"/>
      <c r="CZ28" s="174"/>
    </row>
    <row r="29" spans="1:104" x14ac:dyDescent="0.3">
      <c r="A29" s="69">
        <v>14</v>
      </c>
      <c r="B29" s="258" t="s">
        <v>225</v>
      </c>
      <c r="C29" s="144" t="s">
        <v>226</v>
      </c>
      <c r="D29" s="173" t="s">
        <v>229</v>
      </c>
      <c r="E29" s="178" t="s">
        <v>231</v>
      </c>
      <c r="F29" s="178" t="s">
        <v>224</v>
      </c>
      <c r="G29" s="173" t="s">
        <v>224</v>
      </c>
      <c r="H29" s="173"/>
      <c r="I29" s="252"/>
      <c r="J29" s="253" t="s">
        <v>153</v>
      </c>
      <c r="K29" s="253" t="s">
        <v>155</v>
      </c>
      <c r="L29" s="253" t="s">
        <v>156</v>
      </c>
      <c r="M29" s="253" t="s">
        <v>156</v>
      </c>
      <c r="N29" s="253" t="s">
        <v>156</v>
      </c>
      <c r="O29" s="253" t="s">
        <v>156</v>
      </c>
      <c r="P29" s="254">
        <f t="shared" si="92"/>
        <v>0</v>
      </c>
      <c r="Q29" s="173"/>
      <c r="R29" s="173">
        <f t="shared" si="93"/>
        <v>0</v>
      </c>
      <c r="S29" s="173">
        <f t="shared" si="94"/>
        <v>10</v>
      </c>
      <c r="T29" s="173"/>
      <c r="U29" s="174"/>
      <c r="V29" s="174"/>
      <c r="W29" s="174"/>
      <c r="X29" s="174"/>
      <c r="Y29" s="175"/>
      <c r="Z29" s="175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5"/>
      <c r="AL29" s="174"/>
      <c r="AM29" s="174"/>
      <c r="AN29" s="174"/>
      <c r="AO29" s="174"/>
      <c r="AP29" s="175"/>
      <c r="AQ29" s="174"/>
      <c r="AR29" s="174"/>
      <c r="AS29" s="235"/>
      <c r="AT29" s="235"/>
      <c r="AU29" s="235"/>
      <c r="AV29" s="235"/>
      <c r="AW29" s="235"/>
      <c r="AX29" s="235"/>
      <c r="AY29" s="235"/>
      <c r="AZ29" s="235"/>
      <c r="BA29" s="236"/>
      <c r="BB29" s="236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>
        <v>3</v>
      </c>
      <c r="BN29" s="174">
        <v>3</v>
      </c>
      <c r="BO29" s="174">
        <v>3</v>
      </c>
      <c r="BP29" s="174">
        <v>3</v>
      </c>
      <c r="BQ29" s="174">
        <v>3</v>
      </c>
      <c r="BR29" s="174">
        <v>3</v>
      </c>
      <c r="BS29" s="174">
        <v>3</v>
      </c>
      <c r="BT29" s="174">
        <v>3</v>
      </c>
      <c r="BU29" s="174">
        <v>3</v>
      </c>
      <c r="BV29" s="174">
        <v>3</v>
      </c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5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</row>
    <row r="30" spans="1:104" x14ac:dyDescent="0.3">
      <c r="A30" s="69">
        <v>15</v>
      </c>
      <c r="B30" s="258" t="s">
        <v>225</v>
      </c>
      <c r="C30" s="144" t="s">
        <v>226</v>
      </c>
      <c r="D30" s="173" t="s">
        <v>229</v>
      </c>
      <c r="E30" s="178" t="s">
        <v>232</v>
      </c>
      <c r="F30" s="178" t="s">
        <v>224</v>
      </c>
      <c r="G30" s="173" t="s">
        <v>224</v>
      </c>
      <c r="H30" s="173"/>
      <c r="I30" s="252"/>
      <c r="J30" s="253" t="s">
        <v>153</v>
      </c>
      <c r="K30" s="253" t="s">
        <v>155</v>
      </c>
      <c r="L30" s="253" t="s">
        <v>156</v>
      </c>
      <c r="M30" s="253" t="s">
        <v>156</v>
      </c>
      <c r="N30" s="253" t="s">
        <v>156</v>
      </c>
      <c r="O30" s="253" t="s">
        <v>156</v>
      </c>
      <c r="P30" s="254">
        <f t="shared" si="92"/>
        <v>0</v>
      </c>
      <c r="Q30" s="173"/>
      <c r="R30" s="173">
        <f t="shared" si="93"/>
        <v>0</v>
      </c>
      <c r="S30" s="173">
        <f t="shared" si="94"/>
        <v>10</v>
      </c>
      <c r="T30" s="173"/>
      <c r="U30" s="174"/>
      <c r="V30" s="174"/>
      <c r="W30" s="174"/>
      <c r="X30" s="174"/>
      <c r="Y30" s="175"/>
      <c r="Z30" s="175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5"/>
      <c r="AL30" s="174"/>
      <c r="AM30" s="174"/>
      <c r="AN30" s="174"/>
      <c r="AO30" s="174"/>
      <c r="AP30" s="175"/>
      <c r="AQ30" s="174"/>
      <c r="AR30" s="174"/>
      <c r="AS30" s="235"/>
      <c r="AT30" s="235"/>
      <c r="AU30" s="235"/>
      <c r="AV30" s="235"/>
      <c r="AW30" s="235"/>
      <c r="AX30" s="235"/>
      <c r="AY30" s="235"/>
      <c r="AZ30" s="235"/>
      <c r="BA30" s="236"/>
      <c r="BB30" s="236"/>
      <c r="BC30" s="174"/>
      <c r="BD30" s="174"/>
      <c r="BE30" s="174"/>
      <c r="BF30" s="174"/>
      <c r="BG30" s="174"/>
      <c r="BH30" s="174"/>
      <c r="BI30" s="174"/>
      <c r="BJ30" s="174"/>
      <c r="BK30" s="174"/>
      <c r="BL30" s="174"/>
      <c r="BM30" s="174">
        <v>3</v>
      </c>
      <c r="BN30" s="174">
        <v>3</v>
      </c>
      <c r="BO30" s="174">
        <v>3</v>
      </c>
      <c r="BP30" s="174">
        <v>3</v>
      </c>
      <c r="BQ30" s="174">
        <v>3</v>
      </c>
      <c r="BR30" s="174">
        <v>3</v>
      </c>
      <c r="BS30" s="174">
        <v>3</v>
      </c>
      <c r="BT30" s="174">
        <v>3</v>
      </c>
      <c r="BU30" s="174">
        <v>3</v>
      </c>
      <c r="BV30" s="174">
        <v>3</v>
      </c>
      <c r="BW30" s="174"/>
      <c r="BX30" s="174"/>
      <c r="BY30" s="174"/>
      <c r="BZ30" s="174"/>
      <c r="CA30" s="174"/>
      <c r="CB30" s="174"/>
      <c r="CC30" s="174"/>
      <c r="CD30" s="174"/>
      <c r="CE30" s="174"/>
      <c r="CF30" s="174"/>
      <c r="CG30" s="174"/>
      <c r="CH30" s="174"/>
      <c r="CI30" s="175"/>
      <c r="CJ30" s="174"/>
      <c r="CK30" s="174"/>
      <c r="CL30" s="174"/>
      <c r="CM30" s="174"/>
      <c r="CN30" s="174"/>
      <c r="CO30" s="174"/>
      <c r="CP30" s="174"/>
      <c r="CQ30" s="174"/>
      <c r="CR30" s="174"/>
      <c r="CS30" s="174"/>
      <c r="CT30" s="174"/>
      <c r="CU30" s="174"/>
      <c r="CV30" s="174"/>
      <c r="CW30" s="174"/>
      <c r="CX30" s="174"/>
      <c r="CY30" s="174"/>
      <c r="CZ30" s="174"/>
    </row>
    <row r="31" spans="1:104" x14ac:dyDescent="0.3">
      <c r="A31" s="69">
        <v>16</v>
      </c>
      <c r="B31" s="258" t="s">
        <v>225</v>
      </c>
      <c r="C31" s="144" t="s">
        <v>226</v>
      </c>
      <c r="D31" s="173" t="s">
        <v>229</v>
      </c>
      <c r="E31" s="178" t="s">
        <v>233</v>
      </c>
      <c r="F31" s="178" t="s">
        <v>224</v>
      </c>
      <c r="G31" s="173" t="s">
        <v>224</v>
      </c>
      <c r="H31" s="173"/>
      <c r="I31" s="252"/>
      <c r="J31" s="253" t="s">
        <v>153</v>
      </c>
      <c r="K31" s="253" t="s">
        <v>155</v>
      </c>
      <c r="L31" s="253" t="s">
        <v>156</v>
      </c>
      <c r="M31" s="253" t="s">
        <v>156</v>
      </c>
      <c r="N31" s="253" t="s">
        <v>156</v>
      </c>
      <c r="O31" s="253" t="s">
        <v>156</v>
      </c>
      <c r="P31" s="254">
        <f t="shared" si="92"/>
        <v>0</v>
      </c>
      <c r="Q31" s="173"/>
      <c r="R31" s="173">
        <f t="shared" si="93"/>
        <v>0</v>
      </c>
      <c r="S31" s="173">
        <f t="shared" si="94"/>
        <v>10</v>
      </c>
      <c r="T31" s="173"/>
      <c r="U31" s="174"/>
      <c r="V31" s="174"/>
      <c r="W31" s="174"/>
      <c r="X31" s="174"/>
      <c r="Y31" s="175"/>
      <c r="Z31" s="175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5"/>
      <c r="AL31" s="174"/>
      <c r="AM31" s="174"/>
      <c r="AN31" s="174"/>
      <c r="AO31" s="174"/>
      <c r="AP31" s="175"/>
      <c r="AQ31" s="174"/>
      <c r="AR31" s="174"/>
      <c r="AS31" s="235"/>
      <c r="AT31" s="235"/>
      <c r="AU31" s="235"/>
      <c r="AV31" s="235"/>
      <c r="AW31" s="235"/>
      <c r="AX31" s="235"/>
      <c r="AY31" s="235"/>
      <c r="AZ31" s="235"/>
      <c r="BA31" s="236"/>
      <c r="BB31" s="236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174">
        <v>3</v>
      </c>
      <c r="BN31" s="174">
        <v>3</v>
      </c>
      <c r="BO31" s="174">
        <v>3</v>
      </c>
      <c r="BP31" s="174">
        <v>3</v>
      </c>
      <c r="BQ31" s="174">
        <v>3</v>
      </c>
      <c r="BR31" s="174">
        <v>3</v>
      </c>
      <c r="BS31" s="174">
        <v>3</v>
      </c>
      <c r="BT31" s="174">
        <v>3</v>
      </c>
      <c r="BU31" s="174">
        <v>3</v>
      </c>
      <c r="BV31" s="174">
        <v>3</v>
      </c>
      <c r="BW31" s="174"/>
      <c r="BX31" s="174"/>
      <c r="BY31" s="174"/>
      <c r="BZ31" s="174"/>
      <c r="CA31" s="174"/>
      <c r="CB31" s="174"/>
      <c r="CC31" s="174"/>
      <c r="CD31" s="174"/>
      <c r="CE31" s="174"/>
      <c r="CF31" s="174"/>
      <c r="CG31" s="174"/>
      <c r="CH31" s="174"/>
      <c r="CI31" s="175"/>
      <c r="CJ31" s="174"/>
      <c r="CK31" s="174"/>
      <c r="CL31" s="174"/>
      <c r="CM31" s="174"/>
      <c r="CN31" s="174"/>
      <c r="CO31" s="174"/>
      <c r="CP31" s="174"/>
      <c r="CQ31" s="174"/>
      <c r="CR31" s="174"/>
      <c r="CS31" s="174"/>
      <c r="CT31" s="174"/>
      <c r="CU31" s="174"/>
      <c r="CV31" s="174"/>
      <c r="CW31" s="174"/>
      <c r="CX31" s="174"/>
      <c r="CY31" s="174"/>
      <c r="CZ31" s="174"/>
    </row>
    <row r="32" spans="1:104" x14ac:dyDescent="0.3">
      <c r="A32" s="69">
        <v>17</v>
      </c>
      <c r="B32" s="258" t="s">
        <v>225</v>
      </c>
      <c r="C32" s="144" t="s">
        <v>226</v>
      </c>
      <c r="D32" s="173" t="s">
        <v>229</v>
      </c>
      <c r="E32" s="178" t="s">
        <v>234</v>
      </c>
      <c r="F32" s="178" t="s">
        <v>224</v>
      </c>
      <c r="G32" s="173" t="s">
        <v>224</v>
      </c>
      <c r="H32" s="173"/>
      <c r="I32" s="252"/>
      <c r="J32" s="253" t="s">
        <v>153</v>
      </c>
      <c r="K32" s="253" t="s">
        <v>155</v>
      </c>
      <c r="L32" s="253" t="s">
        <v>156</v>
      </c>
      <c r="M32" s="253" t="s">
        <v>156</v>
      </c>
      <c r="N32" s="253" t="s">
        <v>156</v>
      </c>
      <c r="O32" s="253" t="s">
        <v>156</v>
      </c>
      <c r="P32" s="254">
        <f t="shared" si="92"/>
        <v>0</v>
      </c>
      <c r="Q32" s="173"/>
      <c r="R32" s="173">
        <f t="shared" si="93"/>
        <v>0</v>
      </c>
      <c r="S32" s="173">
        <f t="shared" si="94"/>
        <v>10</v>
      </c>
      <c r="T32" s="173"/>
      <c r="U32" s="174"/>
      <c r="V32" s="174"/>
      <c r="W32" s="174"/>
      <c r="X32" s="174"/>
      <c r="Y32" s="175"/>
      <c r="Z32" s="175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5"/>
      <c r="AL32" s="174"/>
      <c r="AM32" s="174"/>
      <c r="AN32" s="174"/>
      <c r="AO32" s="174"/>
      <c r="AP32" s="175"/>
      <c r="AQ32" s="174"/>
      <c r="AR32" s="174"/>
      <c r="AS32" s="235"/>
      <c r="AT32" s="235"/>
      <c r="AU32" s="235"/>
      <c r="AV32" s="235"/>
      <c r="AW32" s="235"/>
      <c r="AX32" s="235"/>
      <c r="AY32" s="235"/>
      <c r="AZ32" s="235"/>
      <c r="BA32" s="236"/>
      <c r="BB32" s="236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174">
        <v>3</v>
      </c>
      <c r="BN32" s="174">
        <v>3</v>
      </c>
      <c r="BO32" s="174">
        <v>3</v>
      </c>
      <c r="BP32" s="174">
        <v>3</v>
      </c>
      <c r="BQ32" s="174">
        <v>3</v>
      </c>
      <c r="BR32" s="174">
        <v>3</v>
      </c>
      <c r="BS32" s="174">
        <v>3</v>
      </c>
      <c r="BT32" s="174">
        <v>3</v>
      </c>
      <c r="BU32" s="174">
        <v>3</v>
      </c>
      <c r="BV32" s="174">
        <v>3</v>
      </c>
      <c r="BW32" s="174"/>
      <c r="BX32" s="174"/>
      <c r="BY32" s="174"/>
      <c r="BZ32" s="174"/>
      <c r="CA32" s="174"/>
      <c r="CB32" s="174"/>
      <c r="CC32" s="174"/>
      <c r="CD32" s="174"/>
      <c r="CE32" s="174"/>
      <c r="CF32" s="174"/>
      <c r="CG32" s="174"/>
      <c r="CH32" s="174"/>
      <c r="CI32" s="175"/>
      <c r="CJ32" s="174"/>
      <c r="CK32" s="174"/>
      <c r="CL32" s="174"/>
      <c r="CM32" s="174"/>
      <c r="CN32" s="174"/>
      <c r="CO32" s="174"/>
      <c r="CP32" s="174"/>
      <c r="CQ32" s="174"/>
      <c r="CR32" s="174"/>
      <c r="CS32" s="174"/>
      <c r="CT32" s="174"/>
      <c r="CU32" s="174"/>
      <c r="CV32" s="174"/>
      <c r="CW32" s="174"/>
      <c r="CX32" s="174"/>
      <c r="CY32" s="174"/>
      <c r="CZ32" s="174"/>
    </row>
    <row r="33" spans="1:104" x14ac:dyDescent="0.3">
      <c r="A33" s="69">
        <v>18</v>
      </c>
      <c r="B33" s="258" t="s">
        <v>225</v>
      </c>
      <c r="C33" s="144" t="s">
        <v>226</v>
      </c>
      <c r="D33" s="173" t="s">
        <v>235</v>
      </c>
      <c r="E33" s="178" t="s">
        <v>236</v>
      </c>
      <c r="F33" s="178" t="s">
        <v>211</v>
      </c>
      <c r="G33" s="173" t="s">
        <v>216</v>
      </c>
      <c r="H33" s="173"/>
      <c r="I33" s="252"/>
      <c r="J33" s="253" t="s">
        <v>156</v>
      </c>
      <c r="K33" s="253" t="s">
        <v>155</v>
      </c>
      <c r="L33" s="253" t="s">
        <v>156</v>
      </c>
      <c r="M33" s="253" t="s">
        <v>156</v>
      </c>
      <c r="N33" s="253" t="s">
        <v>156</v>
      </c>
      <c r="O33" s="253" t="s">
        <v>156</v>
      </c>
      <c r="P33" s="254">
        <f t="shared" si="92"/>
        <v>0</v>
      </c>
      <c r="Q33" s="173"/>
      <c r="R33" s="173">
        <f t="shared" si="93"/>
        <v>0</v>
      </c>
      <c r="S33" s="173">
        <f t="shared" si="94"/>
        <v>18</v>
      </c>
      <c r="T33" s="173"/>
      <c r="U33" s="174"/>
      <c r="V33" s="174"/>
      <c r="W33" s="174"/>
      <c r="X33" s="174"/>
      <c r="Y33" s="175"/>
      <c r="Z33" s="175"/>
      <c r="AA33" s="174"/>
      <c r="AB33" s="174"/>
      <c r="AC33" s="174"/>
      <c r="AD33" s="174"/>
      <c r="AE33" s="174"/>
      <c r="AF33" s="174"/>
      <c r="AG33" s="174"/>
      <c r="AH33" s="174"/>
      <c r="AI33" s="174">
        <v>1</v>
      </c>
      <c r="AJ33" s="174">
        <v>1</v>
      </c>
      <c r="AK33" s="175"/>
      <c r="AL33" s="174">
        <v>1</v>
      </c>
      <c r="AM33" s="174">
        <v>1</v>
      </c>
      <c r="AN33" s="174">
        <v>1</v>
      </c>
      <c r="AO33" s="174">
        <v>1</v>
      </c>
      <c r="AP33" s="175"/>
      <c r="AQ33" s="174">
        <v>2</v>
      </c>
      <c r="AR33" s="174">
        <v>2</v>
      </c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74"/>
      <c r="BM33" s="174">
        <v>3</v>
      </c>
      <c r="BN33" s="174">
        <v>3</v>
      </c>
      <c r="BO33" s="174">
        <v>3</v>
      </c>
      <c r="BP33" s="174">
        <v>3</v>
      </c>
      <c r="BQ33" s="174">
        <v>3</v>
      </c>
      <c r="BR33" s="174">
        <v>3</v>
      </c>
      <c r="BS33" s="174">
        <v>3</v>
      </c>
      <c r="BT33" s="174">
        <v>3</v>
      </c>
      <c r="BU33" s="174">
        <v>3</v>
      </c>
      <c r="BV33" s="174">
        <v>3</v>
      </c>
      <c r="BW33" s="174"/>
      <c r="BX33" s="174"/>
      <c r="BY33" s="174"/>
      <c r="BZ33" s="174"/>
      <c r="CA33" s="174"/>
      <c r="CB33" s="174"/>
      <c r="CC33" s="174"/>
      <c r="CD33" s="174"/>
      <c r="CE33" s="174"/>
      <c r="CF33" s="174"/>
      <c r="CG33" s="174"/>
      <c r="CH33" s="174"/>
      <c r="CI33" s="175"/>
      <c r="CJ33" s="174"/>
      <c r="CK33" s="174"/>
      <c r="CL33" s="174"/>
      <c r="CM33" s="174"/>
      <c r="CN33" s="174"/>
      <c r="CO33" s="174"/>
      <c r="CP33" s="174"/>
      <c r="CQ33" s="174"/>
      <c r="CR33" s="174"/>
      <c r="CS33" s="174"/>
      <c r="CT33" s="174"/>
      <c r="CU33" s="174"/>
      <c r="CV33" s="174"/>
      <c r="CW33" s="174"/>
      <c r="CX33" s="174"/>
      <c r="CY33" s="174"/>
      <c r="CZ33" s="174"/>
    </row>
    <row r="34" spans="1:104" x14ac:dyDescent="0.3">
      <c r="A34" s="69">
        <v>19</v>
      </c>
      <c r="B34" s="258" t="s">
        <v>225</v>
      </c>
      <c r="C34" s="144" t="s">
        <v>208</v>
      </c>
      <c r="D34" s="173" t="s">
        <v>239</v>
      </c>
      <c r="E34" s="178" t="s">
        <v>240</v>
      </c>
      <c r="F34" s="178" t="s">
        <v>211</v>
      </c>
      <c r="G34" s="173" t="s">
        <v>198</v>
      </c>
      <c r="H34" s="173"/>
      <c r="I34" s="252"/>
      <c r="J34" s="253" t="s">
        <v>156</v>
      </c>
      <c r="K34" s="253" t="s">
        <v>155</v>
      </c>
      <c r="L34" s="253" t="s">
        <v>156</v>
      </c>
      <c r="M34" s="253" t="s">
        <v>156</v>
      </c>
      <c r="N34" s="253" t="s">
        <v>156</v>
      </c>
      <c r="O34" s="253" t="s">
        <v>156</v>
      </c>
      <c r="P34" s="254">
        <f t="shared" si="92"/>
        <v>0</v>
      </c>
      <c r="Q34" s="173"/>
      <c r="R34" s="173">
        <f t="shared" si="93"/>
        <v>0</v>
      </c>
      <c r="S34" s="173">
        <f t="shared" si="94"/>
        <v>20</v>
      </c>
      <c r="T34" s="173"/>
      <c r="U34" s="174"/>
      <c r="V34" s="174"/>
      <c r="W34" s="174"/>
      <c r="X34" s="174"/>
      <c r="Y34" s="175"/>
      <c r="Z34" s="175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5"/>
      <c r="AL34" s="174"/>
      <c r="AM34" s="174"/>
      <c r="AN34" s="174"/>
      <c r="AO34" s="174"/>
      <c r="AP34" s="175"/>
      <c r="AQ34" s="174"/>
      <c r="AR34" s="174"/>
      <c r="AS34" s="174"/>
      <c r="AT34" s="174"/>
      <c r="AU34" s="174"/>
      <c r="AV34" s="174">
        <v>1</v>
      </c>
      <c r="AW34" s="174">
        <v>1</v>
      </c>
      <c r="AX34" s="174">
        <v>1</v>
      </c>
      <c r="AY34" s="174">
        <v>1</v>
      </c>
      <c r="AZ34" s="174">
        <v>1</v>
      </c>
      <c r="BA34" s="174">
        <v>1</v>
      </c>
      <c r="BB34" s="174">
        <v>1</v>
      </c>
      <c r="BC34" s="174">
        <v>2</v>
      </c>
      <c r="BD34" s="174">
        <v>2</v>
      </c>
      <c r="BE34" s="174">
        <v>2</v>
      </c>
      <c r="BF34" s="174"/>
      <c r="BG34" s="174"/>
      <c r="BH34" s="174"/>
      <c r="BI34" s="174"/>
      <c r="BJ34" s="174"/>
      <c r="BK34" s="174"/>
      <c r="BL34" s="174"/>
      <c r="BM34" s="174">
        <v>3</v>
      </c>
      <c r="BN34" s="174">
        <v>3</v>
      </c>
      <c r="BO34" s="174">
        <v>3</v>
      </c>
      <c r="BP34" s="174">
        <v>3</v>
      </c>
      <c r="BQ34" s="174">
        <v>3</v>
      </c>
      <c r="BR34" s="174">
        <v>3</v>
      </c>
      <c r="BS34" s="174">
        <v>3</v>
      </c>
      <c r="BT34" s="174">
        <v>3</v>
      </c>
      <c r="BU34" s="174">
        <v>3</v>
      </c>
      <c r="BV34" s="174">
        <v>3</v>
      </c>
      <c r="BW34" s="174"/>
      <c r="BX34" s="174"/>
      <c r="BY34" s="174"/>
      <c r="BZ34" s="174"/>
      <c r="CA34" s="174"/>
      <c r="CB34" s="174"/>
      <c r="CC34" s="174"/>
      <c r="CD34" s="174"/>
      <c r="CE34" s="174"/>
      <c r="CF34" s="174"/>
      <c r="CG34" s="174"/>
      <c r="CH34" s="174"/>
      <c r="CI34" s="175"/>
      <c r="CJ34" s="174"/>
      <c r="CK34" s="174"/>
      <c r="CL34" s="174"/>
      <c r="CM34" s="174"/>
      <c r="CN34" s="174"/>
      <c r="CO34" s="174"/>
      <c r="CP34" s="174"/>
      <c r="CQ34" s="174"/>
      <c r="CR34" s="174"/>
      <c r="CS34" s="174"/>
      <c r="CT34" s="174"/>
      <c r="CU34" s="174"/>
      <c r="CV34" s="174"/>
      <c r="CW34" s="174"/>
      <c r="CX34" s="174"/>
      <c r="CY34" s="174"/>
      <c r="CZ34" s="174"/>
    </row>
    <row r="35" spans="1:104" x14ac:dyDescent="0.3">
      <c r="A35" s="69">
        <v>20</v>
      </c>
      <c r="B35" s="258" t="s">
        <v>225</v>
      </c>
      <c r="C35" s="144" t="s">
        <v>208</v>
      </c>
      <c r="D35" s="173" t="s">
        <v>241</v>
      </c>
      <c r="E35" s="178" t="s">
        <v>242</v>
      </c>
      <c r="F35" s="178" t="s">
        <v>211</v>
      </c>
      <c r="G35" s="173" t="s">
        <v>198</v>
      </c>
      <c r="H35" s="173"/>
      <c r="I35" s="252"/>
      <c r="J35" s="253" t="s">
        <v>156</v>
      </c>
      <c r="K35" s="253" t="s">
        <v>155</v>
      </c>
      <c r="L35" s="253" t="s">
        <v>156</v>
      </c>
      <c r="M35" s="253" t="s">
        <v>156</v>
      </c>
      <c r="N35" s="253" t="s">
        <v>156</v>
      </c>
      <c r="O35" s="253" t="s">
        <v>156</v>
      </c>
      <c r="P35" s="254">
        <f t="shared" si="92"/>
        <v>0</v>
      </c>
      <c r="Q35" s="173"/>
      <c r="R35" s="173">
        <f t="shared" si="93"/>
        <v>0</v>
      </c>
      <c r="S35" s="173">
        <f t="shared" si="94"/>
        <v>20</v>
      </c>
      <c r="T35" s="173"/>
      <c r="U35" s="174"/>
      <c r="V35" s="174"/>
      <c r="W35" s="174"/>
      <c r="X35" s="174"/>
      <c r="Y35" s="175"/>
      <c r="Z35" s="175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5"/>
      <c r="AL35" s="174"/>
      <c r="AM35" s="174"/>
      <c r="AN35" s="174"/>
      <c r="AO35" s="174"/>
      <c r="AP35" s="175"/>
      <c r="AQ35" s="174"/>
      <c r="AR35" s="174"/>
      <c r="AS35" s="174"/>
      <c r="AT35" s="174"/>
      <c r="AU35" s="174"/>
      <c r="AV35" s="174"/>
      <c r="AW35" s="174"/>
      <c r="AX35" s="174"/>
      <c r="AY35" s="174"/>
      <c r="AZ35" s="174"/>
      <c r="BA35" s="174"/>
      <c r="BB35" s="174"/>
      <c r="BC35" s="174">
        <v>1</v>
      </c>
      <c r="BD35" s="174">
        <v>1</v>
      </c>
      <c r="BE35" s="174">
        <v>1</v>
      </c>
      <c r="BF35" s="174">
        <v>1</v>
      </c>
      <c r="BG35" s="174">
        <v>1</v>
      </c>
      <c r="BH35" s="174">
        <v>1</v>
      </c>
      <c r="BI35" s="174">
        <v>1</v>
      </c>
      <c r="BJ35" s="174">
        <v>1</v>
      </c>
      <c r="BK35" s="174">
        <v>2</v>
      </c>
      <c r="BL35" s="174">
        <v>2</v>
      </c>
      <c r="BM35" s="174">
        <v>3</v>
      </c>
      <c r="BN35" s="174">
        <v>3</v>
      </c>
      <c r="BO35" s="174">
        <v>3</v>
      </c>
      <c r="BP35" s="174">
        <v>3</v>
      </c>
      <c r="BQ35" s="174">
        <v>3</v>
      </c>
      <c r="BR35" s="174">
        <v>3</v>
      </c>
      <c r="BS35" s="174">
        <v>3</v>
      </c>
      <c r="BT35" s="174">
        <v>3</v>
      </c>
      <c r="BU35" s="174">
        <v>3</v>
      </c>
      <c r="BV35" s="174">
        <v>3</v>
      </c>
      <c r="BW35" s="174"/>
      <c r="BX35" s="174"/>
      <c r="BY35" s="174"/>
      <c r="BZ35" s="174"/>
      <c r="CA35" s="174"/>
      <c r="CB35" s="174"/>
      <c r="CC35" s="174"/>
      <c r="CD35" s="174"/>
      <c r="CE35" s="174"/>
      <c r="CF35" s="174"/>
      <c r="CG35" s="174"/>
      <c r="CH35" s="174"/>
      <c r="CI35" s="175"/>
      <c r="CJ35" s="174"/>
      <c r="CK35" s="174"/>
      <c r="CL35" s="174"/>
      <c r="CM35" s="174"/>
      <c r="CN35" s="174"/>
      <c r="CO35" s="174"/>
      <c r="CP35" s="174"/>
      <c r="CQ35" s="174"/>
      <c r="CR35" s="174"/>
      <c r="CS35" s="174"/>
      <c r="CT35" s="174"/>
      <c r="CU35" s="174"/>
      <c r="CV35" s="174"/>
      <c r="CW35" s="174"/>
      <c r="CX35" s="174"/>
      <c r="CY35" s="174"/>
      <c r="CZ35" s="174"/>
    </row>
    <row r="36" spans="1:104" x14ac:dyDescent="0.3">
      <c r="A36" s="69">
        <v>21</v>
      </c>
      <c r="B36" s="258" t="s">
        <v>225</v>
      </c>
      <c r="C36" s="144" t="s">
        <v>201</v>
      </c>
      <c r="D36" s="173" t="s">
        <v>243</v>
      </c>
      <c r="E36" s="178" t="s">
        <v>244</v>
      </c>
      <c r="F36" s="178" t="s">
        <v>198</v>
      </c>
      <c r="G36" s="173" t="s">
        <v>206</v>
      </c>
      <c r="H36" s="173"/>
      <c r="I36" s="252"/>
      <c r="J36" s="253" t="s">
        <v>153</v>
      </c>
      <c r="K36" s="253" t="s">
        <v>155</v>
      </c>
      <c r="L36" s="253" t="s">
        <v>156</v>
      </c>
      <c r="M36" s="253" t="s">
        <v>156</v>
      </c>
      <c r="N36" s="253" t="s">
        <v>156</v>
      </c>
      <c r="O36" s="253" t="s">
        <v>156</v>
      </c>
      <c r="P36" s="254">
        <f t="shared" si="92"/>
        <v>0</v>
      </c>
      <c r="Q36" s="173"/>
      <c r="R36" s="173">
        <f t="shared" si="93"/>
        <v>0</v>
      </c>
      <c r="S36" s="173">
        <f t="shared" si="94"/>
        <v>20</v>
      </c>
      <c r="T36" s="173"/>
      <c r="U36" s="174"/>
      <c r="V36" s="174"/>
      <c r="W36" s="174"/>
      <c r="X36" s="174"/>
      <c r="Y36" s="175"/>
      <c r="Z36" s="175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5"/>
      <c r="AL36" s="174"/>
      <c r="AM36" s="174"/>
      <c r="AN36" s="174"/>
      <c r="AO36" s="174"/>
      <c r="AP36" s="175"/>
      <c r="AQ36" s="174">
        <v>1</v>
      </c>
      <c r="AR36" s="174">
        <v>1</v>
      </c>
      <c r="AS36" s="174">
        <v>1</v>
      </c>
      <c r="AT36" s="174">
        <v>1</v>
      </c>
      <c r="AU36" s="174">
        <v>1</v>
      </c>
      <c r="AV36" s="174">
        <v>1</v>
      </c>
      <c r="AW36" s="174">
        <v>1</v>
      </c>
      <c r="AX36" s="174">
        <v>2</v>
      </c>
      <c r="AY36" s="174">
        <v>2</v>
      </c>
      <c r="AZ36" s="174">
        <v>2</v>
      </c>
      <c r="BA36" s="174"/>
      <c r="BB36" s="174"/>
      <c r="BC36" s="174"/>
      <c r="BD36" s="174"/>
      <c r="BE36" s="174"/>
      <c r="BF36" s="174"/>
      <c r="BG36" s="174"/>
      <c r="BH36" s="174"/>
      <c r="BI36" s="174"/>
      <c r="BJ36" s="174"/>
      <c r="BK36" s="174"/>
      <c r="BL36" s="174"/>
      <c r="BM36" s="174">
        <v>3</v>
      </c>
      <c r="BN36" s="174">
        <v>3</v>
      </c>
      <c r="BO36" s="174">
        <v>3</v>
      </c>
      <c r="BP36" s="174">
        <v>3</v>
      </c>
      <c r="BQ36" s="174">
        <v>3</v>
      </c>
      <c r="BR36" s="174">
        <v>3</v>
      </c>
      <c r="BS36" s="174">
        <v>3</v>
      </c>
      <c r="BT36" s="174">
        <v>3</v>
      </c>
      <c r="BU36" s="174">
        <v>3</v>
      </c>
      <c r="BV36" s="174">
        <v>3</v>
      </c>
      <c r="BW36" s="174"/>
      <c r="BX36" s="174"/>
      <c r="BY36" s="174"/>
      <c r="BZ36" s="174"/>
      <c r="CA36" s="174"/>
      <c r="CB36" s="174"/>
      <c r="CC36" s="174"/>
      <c r="CD36" s="174"/>
      <c r="CE36" s="174"/>
      <c r="CF36" s="174"/>
      <c r="CG36" s="174"/>
      <c r="CH36" s="174"/>
      <c r="CI36" s="175"/>
      <c r="CJ36" s="174"/>
      <c r="CK36" s="174"/>
      <c r="CL36" s="174"/>
      <c r="CM36" s="174"/>
      <c r="CN36" s="174"/>
      <c r="CO36" s="174"/>
      <c r="CP36" s="174"/>
      <c r="CQ36" s="174"/>
      <c r="CR36" s="174"/>
      <c r="CS36" s="174"/>
      <c r="CT36" s="174"/>
      <c r="CU36" s="174"/>
      <c r="CV36" s="174"/>
      <c r="CW36" s="174"/>
      <c r="CX36" s="174"/>
      <c r="CY36" s="174"/>
      <c r="CZ36" s="174"/>
    </row>
    <row r="37" spans="1:104" x14ac:dyDescent="0.3">
      <c r="A37" s="69">
        <v>22</v>
      </c>
      <c r="B37" s="258" t="s">
        <v>225</v>
      </c>
      <c r="C37" s="144" t="s">
        <v>221</v>
      </c>
      <c r="D37" s="173" t="s">
        <v>266</v>
      </c>
      <c r="E37" s="178" t="s">
        <v>267</v>
      </c>
      <c r="F37" s="178" t="s">
        <v>224</v>
      </c>
      <c r="G37" s="173" t="s">
        <v>170</v>
      </c>
      <c r="H37" s="173"/>
      <c r="I37" s="252"/>
      <c r="J37" s="253" t="s">
        <v>156</v>
      </c>
      <c r="K37" s="253" t="s">
        <v>155</v>
      </c>
      <c r="L37" s="253" t="s">
        <v>156</v>
      </c>
      <c r="M37" s="253" t="s">
        <v>156</v>
      </c>
      <c r="N37" s="253" t="s">
        <v>156</v>
      </c>
      <c r="O37" s="253" t="s">
        <v>156</v>
      </c>
      <c r="P37" s="254">
        <f>IFERROR(Q37/S37,"")</f>
        <v>0</v>
      </c>
      <c r="Q37" s="173"/>
      <c r="R37" s="173">
        <f t="shared" si="93"/>
        <v>0</v>
      </c>
      <c r="S37" s="173">
        <f>COUNTA(T37:CZ37)</f>
        <v>20</v>
      </c>
      <c r="T37" s="173"/>
      <c r="U37" s="174"/>
      <c r="V37" s="174"/>
      <c r="W37" s="174"/>
      <c r="X37" s="174"/>
      <c r="Y37" s="175"/>
      <c r="Z37" s="175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5"/>
      <c r="AL37" s="174"/>
      <c r="AM37" s="174"/>
      <c r="AN37" s="174"/>
      <c r="AO37" s="174"/>
      <c r="AP37" s="175"/>
      <c r="AQ37" s="174"/>
      <c r="AR37" s="174"/>
      <c r="AS37" s="174"/>
      <c r="AT37" s="174"/>
      <c r="AU37" s="174"/>
      <c r="AV37" s="174"/>
      <c r="AW37" s="174"/>
      <c r="AX37" s="174">
        <v>1</v>
      </c>
      <c r="AY37" s="174">
        <v>1</v>
      </c>
      <c r="AZ37" s="174">
        <v>1</v>
      </c>
      <c r="BA37" s="174">
        <v>1</v>
      </c>
      <c r="BB37" s="174">
        <v>1</v>
      </c>
      <c r="BC37" s="174">
        <v>1</v>
      </c>
      <c r="BD37" s="174">
        <v>1</v>
      </c>
      <c r="BE37" s="174">
        <v>2</v>
      </c>
      <c r="BF37" s="174">
        <v>2</v>
      </c>
      <c r="BG37" s="174">
        <v>2</v>
      </c>
      <c r="BH37" s="174"/>
      <c r="BI37" s="174"/>
      <c r="BJ37" s="174"/>
      <c r="BK37" s="174"/>
      <c r="BL37" s="174"/>
      <c r="BM37" s="174">
        <v>3</v>
      </c>
      <c r="BN37" s="174">
        <v>3</v>
      </c>
      <c r="BO37" s="174">
        <v>3</v>
      </c>
      <c r="BP37" s="174">
        <v>3</v>
      </c>
      <c r="BQ37" s="174">
        <v>3</v>
      </c>
      <c r="BR37" s="174">
        <v>3</v>
      </c>
      <c r="BS37" s="174">
        <v>3</v>
      </c>
      <c r="BT37" s="174">
        <v>3</v>
      </c>
      <c r="BU37" s="174">
        <v>3</v>
      </c>
      <c r="BV37" s="174">
        <v>3</v>
      </c>
      <c r="BW37" s="174"/>
      <c r="BX37" s="174"/>
      <c r="BY37" s="174"/>
      <c r="BZ37" s="174"/>
      <c r="CA37" s="174"/>
      <c r="CB37" s="174"/>
      <c r="CC37" s="174"/>
      <c r="CD37" s="174"/>
      <c r="CE37" s="174"/>
      <c r="CF37" s="174"/>
      <c r="CG37" s="174"/>
      <c r="CH37" s="174"/>
      <c r="CI37" s="175"/>
      <c r="CJ37" s="174"/>
      <c r="CK37" s="174"/>
      <c r="CL37" s="174"/>
      <c r="CM37" s="174"/>
      <c r="CN37" s="174"/>
      <c r="CO37" s="174"/>
      <c r="CP37" s="174"/>
      <c r="CQ37" s="174"/>
      <c r="CR37" s="174"/>
      <c r="CS37" s="174"/>
      <c r="CT37" s="174"/>
      <c r="CU37" s="174"/>
      <c r="CV37" s="174"/>
      <c r="CW37" s="174"/>
      <c r="CX37" s="174"/>
      <c r="CY37" s="174"/>
      <c r="CZ37" s="174"/>
    </row>
    <row r="38" spans="1:104" x14ac:dyDescent="0.3">
      <c r="A38" s="69">
        <v>23</v>
      </c>
      <c r="B38" s="258" t="s">
        <v>225</v>
      </c>
      <c r="C38" s="144" t="s">
        <v>221</v>
      </c>
      <c r="D38" s="173" t="s">
        <v>245</v>
      </c>
      <c r="E38" s="255" t="s">
        <v>323</v>
      </c>
      <c r="F38" s="178" t="s">
        <v>246</v>
      </c>
      <c r="G38" s="173" t="s">
        <v>247</v>
      </c>
      <c r="H38" s="173" t="s">
        <v>324</v>
      </c>
      <c r="I38" s="252"/>
      <c r="J38" s="253" t="s">
        <v>156</v>
      </c>
      <c r="K38" s="253" t="s">
        <v>155</v>
      </c>
      <c r="L38" s="253" t="s">
        <v>156</v>
      </c>
      <c r="M38" s="253" t="s">
        <v>156</v>
      </c>
      <c r="N38" s="253" t="s">
        <v>156</v>
      </c>
      <c r="O38" s="253" t="s">
        <v>156</v>
      </c>
      <c r="P38" s="254">
        <f t="shared" si="92"/>
        <v>0</v>
      </c>
      <c r="Q38" s="173"/>
      <c r="R38" s="173">
        <f t="shared" si="93"/>
        <v>0</v>
      </c>
      <c r="S38" s="173">
        <f t="shared" si="94"/>
        <v>20</v>
      </c>
      <c r="T38" s="173"/>
      <c r="U38" s="174"/>
      <c r="V38" s="174"/>
      <c r="W38" s="174"/>
      <c r="X38" s="174"/>
      <c r="Y38" s="175"/>
      <c r="Z38" s="175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5"/>
      <c r="AL38" s="174"/>
      <c r="AM38" s="174"/>
      <c r="AN38" s="174"/>
      <c r="AO38" s="174"/>
      <c r="AP38" s="175"/>
      <c r="AQ38" s="174">
        <v>1</v>
      </c>
      <c r="AR38" s="174">
        <v>1</v>
      </c>
      <c r="AS38" s="174">
        <v>1</v>
      </c>
      <c r="AT38" s="174">
        <v>1</v>
      </c>
      <c r="AU38" s="174">
        <v>1</v>
      </c>
      <c r="AV38" s="174">
        <v>1</v>
      </c>
      <c r="AW38" s="174">
        <v>1</v>
      </c>
      <c r="AX38" s="174">
        <v>2</v>
      </c>
      <c r="AY38" s="174">
        <v>2</v>
      </c>
      <c r="AZ38" s="174">
        <v>2</v>
      </c>
      <c r="BA38" s="174"/>
      <c r="BB38" s="174"/>
      <c r="BC38" s="174"/>
      <c r="BD38" s="174"/>
      <c r="BE38" s="174"/>
      <c r="BF38" s="174"/>
      <c r="BG38" s="174"/>
      <c r="BH38" s="174"/>
      <c r="BI38" s="174"/>
      <c r="BJ38" s="174"/>
      <c r="BK38" s="174"/>
      <c r="BL38" s="174"/>
      <c r="BM38" s="174">
        <v>3</v>
      </c>
      <c r="BN38" s="174">
        <v>3</v>
      </c>
      <c r="BO38" s="174">
        <v>3</v>
      </c>
      <c r="BP38" s="174">
        <v>3</v>
      </c>
      <c r="BQ38" s="174">
        <v>3</v>
      </c>
      <c r="BR38" s="174">
        <v>3</v>
      </c>
      <c r="BS38" s="174">
        <v>3</v>
      </c>
      <c r="BT38" s="174">
        <v>3</v>
      </c>
      <c r="BU38" s="174">
        <v>3</v>
      </c>
      <c r="BV38" s="174">
        <v>3</v>
      </c>
      <c r="BW38" s="174"/>
      <c r="BX38" s="174"/>
      <c r="BY38" s="174"/>
      <c r="BZ38" s="174"/>
      <c r="CA38" s="174"/>
      <c r="CB38" s="174"/>
      <c r="CC38" s="174"/>
      <c r="CD38" s="174"/>
      <c r="CE38" s="174"/>
      <c r="CF38" s="174"/>
      <c r="CG38" s="174"/>
      <c r="CH38" s="174"/>
      <c r="CI38" s="175"/>
      <c r="CJ38" s="174"/>
      <c r="CK38" s="174"/>
      <c r="CL38" s="174"/>
      <c r="CM38" s="174"/>
      <c r="CN38" s="174"/>
      <c r="CO38" s="174"/>
      <c r="CP38" s="174"/>
      <c r="CQ38" s="174"/>
      <c r="CR38" s="174"/>
      <c r="CS38" s="174"/>
      <c r="CT38" s="174"/>
      <c r="CU38" s="174"/>
      <c r="CV38" s="174"/>
      <c r="CW38" s="174"/>
      <c r="CX38" s="174"/>
      <c r="CY38" s="174"/>
      <c r="CZ38" s="174"/>
    </row>
    <row r="39" spans="1:104" ht="17.25" thickBot="1" x14ac:dyDescent="0.35">
      <c r="A39" s="69">
        <v>24</v>
      </c>
      <c r="B39" s="259" t="s">
        <v>225</v>
      </c>
      <c r="C39" s="144" t="s">
        <v>221</v>
      </c>
      <c r="D39" s="173" t="s">
        <v>248</v>
      </c>
      <c r="E39" s="255" t="s">
        <v>249</v>
      </c>
      <c r="F39" s="178" t="s">
        <v>224</v>
      </c>
      <c r="G39" s="173" t="s">
        <v>224</v>
      </c>
      <c r="H39" s="173" t="s">
        <v>325</v>
      </c>
      <c r="I39" s="252"/>
      <c r="J39" s="253" t="s">
        <v>156</v>
      </c>
      <c r="K39" s="253" t="s">
        <v>155</v>
      </c>
      <c r="L39" s="253" t="s">
        <v>156</v>
      </c>
      <c r="M39" s="253" t="s">
        <v>156</v>
      </c>
      <c r="N39" s="253" t="s">
        <v>156</v>
      </c>
      <c r="O39" s="253" t="s">
        <v>156</v>
      </c>
      <c r="P39" s="254">
        <f t="shared" si="92"/>
        <v>0</v>
      </c>
      <c r="Q39" s="173"/>
      <c r="R39" s="173">
        <f t="shared" si="93"/>
        <v>0</v>
      </c>
      <c r="S39" s="173">
        <f t="shared" si="94"/>
        <v>20</v>
      </c>
      <c r="T39" s="173"/>
      <c r="U39" s="174"/>
      <c r="V39" s="174"/>
      <c r="W39" s="174"/>
      <c r="X39" s="174"/>
      <c r="Y39" s="175"/>
      <c r="Z39" s="175"/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5"/>
      <c r="AL39" s="174"/>
      <c r="AM39" s="174"/>
      <c r="AN39" s="174"/>
      <c r="AO39" s="174"/>
      <c r="AP39" s="175"/>
      <c r="AQ39" s="174"/>
      <c r="AR39" s="174"/>
      <c r="AS39" s="174"/>
      <c r="AT39" s="174"/>
      <c r="AU39" s="174"/>
      <c r="AV39" s="174"/>
      <c r="AW39" s="174"/>
      <c r="AX39" s="174"/>
      <c r="AY39" s="174"/>
      <c r="AZ39" s="174"/>
      <c r="BA39" s="174">
        <v>1</v>
      </c>
      <c r="BB39" s="174">
        <v>1</v>
      </c>
      <c r="BC39" s="174">
        <v>1</v>
      </c>
      <c r="BD39" s="174">
        <v>1</v>
      </c>
      <c r="BE39" s="174">
        <v>1</v>
      </c>
      <c r="BF39" s="174">
        <v>1</v>
      </c>
      <c r="BG39" s="174">
        <v>1</v>
      </c>
      <c r="BH39" s="174">
        <v>2</v>
      </c>
      <c r="BI39" s="174">
        <v>2</v>
      </c>
      <c r="BJ39" s="174">
        <v>2</v>
      </c>
      <c r="BK39" s="174"/>
      <c r="BL39" s="174"/>
      <c r="BM39" s="174">
        <v>3</v>
      </c>
      <c r="BN39" s="174">
        <v>3</v>
      </c>
      <c r="BO39" s="174">
        <v>3</v>
      </c>
      <c r="BP39" s="174">
        <v>3</v>
      </c>
      <c r="BQ39" s="174">
        <v>3</v>
      </c>
      <c r="BR39" s="174">
        <v>3</v>
      </c>
      <c r="BS39" s="174">
        <v>3</v>
      </c>
      <c r="BT39" s="174">
        <v>3</v>
      </c>
      <c r="BU39" s="174">
        <v>3</v>
      </c>
      <c r="BV39" s="174">
        <v>3</v>
      </c>
      <c r="BW39" s="174"/>
      <c r="BX39" s="174"/>
      <c r="BY39" s="174"/>
      <c r="BZ39" s="174"/>
      <c r="CA39" s="174"/>
      <c r="CB39" s="174"/>
      <c r="CC39" s="174"/>
      <c r="CD39" s="174"/>
      <c r="CE39" s="174"/>
      <c r="CF39" s="174"/>
      <c r="CG39" s="174"/>
      <c r="CH39" s="174"/>
      <c r="CI39" s="175"/>
      <c r="CJ39" s="174"/>
      <c r="CK39" s="174"/>
      <c r="CL39" s="174"/>
      <c r="CM39" s="174"/>
      <c r="CN39" s="174"/>
      <c r="CO39" s="174"/>
      <c r="CP39" s="174"/>
      <c r="CQ39" s="174"/>
      <c r="CR39" s="174"/>
      <c r="CS39" s="174"/>
      <c r="CT39" s="174"/>
      <c r="CU39" s="174"/>
      <c r="CV39" s="174"/>
      <c r="CW39" s="174"/>
      <c r="CX39" s="174"/>
      <c r="CY39" s="174"/>
      <c r="CZ39" s="174"/>
    </row>
    <row r="40" spans="1:104" x14ac:dyDescent="0.3">
      <c r="A40" s="69">
        <v>25</v>
      </c>
      <c r="B40" s="257" t="s">
        <v>250</v>
      </c>
      <c r="C40" s="144" t="s">
        <v>226</v>
      </c>
      <c r="D40" s="173" t="s">
        <v>237</v>
      </c>
      <c r="E40" s="178" t="s">
        <v>238</v>
      </c>
      <c r="F40" s="178" t="s">
        <v>211</v>
      </c>
      <c r="G40" s="173" t="s">
        <v>152</v>
      </c>
      <c r="H40" s="173"/>
      <c r="I40" s="252"/>
      <c r="J40" s="253" t="s">
        <v>156</v>
      </c>
      <c r="K40" s="253" t="s">
        <v>155</v>
      </c>
      <c r="L40" s="253" t="s">
        <v>156</v>
      </c>
      <c r="M40" s="253" t="s">
        <v>156</v>
      </c>
      <c r="N40" s="253" t="s">
        <v>156</v>
      </c>
      <c r="O40" s="253" t="s">
        <v>156</v>
      </c>
      <c r="P40" s="254">
        <f>IFERROR(Q40/S40,"")</f>
        <v>0</v>
      </c>
      <c r="Q40" s="173"/>
      <c r="R40" s="173">
        <f t="shared" si="93"/>
        <v>0</v>
      </c>
      <c r="S40" s="173">
        <f>COUNTA(T40:CZ40)</f>
        <v>21</v>
      </c>
      <c r="T40" s="173"/>
      <c r="U40" s="174"/>
      <c r="V40" s="174"/>
      <c r="W40" s="174"/>
      <c r="X40" s="174"/>
      <c r="Y40" s="175"/>
      <c r="Z40" s="175"/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5"/>
      <c r="AL40" s="174"/>
      <c r="AM40" s="174"/>
      <c r="AN40" s="174"/>
      <c r="AO40" s="174"/>
      <c r="AP40" s="175"/>
      <c r="AQ40" s="174"/>
      <c r="AR40" s="174"/>
      <c r="AS40" s="174"/>
      <c r="AT40" s="174"/>
      <c r="AU40" s="174"/>
      <c r="AV40" s="174"/>
      <c r="AW40" s="174"/>
      <c r="AX40" s="174"/>
      <c r="AY40" s="174"/>
      <c r="AZ40" s="174"/>
      <c r="BA40" s="174"/>
      <c r="BB40" s="174"/>
      <c r="BC40" s="174"/>
      <c r="BD40" s="174"/>
      <c r="BE40" s="174">
        <v>1</v>
      </c>
      <c r="BF40" s="174">
        <v>1</v>
      </c>
      <c r="BG40" s="174">
        <v>1</v>
      </c>
      <c r="BH40" s="174">
        <v>1</v>
      </c>
      <c r="BI40" s="174">
        <v>1</v>
      </c>
      <c r="BJ40" s="174">
        <v>1</v>
      </c>
      <c r="BK40" s="174">
        <v>1</v>
      </c>
      <c r="BL40" s="174">
        <v>1</v>
      </c>
      <c r="BM40" s="174">
        <v>2</v>
      </c>
      <c r="BN40" s="174">
        <v>2</v>
      </c>
      <c r="BO40" s="174">
        <v>2</v>
      </c>
      <c r="BP40" s="174"/>
      <c r="BQ40" s="174"/>
      <c r="BR40" s="174"/>
      <c r="BS40" s="174"/>
      <c r="BT40" s="174"/>
      <c r="BU40" s="174"/>
      <c r="BV40" s="174"/>
      <c r="BW40" s="174">
        <v>3</v>
      </c>
      <c r="BX40" s="174">
        <v>3</v>
      </c>
      <c r="BY40" s="174">
        <v>3</v>
      </c>
      <c r="BZ40" s="174">
        <v>3</v>
      </c>
      <c r="CA40" s="174">
        <v>3</v>
      </c>
      <c r="CB40" s="174">
        <v>3</v>
      </c>
      <c r="CC40" s="174">
        <v>3</v>
      </c>
      <c r="CD40" s="174">
        <v>3</v>
      </c>
      <c r="CE40" s="174">
        <v>3</v>
      </c>
      <c r="CF40" s="174">
        <v>3</v>
      </c>
      <c r="CG40" s="174"/>
      <c r="CH40" s="174"/>
      <c r="CI40" s="175"/>
      <c r="CJ40" s="174"/>
      <c r="CK40" s="174"/>
      <c r="CL40" s="174"/>
      <c r="CM40" s="174"/>
      <c r="CN40" s="174"/>
      <c r="CO40" s="174"/>
      <c r="CP40" s="174"/>
      <c r="CQ40" s="174"/>
      <c r="CR40" s="174"/>
      <c r="CS40" s="174"/>
      <c r="CT40" s="174"/>
      <c r="CU40" s="174"/>
      <c r="CV40" s="174"/>
      <c r="CW40" s="174"/>
      <c r="CX40" s="174"/>
      <c r="CY40" s="174"/>
      <c r="CZ40" s="174"/>
    </row>
    <row r="41" spans="1:104" x14ac:dyDescent="0.3">
      <c r="A41" s="69">
        <v>26</v>
      </c>
      <c r="B41" s="258" t="s">
        <v>250</v>
      </c>
      <c r="C41" s="144" t="s">
        <v>226</v>
      </c>
      <c r="D41" s="173" t="s">
        <v>251</v>
      </c>
      <c r="E41" s="178" t="s">
        <v>252</v>
      </c>
      <c r="F41" s="178" t="s">
        <v>211</v>
      </c>
      <c r="G41" s="173" t="s">
        <v>216</v>
      </c>
      <c r="H41" s="173"/>
      <c r="I41" s="252"/>
      <c r="J41" s="253" t="s">
        <v>156</v>
      </c>
      <c r="K41" s="253" t="s">
        <v>155</v>
      </c>
      <c r="L41" s="253" t="s">
        <v>156</v>
      </c>
      <c r="M41" s="253" t="s">
        <v>156</v>
      </c>
      <c r="N41" s="253" t="s">
        <v>156</v>
      </c>
      <c r="O41" s="253" t="s">
        <v>156</v>
      </c>
      <c r="P41" s="254">
        <f t="shared" si="92"/>
        <v>0</v>
      </c>
      <c r="Q41" s="173"/>
      <c r="R41" s="173">
        <f t="shared" si="93"/>
        <v>0</v>
      </c>
      <c r="S41" s="173">
        <f t="shared" si="94"/>
        <v>19</v>
      </c>
      <c r="T41" s="173"/>
      <c r="U41" s="174"/>
      <c r="V41" s="174"/>
      <c r="W41" s="174"/>
      <c r="X41" s="174"/>
      <c r="Y41" s="175"/>
      <c r="Z41" s="175"/>
      <c r="AA41" s="174"/>
      <c r="AB41" s="174"/>
      <c r="AC41" s="174"/>
      <c r="AD41" s="174"/>
      <c r="AE41" s="174"/>
      <c r="AF41" s="174"/>
      <c r="AG41" s="174"/>
      <c r="AH41" s="174"/>
      <c r="AI41" s="174"/>
      <c r="AJ41" s="174"/>
      <c r="AK41" s="175"/>
      <c r="AL41" s="174"/>
      <c r="AM41" s="174"/>
      <c r="AN41" s="174"/>
      <c r="AO41" s="174"/>
      <c r="AP41" s="175"/>
      <c r="AQ41" s="174">
        <v>1</v>
      </c>
      <c r="AR41" s="174">
        <v>1</v>
      </c>
      <c r="AS41" s="174">
        <v>1</v>
      </c>
      <c r="AT41" s="174">
        <v>1</v>
      </c>
      <c r="AU41" s="174">
        <v>1</v>
      </c>
      <c r="AV41" s="174">
        <v>1</v>
      </c>
      <c r="AW41" s="174">
        <v>2</v>
      </c>
      <c r="AX41" s="174">
        <v>2</v>
      </c>
      <c r="AY41" s="174">
        <v>2</v>
      </c>
      <c r="AZ41" s="174"/>
      <c r="BA41" s="174"/>
      <c r="BB41" s="174"/>
      <c r="BC41" s="174"/>
      <c r="BD41" s="174"/>
      <c r="BE41" s="174"/>
      <c r="BF41" s="174"/>
      <c r="BG41" s="174"/>
      <c r="BH41" s="174"/>
      <c r="BI41" s="174"/>
      <c r="BJ41" s="174"/>
      <c r="BK41" s="174"/>
      <c r="BL41" s="174"/>
      <c r="BM41" s="174"/>
      <c r="BN41" s="174"/>
      <c r="BO41" s="174"/>
      <c r="BP41" s="174"/>
      <c r="BQ41" s="174"/>
      <c r="BR41" s="174"/>
      <c r="BS41" s="174"/>
      <c r="BT41" s="174"/>
      <c r="BU41" s="174"/>
      <c r="BV41" s="174"/>
      <c r="BW41" s="174">
        <v>3</v>
      </c>
      <c r="BX41" s="174">
        <v>3</v>
      </c>
      <c r="BY41" s="174">
        <v>3</v>
      </c>
      <c r="BZ41" s="174">
        <v>3</v>
      </c>
      <c r="CA41" s="174">
        <v>3</v>
      </c>
      <c r="CB41" s="174">
        <v>3</v>
      </c>
      <c r="CC41" s="174">
        <v>3</v>
      </c>
      <c r="CD41" s="174">
        <v>3</v>
      </c>
      <c r="CE41" s="174">
        <v>3</v>
      </c>
      <c r="CF41" s="174">
        <v>3</v>
      </c>
      <c r="CG41" s="174"/>
      <c r="CH41" s="174"/>
      <c r="CI41" s="175"/>
      <c r="CJ41" s="174"/>
      <c r="CK41" s="174"/>
      <c r="CL41" s="174"/>
      <c r="CM41" s="174"/>
      <c r="CN41" s="174"/>
      <c r="CO41" s="174"/>
      <c r="CP41" s="174"/>
      <c r="CQ41" s="174"/>
      <c r="CR41" s="174"/>
      <c r="CS41" s="174"/>
      <c r="CT41" s="174"/>
      <c r="CU41" s="174"/>
      <c r="CV41" s="174"/>
      <c r="CW41" s="174"/>
      <c r="CX41" s="174"/>
      <c r="CY41" s="174"/>
      <c r="CZ41" s="174"/>
    </row>
    <row r="42" spans="1:104" x14ac:dyDescent="0.3">
      <c r="A42" s="69">
        <v>27</v>
      </c>
      <c r="B42" s="258" t="s">
        <v>250</v>
      </c>
      <c r="C42" s="144" t="s">
        <v>195</v>
      </c>
      <c r="D42" s="173" t="s">
        <v>256</v>
      </c>
      <c r="E42" s="178" t="s">
        <v>257</v>
      </c>
      <c r="F42" s="178" t="s">
        <v>198</v>
      </c>
      <c r="G42" s="173" t="s">
        <v>152</v>
      </c>
      <c r="H42" s="173"/>
      <c r="I42" s="252"/>
      <c r="J42" s="253" t="s">
        <v>156</v>
      </c>
      <c r="K42" s="253" t="s">
        <v>155</v>
      </c>
      <c r="L42" s="253" t="s">
        <v>156</v>
      </c>
      <c r="M42" s="253" t="s">
        <v>156</v>
      </c>
      <c r="N42" s="253" t="s">
        <v>156</v>
      </c>
      <c r="O42" s="253" t="s">
        <v>156</v>
      </c>
      <c r="P42" s="254">
        <f t="shared" si="92"/>
        <v>0</v>
      </c>
      <c r="Q42" s="173"/>
      <c r="R42" s="173">
        <f t="shared" si="93"/>
        <v>0</v>
      </c>
      <c r="S42" s="173">
        <f t="shared" si="94"/>
        <v>20</v>
      </c>
      <c r="T42" s="173"/>
      <c r="U42" s="174"/>
      <c r="V42" s="174"/>
      <c r="W42" s="174"/>
      <c r="X42" s="174"/>
      <c r="Y42" s="175"/>
      <c r="Z42" s="175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5"/>
      <c r="AL42" s="174"/>
      <c r="AM42" s="174"/>
      <c r="AN42" s="174"/>
      <c r="AO42" s="174"/>
      <c r="AP42" s="175"/>
      <c r="AQ42" s="174"/>
      <c r="AR42" s="174"/>
      <c r="AS42" s="174"/>
      <c r="AT42" s="174"/>
      <c r="AU42" s="174"/>
      <c r="AV42" s="174"/>
      <c r="AW42" s="174"/>
      <c r="AX42" s="174"/>
      <c r="AY42" s="174"/>
      <c r="AZ42" s="174"/>
      <c r="BA42" s="174"/>
      <c r="BB42" s="174"/>
      <c r="BC42" s="174"/>
      <c r="BD42" s="174"/>
      <c r="BE42" s="174"/>
      <c r="BF42" s="174"/>
      <c r="BG42" s="174"/>
      <c r="BH42" s="174"/>
      <c r="BI42" s="174"/>
      <c r="BJ42" s="174"/>
      <c r="BK42" s="174"/>
      <c r="BL42" s="174"/>
      <c r="BM42" s="174">
        <v>1</v>
      </c>
      <c r="BN42" s="174">
        <v>1</v>
      </c>
      <c r="BO42" s="174">
        <v>1</v>
      </c>
      <c r="BP42" s="174">
        <v>1</v>
      </c>
      <c r="BQ42" s="174">
        <v>1</v>
      </c>
      <c r="BR42" s="174">
        <v>1</v>
      </c>
      <c r="BS42" s="174">
        <v>1</v>
      </c>
      <c r="BT42" s="174">
        <v>1</v>
      </c>
      <c r="BU42" s="174">
        <v>2</v>
      </c>
      <c r="BV42" s="174">
        <v>2</v>
      </c>
      <c r="BW42" s="174">
        <v>3</v>
      </c>
      <c r="BX42" s="174">
        <v>3</v>
      </c>
      <c r="BY42" s="174">
        <v>3</v>
      </c>
      <c r="BZ42" s="174">
        <v>3</v>
      </c>
      <c r="CA42" s="174">
        <v>3</v>
      </c>
      <c r="CB42" s="174">
        <v>3</v>
      </c>
      <c r="CC42" s="174">
        <v>3</v>
      </c>
      <c r="CD42" s="174">
        <v>3</v>
      </c>
      <c r="CE42" s="174">
        <v>3</v>
      </c>
      <c r="CF42" s="174">
        <v>3</v>
      </c>
      <c r="CG42" s="174"/>
      <c r="CH42" s="174"/>
      <c r="CI42" s="175"/>
      <c r="CJ42" s="174"/>
      <c r="CK42" s="174"/>
      <c r="CL42" s="174"/>
      <c r="CM42" s="174"/>
      <c r="CN42" s="174"/>
      <c r="CO42" s="174"/>
      <c r="CP42" s="174"/>
      <c r="CQ42" s="174"/>
      <c r="CR42" s="174"/>
      <c r="CS42" s="174"/>
      <c r="CT42" s="174"/>
      <c r="CU42" s="174"/>
      <c r="CV42" s="174"/>
      <c r="CW42" s="174"/>
      <c r="CX42" s="174"/>
      <c r="CY42" s="174"/>
      <c r="CZ42" s="174"/>
    </row>
    <row r="43" spans="1:104" x14ac:dyDescent="0.3">
      <c r="A43" s="69">
        <v>28</v>
      </c>
      <c r="B43" s="258" t="s">
        <v>250</v>
      </c>
      <c r="C43" s="144" t="s">
        <v>195</v>
      </c>
      <c r="D43" s="173" t="s">
        <v>258</v>
      </c>
      <c r="E43" s="178" t="s">
        <v>259</v>
      </c>
      <c r="F43" s="178" t="s">
        <v>198</v>
      </c>
      <c r="G43" s="173" t="s">
        <v>318</v>
      </c>
      <c r="H43" s="173"/>
      <c r="I43" s="252">
        <v>43248</v>
      </c>
      <c r="J43" s="253" t="s">
        <v>156</v>
      </c>
      <c r="K43" s="253" t="s">
        <v>155</v>
      </c>
      <c r="L43" s="253" t="s">
        <v>156</v>
      </c>
      <c r="M43" s="253" t="s">
        <v>156</v>
      </c>
      <c r="N43" s="253" t="s">
        <v>156</v>
      </c>
      <c r="O43" s="253" t="s">
        <v>156</v>
      </c>
      <c r="P43" s="254">
        <f t="shared" si="92"/>
        <v>0</v>
      </c>
      <c r="Q43" s="173"/>
      <c r="R43" s="173">
        <f t="shared" si="93"/>
        <v>0</v>
      </c>
      <c r="S43" s="173">
        <f t="shared" si="94"/>
        <v>31</v>
      </c>
      <c r="T43" s="173"/>
      <c r="U43" s="174"/>
      <c r="V43" s="174"/>
      <c r="W43" s="174"/>
      <c r="X43" s="174"/>
      <c r="Y43" s="175"/>
      <c r="Z43" s="175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5"/>
      <c r="AL43" s="174"/>
      <c r="AM43" s="174"/>
      <c r="AN43" s="174"/>
      <c r="AO43" s="174"/>
      <c r="AP43" s="175"/>
      <c r="AQ43" s="174"/>
      <c r="AR43" s="174"/>
      <c r="AS43" s="174"/>
      <c r="AT43" s="174"/>
      <c r="AU43" s="174"/>
      <c r="AV43" s="174"/>
      <c r="AW43" s="174">
        <v>1</v>
      </c>
      <c r="AX43" s="174">
        <v>1</v>
      </c>
      <c r="AY43" s="174">
        <v>1</v>
      </c>
      <c r="AZ43" s="174">
        <v>1</v>
      </c>
      <c r="BA43" s="174">
        <v>1</v>
      </c>
      <c r="BB43" s="174">
        <v>1</v>
      </c>
      <c r="BC43" s="174">
        <v>1</v>
      </c>
      <c r="BD43" s="174">
        <v>1</v>
      </c>
      <c r="BE43" s="174">
        <v>1</v>
      </c>
      <c r="BF43" s="174">
        <v>1</v>
      </c>
      <c r="BG43" s="174">
        <v>1</v>
      </c>
      <c r="BH43" s="174">
        <v>1</v>
      </c>
      <c r="BI43" s="174">
        <v>1</v>
      </c>
      <c r="BJ43" s="174">
        <v>1</v>
      </c>
      <c r="BK43" s="174">
        <v>1</v>
      </c>
      <c r="BL43" s="174">
        <v>1</v>
      </c>
      <c r="BM43" s="174">
        <v>2</v>
      </c>
      <c r="BN43" s="174">
        <v>2</v>
      </c>
      <c r="BO43" s="174">
        <v>2</v>
      </c>
      <c r="BP43" s="174">
        <v>2</v>
      </c>
      <c r="BQ43" s="174">
        <v>2</v>
      </c>
      <c r="BR43" s="174"/>
      <c r="BS43" s="174"/>
      <c r="BT43" s="174"/>
      <c r="BU43" s="174"/>
      <c r="BV43" s="174"/>
      <c r="BW43" s="174">
        <v>3</v>
      </c>
      <c r="BX43" s="174">
        <v>3</v>
      </c>
      <c r="BY43" s="174">
        <v>3</v>
      </c>
      <c r="BZ43" s="174">
        <v>3</v>
      </c>
      <c r="CA43" s="174">
        <v>3</v>
      </c>
      <c r="CB43" s="174">
        <v>3</v>
      </c>
      <c r="CC43" s="174">
        <v>3</v>
      </c>
      <c r="CD43" s="174">
        <v>3</v>
      </c>
      <c r="CE43" s="174">
        <v>3</v>
      </c>
      <c r="CF43" s="174">
        <v>3</v>
      </c>
      <c r="CG43" s="174"/>
      <c r="CH43" s="174"/>
      <c r="CI43" s="175"/>
      <c r="CJ43" s="174"/>
      <c r="CK43" s="174"/>
      <c r="CL43" s="174"/>
      <c r="CM43" s="174"/>
      <c r="CN43" s="174"/>
      <c r="CO43" s="174"/>
      <c r="CP43" s="174"/>
      <c r="CQ43" s="174"/>
      <c r="CR43" s="174"/>
      <c r="CS43" s="174"/>
      <c r="CT43" s="174"/>
      <c r="CU43" s="174"/>
      <c r="CV43" s="174"/>
      <c r="CW43" s="174"/>
      <c r="CX43" s="174"/>
      <c r="CY43" s="174"/>
      <c r="CZ43" s="174"/>
    </row>
    <row r="44" spans="1:104" x14ac:dyDescent="0.3">
      <c r="A44" s="69">
        <v>29</v>
      </c>
      <c r="B44" s="258" t="s">
        <v>250</v>
      </c>
      <c r="C44" s="144" t="s">
        <v>195</v>
      </c>
      <c r="D44" s="173" t="s">
        <v>260</v>
      </c>
      <c r="E44" s="178" t="s">
        <v>261</v>
      </c>
      <c r="F44" s="178" t="s">
        <v>198</v>
      </c>
      <c r="G44" s="173" t="s">
        <v>318</v>
      </c>
      <c r="H44" s="173"/>
      <c r="I44" s="252">
        <v>43248</v>
      </c>
      <c r="J44" s="253" t="s">
        <v>156</v>
      </c>
      <c r="K44" s="253" t="s">
        <v>155</v>
      </c>
      <c r="L44" s="253" t="s">
        <v>156</v>
      </c>
      <c r="M44" s="253" t="s">
        <v>156</v>
      </c>
      <c r="N44" s="253" t="s">
        <v>156</v>
      </c>
      <c r="O44" s="253" t="s">
        <v>156</v>
      </c>
      <c r="P44" s="254">
        <f t="shared" si="92"/>
        <v>0</v>
      </c>
      <c r="Q44" s="173"/>
      <c r="R44" s="173">
        <f t="shared" si="93"/>
        <v>0</v>
      </c>
      <c r="S44" s="173">
        <f t="shared" si="94"/>
        <v>31</v>
      </c>
      <c r="T44" s="173"/>
      <c r="U44" s="174"/>
      <c r="V44" s="174"/>
      <c r="W44" s="174"/>
      <c r="X44" s="174"/>
      <c r="Y44" s="175"/>
      <c r="Z44" s="175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5"/>
      <c r="AL44" s="174"/>
      <c r="AM44" s="174"/>
      <c r="AN44" s="174"/>
      <c r="AO44" s="174"/>
      <c r="AP44" s="175"/>
      <c r="AQ44" s="174"/>
      <c r="AR44" s="174"/>
      <c r="AS44" s="174"/>
      <c r="AT44" s="174"/>
      <c r="AU44" s="174"/>
      <c r="AV44" s="174"/>
      <c r="AW44" s="174">
        <v>1</v>
      </c>
      <c r="AX44" s="174">
        <v>1</v>
      </c>
      <c r="AY44" s="174">
        <v>1</v>
      </c>
      <c r="AZ44" s="174">
        <v>1</v>
      </c>
      <c r="BA44" s="174">
        <v>1</v>
      </c>
      <c r="BB44" s="174">
        <v>1</v>
      </c>
      <c r="BC44" s="174">
        <v>1</v>
      </c>
      <c r="BD44" s="174">
        <v>1</v>
      </c>
      <c r="BE44" s="174">
        <v>1</v>
      </c>
      <c r="BF44" s="174">
        <v>1</v>
      </c>
      <c r="BG44" s="174">
        <v>1</v>
      </c>
      <c r="BH44" s="174">
        <v>1</v>
      </c>
      <c r="BI44" s="174">
        <v>1</v>
      </c>
      <c r="BJ44" s="174">
        <v>1</v>
      </c>
      <c r="BK44" s="174">
        <v>1</v>
      </c>
      <c r="BL44" s="174">
        <v>1</v>
      </c>
      <c r="BM44" s="174">
        <v>2</v>
      </c>
      <c r="BN44" s="174">
        <v>2</v>
      </c>
      <c r="BO44" s="174">
        <v>2</v>
      </c>
      <c r="BP44" s="174">
        <v>2</v>
      </c>
      <c r="BQ44" s="174">
        <v>2</v>
      </c>
      <c r="BR44" s="174"/>
      <c r="BS44" s="174"/>
      <c r="BT44" s="174"/>
      <c r="BU44" s="174"/>
      <c r="BV44" s="174"/>
      <c r="BW44" s="174">
        <v>3</v>
      </c>
      <c r="BX44" s="174">
        <v>3</v>
      </c>
      <c r="BY44" s="174">
        <v>3</v>
      </c>
      <c r="BZ44" s="174">
        <v>3</v>
      </c>
      <c r="CA44" s="174">
        <v>3</v>
      </c>
      <c r="CB44" s="174">
        <v>3</v>
      </c>
      <c r="CC44" s="174">
        <v>3</v>
      </c>
      <c r="CD44" s="174">
        <v>3</v>
      </c>
      <c r="CE44" s="174">
        <v>3</v>
      </c>
      <c r="CF44" s="174">
        <v>3</v>
      </c>
      <c r="CG44" s="174"/>
      <c r="CH44" s="174"/>
      <c r="CI44" s="175"/>
      <c r="CJ44" s="174"/>
      <c r="CK44" s="174"/>
      <c r="CL44" s="174"/>
      <c r="CM44" s="174"/>
      <c r="CN44" s="174"/>
      <c r="CO44" s="174"/>
      <c r="CP44" s="174"/>
      <c r="CQ44" s="174"/>
      <c r="CR44" s="174"/>
      <c r="CS44" s="174"/>
      <c r="CT44" s="174"/>
      <c r="CU44" s="174"/>
      <c r="CV44" s="174"/>
      <c r="CW44" s="174"/>
      <c r="CX44" s="174"/>
      <c r="CY44" s="174"/>
      <c r="CZ44" s="174"/>
    </row>
    <row r="45" spans="1:104" x14ac:dyDescent="0.3">
      <c r="A45" s="69">
        <v>30</v>
      </c>
      <c r="B45" s="258" t="s">
        <v>319</v>
      </c>
      <c r="C45" s="144" t="s">
        <v>195</v>
      </c>
      <c r="D45" s="173" t="s">
        <v>274</v>
      </c>
      <c r="E45" s="178" t="s">
        <v>275</v>
      </c>
      <c r="F45" s="178" t="s">
        <v>198</v>
      </c>
      <c r="G45" s="173" t="s">
        <v>318</v>
      </c>
      <c r="H45" s="173"/>
      <c r="I45" s="252">
        <v>43248</v>
      </c>
      <c r="J45" s="253" t="s">
        <v>156</v>
      </c>
      <c r="K45" s="253" t="s">
        <v>155</v>
      </c>
      <c r="L45" s="253" t="s">
        <v>156</v>
      </c>
      <c r="M45" s="253" t="s">
        <v>156</v>
      </c>
      <c r="N45" s="253" t="s">
        <v>156</v>
      </c>
      <c r="O45" s="253" t="s">
        <v>156</v>
      </c>
      <c r="P45" s="254">
        <f t="shared" si="92"/>
        <v>0</v>
      </c>
      <c r="Q45" s="173"/>
      <c r="R45" s="173">
        <f t="shared" si="93"/>
        <v>0</v>
      </c>
      <c r="S45" s="173">
        <f t="shared" si="94"/>
        <v>31</v>
      </c>
      <c r="T45" s="173"/>
      <c r="U45" s="174"/>
      <c r="V45" s="174"/>
      <c r="W45" s="174"/>
      <c r="X45" s="174"/>
      <c r="Y45" s="175"/>
      <c r="Z45" s="175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5"/>
      <c r="AL45" s="174"/>
      <c r="AM45" s="174"/>
      <c r="AN45" s="174"/>
      <c r="AO45" s="174"/>
      <c r="AP45" s="175"/>
      <c r="AQ45" s="174"/>
      <c r="AR45" s="174"/>
      <c r="AS45" s="174"/>
      <c r="AT45" s="174"/>
      <c r="AU45" s="174"/>
      <c r="AV45" s="174"/>
      <c r="AW45" s="174">
        <v>1</v>
      </c>
      <c r="AX45" s="174">
        <v>1</v>
      </c>
      <c r="AY45" s="174">
        <v>1</v>
      </c>
      <c r="AZ45" s="174">
        <v>1</v>
      </c>
      <c r="BA45" s="174">
        <v>1</v>
      </c>
      <c r="BB45" s="174">
        <v>1</v>
      </c>
      <c r="BC45" s="174">
        <v>1</v>
      </c>
      <c r="BD45" s="174">
        <v>1</v>
      </c>
      <c r="BE45" s="174">
        <v>1</v>
      </c>
      <c r="BF45" s="174">
        <v>1</v>
      </c>
      <c r="BG45" s="174">
        <v>1</v>
      </c>
      <c r="BH45" s="174">
        <v>1</v>
      </c>
      <c r="BI45" s="174">
        <v>1</v>
      </c>
      <c r="BJ45" s="174">
        <v>1</v>
      </c>
      <c r="BK45" s="174">
        <v>1</v>
      </c>
      <c r="BL45" s="174">
        <v>1</v>
      </c>
      <c r="BM45" s="174">
        <v>2</v>
      </c>
      <c r="BN45" s="174">
        <v>2</v>
      </c>
      <c r="BO45" s="174">
        <v>2</v>
      </c>
      <c r="BP45" s="174">
        <v>2</v>
      </c>
      <c r="BQ45" s="174">
        <v>2</v>
      </c>
      <c r="BR45" s="174"/>
      <c r="BS45" s="174"/>
      <c r="BT45" s="174"/>
      <c r="BU45" s="174"/>
      <c r="BV45" s="174"/>
      <c r="BW45" s="174">
        <v>3</v>
      </c>
      <c r="BX45" s="174">
        <v>3</v>
      </c>
      <c r="BY45" s="174">
        <v>3</v>
      </c>
      <c r="BZ45" s="174">
        <v>3</v>
      </c>
      <c r="CA45" s="174">
        <v>3</v>
      </c>
      <c r="CB45" s="174">
        <v>3</v>
      </c>
      <c r="CC45" s="174">
        <v>3</v>
      </c>
      <c r="CD45" s="174">
        <v>3</v>
      </c>
      <c r="CE45" s="174">
        <v>3</v>
      </c>
      <c r="CF45" s="174">
        <v>3</v>
      </c>
      <c r="CG45" s="174"/>
      <c r="CH45" s="174"/>
      <c r="CI45" s="175"/>
      <c r="CJ45" s="174"/>
      <c r="CK45" s="174"/>
      <c r="CL45" s="174"/>
      <c r="CM45" s="174"/>
      <c r="CN45" s="174"/>
      <c r="CO45" s="174"/>
      <c r="CP45" s="174"/>
      <c r="CQ45" s="174"/>
      <c r="CR45" s="174"/>
      <c r="CS45" s="174"/>
      <c r="CT45" s="174"/>
      <c r="CU45" s="174"/>
      <c r="CV45" s="174"/>
      <c r="CW45" s="174"/>
      <c r="CX45" s="174"/>
      <c r="CY45" s="174"/>
      <c r="CZ45" s="174"/>
    </row>
    <row r="46" spans="1:104" x14ac:dyDescent="0.3">
      <c r="A46" s="69">
        <v>31</v>
      </c>
      <c r="B46" s="258" t="s">
        <v>320</v>
      </c>
      <c r="C46" s="144" t="s">
        <v>195</v>
      </c>
      <c r="D46" s="173" t="s">
        <v>276</v>
      </c>
      <c r="E46" s="178" t="s">
        <v>277</v>
      </c>
      <c r="F46" s="178" t="s">
        <v>198</v>
      </c>
      <c r="G46" s="173" t="s">
        <v>318</v>
      </c>
      <c r="H46" s="173"/>
      <c r="I46" s="252">
        <v>43248</v>
      </c>
      <c r="J46" s="253" t="s">
        <v>156</v>
      </c>
      <c r="K46" s="253" t="s">
        <v>155</v>
      </c>
      <c r="L46" s="253" t="s">
        <v>156</v>
      </c>
      <c r="M46" s="253" t="s">
        <v>156</v>
      </c>
      <c r="N46" s="253" t="s">
        <v>156</v>
      </c>
      <c r="O46" s="253" t="s">
        <v>156</v>
      </c>
      <c r="P46" s="254">
        <f t="shared" si="92"/>
        <v>0</v>
      </c>
      <c r="Q46" s="173"/>
      <c r="R46" s="173">
        <f t="shared" si="93"/>
        <v>0</v>
      </c>
      <c r="S46" s="173">
        <f t="shared" si="94"/>
        <v>31</v>
      </c>
      <c r="T46" s="173"/>
      <c r="U46" s="174"/>
      <c r="V46" s="174"/>
      <c r="W46" s="174"/>
      <c r="X46" s="174"/>
      <c r="Y46" s="175"/>
      <c r="Z46" s="175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5"/>
      <c r="AL46" s="174"/>
      <c r="AM46" s="174"/>
      <c r="AN46" s="174"/>
      <c r="AO46" s="174"/>
      <c r="AP46" s="175"/>
      <c r="AQ46" s="174"/>
      <c r="AR46" s="174"/>
      <c r="AS46" s="174"/>
      <c r="AT46" s="174"/>
      <c r="AU46" s="174"/>
      <c r="AV46" s="174"/>
      <c r="AW46" s="174">
        <v>1</v>
      </c>
      <c r="AX46" s="174">
        <v>1</v>
      </c>
      <c r="AY46" s="174">
        <v>1</v>
      </c>
      <c r="AZ46" s="174">
        <v>1</v>
      </c>
      <c r="BA46" s="174">
        <v>1</v>
      </c>
      <c r="BB46" s="174">
        <v>1</v>
      </c>
      <c r="BC46" s="174">
        <v>1</v>
      </c>
      <c r="BD46" s="174">
        <v>1</v>
      </c>
      <c r="BE46" s="174">
        <v>1</v>
      </c>
      <c r="BF46" s="174">
        <v>1</v>
      </c>
      <c r="BG46" s="174">
        <v>1</v>
      </c>
      <c r="BH46" s="174">
        <v>1</v>
      </c>
      <c r="BI46" s="174">
        <v>1</v>
      </c>
      <c r="BJ46" s="174">
        <v>1</v>
      </c>
      <c r="BK46" s="174">
        <v>1</v>
      </c>
      <c r="BL46" s="174">
        <v>1</v>
      </c>
      <c r="BM46" s="174">
        <v>2</v>
      </c>
      <c r="BN46" s="174">
        <v>2</v>
      </c>
      <c r="BO46" s="174">
        <v>2</v>
      </c>
      <c r="BP46" s="174">
        <v>2</v>
      </c>
      <c r="BQ46" s="174">
        <v>2</v>
      </c>
      <c r="BR46" s="174"/>
      <c r="BS46" s="174"/>
      <c r="BT46" s="174"/>
      <c r="BU46" s="174"/>
      <c r="BV46" s="174"/>
      <c r="BW46" s="174">
        <v>3</v>
      </c>
      <c r="BX46" s="174">
        <v>3</v>
      </c>
      <c r="BY46" s="174">
        <v>3</v>
      </c>
      <c r="BZ46" s="174">
        <v>3</v>
      </c>
      <c r="CA46" s="174">
        <v>3</v>
      </c>
      <c r="CB46" s="174">
        <v>3</v>
      </c>
      <c r="CC46" s="174">
        <v>3</v>
      </c>
      <c r="CD46" s="174">
        <v>3</v>
      </c>
      <c r="CE46" s="174">
        <v>3</v>
      </c>
      <c r="CF46" s="174">
        <v>3</v>
      </c>
      <c r="CG46" s="174"/>
      <c r="CH46" s="174"/>
      <c r="CI46" s="175"/>
      <c r="CJ46" s="174"/>
      <c r="CK46" s="174"/>
      <c r="CL46" s="174"/>
      <c r="CM46" s="174"/>
      <c r="CN46" s="174"/>
      <c r="CO46" s="174"/>
      <c r="CP46" s="174"/>
      <c r="CQ46" s="174"/>
      <c r="CR46" s="174"/>
      <c r="CS46" s="174"/>
      <c r="CT46" s="174"/>
      <c r="CU46" s="174"/>
      <c r="CV46" s="174"/>
      <c r="CW46" s="174"/>
      <c r="CX46" s="174"/>
      <c r="CY46" s="174"/>
      <c r="CZ46" s="174"/>
    </row>
    <row r="47" spans="1:104" x14ac:dyDescent="0.3">
      <c r="A47" s="69">
        <v>32</v>
      </c>
      <c r="B47" s="258" t="s">
        <v>321</v>
      </c>
      <c r="C47" s="144" t="s">
        <v>195</v>
      </c>
      <c r="D47" s="173" t="s">
        <v>278</v>
      </c>
      <c r="E47" s="178" t="s">
        <v>279</v>
      </c>
      <c r="F47" s="178" t="s">
        <v>198</v>
      </c>
      <c r="G47" s="173" t="s">
        <v>318</v>
      </c>
      <c r="H47" s="173" t="s">
        <v>317</v>
      </c>
      <c r="I47" s="252">
        <v>43248</v>
      </c>
      <c r="J47" s="253" t="s">
        <v>156</v>
      </c>
      <c r="K47" s="253" t="s">
        <v>155</v>
      </c>
      <c r="L47" s="253" t="s">
        <v>156</v>
      </c>
      <c r="M47" s="253" t="s">
        <v>156</v>
      </c>
      <c r="N47" s="253" t="s">
        <v>156</v>
      </c>
      <c r="O47" s="253" t="s">
        <v>156</v>
      </c>
      <c r="P47" s="254">
        <f t="shared" si="92"/>
        <v>0</v>
      </c>
      <c r="Q47" s="173"/>
      <c r="R47" s="173">
        <f t="shared" si="93"/>
        <v>0</v>
      </c>
      <c r="S47" s="173">
        <f t="shared" si="94"/>
        <v>31</v>
      </c>
      <c r="T47" s="173"/>
      <c r="U47" s="174"/>
      <c r="V47" s="174"/>
      <c r="W47" s="174"/>
      <c r="X47" s="174"/>
      <c r="Y47" s="175"/>
      <c r="Z47" s="175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5"/>
      <c r="AL47" s="174"/>
      <c r="AM47" s="174"/>
      <c r="AN47" s="174"/>
      <c r="AO47" s="174"/>
      <c r="AP47" s="175"/>
      <c r="AQ47" s="174"/>
      <c r="AR47" s="174"/>
      <c r="AS47" s="174"/>
      <c r="AT47" s="174"/>
      <c r="AU47" s="174"/>
      <c r="AV47" s="174"/>
      <c r="AW47" s="174">
        <v>1</v>
      </c>
      <c r="AX47" s="174">
        <v>1</v>
      </c>
      <c r="AY47" s="174">
        <v>1</v>
      </c>
      <c r="AZ47" s="174">
        <v>1</v>
      </c>
      <c r="BA47" s="174">
        <v>1</v>
      </c>
      <c r="BB47" s="174">
        <v>1</v>
      </c>
      <c r="BC47" s="174">
        <v>1</v>
      </c>
      <c r="BD47" s="174">
        <v>1</v>
      </c>
      <c r="BE47" s="174">
        <v>1</v>
      </c>
      <c r="BF47" s="174">
        <v>1</v>
      </c>
      <c r="BG47" s="174">
        <v>1</v>
      </c>
      <c r="BH47" s="174">
        <v>1</v>
      </c>
      <c r="BI47" s="174">
        <v>1</v>
      </c>
      <c r="BJ47" s="174">
        <v>1</v>
      </c>
      <c r="BK47" s="174">
        <v>1</v>
      </c>
      <c r="BL47" s="174">
        <v>1</v>
      </c>
      <c r="BM47" s="174">
        <v>2</v>
      </c>
      <c r="BN47" s="174">
        <v>2</v>
      </c>
      <c r="BO47" s="174">
        <v>2</v>
      </c>
      <c r="BP47" s="174">
        <v>2</v>
      </c>
      <c r="BQ47" s="174">
        <v>2</v>
      </c>
      <c r="BR47" s="174"/>
      <c r="BS47" s="174"/>
      <c r="BT47" s="174"/>
      <c r="BU47" s="174"/>
      <c r="BV47" s="174"/>
      <c r="BW47" s="174">
        <v>3</v>
      </c>
      <c r="BX47" s="174">
        <v>3</v>
      </c>
      <c r="BY47" s="174">
        <v>3</v>
      </c>
      <c r="BZ47" s="174">
        <v>3</v>
      </c>
      <c r="CA47" s="174">
        <v>3</v>
      </c>
      <c r="CB47" s="174">
        <v>3</v>
      </c>
      <c r="CC47" s="174">
        <v>3</v>
      </c>
      <c r="CD47" s="174">
        <v>3</v>
      </c>
      <c r="CE47" s="174">
        <v>3</v>
      </c>
      <c r="CF47" s="174">
        <v>3</v>
      </c>
      <c r="CG47" s="174"/>
      <c r="CH47" s="174"/>
      <c r="CI47" s="175"/>
      <c r="CJ47" s="174"/>
      <c r="CK47" s="174"/>
      <c r="CL47" s="174"/>
      <c r="CM47" s="174"/>
      <c r="CN47" s="174"/>
      <c r="CO47" s="174"/>
      <c r="CP47" s="174"/>
      <c r="CQ47" s="174"/>
      <c r="CR47" s="174"/>
      <c r="CS47" s="174"/>
      <c r="CT47" s="174"/>
      <c r="CU47" s="174"/>
      <c r="CV47" s="174"/>
      <c r="CW47" s="174"/>
      <c r="CX47" s="174"/>
      <c r="CY47" s="174"/>
      <c r="CZ47" s="174"/>
    </row>
    <row r="48" spans="1:104" x14ac:dyDescent="0.3">
      <c r="A48" s="69">
        <v>33</v>
      </c>
      <c r="B48" s="258" t="s">
        <v>250</v>
      </c>
      <c r="C48" s="144" t="s">
        <v>201</v>
      </c>
      <c r="D48" s="173" t="s">
        <v>262</v>
      </c>
      <c r="E48" s="178" t="s">
        <v>263</v>
      </c>
      <c r="F48" s="178" t="s">
        <v>211</v>
      </c>
      <c r="G48" s="173" t="s">
        <v>206</v>
      </c>
      <c r="H48" s="173"/>
      <c r="I48" s="252"/>
      <c r="J48" s="253" t="s">
        <v>156</v>
      </c>
      <c r="K48" s="253" t="s">
        <v>155</v>
      </c>
      <c r="L48" s="253" t="s">
        <v>156</v>
      </c>
      <c r="M48" s="253" t="s">
        <v>156</v>
      </c>
      <c r="N48" s="253" t="s">
        <v>156</v>
      </c>
      <c r="O48" s="253" t="s">
        <v>156</v>
      </c>
      <c r="P48" s="254">
        <f t="shared" si="92"/>
        <v>0</v>
      </c>
      <c r="Q48" s="173"/>
      <c r="R48" s="173">
        <f t="shared" si="93"/>
        <v>0</v>
      </c>
      <c r="S48" s="173">
        <f t="shared" si="94"/>
        <v>20</v>
      </c>
      <c r="T48" s="173"/>
      <c r="U48" s="174"/>
      <c r="V48" s="174"/>
      <c r="W48" s="174"/>
      <c r="X48" s="174"/>
      <c r="Y48" s="175"/>
      <c r="Z48" s="175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5"/>
      <c r="AL48" s="174"/>
      <c r="AM48" s="174"/>
      <c r="AN48" s="174"/>
      <c r="AO48" s="174"/>
      <c r="AP48" s="175"/>
      <c r="AQ48" s="174"/>
      <c r="AR48" s="174"/>
      <c r="AS48" s="174"/>
      <c r="AT48" s="174"/>
      <c r="AU48" s="174"/>
      <c r="AV48" s="174"/>
      <c r="AW48" s="174"/>
      <c r="AX48" s="174">
        <v>1</v>
      </c>
      <c r="AY48" s="174">
        <v>1</v>
      </c>
      <c r="AZ48" s="174">
        <v>1</v>
      </c>
      <c r="BA48" s="174">
        <v>1</v>
      </c>
      <c r="BB48" s="174">
        <v>1</v>
      </c>
      <c r="BC48" s="174">
        <v>1</v>
      </c>
      <c r="BD48" s="174">
        <v>1</v>
      </c>
      <c r="BE48" s="174">
        <v>2</v>
      </c>
      <c r="BF48" s="174">
        <v>2</v>
      </c>
      <c r="BG48" s="174">
        <v>2</v>
      </c>
      <c r="BH48" s="174"/>
      <c r="BI48" s="174"/>
      <c r="BJ48" s="174"/>
      <c r="BK48" s="174"/>
      <c r="BL48" s="174"/>
      <c r="BM48" s="174"/>
      <c r="BN48" s="174"/>
      <c r="BO48" s="174"/>
      <c r="BP48" s="174"/>
      <c r="BQ48" s="174"/>
      <c r="BR48" s="174"/>
      <c r="BS48" s="174"/>
      <c r="BT48" s="174"/>
      <c r="BU48" s="174"/>
      <c r="BV48" s="174"/>
      <c r="BW48" s="174">
        <v>3</v>
      </c>
      <c r="BX48" s="174">
        <v>3</v>
      </c>
      <c r="BY48" s="174">
        <v>3</v>
      </c>
      <c r="BZ48" s="174">
        <v>3</v>
      </c>
      <c r="CA48" s="174">
        <v>3</v>
      </c>
      <c r="CB48" s="174">
        <v>3</v>
      </c>
      <c r="CC48" s="174">
        <v>3</v>
      </c>
      <c r="CD48" s="174">
        <v>3</v>
      </c>
      <c r="CE48" s="174">
        <v>3</v>
      </c>
      <c r="CF48" s="174">
        <v>3</v>
      </c>
      <c r="CG48" s="174"/>
      <c r="CH48" s="174"/>
      <c r="CI48" s="175"/>
      <c r="CJ48" s="174"/>
      <c r="CK48" s="174"/>
      <c r="CL48" s="174"/>
      <c r="CM48" s="174"/>
      <c r="CN48" s="174"/>
      <c r="CO48" s="174"/>
      <c r="CP48" s="174"/>
      <c r="CQ48" s="174"/>
      <c r="CR48" s="174"/>
      <c r="CS48" s="174"/>
      <c r="CT48" s="174"/>
      <c r="CU48" s="174"/>
      <c r="CV48" s="174"/>
      <c r="CW48" s="174"/>
      <c r="CX48" s="174"/>
      <c r="CY48" s="174"/>
      <c r="CZ48" s="174"/>
    </row>
    <row r="49" spans="1:104" x14ac:dyDescent="0.3">
      <c r="A49" s="69">
        <v>34</v>
      </c>
      <c r="B49" s="258" t="s">
        <v>250</v>
      </c>
      <c r="C49" s="144" t="s">
        <v>201</v>
      </c>
      <c r="D49" s="173" t="s">
        <v>264</v>
      </c>
      <c r="E49" s="178" t="s">
        <v>265</v>
      </c>
      <c r="F49" s="178" t="s">
        <v>211</v>
      </c>
      <c r="G49" s="173" t="s">
        <v>206</v>
      </c>
      <c r="H49" s="173"/>
      <c r="I49" s="252"/>
      <c r="J49" s="253" t="s">
        <v>156</v>
      </c>
      <c r="K49" s="253" t="s">
        <v>155</v>
      </c>
      <c r="L49" s="253" t="s">
        <v>156</v>
      </c>
      <c r="M49" s="253" t="s">
        <v>156</v>
      </c>
      <c r="N49" s="253" t="s">
        <v>156</v>
      </c>
      <c r="O49" s="253" t="s">
        <v>156</v>
      </c>
      <c r="P49" s="254">
        <f t="shared" si="92"/>
        <v>0</v>
      </c>
      <c r="Q49" s="173"/>
      <c r="R49" s="173">
        <f t="shared" si="93"/>
        <v>0</v>
      </c>
      <c r="S49" s="173">
        <f t="shared" si="94"/>
        <v>22</v>
      </c>
      <c r="T49" s="173"/>
      <c r="U49" s="174"/>
      <c r="V49" s="174"/>
      <c r="W49" s="174"/>
      <c r="X49" s="174"/>
      <c r="Y49" s="175"/>
      <c r="Z49" s="175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5"/>
      <c r="AL49" s="174"/>
      <c r="AM49" s="174"/>
      <c r="AN49" s="174"/>
      <c r="AO49" s="174"/>
      <c r="AP49" s="175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4"/>
      <c r="BD49" s="174"/>
      <c r="BE49" s="174">
        <v>1</v>
      </c>
      <c r="BF49" s="174">
        <v>1</v>
      </c>
      <c r="BG49" s="174">
        <v>1</v>
      </c>
      <c r="BH49" s="174">
        <v>1</v>
      </c>
      <c r="BI49" s="174">
        <v>1</v>
      </c>
      <c r="BJ49" s="174">
        <v>1</v>
      </c>
      <c r="BK49" s="174">
        <v>1</v>
      </c>
      <c r="BL49" s="174">
        <v>1</v>
      </c>
      <c r="BM49" s="174">
        <v>1</v>
      </c>
      <c r="BN49" s="174">
        <v>1</v>
      </c>
      <c r="BO49" s="174">
        <v>2</v>
      </c>
      <c r="BP49" s="174">
        <v>2</v>
      </c>
      <c r="BQ49" s="174"/>
      <c r="BR49" s="174"/>
      <c r="BS49" s="174"/>
      <c r="BT49" s="174"/>
      <c r="BU49" s="174"/>
      <c r="BV49" s="174"/>
      <c r="BW49" s="174">
        <v>3</v>
      </c>
      <c r="BX49" s="174">
        <v>3</v>
      </c>
      <c r="BY49" s="174">
        <v>3</v>
      </c>
      <c r="BZ49" s="174">
        <v>3</v>
      </c>
      <c r="CA49" s="174">
        <v>3</v>
      </c>
      <c r="CB49" s="174">
        <v>3</v>
      </c>
      <c r="CC49" s="174">
        <v>3</v>
      </c>
      <c r="CD49" s="174">
        <v>3</v>
      </c>
      <c r="CE49" s="174">
        <v>3</v>
      </c>
      <c r="CF49" s="174">
        <v>3</v>
      </c>
      <c r="CG49" s="174"/>
      <c r="CH49" s="174"/>
      <c r="CI49" s="175"/>
      <c r="CJ49" s="174"/>
      <c r="CK49" s="174"/>
      <c r="CL49" s="174"/>
      <c r="CM49" s="174"/>
      <c r="CN49" s="174"/>
      <c r="CO49" s="174"/>
      <c r="CP49" s="174"/>
      <c r="CQ49" s="174"/>
      <c r="CR49" s="174"/>
      <c r="CS49" s="174"/>
      <c r="CT49" s="174"/>
      <c r="CU49" s="174"/>
      <c r="CV49" s="174"/>
      <c r="CW49" s="174"/>
      <c r="CX49" s="174"/>
      <c r="CY49" s="174"/>
      <c r="CZ49" s="174"/>
    </row>
    <row r="50" spans="1:104" ht="17.25" thickBot="1" x14ac:dyDescent="0.35">
      <c r="A50" s="69">
        <v>35</v>
      </c>
      <c r="B50" s="259" t="s">
        <v>250</v>
      </c>
      <c r="C50" s="144" t="s">
        <v>221</v>
      </c>
      <c r="D50" s="173" t="s">
        <v>268</v>
      </c>
      <c r="E50" s="178" t="s">
        <v>269</v>
      </c>
      <c r="F50" s="178" t="s">
        <v>224</v>
      </c>
      <c r="G50" s="173" t="s">
        <v>170</v>
      </c>
      <c r="H50" s="173"/>
      <c r="I50" s="252"/>
      <c r="J50" s="253" t="s">
        <v>156</v>
      </c>
      <c r="K50" s="253" t="s">
        <v>155</v>
      </c>
      <c r="L50" s="253" t="s">
        <v>156</v>
      </c>
      <c r="M50" s="253" t="s">
        <v>156</v>
      </c>
      <c r="N50" s="253" t="s">
        <v>156</v>
      </c>
      <c r="O50" s="253" t="s">
        <v>156</v>
      </c>
      <c r="P50" s="254">
        <f t="shared" si="92"/>
        <v>0</v>
      </c>
      <c r="Q50" s="173"/>
      <c r="R50" s="173">
        <f t="shared" si="93"/>
        <v>0</v>
      </c>
      <c r="S50" s="173">
        <f t="shared" si="94"/>
        <v>20</v>
      </c>
      <c r="T50" s="173"/>
      <c r="U50" s="174"/>
      <c r="V50" s="174"/>
      <c r="W50" s="174"/>
      <c r="X50" s="174"/>
      <c r="Y50" s="175"/>
      <c r="Z50" s="175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5"/>
      <c r="AL50" s="174"/>
      <c r="AM50" s="174"/>
      <c r="AN50" s="174"/>
      <c r="AO50" s="174"/>
      <c r="AP50" s="175"/>
      <c r="AQ50" s="174"/>
      <c r="AR50" s="174"/>
      <c r="AS50" s="174"/>
      <c r="AT50" s="174"/>
      <c r="AU50" s="174"/>
      <c r="AV50" s="174"/>
      <c r="AW50" s="174"/>
      <c r="AX50" s="174"/>
      <c r="AY50" s="174"/>
      <c r="AZ50" s="174"/>
      <c r="BA50" s="174"/>
      <c r="BB50" s="174"/>
      <c r="BC50" s="174"/>
      <c r="BD50" s="174"/>
      <c r="BE50" s="174">
        <v>1</v>
      </c>
      <c r="BF50" s="174">
        <v>1</v>
      </c>
      <c r="BG50" s="174">
        <v>1</v>
      </c>
      <c r="BH50" s="174">
        <v>1</v>
      </c>
      <c r="BI50" s="174">
        <v>1</v>
      </c>
      <c r="BJ50" s="174">
        <v>1</v>
      </c>
      <c r="BK50" s="174">
        <v>1</v>
      </c>
      <c r="BL50" s="174">
        <v>1</v>
      </c>
      <c r="BM50" s="174">
        <v>2</v>
      </c>
      <c r="BN50" s="174">
        <v>2</v>
      </c>
      <c r="BO50" s="174"/>
      <c r="BP50" s="174"/>
      <c r="BQ50" s="174"/>
      <c r="BR50" s="174"/>
      <c r="BS50" s="174"/>
      <c r="BT50" s="174"/>
      <c r="BU50" s="174"/>
      <c r="BV50" s="174"/>
      <c r="BW50" s="174">
        <v>3</v>
      </c>
      <c r="BX50" s="174">
        <v>3</v>
      </c>
      <c r="BY50" s="174">
        <v>3</v>
      </c>
      <c r="BZ50" s="174">
        <v>3</v>
      </c>
      <c r="CA50" s="174">
        <v>3</v>
      </c>
      <c r="CB50" s="174">
        <v>3</v>
      </c>
      <c r="CC50" s="174">
        <v>3</v>
      </c>
      <c r="CD50" s="174">
        <v>3</v>
      </c>
      <c r="CE50" s="174">
        <v>3</v>
      </c>
      <c r="CF50" s="174">
        <v>3</v>
      </c>
      <c r="CG50" s="174"/>
      <c r="CH50" s="174"/>
      <c r="CI50" s="175"/>
      <c r="CJ50" s="174"/>
      <c r="CK50" s="174"/>
      <c r="CL50" s="174"/>
      <c r="CM50" s="174"/>
      <c r="CN50" s="174"/>
      <c r="CO50" s="174"/>
      <c r="CP50" s="174"/>
      <c r="CQ50" s="174"/>
      <c r="CR50" s="174"/>
      <c r="CS50" s="174"/>
      <c r="CT50" s="174"/>
      <c r="CU50" s="174"/>
      <c r="CV50" s="174"/>
      <c r="CW50" s="174"/>
      <c r="CX50" s="174"/>
      <c r="CY50" s="174"/>
      <c r="CZ50" s="174"/>
    </row>
    <row r="51" spans="1:104" x14ac:dyDescent="0.3">
      <c r="A51" s="69">
        <v>36</v>
      </c>
      <c r="B51" s="257" t="s">
        <v>270</v>
      </c>
      <c r="C51" s="144" t="s">
        <v>271</v>
      </c>
      <c r="D51" s="173" t="s">
        <v>272</v>
      </c>
      <c r="E51" s="178" t="s">
        <v>273</v>
      </c>
      <c r="F51" s="178" t="s">
        <v>224</v>
      </c>
      <c r="G51" s="173" t="s">
        <v>216</v>
      </c>
      <c r="H51" s="173"/>
      <c r="I51" s="252"/>
      <c r="J51" s="253" t="s">
        <v>156</v>
      </c>
      <c r="K51" s="253" t="s">
        <v>155</v>
      </c>
      <c r="L51" s="253" t="s">
        <v>156</v>
      </c>
      <c r="M51" s="253" t="s">
        <v>156</v>
      </c>
      <c r="N51" s="253" t="s">
        <v>156</v>
      </c>
      <c r="O51" s="253" t="s">
        <v>156</v>
      </c>
      <c r="P51" s="254">
        <f t="shared" si="92"/>
        <v>0</v>
      </c>
      <c r="Q51" s="173"/>
      <c r="R51" s="173">
        <f t="shared" si="93"/>
        <v>0</v>
      </c>
      <c r="S51" s="173">
        <f t="shared" si="94"/>
        <v>24</v>
      </c>
      <c r="T51" s="173"/>
      <c r="U51" s="174"/>
      <c r="V51" s="174"/>
      <c r="W51" s="174"/>
      <c r="X51" s="174"/>
      <c r="Y51" s="175"/>
      <c r="Z51" s="175"/>
      <c r="AA51" s="174"/>
      <c r="AB51" s="174"/>
      <c r="AC51" s="174"/>
      <c r="AD51" s="174"/>
      <c r="AE51" s="174"/>
      <c r="AF51" s="174"/>
      <c r="AG51" s="174"/>
      <c r="AH51" s="173"/>
      <c r="AI51" s="173"/>
      <c r="AJ51" s="173"/>
      <c r="AK51" s="175"/>
      <c r="AL51" s="173"/>
      <c r="AM51" s="173"/>
      <c r="AN51" s="173"/>
      <c r="AO51" s="173"/>
      <c r="AP51" s="175"/>
      <c r="AQ51" s="173"/>
      <c r="AR51" s="173"/>
      <c r="AS51" s="173"/>
      <c r="AT51" s="173"/>
      <c r="AU51" s="173"/>
      <c r="AV51" s="173"/>
      <c r="AW51" s="173"/>
      <c r="AX51" s="174"/>
      <c r="AY51" s="174"/>
      <c r="AZ51" s="174"/>
      <c r="BA51" s="174"/>
      <c r="BB51" s="174"/>
      <c r="BC51" s="174"/>
      <c r="BD51" s="174"/>
      <c r="BE51" s="174"/>
      <c r="BF51" s="174"/>
      <c r="BG51" s="174"/>
      <c r="BH51" s="174"/>
      <c r="BI51" s="174"/>
      <c r="BJ51" s="174"/>
      <c r="BK51" s="174"/>
      <c r="BL51" s="174"/>
      <c r="BM51" s="174"/>
      <c r="BN51" s="174"/>
      <c r="BO51" s="174"/>
      <c r="BP51" s="174"/>
      <c r="BQ51" s="174"/>
      <c r="BR51" s="174">
        <v>1</v>
      </c>
      <c r="BS51" s="174">
        <v>1</v>
      </c>
      <c r="BT51" s="174">
        <v>1</v>
      </c>
      <c r="BU51" s="174">
        <v>1</v>
      </c>
      <c r="BV51" s="174">
        <v>1</v>
      </c>
      <c r="BW51" s="174">
        <v>1</v>
      </c>
      <c r="BX51" s="174">
        <v>1</v>
      </c>
      <c r="BY51" s="174">
        <v>1</v>
      </c>
      <c r="BZ51" s="174">
        <v>1</v>
      </c>
      <c r="CA51" s="174">
        <v>1</v>
      </c>
      <c r="CB51" s="174">
        <v>2</v>
      </c>
      <c r="CC51" s="174">
        <v>2</v>
      </c>
      <c r="CD51" s="174">
        <v>2</v>
      </c>
      <c r="CE51" s="174">
        <v>2</v>
      </c>
      <c r="CF51" s="174">
        <v>2</v>
      </c>
      <c r="CG51" s="174">
        <v>3</v>
      </c>
      <c r="CH51" s="174">
        <v>3</v>
      </c>
      <c r="CI51" s="175"/>
      <c r="CJ51" s="174">
        <v>3</v>
      </c>
      <c r="CK51" s="174">
        <v>3</v>
      </c>
      <c r="CL51" s="174">
        <v>3</v>
      </c>
      <c r="CM51" s="174">
        <v>3</v>
      </c>
      <c r="CN51" s="174">
        <v>3</v>
      </c>
      <c r="CO51" s="174">
        <v>3</v>
      </c>
      <c r="CP51" s="174">
        <v>3</v>
      </c>
      <c r="CQ51" s="174"/>
      <c r="CR51" s="174"/>
      <c r="CS51" s="174"/>
      <c r="CT51" s="174"/>
      <c r="CU51" s="174"/>
      <c r="CV51" s="174"/>
      <c r="CW51" s="174"/>
      <c r="CX51" s="174"/>
      <c r="CY51" s="174"/>
      <c r="CZ51" s="174"/>
    </row>
    <row r="52" spans="1:104" x14ac:dyDescent="0.3">
      <c r="A52" s="69">
        <v>37</v>
      </c>
      <c r="B52" s="258" t="s">
        <v>270</v>
      </c>
      <c r="C52" s="144" t="s">
        <v>195</v>
      </c>
      <c r="D52" s="173" t="s">
        <v>280</v>
      </c>
      <c r="E52" s="178" t="s">
        <v>281</v>
      </c>
      <c r="F52" s="178" t="s">
        <v>198</v>
      </c>
      <c r="G52" s="173" t="s">
        <v>206</v>
      </c>
      <c r="H52" s="173"/>
      <c r="I52" s="252"/>
      <c r="J52" s="253" t="s">
        <v>153</v>
      </c>
      <c r="K52" s="253" t="s">
        <v>155</v>
      </c>
      <c r="L52" s="253" t="s">
        <v>156</v>
      </c>
      <c r="M52" s="253" t="s">
        <v>156</v>
      </c>
      <c r="N52" s="253" t="s">
        <v>156</v>
      </c>
      <c r="O52" s="253" t="s">
        <v>156</v>
      </c>
      <c r="P52" s="254">
        <f t="shared" si="92"/>
        <v>0</v>
      </c>
      <c r="Q52" s="173"/>
      <c r="R52" s="173">
        <f t="shared" si="93"/>
        <v>0</v>
      </c>
      <c r="S52" s="173">
        <f t="shared" si="94"/>
        <v>20</v>
      </c>
      <c r="T52" s="173"/>
      <c r="U52" s="174"/>
      <c r="V52" s="174"/>
      <c r="W52" s="174"/>
      <c r="X52" s="174"/>
      <c r="Y52" s="175"/>
      <c r="Z52" s="175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5"/>
      <c r="AL52" s="174"/>
      <c r="AM52" s="174"/>
      <c r="AN52" s="174"/>
      <c r="AO52" s="174"/>
      <c r="AP52" s="175"/>
      <c r="AQ52" s="174"/>
      <c r="AR52" s="174"/>
      <c r="AS52" s="174"/>
      <c r="AT52" s="174"/>
      <c r="AU52" s="174"/>
      <c r="AV52" s="174"/>
      <c r="AW52" s="174"/>
      <c r="AX52" s="174"/>
      <c r="AY52" s="174"/>
      <c r="AZ52" s="174"/>
      <c r="BA52" s="174"/>
      <c r="BB52" s="174"/>
      <c r="BC52" s="174"/>
      <c r="BD52" s="174"/>
      <c r="BE52" s="174"/>
      <c r="BF52" s="174"/>
      <c r="BG52" s="174"/>
      <c r="BH52" s="174"/>
      <c r="BI52" s="174"/>
      <c r="BJ52" s="174"/>
      <c r="BK52" s="174"/>
      <c r="BL52" s="174"/>
      <c r="BM52" s="174"/>
      <c r="BN52" s="174"/>
      <c r="BO52" s="174">
        <v>1</v>
      </c>
      <c r="BP52" s="174">
        <v>1</v>
      </c>
      <c r="BQ52" s="174">
        <v>1</v>
      </c>
      <c r="BR52" s="174">
        <v>1</v>
      </c>
      <c r="BS52" s="174">
        <v>1</v>
      </c>
      <c r="BT52" s="174">
        <v>1</v>
      </c>
      <c r="BU52" s="174">
        <v>1</v>
      </c>
      <c r="BV52" s="174">
        <v>1</v>
      </c>
      <c r="BW52" s="174">
        <v>2</v>
      </c>
      <c r="BX52" s="174">
        <v>2</v>
      </c>
      <c r="BY52" s="174">
        <v>2</v>
      </c>
      <c r="BZ52" s="174"/>
      <c r="CA52" s="174"/>
      <c r="CB52" s="174"/>
      <c r="CC52" s="174"/>
      <c r="CD52" s="174"/>
      <c r="CE52" s="174"/>
      <c r="CF52" s="174"/>
      <c r="CG52" s="174">
        <v>3</v>
      </c>
      <c r="CH52" s="174">
        <v>3</v>
      </c>
      <c r="CI52" s="175"/>
      <c r="CJ52" s="174">
        <v>3</v>
      </c>
      <c r="CK52" s="174">
        <v>3</v>
      </c>
      <c r="CL52" s="174">
        <v>3</v>
      </c>
      <c r="CM52" s="174">
        <v>3</v>
      </c>
      <c r="CN52" s="174">
        <v>3</v>
      </c>
      <c r="CO52" s="174">
        <v>3</v>
      </c>
      <c r="CP52" s="174">
        <v>3</v>
      </c>
      <c r="CQ52" s="174"/>
      <c r="CR52" s="174"/>
      <c r="CS52" s="174"/>
      <c r="CT52" s="174"/>
      <c r="CU52" s="174"/>
      <c r="CV52" s="174"/>
      <c r="CW52" s="174"/>
      <c r="CX52" s="174"/>
      <c r="CY52" s="174"/>
      <c r="CZ52" s="174"/>
    </row>
    <row r="53" spans="1:104" x14ac:dyDescent="0.3">
      <c r="A53" s="69">
        <v>38</v>
      </c>
      <c r="B53" s="258" t="s">
        <v>270</v>
      </c>
      <c r="C53" s="144" t="s">
        <v>201</v>
      </c>
      <c r="D53" s="173" t="s">
        <v>282</v>
      </c>
      <c r="E53" s="178" t="s">
        <v>283</v>
      </c>
      <c r="F53" s="178" t="s">
        <v>211</v>
      </c>
      <c r="G53" s="173" t="s">
        <v>170</v>
      </c>
      <c r="H53" s="173"/>
      <c r="I53" s="252"/>
      <c r="J53" s="253" t="s">
        <v>156</v>
      </c>
      <c r="K53" s="253" t="s">
        <v>155</v>
      </c>
      <c r="L53" s="253" t="s">
        <v>156</v>
      </c>
      <c r="M53" s="253" t="s">
        <v>156</v>
      </c>
      <c r="N53" s="253" t="s">
        <v>156</v>
      </c>
      <c r="O53" s="253" t="s">
        <v>156</v>
      </c>
      <c r="P53" s="254">
        <f t="shared" si="92"/>
        <v>0</v>
      </c>
      <c r="Q53" s="173"/>
      <c r="R53" s="173">
        <f t="shared" si="93"/>
        <v>0</v>
      </c>
      <c r="S53" s="173">
        <f t="shared" si="94"/>
        <v>19</v>
      </c>
      <c r="T53" s="173"/>
      <c r="U53" s="174"/>
      <c r="V53" s="174"/>
      <c r="W53" s="174"/>
      <c r="X53" s="174"/>
      <c r="Y53" s="175"/>
      <c r="Z53" s="175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5"/>
      <c r="AL53" s="174"/>
      <c r="AM53" s="174"/>
      <c r="AN53" s="174"/>
      <c r="AO53" s="174"/>
      <c r="AP53" s="175"/>
      <c r="AQ53" s="174"/>
      <c r="AR53" s="17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4"/>
      <c r="BC53" s="174"/>
      <c r="BD53" s="174"/>
      <c r="BE53" s="174"/>
      <c r="BF53" s="174"/>
      <c r="BG53" s="174"/>
      <c r="BH53" s="174"/>
      <c r="BI53" s="174"/>
      <c r="BJ53" s="174"/>
      <c r="BK53" s="174"/>
      <c r="BL53" s="174"/>
      <c r="BM53" s="174">
        <v>1</v>
      </c>
      <c r="BN53" s="174">
        <v>1</v>
      </c>
      <c r="BO53" s="174">
        <v>1</v>
      </c>
      <c r="BP53" s="174">
        <v>1</v>
      </c>
      <c r="BQ53" s="174">
        <v>1</v>
      </c>
      <c r="BR53" s="174">
        <v>1</v>
      </c>
      <c r="BS53" s="174">
        <v>1</v>
      </c>
      <c r="BT53" s="174">
        <v>2</v>
      </c>
      <c r="BU53" s="174">
        <v>2</v>
      </c>
      <c r="BV53" s="174">
        <v>2</v>
      </c>
      <c r="BW53" s="174"/>
      <c r="BX53" s="174"/>
      <c r="BY53" s="174"/>
      <c r="BZ53" s="174"/>
      <c r="CA53" s="174"/>
      <c r="CB53" s="174"/>
      <c r="CC53" s="174"/>
      <c r="CD53" s="174"/>
      <c r="CE53" s="174"/>
      <c r="CF53" s="174"/>
      <c r="CG53" s="174">
        <v>3</v>
      </c>
      <c r="CH53" s="174">
        <v>3</v>
      </c>
      <c r="CI53" s="175"/>
      <c r="CJ53" s="174">
        <v>3</v>
      </c>
      <c r="CK53" s="174">
        <v>3</v>
      </c>
      <c r="CL53" s="174">
        <v>3</v>
      </c>
      <c r="CM53" s="174">
        <v>3</v>
      </c>
      <c r="CN53" s="174">
        <v>3</v>
      </c>
      <c r="CO53" s="174">
        <v>3</v>
      </c>
      <c r="CP53" s="174">
        <v>3</v>
      </c>
      <c r="CQ53" s="174"/>
      <c r="CR53" s="174"/>
      <c r="CS53" s="174"/>
      <c r="CT53" s="174"/>
      <c r="CU53" s="174"/>
      <c r="CV53" s="174"/>
      <c r="CW53" s="174"/>
      <c r="CX53" s="174"/>
      <c r="CY53" s="174"/>
      <c r="CZ53" s="174"/>
    </row>
    <row r="54" spans="1:104" ht="17.25" thickBot="1" x14ac:dyDescent="0.35">
      <c r="A54" s="69">
        <v>39</v>
      </c>
      <c r="B54" s="259" t="s">
        <v>270</v>
      </c>
      <c r="C54" s="144" t="s">
        <v>221</v>
      </c>
      <c r="D54" s="173" t="s">
        <v>284</v>
      </c>
      <c r="E54" s="178" t="s">
        <v>327</v>
      </c>
      <c r="F54" s="178" t="s">
        <v>224</v>
      </c>
      <c r="G54" s="173" t="s">
        <v>224</v>
      </c>
      <c r="H54" s="173" t="s">
        <v>326</v>
      </c>
      <c r="I54" s="252">
        <v>43256</v>
      </c>
      <c r="J54" s="253" t="s">
        <v>156</v>
      </c>
      <c r="K54" s="253" t="s">
        <v>155</v>
      </c>
      <c r="L54" s="253" t="s">
        <v>156</v>
      </c>
      <c r="M54" s="253" t="s">
        <v>156</v>
      </c>
      <c r="N54" s="253" t="s">
        <v>156</v>
      </c>
      <c r="O54" s="253" t="s">
        <v>156</v>
      </c>
      <c r="P54" s="254">
        <f t="shared" si="92"/>
        <v>0</v>
      </c>
      <c r="Q54" s="173"/>
      <c r="R54" s="173">
        <f t="shared" si="93"/>
        <v>0</v>
      </c>
      <c r="S54" s="173">
        <f t="shared" si="94"/>
        <v>21</v>
      </c>
      <c r="T54" s="173"/>
      <c r="U54" s="174"/>
      <c r="V54" s="174"/>
      <c r="W54" s="174"/>
      <c r="X54" s="174"/>
      <c r="Y54" s="175"/>
      <c r="Z54" s="175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5"/>
      <c r="AL54" s="174"/>
      <c r="AM54" s="174"/>
      <c r="AN54" s="174"/>
      <c r="AO54" s="174"/>
      <c r="AP54" s="175"/>
      <c r="AQ54" s="174"/>
      <c r="AR54" s="174"/>
      <c r="AS54" s="174"/>
      <c r="AT54" s="174"/>
      <c r="AU54" s="174"/>
      <c r="AV54" s="174"/>
      <c r="AW54" s="174"/>
      <c r="AX54" s="174"/>
      <c r="AY54" s="174"/>
      <c r="AZ54" s="174"/>
      <c r="BA54" s="174"/>
      <c r="BB54" s="174"/>
      <c r="BC54" s="174"/>
      <c r="BD54" s="174"/>
      <c r="BE54" s="174"/>
      <c r="BF54" s="174"/>
      <c r="BG54" s="174"/>
      <c r="BH54" s="174"/>
      <c r="BI54" s="174"/>
      <c r="BJ54" s="174"/>
      <c r="BK54" s="174"/>
      <c r="BL54" s="174"/>
      <c r="BM54" s="174"/>
      <c r="BN54" s="174"/>
      <c r="BO54" s="174"/>
      <c r="BP54" s="174">
        <v>1</v>
      </c>
      <c r="BQ54" s="174">
        <v>1</v>
      </c>
      <c r="BR54" s="174">
        <v>1</v>
      </c>
      <c r="BS54" s="174">
        <v>1</v>
      </c>
      <c r="BT54" s="174">
        <v>1</v>
      </c>
      <c r="BU54" s="174">
        <v>1</v>
      </c>
      <c r="BV54" s="174">
        <v>1</v>
      </c>
      <c r="BW54" s="174">
        <v>1</v>
      </c>
      <c r="BX54" s="174">
        <v>1</v>
      </c>
      <c r="BY54" s="174">
        <v>1</v>
      </c>
      <c r="BZ54" s="174">
        <v>2</v>
      </c>
      <c r="CA54" s="174">
        <v>2</v>
      </c>
      <c r="CB54" s="174"/>
      <c r="CC54" s="174"/>
      <c r="CD54" s="174"/>
      <c r="CE54" s="174"/>
      <c r="CF54" s="174"/>
      <c r="CG54" s="174">
        <v>3</v>
      </c>
      <c r="CH54" s="174">
        <v>3</v>
      </c>
      <c r="CI54" s="175"/>
      <c r="CJ54" s="174">
        <v>3</v>
      </c>
      <c r="CK54" s="174">
        <v>3</v>
      </c>
      <c r="CL54" s="174">
        <v>3</v>
      </c>
      <c r="CM54" s="174">
        <v>3</v>
      </c>
      <c r="CN54" s="174">
        <v>3</v>
      </c>
      <c r="CO54" s="174">
        <v>3</v>
      </c>
      <c r="CP54" s="174">
        <v>3</v>
      </c>
      <c r="CQ54" s="174"/>
      <c r="CR54" s="174"/>
      <c r="CS54" s="174"/>
      <c r="CT54" s="174"/>
      <c r="CU54" s="174"/>
      <c r="CV54" s="174"/>
      <c r="CW54" s="174"/>
      <c r="CX54" s="174"/>
      <c r="CY54" s="174"/>
      <c r="CZ54" s="174"/>
    </row>
    <row r="55" spans="1:104" ht="17.25" thickBot="1" x14ac:dyDescent="0.35">
      <c r="A55" s="68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182"/>
      <c r="P55" s="68"/>
      <c r="Q55" s="68"/>
      <c r="R55" s="68"/>
      <c r="S55" s="68"/>
      <c r="T55" s="68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</row>
    <row r="56" spans="1:104" x14ac:dyDescent="0.3">
      <c r="A56" s="184" t="s">
        <v>285</v>
      </c>
      <c r="B56" s="185">
        <f>COUNTIF($B$16:$B$54,A56)</f>
        <v>6</v>
      </c>
      <c r="C56" s="186" t="s">
        <v>195</v>
      </c>
      <c r="D56" s="187">
        <f>COUNTIF($C$16:$C$54,C56)</f>
        <v>12</v>
      </c>
      <c r="E56" s="188" t="s">
        <v>211</v>
      </c>
      <c r="F56" s="189">
        <f>COUNTIF(F$16:F$54,$E56)</f>
        <v>10</v>
      </c>
      <c r="G56" s="185">
        <f>COUNTIF(G$16:G$54,$E56)</f>
        <v>0</v>
      </c>
      <c r="H56" s="190" t="s">
        <v>286</v>
      </c>
      <c r="I56" s="191"/>
      <c r="J56" s="191"/>
      <c r="K56" s="191"/>
      <c r="L56" s="191"/>
      <c r="M56" s="191"/>
      <c r="N56" s="191"/>
      <c r="O56" s="192"/>
      <c r="P56" s="193" t="s">
        <v>287</v>
      </c>
      <c r="Q56" s="176">
        <f>SUM($Q$5+$Q$14)</f>
        <v>0</v>
      </c>
      <c r="R56" s="176">
        <f>SUM($R$5+$R$14)</f>
        <v>75</v>
      </c>
      <c r="S56" s="176">
        <f>SUM($S$5+$S$14)</f>
        <v>888</v>
      </c>
      <c r="T56" s="68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</row>
    <row r="57" spans="1:104" x14ac:dyDescent="0.3">
      <c r="A57" s="194" t="s">
        <v>288</v>
      </c>
      <c r="B57" s="195">
        <f>COUNTIF($B$16:$B$54,A57)</f>
        <v>5</v>
      </c>
      <c r="C57" s="196" t="s">
        <v>201</v>
      </c>
      <c r="D57" s="197">
        <f>COUNTIF($C$16:$C$54,C57)</f>
        <v>7</v>
      </c>
      <c r="E57" s="198" t="s">
        <v>198</v>
      </c>
      <c r="F57" s="199">
        <f>COUNTIF(F$16:F$54,$E57)</f>
        <v>16</v>
      </c>
      <c r="G57" s="195">
        <f>COUNTIF(G$16:G$54,$E57)</f>
        <v>3</v>
      </c>
      <c r="H57" s="200" t="s">
        <v>289</v>
      </c>
      <c r="I57" s="201"/>
      <c r="J57" s="201">
        <f>COUNTA(J16:J54)</f>
        <v>39</v>
      </c>
      <c r="K57" s="201">
        <f>COUNTA(K16:K54)</f>
        <v>39</v>
      </c>
      <c r="L57" s="201">
        <f>COUNTA(L16:L54)</f>
        <v>39</v>
      </c>
      <c r="M57" s="201">
        <f>COUNTA(M16:M54)</f>
        <v>39</v>
      </c>
      <c r="N57" s="201">
        <f>COUNTA(N16:N54)</f>
        <v>39</v>
      </c>
      <c r="O57" s="197">
        <f>COUNTA(O16:O54)</f>
        <v>39</v>
      </c>
      <c r="P57" s="202">
        <f>$Q$57/$R$57</f>
        <v>0</v>
      </c>
      <c r="Q57" s="203">
        <f>$Q$56/$S$56</f>
        <v>0</v>
      </c>
      <c r="R57" s="203">
        <f>$R$56/$S$56</f>
        <v>8.4459459459459457E-2</v>
      </c>
      <c r="S57" s="176"/>
      <c r="T57" s="68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</row>
    <row r="58" spans="1:104" x14ac:dyDescent="0.3">
      <c r="A58" s="194" t="s">
        <v>54</v>
      </c>
      <c r="B58" s="195">
        <f>COUNTIF($B$16:$B$54,A58)</f>
        <v>13</v>
      </c>
      <c r="C58" s="196" t="s">
        <v>208</v>
      </c>
      <c r="D58" s="197">
        <f>COUNTIF($C$16:$C$54,C58)</f>
        <v>3</v>
      </c>
      <c r="E58" s="198" t="s">
        <v>224</v>
      </c>
      <c r="F58" s="199">
        <f>COUNTIF(F$16:F$54,$E58)</f>
        <v>13</v>
      </c>
      <c r="G58" s="195">
        <f>COUNTIF(G$16:G$54,$E58)</f>
        <v>8</v>
      </c>
      <c r="H58" s="200" t="s">
        <v>156</v>
      </c>
      <c r="I58" s="201"/>
      <c r="J58" s="201">
        <f>COUNTIF(J$16:J$54,$H58)</f>
        <v>24</v>
      </c>
      <c r="K58" s="201">
        <f>COUNTIF(K$16:K$54,$H58)</f>
        <v>35</v>
      </c>
      <c r="L58" s="201">
        <f>COUNTIF(L$16:L$54,$H58)</f>
        <v>39</v>
      </c>
      <c r="M58" s="201">
        <f>COUNTIF(M$16:M$54,$H58)</f>
        <v>39</v>
      </c>
      <c r="N58" s="201">
        <f>COUNTIF(N$16:N$54,$H58)</f>
        <v>39</v>
      </c>
      <c r="O58" s="197">
        <f>COUNTIF(O$16:O$54,$H58)</f>
        <v>39</v>
      </c>
      <c r="P58" s="68"/>
      <c r="Q58" s="68"/>
      <c r="R58" s="68"/>
      <c r="S58" s="68"/>
      <c r="T58" s="68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</row>
    <row r="59" spans="1:104" x14ac:dyDescent="0.3">
      <c r="A59" s="194" t="s">
        <v>55</v>
      </c>
      <c r="B59" s="195">
        <f>COUNTIF($B$16:$B$54,A59)</f>
        <v>11</v>
      </c>
      <c r="C59" s="196" t="s">
        <v>221</v>
      </c>
      <c r="D59" s="197">
        <f>COUNTIF($C$16:$C$54,C59)</f>
        <v>6</v>
      </c>
      <c r="E59" s="198" t="s">
        <v>152</v>
      </c>
      <c r="F59" s="199">
        <f>COUNTIF(F$16:F$54,$E59)</f>
        <v>0</v>
      </c>
      <c r="G59" s="195">
        <f>COUNTIF(G$16:G$54,$E59)</f>
        <v>6</v>
      </c>
      <c r="H59" s="200" t="s">
        <v>290</v>
      </c>
      <c r="I59" s="201"/>
      <c r="J59" s="201">
        <f>COUNTIF(J$16:J$54,$H59)</f>
        <v>0</v>
      </c>
      <c r="K59" s="201">
        <f>COUNTIF(K$16:K$54,$H59)</f>
        <v>1</v>
      </c>
      <c r="L59" s="201">
        <f>COUNTIF(L$16:L$54,$H59)</f>
        <v>0</v>
      </c>
      <c r="M59" s="201">
        <f>COUNTIF(M$16:M$54,$H59)</f>
        <v>0</v>
      </c>
      <c r="N59" s="201">
        <f>COUNTIF(N$16:N$54,$H59)</f>
        <v>0</v>
      </c>
      <c r="O59" s="197">
        <f>COUNTIF(O$16:O$54,$H59)</f>
        <v>0</v>
      </c>
      <c r="P59" s="204" t="s">
        <v>194</v>
      </c>
      <c r="Q59" s="201">
        <f>SUM($Q$16:$Q$19)</f>
        <v>0</v>
      </c>
      <c r="R59" s="201">
        <f>SUM($R$16:$R$19)</f>
        <v>24</v>
      </c>
      <c r="S59" s="201">
        <f>SUM($S$16:$S$19)</f>
        <v>74</v>
      </c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</row>
    <row r="60" spans="1:104" x14ac:dyDescent="0.3">
      <c r="A60" s="205" t="s">
        <v>56</v>
      </c>
      <c r="B60" s="206">
        <f>COUNTIF($B$16:$B$54,A60)</f>
        <v>4</v>
      </c>
      <c r="C60" s="196" t="s">
        <v>226</v>
      </c>
      <c r="D60" s="197">
        <f>COUNTIF($C$16:$C$54,C60)</f>
        <v>9</v>
      </c>
      <c r="E60" s="198" t="s">
        <v>170</v>
      </c>
      <c r="F60" s="199">
        <f>COUNTIF(F$16:F$54,$E60)</f>
        <v>0</v>
      </c>
      <c r="G60" s="195">
        <f>COUNTIF(G$16:G$54,$E60)</f>
        <v>7</v>
      </c>
      <c r="H60" s="200" t="s">
        <v>291</v>
      </c>
      <c r="I60" s="201"/>
      <c r="J60" s="201">
        <f>COUNTIF(J$16:J$54,$H60)</f>
        <v>15</v>
      </c>
      <c r="K60" s="201">
        <f>COUNTIF(K$16:K$54,$H60)</f>
        <v>3</v>
      </c>
      <c r="L60" s="201">
        <f>COUNTIF(L$16:L$54,$H60)</f>
        <v>0</v>
      </c>
      <c r="M60" s="201">
        <f>COUNTIF(M$16:M$54,$H60)</f>
        <v>0</v>
      </c>
      <c r="N60" s="201">
        <f>COUNTIF(N$16:N$54,$H60)</f>
        <v>0</v>
      </c>
      <c r="O60" s="197">
        <f>COUNTIF(O$16:O$54,$H60)</f>
        <v>0</v>
      </c>
      <c r="P60" s="202">
        <f>$Q$60/$R$60</f>
        <v>0</v>
      </c>
      <c r="Q60" s="203">
        <f>$Q$59/$S$59</f>
        <v>0</v>
      </c>
      <c r="R60" s="203">
        <f>$R$59/$S$59</f>
        <v>0.32432432432432434</v>
      </c>
      <c r="S60" s="201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</row>
    <row r="61" spans="1:104" x14ac:dyDescent="0.3">
      <c r="A61" s="207"/>
      <c r="B61" s="208"/>
      <c r="C61" s="196" t="s">
        <v>253</v>
      </c>
      <c r="D61" s="197">
        <f>COUNTIF($C$16:$C$54,C61)</f>
        <v>2</v>
      </c>
      <c r="E61" s="198" t="s">
        <v>216</v>
      </c>
      <c r="F61" s="199">
        <f>COUNTIF(F$16:F$54,$E61)</f>
        <v>0</v>
      </c>
      <c r="G61" s="195">
        <f>COUNTIF(G$16:G$54,$E61)</f>
        <v>9</v>
      </c>
      <c r="H61" s="209"/>
      <c r="I61" s="210"/>
      <c r="J61" s="210"/>
      <c r="K61" s="210"/>
      <c r="L61" s="210"/>
      <c r="M61" s="210"/>
      <c r="N61" s="210"/>
      <c r="O61" s="211"/>
      <c r="P61" s="4"/>
      <c r="Q61" s="4"/>
      <c r="R61" s="4"/>
      <c r="S61" s="4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</row>
    <row r="62" spans="1:104" ht="17.25" thickBot="1" x14ac:dyDescent="0.35">
      <c r="A62" s="212"/>
      <c r="B62" s="213"/>
      <c r="C62" s="212"/>
      <c r="D62" s="214"/>
      <c r="E62" s="215" t="s">
        <v>206</v>
      </c>
      <c r="F62" s="216">
        <f>COUNTIF(F$16:F$54,$E62)</f>
        <v>0</v>
      </c>
      <c r="G62" s="217">
        <f>COUNTIF(G$16:G$54,$E62)</f>
        <v>6</v>
      </c>
      <c r="H62" s="218"/>
      <c r="I62" s="219"/>
      <c r="J62" s="219"/>
      <c r="K62" s="219"/>
      <c r="L62" s="219"/>
      <c r="M62" s="219"/>
      <c r="N62" s="219"/>
      <c r="O62" s="220"/>
      <c r="P62" s="204" t="s">
        <v>207</v>
      </c>
      <c r="Q62" s="201">
        <f>SUM($Q$22:$Q$26)</f>
        <v>0</v>
      </c>
      <c r="R62" s="201">
        <f>SUM($R$22:$R$26)</f>
        <v>3</v>
      </c>
      <c r="S62" s="201">
        <f>SUM($S$22:$S$26)</f>
        <v>93</v>
      </c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</row>
    <row r="63" spans="1:104" x14ac:dyDescent="0.3">
      <c r="A63" s="68"/>
      <c r="B63" s="68"/>
      <c r="C63" s="68"/>
      <c r="D63" s="4"/>
      <c r="E63" s="4"/>
      <c r="F63" s="4"/>
      <c r="G63" s="4"/>
      <c r="H63" s="210"/>
      <c r="I63" s="4"/>
      <c r="J63" s="4"/>
      <c r="K63" s="4"/>
      <c r="L63" s="4"/>
      <c r="M63" s="4"/>
      <c r="N63" s="4"/>
      <c r="O63" s="221"/>
      <c r="P63" s="222">
        <f>$Q$63/$R$63</f>
        <v>0</v>
      </c>
      <c r="Q63" s="203">
        <f>$Q$62/$S$62</f>
        <v>0</v>
      </c>
      <c r="R63" s="203">
        <f>$R$62/$S$62</f>
        <v>3.2258064516129031E-2</v>
      </c>
      <c r="S63" s="201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  <c r="CW63" s="68"/>
      <c r="CX63" s="68"/>
      <c r="CY63" s="68"/>
      <c r="CZ63" s="68"/>
    </row>
    <row r="64" spans="1:104" x14ac:dyDescent="0.3">
      <c r="A64" s="68"/>
      <c r="B64" s="68"/>
      <c r="C64" s="68"/>
      <c r="D64" s="4"/>
      <c r="E64" s="4"/>
      <c r="F64" s="4"/>
      <c r="G64" s="4"/>
      <c r="H64" s="210"/>
      <c r="I64" s="4"/>
      <c r="J64" s="4"/>
      <c r="K64" s="4"/>
      <c r="L64" s="4"/>
      <c r="M64" s="4"/>
      <c r="N64" s="4"/>
      <c r="O64" s="221"/>
      <c r="P64" s="4"/>
      <c r="Q64" s="4"/>
      <c r="R64" s="4"/>
      <c r="S64" s="4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</row>
    <row r="65" spans="1:104" x14ac:dyDescent="0.3">
      <c r="A65" s="68"/>
      <c r="B65" s="68"/>
      <c r="C65" s="68"/>
      <c r="D65" s="4"/>
      <c r="E65" s="4"/>
      <c r="F65" s="4"/>
      <c r="G65" s="4"/>
      <c r="H65" s="210"/>
      <c r="I65" s="4"/>
      <c r="J65" s="4"/>
      <c r="K65" s="4"/>
      <c r="L65" s="4"/>
      <c r="M65" s="4"/>
      <c r="N65" s="4"/>
      <c r="O65" s="221"/>
      <c r="P65" s="223" t="s">
        <v>225</v>
      </c>
      <c r="Q65" s="201">
        <f>SUM($Q$27:$Q$39)</f>
        <v>0</v>
      </c>
      <c r="R65" s="201">
        <f>SUM($R$27:$R$39)</f>
        <v>0</v>
      </c>
      <c r="S65" s="201">
        <f>SUM($S$27:$S$39)</f>
        <v>221</v>
      </c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</row>
    <row r="66" spans="1:104" x14ac:dyDescent="0.3">
      <c r="A66" s="68"/>
      <c r="B66" s="68"/>
      <c r="C66" s="68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221"/>
      <c r="P66" s="203" t="e">
        <f>$Q$66/$R$66</f>
        <v>#DIV/0!</v>
      </c>
      <c r="Q66" s="203">
        <f>$Q$65/$S$65</f>
        <v>0</v>
      </c>
      <c r="R66" s="203">
        <f>$R$65/$S$65</f>
        <v>0</v>
      </c>
      <c r="S66" s="201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  <c r="CW66" s="68"/>
      <c r="CX66" s="68"/>
      <c r="CY66" s="68"/>
      <c r="CZ66" s="68"/>
    </row>
    <row r="67" spans="1:104" x14ac:dyDescent="0.3">
      <c r="A67" s="68"/>
      <c r="B67" s="68"/>
      <c r="C67" s="68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221"/>
      <c r="P67" s="4"/>
      <c r="Q67" s="4"/>
      <c r="R67" s="4"/>
      <c r="S67" s="4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  <c r="CW67" s="68"/>
      <c r="CX67" s="68"/>
      <c r="CY67" s="68"/>
      <c r="CZ67" s="68"/>
    </row>
    <row r="68" spans="1:104" x14ac:dyDescent="0.3">
      <c r="A68" s="68"/>
      <c r="B68" s="68"/>
      <c r="C68" s="68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221"/>
      <c r="P68" s="223" t="s">
        <v>250</v>
      </c>
      <c r="Q68" s="201">
        <f>SUM($Q$41:$Q$50)</f>
        <v>0</v>
      </c>
      <c r="R68" s="201">
        <f>SUM($R$41:$R$50)</f>
        <v>0</v>
      </c>
      <c r="S68" s="201">
        <f>SUM($S$41:$S$50)</f>
        <v>256</v>
      </c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68"/>
      <c r="CZ68" s="68"/>
    </row>
    <row r="69" spans="1:104" x14ac:dyDescent="0.3">
      <c r="A69" s="68"/>
      <c r="B69" s="68"/>
      <c r="C69" s="68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221"/>
      <c r="P69" s="203" t="e">
        <f>$Q$69/$R$69</f>
        <v>#DIV/0!</v>
      </c>
      <c r="Q69" s="203">
        <f>$Q$68/$S$68</f>
        <v>0</v>
      </c>
      <c r="R69" s="203">
        <f>$R$68/$S$68</f>
        <v>0</v>
      </c>
      <c r="S69" s="201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68"/>
      <c r="CX69" s="68"/>
      <c r="CY69" s="68"/>
      <c r="CZ69" s="68"/>
    </row>
    <row r="70" spans="1:104" x14ac:dyDescent="0.3">
      <c r="A70" s="68"/>
      <c r="B70" s="68"/>
      <c r="C70" s="68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221"/>
      <c r="P70" s="4"/>
      <c r="Q70" s="4"/>
      <c r="R70" s="4"/>
      <c r="S70" s="4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  <c r="CW70" s="68"/>
      <c r="CX70" s="68"/>
      <c r="CY70" s="68"/>
      <c r="CZ70" s="68"/>
    </row>
    <row r="71" spans="1:104" x14ac:dyDescent="0.3">
      <c r="A71" s="68"/>
      <c r="B71" s="68"/>
      <c r="C71" s="68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221"/>
      <c r="P71" s="223" t="s">
        <v>270</v>
      </c>
      <c r="Q71" s="201">
        <f>SUM($Q$51:$Q$53)</f>
        <v>0</v>
      </c>
      <c r="R71" s="201">
        <f>SUM($R$51:$R$53)</f>
        <v>0</v>
      </c>
      <c r="S71" s="201">
        <f>SUM($S$51:$S$53)</f>
        <v>63</v>
      </c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  <c r="CW71" s="68"/>
      <c r="CX71" s="68"/>
      <c r="CY71" s="68"/>
      <c r="CZ71" s="68"/>
    </row>
    <row r="72" spans="1:104" x14ac:dyDescent="0.3">
      <c r="A72" s="68"/>
      <c r="B72" s="68"/>
      <c r="C72" s="68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221"/>
      <c r="P72" s="203" t="e">
        <f>$Q$72/$R$72</f>
        <v>#DIV/0!</v>
      </c>
      <c r="Q72" s="203">
        <f>$Q$71/$S$71</f>
        <v>0</v>
      </c>
      <c r="R72" s="203">
        <f>$R$71/$S$71</f>
        <v>0</v>
      </c>
      <c r="S72" s="201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  <c r="CW72" s="68"/>
      <c r="CX72" s="68"/>
      <c r="CY72" s="68"/>
      <c r="CZ72" s="68"/>
    </row>
  </sheetData>
  <autoFilter ref="B15:CZ54"/>
  <mergeCells count="1">
    <mergeCell ref="B3:E3"/>
  </mergeCells>
  <phoneticPr fontId="2" type="noConversion"/>
  <conditionalFormatting sqref="T18:Y19 AX18:CZ18 BM19:CZ19 AP19 AS18:BG19 T20:CZ54">
    <cfRule type="cellIs" dxfId="720" priority="43" operator="equal">
      <formula>3</formula>
    </cfRule>
    <cfRule type="cellIs" dxfId="719" priority="44" operator="equal">
      <formula>2</formula>
    </cfRule>
    <cfRule type="cellIs" dxfId="718" priority="45" operator="equal">
      <formula>1</formula>
    </cfRule>
  </conditionalFormatting>
  <conditionalFormatting sqref="J6:O11 J16:O54">
    <cfRule type="expression" dxfId="717" priority="100">
      <formula>J6="3.완료"</formula>
    </cfRule>
  </conditionalFormatting>
  <conditionalFormatting sqref="AN16:AO16">
    <cfRule type="cellIs" dxfId="716" priority="782" operator="equal">
      <formula>3</formula>
    </cfRule>
    <cfRule type="cellIs" dxfId="715" priority="783" operator="equal">
      <formula>2</formula>
    </cfRule>
    <cfRule type="cellIs" dxfId="714" priority="784" operator="equal">
      <formula>1</formula>
    </cfRule>
  </conditionalFormatting>
  <conditionalFormatting sqref="AG19:AH19">
    <cfRule type="cellIs" dxfId="713" priority="779" operator="equal">
      <formula>3</formula>
    </cfRule>
    <cfRule type="cellIs" dxfId="712" priority="780" operator="equal">
      <formula>2</formula>
    </cfRule>
    <cfRule type="cellIs" dxfId="711" priority="781" operator="equal">
      <formula>1</formula>
    </cfRule>
  </conditionalFormatting>
  <conditionalFormatting sqref="AD38:AH39">
    <cfRule type="cellIs" dxfId="710" priority="776" operator="equal">
      <formula>3</formula>
    </cfRule>
    <cfRule type="cellIs" dxfId="709" priority="777" operator="equal">
      <formula>2</formula>
    </cfRule>
    <cfRule type="cellIs" dxfId="708" priority="778" operator="equal">
      <formula>1</formula>
    </cfRule>
  </conditionalFormatting>
  <conditionalFormatting sqref="AF19">
    <cfRule type="cellIs" dxfId="707" priority="773" operator="equal">
      <formula>3</formula>
    </cfRule>
    <cfRule type="cellIs" dxfId="706" priority="774" operator="equal">
      <formula>2</formula>
    </cfRule>
    <cfRule type="cellIs" dxfId="705" priority="775" operator="equal">
      <formula>1</formula>
    </cfRule>
  </conditionalFormatting>
  <conditionalFormatting sqref="AN35:AO36 AN38:AO39 AN43:AR44 AQ38:AR39 AQ36:AR36">
    <cfRule type="cellIs" dxfId="704" priority="767" operator="equal">
      <formula>3</formula>
    </cfRule>
    <cfRule type="cellIs" dxfId="703" priority="768" operator="equal">
      <formula>2</formula>
    </cfRule>
    <cfRule type="cellIs" dxfId="702" priority="769" operator="equal">
      <formula>1</formula>
    </cfRule>
  </conditionalFormatting>
  <conditionalFormatting sqref="AS27:AW27 AW22 AS36:AW36 AT26:AW26 AS38:AW39">
    <cfRule type="cellIs" dxfId="701" priority="764" operator="equal">
      <formula>3</formula>
    </cfRule>
    <cfRule type="cellIs" dxfId="700" priority="765" operator="equal">
      <formula>2</formula>
    </cfRule>
    <cfRule type="cellIs" dxfId="699" priority="766" operator="equal">
      <formula>1</formula>
    </cfRule>
  </conditionalFormatting>
  <conditionalFormatting sqref="AX36:BB36 AX43:BB44 AX26:BB27 AX38:BB39">
    <cfRule type="cellIs" dxfId="698" priority="761" operator="equal">
      <formula>3</formula>
    </cfRule>
    <cfRule type="cellIs" dxfId="697" priority="762" operator="equal">
      <formula>2</formula>
    </cfRule>
    <cfRule type="cellIs" dxfId="696" priority="763" operator="equal">
      <formula>1</formula>
    </cfRule>
  </conditionalFormatting>
  <conditionalFormatting sqref="BC41:BG41 BC36:BJ36 BE40:BG40 BC43:BG44 BF28:BG33 BC50:BD50 BC26:BG27">
    <cfRule type="cellIs" dxfId="695" priority="758" operator="equal">
      <formula>3</formula>
    </cfRule>
    <cfRule type="cellIs" dxfId="694" priority="759" operator="equal">
      <formula>2</formula>
    </cfRule>
    <cfRule type="cellIs" dxfId="693" priority="760" operator="equal">
      <formula>1</formula>
    </cfRule>
  </conditionalFormatting>
  <conditionalFormatting sqref="BH41:BL41 BK36:BL36 BH43:BL43 BH44:BJ44">
    <cfRule type="cellIs" dxfId="692" priority="755" operator="equal">
      <formula>3</formula>
    </cfRule>
    <cfRule type="cellIs" dxfId="691" priority="756" operator="equal">
      <formula>2</formula>
    </cfRule>
    <cfRule type="cellIs" dxfId="690" priority="757" operator="equal">
      <formula>1</formula>
    </cfRule>
  </conditionalFormatting>
  <conditionalFormatting sqref="BM41:BQ41 BM43:BQ43">
    <cfRule type="cellIs" dxfId="689" priority="752" operator="equal">
      <formula>3</formula>
    </cfRule>
    <cfRule type="cellIs" dxfId="688" priority="753" operator="equal">
      <formula>2</formula>
    </cfRule>
    <cfRule type="cellIs" dxfId="687" priority="754" operator="equal">
      <formula>1</formula>
    </cfRule>
  </conditionalFormatting>
  <conditionalFormatting sqref="CB39:CK39">
    <cfRule type="cellIs" dxfId="686" priority="746" operator="equal">
      <formula>3</formula>
    </cfRule>
    <cfRule type="cellIs" dxfId="685" priority="747" operator="equal">
      <formula>2</formula>
    </cfRule>
    <cfRule type="cellIs" dxfId="684" priority="748" operator="equal">
      <formula>1</formula>
    </cfRule>
  </conditionalFormatting>
  <conditionalFormatting sqref="BW53:BZ53">
    <cfRule type="cellIs" dxfId="683" priority="749" operator="equal">
      <formula>3</formula>
    </cfRule>
    <cfRule type="cellIs" dxfId="682" priority="750" operator="equal">
      <formula>2</formula>
    </cfRule>
    <cfRule type="cellIs" dxfId="681" priority="751" operator="equal">
      <formula>1</formula>
    </cfRule>
  </conditionalFormatting>
  <conditionalFormatting sqref="AG16:AH16">
    <cfRule type="cellIs" dxfId="680" priority="743" operator="equal">
      <formula>3</formula>
    </cfRule>
    <cfRule type="cellIs" dxfId="679" priority="744" operator="equal">
      <formula>2</formula>
    </cfRule>
    <cfRule type="cellIs" dxfId="678" priority="745" operator="equal">
      <formula>1</formula>
    </cfRule>
  </conditionalFormatting>
  <conditionalFormatting sqref="AF16">
    <cfRule type="cellIs" dxfId="677" priority="740" operator="equal">
      <formula>3</formula>
    </cfRule>
    <cfRule type="cellIs" dxfId="676" priority="741" operator="equal">
      <formula>2</formula>
    </cfRule>
    <cfRule type="cellIs" dxfId="675" priority="742" operator="equal">
      <formula>1</formula>
    </cfRule>
  </conditionalFormatting>
  <conditionalFormatting sqref="AI16:AL16">
    <cfRule type="cellIs" dxfId="674" priority="737" operator="equal">
      <formula>3</formula>
    </cfRule>
    <cfRule type="cellIs" dxfId="673" priority="738" operator="equal">
      <formula>2</formula>
    </cfRule>
    <cfRule type="cellIs" dxfId="672" priority="739" operator="equal">
      <formula>1</formula>
    </cfRule>
  </conditionalFormatting>
  <conditionalFormatting sqref="AP22">
    <cfRule type="cellIs" dxfId="671" priority="710" operator="equal">
      <formula>3</formula>
    </cfRule>
    <cfRule type="cellIs" dxfId="670" priority="711" operator="equal">
      <formula>2</formula>
    </cfRule>
    <cfRule type="cellIs" dxfId="669" priority="712" operator="equal">
      <formula>1</formula>
    </cfRule>
  </conditionalFormatting>
  <conditionalFormatting sqref="AN22">
    <cfRule type="cellIs" dxfId="668" priority="716" operator="equal">
      <formula>3</formula>
    </cfRule>
    <cfRule type="cellIs" dxfId="667" priority="717" operator="equal">
      <formula>2</formula>
    </cfRule>
    <cfRule type="cellIs" dxfId="666" priority="718" operator="equal">
      <formula>1</formula>
    </cfRule>
  </conditionalFormatting>
  <conditionalFormatting sqref="AQ21:AR21">
    <cfRule type="cellIs" dxfId="665" priority="734" operator="equal">
      <formula>3</formula>
    </cfRule>
    <cfRule type="cellIs" dxfId="664" priority="735" operator="equal">
      <formula>2</formula>
    </cfRule>
    <cfRule type="cellIs" dxfId="663" priority="736" operator="equal">
      <formula>1</formula>
    </cfRule>
  </conditionalFormatting>
  <conditionalFormatting sqref="AK19">
    <cfRule type="cellIs" dxfId="662" priority="731" operator="equal">
      <formula>3</formula>
    </cfRule>
    <cfRule type="cellIs" dxfId="661" priority="732" operator="equal">
      <formula>2</formula>
    </cfRule>
    <cfRule type="cellIs" dxfId="660" priority="733" operator="equal">
      <formula>1</formula>
    </cfRule>
  </conditionalFormatting>
  <conditionalFormatting sqref="AL19">
    <cfRule type="cellIs" dxfId="659" priority="728" operator="equal">
      <formula>3</formula>
    </cfRule>
    <cfRule type="cellIs" dxfId="658" priority="729" operator="equal">
      <formula>2</formula>
    </cfRule>
    <cfRule type="cellIs" dxfId="657" priority="730" operator="equal">
      <formula>1</formula>
    </cfRule>
  </conditionalFormatting>
  <conditionalFormatting sqref="AM19">
    <cfRule type="cellIs" dxfId="656" priority="725" operator="equal">
      <formula>3</formula>
    </cfRule>
    <cfRule type="cellIs" dxfId="655" priority="726" operator="equal">
      <formula>2</formula>
    </cfRule>
    <cfRule type="cellIs" dxfId="654" priority="727" operator="equal">
      <formula>1</formula>
    </cfRule>
  </conditionalFormatting>
  <conditionalFormatting sqref="AQ19:AR19">
    <cfRule type="cellIs" dxfId="653" priority="722" operator="equal">
      <formula>3</formula>
    </cfRule>
    <cfRule type="cellIs" dxfId="652" priority="723" operator="equal">
      <formula>2</formula>
    </cfRule>
    <cfRule type="cellIs" dxfId="651" priority="724" operator="equal">
      <formula>1</formula>
    </cfRule>
  </conditionalFormatting>
  <conditionalFormatting sqref="AQ22:AR22">
    <cfRule type="cellIs" dxfId="650" priority="719" operator="equal">
      <formula>3</formula>
    </cfRule>
    <cfRule type="cellIs" dxfId="649" priority="720" operator="equal">
      <formula>2</formula>
    </cfRule>
    <cfRule type="cellIs" dxfId="648" priority="721" operator="equal">
      <formula>1</formula>
    </cfRule>
  </conditionalFormatting>
  <conditionalFormatting sqref="AO22">
    <cfRule type="cellIs" dxfId="647" priority="713" operator="equal">
      <formula>3</formula>
    </cfRule>
    <cfRule type="cellIs" dxfId="646" priority="714" operator="equal">
      <formula>2</formula>
    </cfRule>
    <cfRule type="cellIs" dxfId="645" priority="715" operator="equal">
      <formula>1</formula>
    </cfRule>
  </conditionalFormatting>
  <conditionalFormatting sqref="BK44:BL44">
    <cfRule type="cellIs" dxfId="644" priority="692" operator="equal">
      <formula>3</formula>
    </cfRule>
    <cfRule type="cellIs" dxfId="643" priority="693" operator="equal">
      <formula>2</formula>
    </cfRule>
    <cfRule type="cellIs" dxfId="642" priority="694" operator="equal">
      <formula>1</formula>
    </cfRule>
  </conditionalFormatting>
  <conditionalFormatting sqref="AS22:AV22">
    <cfRule type="cellIs" dxfId="641" priority="707" operator="equal">
      <formula>3</formula>
    </cfRule>
    <cfRule type="cellIs" dxfId="640" priority="708" operator="equal">
      <formula>2</formula>
    </cfRule>
    <cfRule type="cellIs" dxfId="639" priority="709" operator="equal">
      <formula>1</formula>
    </cfRule>
  </conditionalFormatting>
  <conditionalFormatting sqref="BM36:BQ36">
    <cfRule type="cellIs" dxfId="638" priority="704" operator="equal">
      <formula>3</formula>
    </cfRule>
    <cfRule type="cellIs" dxfId="637" priority="705" operator="equal">
      <formula>2</formula>
    </cfRule>
    <cfRule type="cellIs" dxfId="636" priority="706" operator="equal">
      <formula>1</formula>
    </cfRule>
  </conditionalFormatting>
  <conditionalFormatting sqref="BM38:BQ39">
    <cfRule type="cellIs" dxfId="635" priority="701" operator="equal">
      <formula>3</formula>
    </cfRule>
    <cfRule type="cellIs" dxfId="634" priority="702" operator="equal">
      <formula>2</formula>
    </cfRule>
    <cfRule type="cellIs" dxfId="633" priority="703" operator="equal">
      <formula>1</formula>
    </cfRule>
  </conditionalFormatting>
  <conditionalFormatting sqref="BP20:BQ20">
    <cfRule type="cellIs" dxfId="632" priority="698" operator="equal">
      <formula>3</formula>
    </cfRule>
    <cfRule type="cellIs" dxfId="631" priority="699" operator="equal">
      <formula>2</formula>
    </cfRule>
    <cfRule type="cellIs" dxfId="630" priority="700" operator="equal">
      <formula>1</formula>
    </cfRule>
  </conditionalFormatting>
  <conditionalFormatting sqref="BP42:BQ42">
    <cfRule type="cellIs" dxfId="629" priority="695" operator="equal">
      <formula>3</formula>
    </cfRule>
    <cfRule type="cellIs" dxfId="628" priority="696" operator="equal">
      <formula>2</formula>
    </cfRule>
    <cfRule type="cellIs" dxfId="627" priority="697" operator="equal">
      <formula>1</formula>
    </cfRule>
  </conditionalFormatting>
  <conditionalFormatting sqref="BM44">
    <cfRule type="cellIs" dxfId="626" priority="689" operator="equal">
      <formula>3</formula>
    </cfRule>
    <cfRule type="cellIs" dxfId="625" priority="690" operator="equal">
      <formula>2</formula>
    </cfRule>
    <cfRule type="cellIs" dxfId="624" priority="691" operator="equal">
      <formula>1</formula>
    </cfRule>
  </conditionalFormatting>
  <conditionalFormatting sqref="BY48 BY50">
    <cfRule type="cellIs" dxfId="623" priority="686" operator="equal">
      <formula>3</formula>
    </cfRule>
    <cfRule type="cellIs" dxfId="622" priority="687" operator="equal">
      <formula>2</formula>
    </cfRule>
    <cfRule type="cellIs" dxfId="621" priority="688" operator="equal">
      <formula>1</formula>
    </cfRule>
  </conditionalFormatting>
  <conditionalFormatting sqref="BY49">
    <cfRule type="cellIs" dxfId="620" priority="683" operator="equal">
      <formula>3</formula>
    </cfRule>
    <cfRule type="cellIs" dxfId="619" priority="684" operator="equal">
      <formula>2</formula>
    </cfRule>
    <cfRule type="cellIs" dxfId="618" priority="685" operator="equal">
      <formula>1</formula>
    </cfRule>
  </conditionalFormatting>
  <conditionalFormatting sqref="BY37">
    <cfRule type="cellIs" dxfId="617" priority="680" operator="equal">
      <formula>3</formula>
    </cfRule>
    <cfRule type="cellIs" dxfId="616" priority="681" operator="equal">
      <formula>2</formula>
    </cfRule>
    <cfRule type="cellIs" dxfId="615" priority="682" operator="equal">
      <formula>1</formula>
    </cfRule>
  </conditionalFormatting>
  <conditionalFormatting sqref="AS25">
    <cfRule type="cellIs" dxfId="614" priority="596" operator="equal">
      <formula>3</formula>
    </cfRule>
    <cfRule type="cellIs" dxfId="613" priority="597" operator="equal">
      <formula>2</formula>
    </cfRule>
    <cfRule type="cellIs" dxfId="612" priority="598" operator="equal">
      <formula>1</formula>
    </cfRule>
  </conditionalFormatting>
  <conditionalFormatting sqref="AP24">
    <cfRule type="cellIs" dxfId="611" priority="614" operator="equal">
      <formula>3</formula>
    </cfRule>
    <cfRule type="cellIs" dxfId="610" priority="615" operator="equal">
      <formula>2</formula>
    </cfRule>
    <cfRule type="cellIs" dxfId="609" priority="616" operator="equal">
      <formula>1</formula>
    </cfRule>
  </conditionalFormatting>
  <conditionalFormatting sqref="AL21:AM21">
    <cfRule type="cellIs" dxfId="608" priority="671" operator="equal">
      <formula>3</formula>
    </cfRule>
    <cfRule type="cellIs" dxfId="607" priority="672" operator="equal">
      <formula>2</formula>
    </cfRule>
    <cfRule type="cellIs" dxfId="606" priority="673" operator="equal">
      <formula>1</formula>
    </cfRule>
  </conditionalFormatting>
  <conditionalFormatting sqref="AQ25:AR25">
    <cfRule type="cellIs" dxfId="605" priority="608" operator="equal">
      <formula>3</formula>
    </cfRule>
    <cfRule type="cellIs" dxfId="604" priority="609" operator="equal">
      <formula>2</formula>
    </cfRule>
    <cfRule type="cellIs" dxfId="603" priority="610" operator="equal">
      <formula>1</formula>
    </cfRule>
  </conditionalFormatting>
  <conditionalFormatting sqref="AS24">
    <cfRule type="cellIs" dxfId="602" priority="611" operator="equal">
      <formula>3</formula>
    </cfRule>
    <cfRule type="cellIs" dxfId="601" priority="612" operator="equal">
      <formula>2</formula>
    </cfRule>
    <cfRule type="cellIs" dxfId="600" priority="613" operator="equal">
      <formula>1</formula>
    </cfRule>
  </conditionalFormatting>
  <conditionalFormatting sqref="AN25">
    <cfRule type="cellIs" dxfId="599" priority="605" operator="equal">
      <formula>3</formula>
    </cfRule>
    <cfRule type="cellIs" dxfId="598" priority="606" operator="equal">
      <formula>2</formula>
    </cfRule>
    <cfRule type="cellIs" dxfId="597" priority="607" operator="equal">
      <formula>1</formula>
    </cfRule>
  </conditionalFormatting>
  <conditionalFormatting sqref="AM16 AI19:AJ19 AI38:AM39">
    <cfRule type="cellIs" dxfId="596" priority="770" operator="equal">
      <formula>3</formula>
    </cfRule>
    <cfRule type="cellIs" dxfId="595" priority="771" operator="equal">
      <formula>2</formula>
    </cfRule>
    <cfRule type="cellIs" dxfId="594" priority="772" operator="equal">
      <formula>1</formula>
    </cfRule>
  </conditionalFormatting>
  <conditionalFormatting sqref="CG53">
    <cfRule type="cellIs" dxfId="593" priority="395" operator="equal">
      <formula>3</formula>
    </cfRule>
    <cfRule type="cellIs" dxfId="592" priority="396" operator="equal">
      <formula>2</formula>
    </cfRule>
    <cfRule type="cellIs" dxfId="591" priority="397" operator="equal">
      <formula>1</formula>
    </cfRule>
  </conditionalFormatting>
  <conditionalFormatting sqref="CH53">
    <cfRule type="cellIs" dxfId="590" priority="392" operator="equal">
      <formula>3</formula>
    </cfRule>
    <cfRule type="cellIs" dxfId="589" priority="393" operator="equal">
      <formula>2</formula>
    </cfRule>
    <cfRule type="cellIs" dxfId="588" priority="394" operator="equal">
      <formula>1</formula>
    </cfRule>
  </conditionalFormatting>
  <conditionalFormatting sqref="CB53">
    <cfRule type="cellIs" dxfId="587" priority="428" operator="equal">
      <formula>3</formula>
    </cfRule>
    <cfRule type="cellIs" dxfId="586" priority="429" operator="equal">
      <formula>2</formula>
    </cfRule>
    <cfRule type="cellIs" dxfId="585" priority="430" operator="equal">
      <formula>1</formula>
    </cfRule>
  </conditionalFormatting>
  <conditionalFormatting sqref="CC53">
    <cfRule type="cellIs" dxfId="584" priority="425" operator="equal">
      <formula>3</formula>
    </cfRule>
    <cfRule type="cellIs" dxfId="583" priority="426" operator="equal">
      <formula>2</formula>
    </cfRule>
    <cfRule type="cellIs" dxfId="582" priority="427" operator="equal">
      <formula>1</formula>
    </cfRule>
  </conditionalFormatting>
  <conditionalFormatting sqref="CF53">
    <cfRule type="cellIs" dxfId="581" priority="416" operator="equal">
      <formula>3</formula>
    </cfRule>
    <cfRule type="cellIs" dxfId="580" priority="417" operator="equal">
      <formula>2</formula>
    </cfRule>
    <cfRule type="cellIs" dxfId="579" priority="418" operator="equal">
      <formula>1</formula>
    </cfRule>
  </conditionalFormatting>
  <conditionalFormatting sqref="BI19">
    <cfRule type="cellIs" dxfId="578" priority="374" operator="equal">
      <formula>3</formula>
    </cfRule>
    <cfRule type="cellIs" dxfId="577" priority="375" operator="equal">
      <formula>2</formula>
    </cfRule>
    <cfRule type="cellIs" dxfId="576" priority="376" operator="equal">
      <formula>1</formula>
    </cfRule>
  </conditionalFormatting>
  <conditionalFormatting sqref="CA42">
    <cfRule type="cellIs" dxfId="575" priority="386" operator="equal">
      <formula>3</formula>
    </cfRule>
    <cfRule type="cellIs" dxfId="574" priority="387" operator="equal">
      <formula>2</formula>
    </cfRule>
    <cfRule type="cellIs" dxfId="573" priority="388" operator="equal">
      <formula>1</formula>
    </cfRule>
  </conditionalFormatting>
  <conditionalFormatting sqref="BP35:BQ35">
    <cfRule type="cellIs" dxfId="572" priority="548" operator="equal">
      <formula>3</formula>
    </cfRule>
    <cfRule type="cellIs" dxfId="571" priority="549" operator="equal">
      <formula>2</formula>
    </cfRule>
    <cfRule type="cellIs" dxfId="570" priority="550" operator="equal">
      <formula>1</formula>
    </cfRule>
  </conditionalFormatting>
  <conditionalFormatting sqref="BO35">
    <cfRule type="cellIs" dxfId="569" priority="539" operator="equal">
      <formula>3</formula>
    </cfRule>
    <cfRule type="cellIs" dxfId="568" priority="540" operator="equal">
      <formula>2</formula>
    </cfRule>
    <cfRule type="cellIs" dxfId="567" priority="541" operator="equal">
      <formula>1</formula>
    </cfRule>
  </conditionalFormatting>
  <conditionalFormatting sqref="CA53">
    <cfRule type="cellIs" dxfId="566" priority="431" operator="equal">
      <formula>3</formula>
    </cfRule>
    <cfRule type="cellIs" dxfId="565" priority="432" operator="equal">
      <formula>2</formula>
    </cfRule>
    <cfRule type="cellIs" dxfId="564" priority="433" operator="equal">
      <formula>1</formula>
    </cfRule>
  </conditionalFormatting>
  <conditionalFormatting sqref="BS42">
    <cfRule type="cellIs" dxfId="563" priority="521" operator="equal">
      <formula>3</formula>
    </cfRule>
    <cfRule type="cellIs" dxfId="562" priority="522" operator="equal">
      <formula>2</formula>
    </cfRule>
    <cfRule type="cellIs" dxfId="561" priority="523" operator="equal">
      <formula>1</formula>
    </cfRule>
  </conditionalFormatting>
  <conditionalFormatting sqref="BR43:BV43">
    <cfRule type="cellIs" dxfId="560" priority="512" operator="equal">
      <formula>3</formula>
    </cfRule>
    <cfRule type="cellIs" dxfId="559" priority="513" operator="equal">
      <formula>2</formula>
    </cfRule>
    <cfRule type="cellIs" dxfId="558" priority="514" operator="equal">
      <formula>1</formula>
    </cfRule>
  </conditionalFormatting>
  <conditionalFormatting sqref="AN21:AO21">
    <cfRule type="cellIs" dxfId="557" priority="665" operator="equal">
      <formula>3</formula>
    </cfRule>
    <cfRule type="cellIs" dxfId="556" priority="666" operator="equal">
      <formula>2</formula>
    </cfRule>
    <cfRule type="cellIs" dxfId="555" priority="667" operator="equal">
      <formula>1</formula>
    </cfRule>
  </conditionalFormatting>
  <conditionalFormatting sqref="AN19:AO19">
    <cfRule type="cellIs" dxfId="554" priority="662" operator="equal">
      <formula>3</formula>
    </cfRule>
    <cfRule type="cellIs" dxfId="553" priority="663" operator="equal">
      <formula>2</formula>
    </cfRule>
    <cfRule type="cellIs" dxfId="552" priority="664" operator="equal">
      <formula>1</formula>
    </cfRule>
  </conditionalFormatting>
  <conditionalFormatting sqref="AS19:AW19">
    <cfRule type="cellIs" dxfId="551" priority="677" operator="equal">
      <formula>3</formula>
    </cfRule>
    <cfRule type="cellIs" dxfId="550" priority="678" operator="equal">
      <formula>2</formula>
    </cfRule>
    <cfRule type="cellIs" dxfId="549" priority="679" operator="equal">
      <formula>1</formula>
    </cfRule>
  </conditionalFormatting>
  <conditionalFormatting sqref="AS21:AW21">
    <cfRule type="cellIs" dxfId="548" priority="674" operator="equal">
      <formula>3</formula>
    </cfRule>
    <cfRule type="cellIs" dxfId="547" priority="675" operator="equal">
      <formula>2</formula>
    </cfRule>
    <cfRule type="cellIs" dxfId="546" priority="676" operator="equal">
      <formula>1</formula>
    </cfRule>
  </conditionalFormatting>
  <conditionalFormatting sqref="AP25">
    <cfRule type="cellIs" dxfId="545" priority="599" operator="equal">
      <formula>3</formula>
    </cfRule>
    <cfRule type="cellIs" dxfId="544" priority="600" operator="equal">
      <formula>2</formula>
    </cfRule>
    <cfRule type="cellIs" dxfId="543" priority="601" operator="equal">
      <formula>1</formula>
    </cfRule>
  </conditionalFormatting>
  <conditionalFormatting sqref="AT40:AW40">
    <cfRule type="cellIs" dxfId="542" priority="584" operator="equal">
      <formula>3</formula>
    </cfRule>
    <cfRule type="cellIs" dxfId="541" priority="585" operator="equal">
      <formula>2</formula>
    </cfRule>
    <cfRule type="cellIs" dxfId="540" priority="586" operator="equal">
      <formula>1</formula>
    </cfRule>
  </conditionalFormatting>
  <conditionalFormatting sqref="AS23:AV23">
    <cfRule type="cellIs" dxfId="539" priority="626" operator="equal">
      <formula>3</formula>
    </cfRule>
    <cfRule type="cellIs" dxfId="538" priority="627" operator="equal">
      <formula>2</formula>
    </cfRule>
    <cfRule type="cellIs" dxfId="537" priority="628" operator="equal">
      <formula>1</formula>
    </cfRule>
  </conditionalFormatting>
  <conditionalFormatting sqref="AQ24:AR24">
    <cfRule type="cellIs" dxfId="536" priority="623" operator="equal">
      <formula>3</formula>
    </cfRule>
    <cfRule type="cellIs" dxfId="535" priority="624" operator="equal">
      <formula>2</formula>
    </cfRule>
    <cfRule type="cellIs" dxfId="534" priority="625" operator="equal">
      <formula>1</formula>
    </cfRule>
  </conditionalFormatting>
  <conditionalFormatting sqref="AN24">
    <cfRule type="cellIs" dxfId="533" priority="620" operator="equal">
      <formula>3</formula>
    </cfRule>
    <cfRule type="cellIs" dxfId="532" priority="621" operator="equal">
      <formula>2</formula>
    </cfRule>
    <cfRule type="cellIs" dxfId="531" priority="622" operator="equal">
      <formula>1</formula>
    </cfRule>
  </conditionalFormatting>
  <conditionalFormatting sqref="AO24">
    <cfRule type="cellIs" dxfId="530" priority="617" operator="equal">
      <formula>3</formula>
    </cfRule>
    <cfRule type="cellIs" dxfId="529" priority="618" operator="equal">
      <formula>2</formula>
    </cfRule>
    <cfRule type="cellIs" dxfId="528" priority="619" operator="equal">
      <formula>1</formula>
    </cfRule>
  </conditionalFormatting>
  <conditionalFormatting sqref="AW23">
    <cfRule type="cellIs" dxfId="527" priority="641" operator="equal">
      <formula>3</formula>
    </cfRule>
    <cfRule type="cellIs" dxfId="526" priority="642" operator="equal">
      <formula>2</formula>
    </cfRule>
    <cfRule type="cellIs" dxfId="525" priority="643" operator="equal">
      <formula>1</formula>
    </cfRule>
  </conditionalFormatting>
  <conditionalFormatting sqref="AQ23:AR23">
    <cfRule type="cellIs" dxfId="524" priority="638" operator="equal">
      <formula>3</formula>
    </cfRule>
    <cfRule type="cellIs" dxfId="523" priority="639" operator="equal">
      <formula>2</formula>
    </cfRule>
    <cfRule type="cellIs" dxfId="522" priority="640" operator="equal">
      <formula>1</formula>
    </cfRule>
  </conditionalFormatting>
  <conditionalFormatting sqref="AN23">
    <cfRule type="cellIs" dxfId="521" priority="635" operator="equal">
      <formula>3</formula>
    </cfRule>
    <cfRule type="cellIs" dxfId="520" priority="636" operator="equal">
      <formula>2</formula>
    </cfRule>
    <cfRule type="cellIs" dxfId="519" priority="637" operator="equal">
      <formula>1</formula>
    </cfRule>
  </conditionalFormatting>
  <conditionalFormatting sqref="AO23">
    <cfRule type="cellIs" dxfId="518" priority="632" operator="equal">
      <formula>3</formula>
    </cfRule>
    <cfRule type="cellIs" dxfId="517" priority="633" operator="equal">
      <formula>2</formula>
    </cfRule>
    <cfRule type="cellIs" dxfId="516" priority="634" operator="equal">
      <formula>1</formula>
    </cfRule>
  </conditionalFormatting>
  <conditionalFormatting sqref="AP23">
    <cfRule type="cellIs" dxfId="515" priority="629" operator="equal">
      <formula>3</formula>
    </cfRule>
    <cfRule type="cellIs" dxfId="514" priority="630" operator="equal">
      <formula>2</formula>
    </cfRule>
    <cfRule type="cellIs" dxfId="513" priority="631" operator="equal">
      <formula>1</formula>
    </cfRule>
  </conditionalFormatting>
  <conditionalFormatting sqref="AO25">
    <cfRule type="cellIs" dxfId="512" priority="602" operator="equal">
      <formula>3</formula>
    </cfRule>
    <cfRule type="cellIs" dxfId="511" priority="603" operator="equal">
      <formula>2</formula>
    </cfRule>
    <cfRule type="cellIs" dxfId="510" priority="604" operator="equal">
      <formula>1</formula>
    </cfRule>
  </conditionalFormatting>
  <conditionalFormatting sqref="AS26">
    <cfRule type="cellIs" dxfId="509" priority="593" operator="equal">
      <formula>3</formula>
    </cfRule>
    <cfRule type="cellIs" dxfId="508" priority="594" operator="equal">
      <formula>2</formula>
    </cfRule>
    <cfRule type="cellIs" dxfId="507" priority="595" operator="equal">
      <formula>1</formula>
    </cfRule>
  </conditionalFormatting>
  <conditionalFormatting sqref="AT28:AU28">
    <cfRule type="cellIs" dxfId="506" priority="590" operator="equal">
      <formula>3</formula>
    </cfRule>
    <cfRule type="cellIs" dxfId="505" priority="591" operator="equal">
      <formula>2</formula>
    </cfRule>
    <cfRule type="cellIs" dxfId="504" priority="592" operator="equal">
      <formula>1</formula>
    </cfRule>
  </conditionalFormatting>
  <conditionalFormatting sqref="BX42">
    <cfRule type="cellIs" dxfId="503" priority="494" operator="equal">
      <formula>3</formula>
    </cfRule>
    <cfRule type="cellIs" dxfId="502" priority="495" operator="equal">
      <formula>2</formula>
    </cfRule>
    <cfRule type="cellIs" dxfId="501" priority="496" operator="equal">
      <formula>1</formula>
    </cfRule>
  </conditionalFormatting>
  <conditionalFormatting sqref="AT29:AU33">
    <cfRule type="cellIs" dxfId="500" priority="587" operator="equal">
      <formula>3</formula>
    </cfRule>
    <cfRule type="cellIs" dxfId="499" priority="588" operator="equal">
      <formula>2</formula>
    </cfRule>
    <cfRule type="cellIs" dxfId="498" priority="589" operator="equal">
      <formula>1</formula>
    </cfRule>
  </conditionalFormatting>
  <conditionalFormatting sqref="AX40:BB40">
    <cfRule type="cellIs" dxfId="497" priority="581" operator="equal">
      <formula>3</formula>
    </cfRule>
    <cfRule type="cellIs" dxfId="496" priority="582" operator="equal">
      <formula>2</formula>
    </cfRule>
    <cfRule type="cellIs" dxfId="495" priority="583" operator="equal">
      <formula>1</formula>
    </cfRule>
  </conditionalFormatting>
  <conditionalFormatting sqref="BC40:BD40">
    <cfRule type="cellIs" dxfId="494" priority="578" operator="equal">
      <formula>3</formula>
    </cfRule>
    <cfRule type="cellIs" dxfId="493" priority="579" operator="equal">
      <formula>2</formula>
    </cfRule>
    <cfRule type="cellIs" dxfId="492" priority="580" operator="equal">
      <formula>1</formula>
    </cfRule>
  </conditionalFormatting>
  <conditionalFormatting sqref="AT34:AW34">
    <cfRule type="cellIs" dxfId="491" priority="575" operator="equal">
      <formula>3</formula>
    </cfRule>
    <cfRule type="cellIs" dxfId="490" priority="576" operator="equal">
      <formula>2</formula>
    </cfRule>
    <cfRule type="cellIs" dxfId="489" priority="577" operator="equal">
      <formula>1</formula>
    </cfRule>
  </conditionalFormatting>
  <conditionalFormatting sqref="BM27:BQ33">
    <cfRule type="cellIs" dxfId="488" priority="551" operator="equal">
      <formula>3</formula>
    </cfRule>
    <cfRule type="cellIs" dxfId="487" priority="552" operator="equal">
      <formula>2</formula>
    </cfRule>
    <cfRule type="cellIs" dxfId="486" priority="553" operator="equal">
      <formula>1</formula>
    </cfRule>
  </conditionalFormatting>
  <conditionalFormatting sqref="BM35">
    <cfRule type="cellIs" dxfId="485" priority="545" operator="equal">
      <formula>3</formula>
    </cfRule>
    <cfRule type="cellIs" dxfId="484" priority="546" operator="equal">
      <formula>2</formula>
    </cfRule>
    <cfRule type="cellIs" dxfId="483" priority="547" operator="equal">
      <formula>1</formula>
    </cfRule>
  </conditionalFormatting>
  <conditionalFormatting sqref="BN35">
    <cfRule type="cellIs" dxfId="482" priority="542" operator="equal">
      <formula>3</formula>
    </cfRule>
    <cfRule type="cellIs" dxfId="481" priority="543" operator="equal">
      <formula>2</formula>
    </cfRule>
    <cfRule type="cellIs" dxfId="480" priority="544" operator="equal">
      <formula>1</formula>
    </cfRule>
  </conditionalFormatting>
  <conditionalFormatting sqref="BH27:BL33">
    <cfRule type="cellIs" dxfId="479" priority="569" operator="equal">
      <formula>3</formula>
    </cfRule>
    <cfRule type="cellIs" dxfId="478" priority="570" operator="equal">
      <formula>2</formula>
    </cfRule>
    <cfRule type="cellIs" dxfId="477" priority="571" operator="equal">
      <formula>1</formula>
    </cfRule>
  </conditionalFormatting>
  <conditionalFormatting sqref="BK35:BL35">
    <cfRule type="cellIs" dxfId="476" priority="566" operator="equal">
      <formula>3</formula>
    </cfRule>
    <cfRule type="cellIs" dxfId="475" priority="567" operator="equal">
      <formula>2</formula>
    </cfRule>
    <cfRule type="cellIs" dxfId="474" priority="568" operator="equal">
      <formula>1</formula>
    </cfRule>
  </conditionalFormatting>
  <conditionalFormatting sqref="BH35">
    <cfRule type="cellIs" dxfId="473" priority="563" operator="equal">
      <formula>3</formula>
    </cfRule>
    <cfRule type="cellIs" dxfId="472" priority="564" operator="equal">
      <formula>2</formula>
    </cfRule>
    <cfRule type="cellIs" dxfId="471" priority="565" operator="equal">
      <formula>1</formula>
    </cfRule>
  </conditionalFormatting>
  <conditionalFormatting sqref="BI35">
    <cfRule type="cellIs" dxfId="470" priority="560" operator="equal">
      <formula>3</formula>
    </cfRule>
    <cfRule type="cellIs" dxfId="469" priority="561" operator="equal">
      <formula>2</formula>
    </cfRule>
    <cfRule type="cellIs" dxfId="468" priority="562" operator="equal">
      <formula>1</formula>
    </cfRule>
  </conditionalFormatting>
  <conditionalFormatting sqref="BJ35">
    <cfRule type="cellIs" dxfId="467" priority="557" operator="equal">
      <formula>3</formula>
    </cfRule>
    <cfRule type="cellIs" dxfId="466" priority="558" operator="equal">
      <formula>2</formula>
    </cfRule>
    <cfRule type="cellIs" dxfId="465" priority="559" operator="equal">
      <formula>1</formula>
    </cfRule>
  </conditionalFormatting>
  <conditionalFormatting sqref="BT42">
    <cfRule type="cellIs" dxfId="464" priority="518" operator="equal">
      <formula>3</formula>
    </cfRule>
    <cfRule type="cellIs" dxfId="463" priority="519" operator="equal">
      <formula>2</formula>
    </cfRule>
    <cfRule type="cellIs" dxfId="462" priority="520" operator="equal">
      <formula>1</formula>
    </cfRule>
  </conditionalFormatting>
  <conditionalFormatting sqref="BC20:BE20">
    <cfRule type="cellIs" dxfId="461" priority="533" operator="equal">
      <formula>3</formula>
    </cfRule>
    <cfRule type="cellIs" dxfId="460" priority="534" operator="equal">
      <formula>2</formula>
    </cfRule>
    <cfRule type="cellIs" dxfId="459" priority="535" operator="equal">
      <formula>1</formula>
    </cfRule>
  </conditionalFormatting>
  <conditionalFormatting sqref="BR38:CA39">
    <cfRule type="cellIs" dxfId="458" priority="530" operator="equal">
      <formula>3</formula>
    </cfRule>
    <cfRule type="cellIs" dxfId="457" priority="531" operator="equal">
      <formula>2</formula>
    </cfRule>
    <cfRule type="cellIs" dxfId="456" priority="532" operator="equal">
      <formula>1</formula>
    </cfRule>
  </conditionalFormatting>
  <conditionalFormatting sqref="BU42:BV42">
    <cfRule type="cellIs" dxfId="455" priority="527" operator="equal">
      <formula>3</formula>
    </cfRule>
    <cfRule type="cellIs" dxfId="454" priority="528" operator="equal">
      <formula>2</formula>
    </cfRule>
    <cfRule type="cellIs" dxfId="453" priority="529" operator="equal">
      <formula>1</formula>
    </cfRule>
  </conditionalFormatting>
  <conditionalFormatting sqref="BR42">
    <cfRule type="cellIs" dxfId="452" priority="524" operator="equal">
      <formula>3</formula>
    </cfRule>
    <cfRule type="cellIs" dxfId="451" priority="525" operator="equal">
      <formula>2</formula>
    </cfRule>
    <cfRule type="cellIs" dxfId="450" priority="526" operator="equal">
      <formula>1</formula>
    </cfRule>
  </conditionalFormatting>
  <conditionalFormatting sqref="CA43:CA44 CA48">
    <cfRule type="cellIs" dxfId="449" priority="446" operator="equal">
      <formula>3</formula>
    </cfRule>
    <cfRule type="cellIs" dxfId="448" priority="447" operator="equal">
      <formula>2</formula>
    </cfRule>
    <cfRule type="cellIs" dxfId="447" priority="448" operator="equal">
      <formula>1</formula>
    </cfRule>
  </conditionalFormatting>
  <conditionalFormatting sqref="CA50">
    <cfRule type="cellIs" dxfId="446" priority="443" operator="equal">
      <formula>3</formula>
    </cfRule>
    <cfRule type="cellIs" dxfId="445" priority="444" operator="equal">
      <formula>2</formula>
    </cfRule>
    <cfRule type="cellIs" dxfId="444" priority="445" operator="equal">
      <formula>1</formula>
    </cfRule>
  </conditionalFormatting>
  <conditionalFormatting sqref="CD53:CE53">
    <cfRule type="cellIs" dxfId="443" priority="434" operator="equal">
      <formula>3</formula>
    </cfRule>
    <cfRule type="cellIs" dxfId="442" priority="435" operator="equal">
      <formula>2</formula>
    </cfRule>
    <cfRule type="cellIs" dxfId="441" priority="436" operator="equal">
      <formula>1</formula>
    </cfRule>
  </conditionalFormatting>
  <conditionalFormatting sqref="BW42">
    <cfRule type="cellIs" dxfId="440" priority="509" operator="equal">
      <formula>3</formula>
    </cfRule>
    <cfRule type="cellIs" dxfId="439" priority="510" operator="equal">
      <formula>2</formula>
    </cfRule>
    <cfRule type="cellIs" dxfId="438" priority="511" operator="equal">
      <formula>1</formula>
    </cfRule>
  </conditionalFormatting>
  <conditionalFormatting sqref="BW43:BW44 BW48">
    <cfRule type="cellIs" dxfId="437" priority="503" operator="equal">
      <formula>3</formula>
    </cfRule>
    <cfRule type="cellIs" dxfId="436" priority="504" operator="equal">
      <formula>2</formula>
    </cfRule>
    <cfRule type="cellIs" dxfId="435" priority="505" operator="equal">
      <formula>1</formula>
    </cfRule>
  </conditionalFormatting>
  <conditionalFormatting sqref="BW50">
    <cfRule type="cellIs" dxfId="434" priority="500" operator="equal">
      <formula>3</formula>
    </cfRule>
    <cfRule type="cellIs" dxfId="433" priority="501" operator="equal">
      <formula>2</formula>
    </cfRule>
    <cfRule type="cellIs" dxfId="432" priority="502" operator="equal">
      <formula>1</formula>
    </cfRule>
  </conditionalFormatting>
  <conditionalFormatting sqref="BW37">
    <cfRule type="cellIs" dxfId="431" priority="497" operator="equal">
      <formula>3</formula>
    </cfRule>
    <cfRule type="cellIs" dxfId="430" priority="498" operator="equal">
      <formula>2</formula>
    </cfRule>
    <cfRule type="cellIs" dxfId="429" priority="499" operator="equal">
      <formula>1</formula>
    </cfRule>
  </conditionalFormatting>
  <conditionalFormatting sqref="BZ47">
    <cfRule type="cellIs" dxfId="428" priority="449" operator="equal">
      <formula>3</formula>
    </cfRule>
    <cfRule type="cellIs" dxfId="427" priority="450" operator="equal">
      <formula>2</formula>
    </cfRule>
    <cfRule type="cellIs" dxfId="426" priority="451" operator="equal">
      <formula>1</formula>
    </cfRule>
  </conditionalFormatting>
  <conditionalFormatting sqref="BX43:BX44 BX48">
    <cfRule type="cellIs" dxfId="425" priority="488" operator="equal">
      <formula>3</formula>
    </cfRule>
    <cfRule type="cellIs" dxfId="424" priority="489" operator="equal">
      <formula>2</formula>
    </cfRule>
    <cfRule type="cellIs" dxfId="423" priority="490" operator="equal">
      <formula>1</formula>
    </cfRule>
  </conditionalFormatting>
  <conditionalFormatting sqref="BX50">
    <cfRule type="cellIs" dxfId="422" priority="485" operator="equal">
      <formula>3</formula>
    </cfRule>
    <cfRule type="cellIs" dxfId="421" priority="486" operator="equal">
      <formula>2</formula>
    </cfRule>
    <cfRule type="cellIs" dxfId="420" priority="487" operator="equal">
      <formula>1</formula>
    </cfRule>
  </conditionalFormatting>
  <conditionalFormatting sqref="BZ42">
    <cfRule type="cellIs" dxfId="419" priority="479" operator="equal">
      <formula>3</formula>
    </cfRule>
    <cfRule type="cellIs" dxfId="418" priority="480" operator="equal">
      <formula>2</formula>
    </cfRule>
    <cfRule type="cellIs" dxfId="417" priority="481" operator="equal">
      <formula>1</formula>
    </cfRule>
  </conditionalFormatting>
  <conditionalFormatting sqref="BZ43:BZ44 BZ48">
    <cfRule type="cellIs" dxfId="416" priority="473" operator="equal">
      <formula>3</formula>
    </cfRule>
    <cfRule type="cellIs" dxfId="415" priority="474" operator="equal">
      <formula>2</formula>
    </cfRule>
    <cfRule type="cellIs" dxfId="414" priority="475" operator="equal">
      <formula>1</formula>
    </cfRule>
  </conditionalFormatting>
  <conditionalFormatting sqref="BZ50">
    <cfRule type="cellIs" dxfId="413" priority="470" operator="equal">
      <formula>3</formula>
    </cfRule>
    <cfRule type="cellIs" dxfId="412" priority="471" operator="equal">
      <formula>2</formula>
    </cfRule>
    <cfRule type="cellIs" dxfId="411" priority="472" operator="equal">
      <formula>1</formula>
    </cfRule>
  </conditionalFormatting>
  <conditionalFormatting sqref="BR52:BV52">
    <cfRule type="cellIs" dxfId="410" priority="464" operator="equal">
      <formula>3</formula>
    </cfRule>
    <cfRule type="cellIs" dxfId="409" priority="465" operator="equal">
      <formula>2</formula>
    </cfRule>
    <cfRule type="cellIs" dxfId="408" priority="466" operator="equal">
      <formula>1</formula>
    </cfRule>
  </conditionalFormatting>
  <conditionalFormatting sqref="BW52:BZ52">
    <cfRule type="cellIs" dxfId="407" priority="461" operator="equal">
      <formula>3</formula>
    </cfRule>
    <cfRule type="cellIs" dxfId="406" priority="462" operator="equal">
      <formula>2</formula>
    </cfRule>
    <cfRule type="cellIs" dxfId="405" priority="463" operator="equal">
      <formula>1</formula>
    </cfRule>
  </conditionalFormatting>
  <conditionalFormatting sqref="BR47">
    <cfRule type="cellIs" dxfId="404" priority="458" operator="equal">
      <formula>3</formula>
    </cfRule>
    <cfRule type="cellIs" dxfId="403" priority="459" operator="equal">
      <formula>2</formula>
    </cfRule>
    <cfRule type="cellIs" dxfId="402" priority="460" operator="equal">
      <formula>1</formula>
    </cfRule>
  </conditionalFormatting>
  <conditionalFormatting sqref="BS47:BT47">
    <cfRule type="cellIs" dxfId="401" priority="455" operator="equal">
      <formula>3</formula>
    </cfRule>
    <cfRule type="cellIs" dxfId="400" priority="456" operator="equal">
      <formula>2</formula>
    </cfRule>
    <cfRule type="cellIs" dxfId="399" priority="457" operator="equal">
      <formula>1</formula>
    </cfRule>
  </conditionalFormatting>
  <conditionalFormatting sqref="BU47:BY47">
    <cfRule type="cellIs" dxfId="398" priority="452" operator="equal">
      <formula>3</formula>
    </cfRule>
    <cfRule type="cellIs" dxfId="397" priority="453" operator="equal">
      <formula>2</formula>
    </cfRule>
    <cfRule type="cellIs" dxfId="396" priority="454" operator="equal">
      <formula>1</formula>
    </cfRule>
  </conditionalFormatting>
  <conditionalFormatting sqref="CI53:CJ53">
    <cfRule type="cellIs" dxfId="395" priority="398" operator="equal">
      <formula>3</formula>
    </cfRule>
    <cfRule type="cellIs" dxfId="394" priority="399" operator="equal">
      <formula>2</formula>
    </cfRule>
    <cfRule type="cellIs" dxfId="393" priority="400" operator="equal">
      <formula>1</formula>
    </cfRule>
  </conditionalFormatting>
  <conditionalFormatting sqref="BJ19">
    <cfRule type="cellIs" dxfId="392" priority="371" operator="equal">
      <formula>3</formula>
    </cfRule>
    <cfRule type="cellIs" dxfId="391" priority="372" operator="equal">
      <formula>2</formula>
    </cfRule>
    <cfRule type="cellIs" dxfId="390" priority="373" operator="equal">
      <formula>1</formula>
    </cfRule>
  </conditionalFormatting>
  <conditionalFormatting sqref="BH17:BL17 BH21:BL21">
    <cfRule type="cellIs" dxfId="389" priority="368" operator="equal">
      <formula>3</formula>
    </cfRule>
    <cfRule type="cellIs" dxfId="388" priority="369" operator="equal">
      <formula>2</formula>
    </cfRule>
    <cfRule type="cellIs" dxfId="387" priority="370" operator="equal">
      <formula>1</formula>
    </cfRule>
  </conditionalFormatting>
  <conditionalFormatting sqref="CK53">
    <cfRule type="cellIs" dxfId="386" priority="407" operator="equal">
      <formula>3</formula>
    </cfRule>
    <cfRule type="cellIs" dxfId="385" priority="408" operator="equal">
      <formula>2</formula>
    </cfRule>
    <cfRule type="cellIs" dxfId="384" priority="409" operator="equal">
      <formula>1</formula>
    </cfRule>
  </conditionalFormatting>
  <conditionalFormatting sqref="BC28:BE28">
    <cfRule type="cellIs" dxfId="383" priority="341" operator="equal">
      <formula>3</formula>
    </cfRule>
    <cfRule type="cellIs" dxfId="382" priority="342" operator="equal">
      <formula>2</formula>
    </cfRule>
    <cfRule type="cellIs" dxfId="381" priority="343" operator="equal">
      <formula>1</formula>
    </cfRule>
  </conditionalFormatting>
  <conditionalFormatting sqref="BK19:BL19">
    <cfRule type="cellIs" dxfId="380" priority="380" operator="equal">
      <formula>3</formula>
    </cfRule>
    <cfRule type="cellIs" dxfId="379" priority="381" operator="equal">
      <formula>2</formula>
    </cfRule>
    <cfRule type="cellIs" dxfId="378" priority="382" operator="equal">
      <formula>1</formula>
    </cfRule>
  </conditionalFormatting>
  <conditionalFormatting sqref="BH19">
    <cfRule type="cellIs" dxfId="377" priority="377" operator="equal">
      <formula>3</formula>
    </cfRule>
    <cfRule type="cellIs" dxfId="376" priority="378" operator="equal">
      <formula>2</formula>
    </cfRule>
    <cfRule type="cellIs" dxfId="375" priority="379" operator="equal">
      <formula>1</formula>
    </cfRule>
  </conditionalFormatting>
  <conditionalFormatting sqref="BU26:BV26">
    <cfRule type="cellIs" dxfId="374" priority="362" operator="equal">
      <formula>3</formula>
    </cfRule>
    <cfRule type="cellIs" dxfId="373" priority="363" operator="equal">
      <formula>2</formula>
    </cfRule>
    <cfRule type="cellIs" dxfId="372" priority="364" operator="equal">
      <formula>1</formula>
    </cfRule>
  </conditionalFormatting>
  <conditionalFormatting sqref="BT26">
    <cfRule type="cellIs" dxfId="371" priority="353" operator="equal">
      <formula>3</formula>
    </cfRule>
    <cfRule type="cellIs" dxfId="370" priority="354" operator="equal">
      <formula>2</formula>
    </cfRule>
    <cfRule type="cellIs" dxfId="369" priority="355" operator="equal">
      <formula>1</formula>
    </cfRule>
  </conditionalFormatting>
  <conditionalFormatting sqref="BR26">
    <cfRule type="cellIs" dxfId="368" priority="359" operator="equal">
      <formula>3</formula>
    </cfRule>
    <cfRule type="cellIs" dxfId="367" priority="360" operator="equal">
      <formula>2</formula>
    </cfRule>
    <cfRule type="cellIs" dxfId="366" priority="361" operator="equal">
      <formula>1</formula>
    </cfRule>
  </conditionalFormatting>
  <conditionalFormatting sqref="BS26">
    <cfRule type="cellIs" dxfId="365" priority="356" operator="equal">
      <formula>3</formula>
    </cfRule>
    <cfRule type="cellIs" dxfId="364" priority="357" operator="equal">
      <formula>2</formula>
    </cfRule>
    <cfRule type="cellIs" dxfId="363" priority="358" operator="equal">
      <formula>1</formula>
    </cfRule>
  </conditionalFormatting>
  <conditionalFormatting sqref="AV28:AW28">
    <cfRule type="cellIs" dxfId="362" priority="347" operator="equal">
      <formula>3</formula>
    </cfRule>
    <cfRule type="cellIs" dxfId="361" priority="348" operator="equal">
      <formula>2</formula>
    </cfRule>
    <cfRule type="cellIs" dxfId="360" priority="349" operator="equal">
      <formula>1</formula>
    </cfRule>
  </conditionalFormatting>
  <conditionalFormatting sqref="AX28:BB28">
    <cfRule type="cellIs" dxfId="359" priority="344" operator="equal">
      <formula>3</formula>
    </cfRule>
    <cfRule type="cellIs" dxfId="358" priority="345" operator="equal">
      <formula>2</formula>
    </cfRule>
    <cfRule type="cellIs" dxfId="357" priority="346" operator="equal">
      <formula>1</formula>
    </cfRule>
  </conditionalFormatting>
  <conditionalFormatting sqref="AV29:AW33">
    <cfRule type="cellIs" dxfId="356" priority="338" operator="equal">
      <formula>3</formula>
    </cfRule>
    <cfRule type="cellIs" dxfId="355" priority="339" operator="equal">
      <formula>2</formula>
    </cfRule>
    <cfRule type="cellIs" dxfId="354" priority="340" operator="equal">
      <formula>1</formula>
    </cfRule>
  </conditionalFormatting>
  <conditionalFormatting sqref="AX29:BB33">
    <cfRule type="cellIs" dxfId="353" priority="335" operator="equal">
      <formula>3</formula>
    </cfRule>
    <cfRule type="cellIs" dxfId="352" priority="336" operator="equal">
      <formula>2</formula>
    </cfRule>
    <cfRule type="cellIs" dxfId="351" priority="337" operator="equal">
      <formula>1</formula>
    </cfRule>
  </conditionalFormatting>
  <conditionalFormatting sqref="BC29:BE33">
    <cfRule type="cellIs" dxfId="350" priority="332" operator="equal">
      <formula>3</formula>
    </cfRule>
    <cfRule type="cellIs" dxfId="349" priority="333" operator="equal">
      <formula>2</formula>
    </cfRule>
    <cfRule type="cellIs" dxfId="348" priority="334" operator="equal">
      <formula>1</formula>
    </cfRule>
  </conditionalFormatting>
  <conditionalFormatting sqref="BE34:BG34">
    <cfRule type="cellIs" dxfId="347" priority="329" operator="equal">
      <formula>3</formula>
    </cfRule>
    <cfRule type="cellIs" dxfId="346" priority="330" operator="equal">
      <formula>2</formula>
    </cfRule>
    <cfRule type="cellIs" dxfId="345" priority="331" operator="equal">
      <formula>1</formula>
    </cfRule>
  </conditionalFormatting>
  <conditionalFormatting sqref="AX34:BB34">
    <cfRule type="cellIs" dxfId="344" priority="326" operator="equal">
      <formula>3</formula>
    </cfRule>
    <cfRule type="cellIs" dxfId="343" priority="327" operator="equal">
      <formula>2</formula>
    </cfRule>
    <cfRule type="cellIs" dxfId="342" priority="328" operator="equal">
      <formula>1</formula>
    </cfRule>
  </conditionalFormatting>
  <conditionalFormatting sqref="BC34:BD34">
    <cfRule type="cellIs" dxfId="341" priority="323" operator="equal">
      <formula>3</formula>
    </cfRule>
    <cfRule type="cellIs" dxfId="340" priority="324" operator="equal">
      <formula>2</formula>
    </cfRule>
    <cfRule type="cellIs" dxfId="339" priority="325" operator="equal">
      <formula>1</formula>
    </cfRule>
  </conditionalFormatting>
  <conditionalFormatting sqref="BE35:BG35">
    <cfRule type="cellIs" dxfId="338" priority="320" operator="equal">
      <formula>3</formula>
    </cfRule>
    <cfRule type="cellIs" dxfId="337" priority="321" operator="equal">
      <formula>2</formula>
    </cfRule>
    <cfRule type="cellIs" dxfId="336" priority="322" operator="equal">
      <formula>1</formula>
    </cfRule>
  </conditionalFormatting>
  <conditionalFormatting sqref="BA35:BB35">
    <cfRule type="cellIs" dxfId="335" priority="317" operator="equal">
      <formula>3</formula>
    </cfRule>
    <cfRule type="cellIs" dxfId="334" priority="318" operator="equal">
      <formula>2</formula>
    </cfRule>
    <cfRule type="cellIs" dxfId="333" priority="319" operator="equal">
      <formula>1</formula>
    </cfRule>
  </conditionalFormatting>
  <conditionalFormatting sqref="BC35:BD35">
    <cfRule type="cellIs" dxfId="332" priority="314" operator="equal">
      <formula>3</formula>
    </cfRule>
    <cfRule type="cellIs" dxfId="331" priority="315" operator="equal">
      <formula>2</formula>
    </cfRule>
    <cfRule type="cellIs" dxfId="330" priority="316" operator="equal">
      <formula>1</formula>
    </cfRule>
  </conditionalFormatting>
  <conditionalFormatting sqref="BC38:BJ38">
    <cfRule type="cellIs" dxfId="329" priority="311" operator="equal">
      <formula>3</formula>
    </cfRule>
    <cfRule type="cellIs" dxfId="328" priority="312" operator="equal">
      <formula>2</formula>
    </cfRule>
    <cfRule type="cellIs" dxfId="327" priority="313" operator="equal">
      <formula>1</formula>
    </cfRule>
  </conditionalFormatting>
  <conditionalFormatting sqref="BK38:BL38">
    <cfRule type="cellIs" dxfId="326" priority="308" operator="equal">
      <formula>3</formula>
    </cfRule>
    <cfRule type="cellIs" dxfId="325" priority="309" operator="equal">
      <formula>2</formula>
    </cfRule>
    <cfRule type="cellIs" dxfId="324" priority="310" operator="equal">
      <formula>1</formula>
    </cfRule>
  </conditionalFormatting>
  <conditionalFormatting sqref="BC39:BJ39">
    <cfRule type="cellIs" dxfId="323" priority="305" operator="equal">
      <formula>3</formula>
    </cfRule>
    <cfRule type="cellIs" dxfId="322" priority="306" operator="equal">
      <formula>2</formula>
    </cfRule>
    <cfRule type="cellIs" dxfId="321" priority="307" operator="equal">
      <formula>1</formula>
    </cfRule>
  </conditionalFormatting>
  <conditionalFormatting sqref="BK39:BL39">
    <cfRule type="cellIs" dxfId="320" priority="302" operator="equal">
      <formula>3</formula>
    </cfRule>
    <cfRule type="cellIs" dxfId="319" priority="303" operator="equal">
      <formula>2</formula>
    </cfRule>
    <cfRule type="cellIs" dxfId="318" priority="304" operator="equal">
      <formula>1</formula>
    </cfRule>
  </conditionalFormatting>
  <conditionalFormatting sqref="BF20:BG20">
    <cfRule type="cellIs" dxfId="317" priority="299" operator="equal">
      <formula>3</formula>
    </cfRule>
    <cfRule type="cellIs" dxfId="316" priority="300" operator="equal">
      <formula>2</formula>
    </cfRule>
    <cfRule type="cellIs" dxfId="315" priority="301" operator="equal">
      <formula>1</formula>
    </cfRule>
  </conditionalFormatting>
  <conditionalFormatting sqref="BH20:BL20">
    <cfRule type="cellIs" dxfId="314" priority="296" operator="equal">
      <formula>3</formula>
    </cfRule>
    <cfRule type="cellIs" dxfId="313" priority="297" operator="equal">
      <formula>2</formula>
    </cfRule>
    <cfRule type="cellIs" dxfId="312" priority="298" operator="equal">
      <formula>1</formula>
    </cfRule>
  </conditionalFormatting>
  <conditionalFormatting sqref="BM20:BO20">
    <cfRule type="cellIs" dxfId="311" priority="293" operator="equal">
      <formula>3</formula>
    </cfRule>
    <cfRule type="cellIs" dxfId="310" priority="294" operator="equal">
      <formula>2</formula>
    </cfRule>
    <cfRule type="cellIs" dxfId="309" priority="295" operator="equal">
      <formula>1</formula>
    </cfRule>
  </conditionalFormatting>
  <conditionalFormatting sqref="AT35:AW35">
    <cfRule type="cellIs" dxfId="308" priority="134" operator="equal">
      <formula>3</formula>
    </cfRule>
    <cfRule type="cellIs" dxfId="307" priority="135" operator="equal">
      <formula>2</formula>
    </cfRule>
    <cfRule type="cellIs" dxfId="306" priority="136" operator="equal">
      <formula>1</formula>
    </cfRule>
  </conditionalFormatting>
  <conditionalFormatting sqref="BU49:BW49">
    <cfRule type="cellIs" dxfId="305" priority="266" operator="equal">
      <formula>3</formula>
    </cfRule>
    <cfRule type="cellIs" dxfId="304" priority="267" operator="equal">
      <formula>2</formula>
    </cfRule>
    <cfRule type="cellIs" dxfId="303" priority="268" operator="equal">
      <formula>1</formula>
    </cfRule>
  </conditionalFormatting>
  <conditionalFormatting sqref="BH42:BL42">
    <cfRule type="cellIs" dxfId="302" priority="290" operator="equal">
      <formula>3</formula>
    </cfRule>
    <cfRule type="cellIs" dxfId="301" priority="291" operator="equal">
      <formula>2</formula>
    </cfRule>
    <cfRule type="cellIs" dxfId="300" priority="292" operator="equal">
      <formula>1</formula>
    </cfRule>
  </conditionalFormatting>
  <conditionalFormatting sqref="BM42:BO42">
    <cfRule type="cellIs" dxfId="299" priority="287" operator="equal">
      <formula>3</formula>
    </cfRule>
    <cfRule type="cellIs" dxfId="298" priority="288" operator="equal">
      <formula>2</formula>
    </cfRule>
    <cfRule type="cellIs" dxfId="297" priority="289" operator="equal">
      <formula>1</formula>
    </cfRule>
  </conditionalFormatting>
  <conditionalFormatting sqref="BN44:BQ44">
    <cfRule type="cellIs" dxfId="296" priority="284" operator="equal">
      <formula>3</formula>
    </cfRule>
    <cfRule type="cellIs" dxfId="295" priority="285" operator="equal">
      <formula>2</formula>
    </cfRule>
    <cfRule type="cellIs" dxfId="294" priority="286" operator="equal">
      <formula>1</formula>
    </cfRule>
  </conditionalFormatting>
  <conditionalFormatting sqref="BR44:BV44">
    <cfRule type="cellIs" dxfId="293" priority="281" operator="equal">
      <formula>3</formula>
    </cfRule>
    <cfRule type="cellIs" dxfId="292" priority="282" operator="equal">
      <formula>2</formula>
    </cfRule>
    <cfRule type="cellIs" dxfId="291" priority="283" operator="equal">
      <formula>1</formula>
    </cfRule>
  </conditionalFormatting>
  <conditionalFormatting sqref="BN48:BQ48">
    <cfRule type="cellIs" dxfId="290" priority="278" operator="equal">
      <formula>3</formula>
    </cfRule>
    <cfRule type="cellIs" dxfId="289" priority="279" operator="equal">
      <formula>2</formula>
    </cfRule>
    <cfRule type="cellIs" dxfId="288" priority="280" operator="equal">
      <formula>1</formula>
    </cfRule>
  </conditionalFormatting>
  <conditionalFormatting sqref="BR48:BV48">
    <cfRule type="cellIs" dxfId="287" priority="275" operator="equal">
      <formula>3</formula>
    </cfRule>
    <cfRule type="cellIs" dxfId="286" priority="276" operator="equal">
      <formula>2</formula>
    </cfRule>
    <cfRule type="cellIs" dxfId="285" priority="277" operator="equal">
      <formula>1</formula>
    </cfRule>
  </conditionalFormatting>
  <conditionalFormatting sqref="BN49:BO49">
    <cfRule type="cellIs" dxfId="284" priority="272" operator="equal">
      <formula>3</formula>
    </cfRule>
    <cfRule type="cellIs" dxfId="283" priority="273" operator="equal">
      <formula>2</formula>
    </cfRule>
    <cfRule type="cellIs" dxfId="282" priority="274" operator="equal">
      <formula>1</formula>
    </cfRule>
  </conditionalFormatting>
  <conditionalFormatting sqref="BP49:BT49">
    <cfRule type="cellIs" dxfId="281" priority="269" operator="equal">
      <formula>3</formula>
    </cfRule>
    <cfRule type="cellIs" dxfId="280" priority="270" operator="equal">
      <formula>2</formula>
    </cfRule>
    <cfRule type="cellIs" dxfId="279" priority="271" operator="equal">
      <formula>1</formula>
    </cfRule>
  </conditionalFormatting>
  <conditionalFormatting sqref="BN37:BO37">
    <cfRule type="cellIs" dxfId="278" priority="263" operator="equal">
      <formula>3</formula>
    </cfRule>
    <cfRule type="cellIs" dxfId="277" priority="264" operator="equal">
      <formula>2</formula>
    </cfRule>
    <cfRule type="cellIs" dxfId="276" priority="265" operator="equal">
      <formula>1</formula>
    </cfRule>
  </conditionalFormatting>
  <conditionalFormatting sqref="BP37:BT37">
    <cfRule type="cellIs" dxfId="275" priority="260" operator="equal">
      <formula>3</formula>
    </cfRule>
    <cfRule type="cellIs" dxfId="274" priority="261" operator="equal">
      <formula>2</formula>
    </cfRule>
    <cfRule type="cellIs" dxfId="273" priority="262" operator="equal">
      <formula>1</formula>
    </cfRule>
  </conditionalFormatting>
  <conditionalFormatting sqref="BU37:BV37">
    <cfRule type="cellIs" dxfId="272" priority="257" operator="equal">
      <formula>3</formula>
    </cfRule>
    <cfRule type="cellIs" dxfId="271" priority="258" operator="equal">
      <formula>2</formula>
    </cfRule>
    <cfRule type="cellIs" dxfId="270" priority="259" operator="equal">
      <formula>1</formula>
    </cfRule>
  </conditionalFormatting>
  <conditionalFormatting sqref="BO50">
    <cfRule type="cellIs" dxfId="269" priority="254" operator="equal">
      <formula>3</formula>
    </cfRule>
    <cfRule type="cellIs" dxfId="268" priority="255" operator="equal">
      <formula>2</formula>
    </cfRule>
    <cfRule type="cellIs" dxfId="267" priority="256" operator="equal">
      <formula>1</formula>
    </cfRule>
  </conditionalFormatting>
  <conditionalFormatting sqref="BP50:BT50">
    <cfRule type="cellIs" dxfId="266" priority="251" operator="equal">
      <formula>3</formula>
    </cfRule>
    <cfRule type="cellIs" dxfId="265" priority="252" operator="equal">
      <formula>2</formula>
    </cfRule>
    <cfRule type="cellIs" dxfId="264" priority="253" operator="equal">
      <formula>1</formula>
    </cfRule>
  </conditionalFormatting>
  <conditionalFormatting sqref="BU50:BV50">
    <cfRule type="cellIs" dxfId="263" priority="248" operator="equal">
      <formula>3</formula>
    </cfRule>
    <cfRule type="cellIs" dxfId="262" priority="249" operator="equal">
      <formula>2</formula>
    </cfRule>
    <cfRule type="cellIs" dxfId="261" priority="250" operator="equal">
      <formula>1</formula>
    </cfRule>
  </conditionalFormatting>
  <conditionalFormatting sqref="BR51:BS51 BR46:BS46">
    <cfRule type="cellIs" dxfId="260" priority="245" operator="equal">
      <formula>3</formula>
    </cfRule>
    <cfRule type="cellIs" dxfId="259" priority="246" operator="equal">
      <formula>2</formula>
    </cfRule>
    <cfRule type="cellIs" dxfId="258" priority="247" operator="equal">
      <formula>1</formula>
    </cfRule>
  </conditionalFormatting>
  <conditionalFormatting sqref="BT51:BX51 BT46">
    <cfRule type="cellIs" dxfId="257" priority="242" operator="equal">
      <formula>3</formula>
    </cfRule>
    <cfRule type="cellIs" dxfId="256" priority="243" operator="equal">
      <formula>2</formula>
    </cfRule>
    <cfRule type="cellIs" dxfId="255" priority="244" operator="equal">
      <formula>1</formula>
    </cfRule>
  </conditionalFormatting>
  <conditionalFormatting sqref="BR45:BS45">
    <cfRule type="cellIs" dxfId="254" priority="239" operator="equal">
      <formula>3</formula>
    </cfRule>
    <cfRule type="cellIs" dxfId="253" priority="240" operator="equal">
      <formula>2</formula>
    </cfRule>
    <cfRule type="cellIs" dxfId="252" priority="241" operator="equal">
      <formula>1</formula>
    </cfRule>
  </conditionalFormatting>
  <conditionalFormatting sqref="BT45">
    <cfRule type="cellIs" dxfId="251" priority="236" operator="equal">
      <formula>3</formula>
    </cfRule>
    <cfRule type="cellIs" dxfId="250" priority="237" operator="equal">
      <formula>2</formula>
    </cfRule>
    <cfRule type="cellIs" dxfId="249" priority="238" operator="equal">
      <formula>1</formula>
    </cfRule>
  </conditionalFormatting>
  <conditionalFormatting sqref="BY51:CA51">
    <cfRule type="cellIs" dxfId="248" priority="233" operator="equal">
      <formula>3</formula>
    </cfRule>
    <cfRule type="cellIs" dxfId="247" priority="234" operator="equal">
      <formula>2</formula>
    </cfRule>
    <cfRule type="cellIs" dxfId="246" priority="235" operator="equal">
      <formula>1</formula>
    </cfRule>
  </conditionalFormatting>
  <conditionalFormatting sqref="BU45:BX45">
    <cfRule type="cellIs" dxfId="245" priority="230" operator="equal">
      <formula>3</formula>
    </cfRule>
    <cfRule type="cellIs" dxfId="244" priority="231" operator="equal">
      <formula>2</formula>
    </cfRule>
    <cfRule type="cellIs" dxfId="243" priority="232" operator="equal">
      <formula>1</formula>
    </cfRule>
  </conditionalFormatting>
  <conditionalFormatting sqref="BY45:CA45">
    <cfRule type="cellIs" dxfId="242" priority="227" operator="equal">
      <formula>3</formula>
    </cfRule>
    <cfRule type="cellIs" dxfId="241" priority="228" operator="equal">
      <formula>2</formula>
    </cfRule>
    <cfRule type="cellIs" dxfId="240" priority="229" operator="equal">
      <formula>1</formula>
    </cfRule>
  </conditionalFormatting>
  <conditionalFormatting sqref="BU46:BX46">
    <cfRule type="cellIs" dxfId="239" priority="224" operator="equal">
      <formula>3</formula>
    </cfRule>
    <cfRule type="cellIs" dxfId="238" priority="225" operator="equal">
      <formula>2</formula>
    </cfRule>
    <cfRule type="cellIs" dxfId="237" priority="226" operator="equal">
      <formula>1</formula>
    </cfRule>
  </conditionalFormatting>
  <conditionalFormatting sqref="BY46:CA46">
    <cfRule type="cellIs" dxfId="236" priority="221" operator="equal">
      <formula>3</formula>
    </cfRule>
    <cfRule type="cellIs" dxfId="235" priority="222" operator="equal">
      <formula>2</formula>
    </cfRule>
    <cfRule type="cellIs" dxfId="234" priority="223" operator="equal">
      <formula>1</formula>
    </cfRule>
  </conditionalFormatting>
  <conditionalFormatting sqref="AE19">
    <cfRule type="cellIs" dxfId="233" priority="218" operator="equal">
      <formula>3</formula>
    </cfRule>
    <cfRule type="cellIs" dxfId="232" priority="219" operator="equal">
      <formula>2</formula>
    </cfRule>
    <cfRule type="cellIs" dxfId="231" priority="220" operator="equal">
      <formula>1</formula>
    </cfRule>
  </conditionalFormatting>
  <conditionalFormatting sqref="AD19">
    <cfRule type="cellIs" dxfId="230" priority="215" operator="equal">
      <formula>3</formula>
    </cfRule>
    <cfRule type="cellIs" dxfId="229" priority="216" operator="equal">
      <formula>2</formula>
    </cfRule>
    <cfRule type="cellIs" dxfId="228" priority="217" operator="equal">
      <formula>1</formula>
    </cfRule>
  </conditionalFormatting>
  <conditionalFormatting sqref="AE16">
    <cfRule type="cellIs" dxfId="227" priority="212" operator="equal">
      <formula>3</formula>
    </cfRule>
    <cfRule type="cellIs" dxfId="226" priority="213" operator="equal">
      <formula>2</formula>
    </cfRule>
    <cfRule type="cellIs" dxfId="225" priority="214" operator="equal">
      <formula>1</formula>
    </cfRule>
  </conditionalFormatting>
  <conditionalFormatting sqref="AD16">
    <cfRule type="cellIs" dxfId="224" priority="209" operator="equal">
      <formula>3</formula>
    </cfRule>
    <cfRule type="cellIs" dxfId="223" priority="210" operator="equal">
      <formula>2</formula>
    </cfRule>
    <cfRule type="cellIs" dxfId="222" priority="211" operator="equal">
      <formula>1</formula>
    </cfRule>
  </conditionalFormatting>
  <conditionalFormatting sqref="BM53:BQ53">
    <cfRule type="cellIs" dxfId="221" priority="107" operator="equal">
      <formula>3</formula>
    </cfRule>
    <cfRule type="cellIs" dxfId="220" priority="108" operator="equal">
      <formula>2</formula>
    </cfRule>
    <cfRule type="cellIs" dxfId="219" priority="109" operator="equal">
      <formula>1</formula>
    </cfRule>
  </conditionalFormatting>
  <conditionalFormatting sqref="AN26">
    <cfRule type="cellIs" dxfId="218" priority="149" operator="equal">
      <formula>3</formula>
    </cfRule>
    <cfRule type="cellIs" dxfId="217" priority="150" operator="equal">
      <formula>2</formula>
    </cfRule>
    <cfRule type="cellIs" dxfId="216" priority="151" operator="equal">
      <formula>1</formula>
    </cfRule>
  </conditionalFormatting>
  <conditionalFormatting sqref="AO26">
    <cfRule type="cellIs" dxfId="215" priority="146" operator="equal">
      <formula>3</formula>
    </cfRule>
    <cfRule type="cellIs" dxfId="214" priority="147" operator="equal">
      <formula>2</formula>
    </cfRule>
    <cfRule type="cellIs" dxfId="213" priority="148" operator="equal">
      <formula>1</formula>
    </cfRule>
  </conditionalFormatting>
  <conditionalFormatting sqref="AP26">
    <cfRule type="cellIs" dxfId="212" priority="143" operator="equal">
      <formula>3</formula>
    </cfRule>
    <cfRule type="cellIs" dxfId="211" priority="144" operator="equal">
      <formula>2</formula>
    </cfRule>
    <cfRule type="cellIs" dxfId="210" priority="145" operator="equal">
      <formula>1</formula>
    </cfRule>
  </conditionalFormatting>
  <conditionalFormatting sqref="AQ35:AR35">
    <cfRule type="cellIs" dxfId="209" priority="140" operator="equal">
      <formula>3</formula>
    </cfRule>
    <cfRule type="cellIs" dxfId="208" priority="141" operator="equal">
      <formula>2</formula>
    </cfRule>
    <cfRule type="cellIs" dxfId="207" priority="142" operator="equal">
      <formula>1</formula>
    </cfRule>
  </conditionalFormatting>
  <conditionalFormatting sqref="AS35">
    <cfRule type="cellIs" dxfId="206" priority="137" operator="equal">
      <formula>3</formula>
    </cfRule>
    <cfRule type="cellIs" dxfId="205" priority="138" operator="equal">
      <formula>2</formula>
    </cfRule>
    <cfRule type="cellIs" dxfId="204" priority="139" operator="equal">
      <formula>1</formula>
    </cfRule>
  </conditionalFormatting>
  <conditionalFormatting sqref="AX35:AZ35">
    <cfRule type="cellIs" dxfId="203" priority="131" operator="equal">
      <formula>3</formula>
    </cfRule>
    <cfRule type="cellIs" dxfId="202" priority="132" operator="equal">
      <formula>2</formula>
    </cfRule>
    <cfRule type="cellIs" dxfId="201" priority="133" operator="equal">
      <formula>1</formula>
    </cfRule>
  </conditionalFormatting>
  <conditionalFormatting sqref="AX42:BB42">
    <cfRule type="cellIs" dxfId="200" priority="128" operator="equal">
      <formula>3</formula>
    </cfRule>
    <cfRule type="cellIs" dxfId="199" priority="129" operator="equal">
      <formula>2</formula>
    </cfRule>
    <cfRule type="cellIs" dxfId="198" priority="130" operator="equal">
      <formula>1</formula>
    </cfRule>
  </conditionalFormatting>
  <conditionalFormatting sqref="BC42:BE42">
    <cfRule type="cellIs" dxfId="197" priority="125" operator="equal">
      <formula>3</formula>
    </cfRule>
    <cfRule type="cellIs" dxfId="196" priority="126" operator="equal">
      <formula>2</formula>
    </cfRule>
    <cfRule type="cellIs" dxfId="195" priority="127" operator="equal">
      <formula>1</formula>
    </cfRule>
  </conditionalFormatting>
  <conditionalFormatting sqref="BF42:BG42">
    <cfRule type="cellIs" dxfId="194" priority="122" operator="equal">
      <formula>3</formula>
    </cfRule>
    <cfRule type="cellIs" dxfId="193" priority="123" operator="equal">
      <formula>2</formula>
    </cfRule>
    <cfRule type="cellIs" dxfId="192" priority="124" operator="equal">
      <formula>1</formula>
    </cfRule>
  </conditionalFormatting>
  <conditionalFormatting sqref="V21:X21 Z21:AC21">
    <cfRule type="cellIs" dxfId="191" priority="176" operator="equal">
      <formula>3</formula>
    </cfRule>
    <cfRule type="cellIs" dxfId="190" priority="177" operator="equal">
      <formula>2</formula>
    </cfRule>
    <cfRule type="cellIs" dxfId="189" priority="178" operator="equal">
      <formula>1</formula>
    </cfRule>
  </conditionalFormatting>
  <conditionalFormatting sqref="AG21:AH21">
    <cfRule type="cellIs" dxfId="188" priority="173" operator="equal">
      <formula>3</formula>
    </cfRule>
    <cfRule type="cellIs" dxfId="187" priority="174" operator="equal">
      <formula>2</formula>
    </cfRule>
    <cfRule type="cellIs" dxfId="186" priority="175" operator="equal">
      <formula>1</formula>
    </cfRule>
  </conditionalFormatting>
  <conditionalFormatting sqref="AF21">
    <cfRule type="cellIs" dxfId="185" priority="170" operator="equal">
      <formula>3</formula>
    </cfRule>
    <cfRule type="cellIs" dxfId="184" priority="171" operator="equal">
      <formula>2</formula>
    </cfRule>
    <cfRule type="cellIs" dxfId="183" priority="172" operator="equal">
      <formula>1</formula>
    </cfRule>
  </conditionalFormatting>
  <conditionalFormatting sqref="AK21">
    <cfRule type="cellIs" dxfId="182" priority="164" operator="equal">
      <formula>3</formula>
    </cfRule>
    <cfRule type="cellIs" dxfId="181" priority="165" operator="equal">
      <formula>2</formula>
    </cfRule>
    <cfRule type="cellIs" dxfId="180" priority="166" operator="equal">
      <formula>1</formula>
    </cfRule>
  </conditionalFormatting>
  <conditionalFormatting sqref="AI21:AJ21">
    <cfRule type="cellIs" dxfId="179" priority="167" operator="equal">
      <formula>3</formula>
    </cfRule>
    <cfRule type="cellIs" dxfId="178" priority="168" operator="equal">
      <formula>2</formula>
    </cfRule>
    <cfRule type="cellIs" dxfId="177" priority="169" operator="equal">
      <formula>1</formula>
    </cfRule>
  </conditionalFormatting>
  <conditionalFormatting sqref="AE21">
    <cfRule type="cellIs" dxfId="176" priority="161" operator="equal">
      <formula>3</formula>
    </cfRule>
    <cfRule type="cellIs" dxfId="175" priority="162" operator="equal">
      <formula>2</formula>
    </cfRule>
    <cfRule type="cellIs" dxfId="174" priority="163" operator="equal">
      <formula>1</formula>
    </cfRule>
  </conditionalFormatting>
  <conditionalFormatting sqref="AD21">
    <cfRule type="cellIs" dxfId="173" priority="158" operator="equal">
      <formula>3</formula>
    </cfRule>
    <cfRule type="cellIs" dxfId="172" priority="159" operator="equal">
      <formula>2</formula>
    </cfRule>
    <cfRule type="cellIs" dxfId="171" priority="160" operator="equal">
      <formula>1</formula>
    </cfRule>
  </conditionalFormatting>
  <conditionalFormatting sqref="AI26:AM26">
    <cfRule type="cellIs" dxfId="170" priority="155" operator="equal">
      <formula>3</formula>
    </cfRule>
    <cfRule type="cellIs" dxfId="169" priority="156" operator="equal">
      <formula>2</formula>
    </cfRule>
    <cfRule type="cellIs" dxfId="168" priority="157" operator="equal">
      <formula>1</formula>
    </cfRule>
  </conditionalFormatting>
  <conditionalFormatting sqref="AQ26:AR26">
    <cfRule type="cellIs" dxfId="167" priority="152" operator="equal">
      <formula>3</formula>
    </cfRule>
    <cfRule type="cellIs" dxfId="166" priority="153" operator="equal">
      <formula>2</formula>
    </cfRule>
    <cfRule type="cellIs" dxfId="165" priority="154" operator="equal">
      <formula>1</formula>
    </cfRule>
  </conditionalFormatting>
  <conditionalFormatting sqref="BE50:BG50">
    <cfRule type="cellIs" dxfId="164" priority="119" operator="equal">
      <formula>3</formula>
    </cfRule>
    <cfRule type="cellIs" dxfId="163" priority="120" operator="equal">
      <formula>2</formula>
    </cfRule>
    <cfRule type="cellIs" dxfId="162" priority="121" operator="equal">
      <formula>1</formula>
    </cfRule>
  </conditionalFormatting>
  <conditionalFormatting sqref="BH50:BL50">
    <cfRule type="cellIs" dxfId="161" priority="116" operator="equal">
      <formula>3</formula>
    </cfRule>
    <cfRule type="cellIs" dxfId="160" priority="117" operator="equal">
      <formula>2</formula>
    </cfRule>
    <cfRule type="cellIs" dxfId="159" priority="118" operator="equal">
      <formula>1</formula>
    </cfRule>
  </conditionalFormatting>
  <conditionalFormatting sqref="BM50">
    <cfRule type="cellIs" dxfId="158" priority="113" operator="equal">
      <formula>3</formula>
    </cfRule>
    <cfRule type="cellIs" dxfId="157" priority="114" operator="equal">
      <formula>2</formula>
    </cfRule>
    <cfRule type="cellIs" dxfId="156" priority="115" operator="equal">
      <formula>1</formula>
    </cfRule>
  </conditionalFormatting>
  <conditionalFormatting sqref="BN50">
    <cfRule type="cellIs" dxfId="155" priority="110" operator="equal">
      <formula>3</formula>
    </cfRule>
    <cfRule type="cellIs" dxfId="154" priority="111" operator="equal">
      <formula>2</formula>
    </cfRule>
    <cfRule type="cellIs" dxfId="153" priority="112" operator="equal">
      <formula>1</formula>
    </cfRule>
  </conditionalFormatting>
  <conditionalFormatting sqref="BR53:BV53">
    <cfRule type="cellIs" dxfId="152" priority="104" operator="equal">
      <formula>3</formula>
    </cfRule>
    <cfRule type="cellIs" dxfId="151" priority="105" operator="equal">
      <formula>2</formula>
    </cfRule>
    <cfRule type="cellIs" dxfId="150" priority="106" operator="equal">
      <formula>1</formula>
    </cfRule>
  </conditionalFormatting>
  <conditionalFormatting sqref="Y21">
    <cfRule type="cellIs" dxfId="149" priority="101" operator="equal">
      <formula>3</formula>
    </cfRule>
    <cfRule type="cellIs" dxfId="148" priority="102" operator="equal">
      <formula>2</formula>
    </cfRule>
    <cfRule type="cellIs" dxfId="147" priority="103" operator="equal">
      <formula>1</formula>
    </cfRule>
  </conditionalFormatting>
  <conditionalFormatting sqref="AP17:AW17 AA17:AC17">
    <cfRule type="cellIs" dxfId="146" priority="97" operator="equal">
      <formula>3</formula>
    </cfRule>
    <cfRule type="cellIs" dxfId="145" priority="98" operator="equal">
      <formula>2</formula>
    </cfRule>
    <cfRule type="cellIs" dxfId="144" priority="99" operator="equal">
      <formula>1</formula>
    </cfRule>
  </conditionalFormatting>
  <conditionalFormatting sqref="AN17:AO17">
    <cfRule type="cellIs" dxfId="143" priority="94" operator="equal">
      <formula>3</formula>
    </cfRule>
    <cfRule type="cellIs" dxfId="142" priority="95" operator="equal">
      <formula>2</formula>
    </cfRule>
    <cfRule type="cellIs" dxfId="141" priority="96" operator="equal">
      <formula>1</formula>
    </cfRule>
  </conditionalFormatting>
  <conditionalFormatting sqref="AG17:AH17">
    <cfRule type="cellIs" dxfId="140" priority="88" operator="equal">
      <formula>3</formula>
    </cfRule>
    <cfRule type="cellIs" dxfId="139" priority="89" operator="equal">
      <formula>2</formula>
    </cfRule>
    <cfRule type="cellIs" dxfId="138" priority="90" operator="equal">
      <formula>1</formula>
    </cfRule>
  </conditionalFormatting>
  <conditionalFormatting sqref="AF17">
    <cfRule type="cellIs" dxfId="137" priority="85" operator="equal">
      <formula>3</formula>
    </cfRule>
    <cfRule type="cellIs" dxfId="136" priority="86" operator="equal">
      <formula>2</formula>
    </cfRule>
    <cfRule type="cellIs" dxfId="135" priority="87" operator="equal">
      <formula>1</formula>
    </cfRule>
  </conditionalFormatting>
  <conditionalFormatting sqref="AI17:AL17">
    <cfRule type="cellIs" dxfId="134" priority="82" operator="equal">
      <formula>3</formula>
    </cfRule>
    <cfRule type="cellIs" dxfId="133" priority="83" operator="equal">
      <formula>2</formula>
    </cfRule>
    <cfRule type="cellIs" dxfId="132" priority="84" operator="equal">
      <formula>1</formula>
    </cfRule>
  </conditionalFormatting>
  <conditionalFormatting sqref="AM17">
    <cfRule type="cellIs" dxfId="131" priority="91" operator="equal">
      <formula>3</formula>
    </cfRule>
    <cfRule type="cellIs" dxfId="130" priority="92" operator="equal">
      <formula>2</formula>
    </cfRule>
    <cfRule type="cellIs" dxfId="129" priority="93" operator="equal">
      <formula>1</formula>
    </cfRule>
  </conditionalFormatting>
  <conditionalFormatting sqref="AE17">
    <cfRule type="cellIs" dxfId="128" priority="79" operator="equal">
      <formula>3</formula>
    </cfRule>
    <cfRule type="cellIs" dxfId="127" priority="80" operator="equal">
      <formula>2</formula>
    </cfRule>
    <cfRule type="cellIs" dxfId="126" priority="81" operator="equal">
      <formula>1</formula>
    </cfRule>
  </conditionalFormatting>
  <conditionalFormatting sqref="AD17">
    <cfRule type="cellIs" dxfId="125" priority="76" operator="equal">
      <formula>3</formula>
    </cfRule>
    <cfRule type="cellIs" dxfId="124" priority="77" operator="equal">
      <formula>2</formula>
    </cfRule>
    <cfRule type="cellIs" dxfId="123" priority="78" operator="equal">
      <formula>1</formula>
    </cfRule>
  </conditionalFormatting>
  <conditionalFormatting sqref="AP18:AW18 AA18:AC18">
    <cfRule type="cellIs" dxfId="122" priority="73" operator="equal">
      <formula>3</formula>
    </cfRule>
    <cfRule type="cellIs" dxfId="121" priority="74" operator="equal">
      <formula>2</formula>
    </cfRule>
    <cfRule type="cellIs" dxfId="120" priority="75" operator="equal">
      <formula>1</formula>
    </cfRule>
  </conditionalFormatting>
  <conditionalFormatting sqref="AN18:AO18">
    <cfRule type="cellIs" dxfId="119" priority="70" operator="equal">
      <formula>3</formula>
    </cfRule>
    <cfRule type="cellIs" dxfId="118" priority="71" operator="equal">
      <formula>2</formula>
    </cfRule>
    <cfRule type="cellIs" dxfId="117" priority="72" operator="equal">
      <formula>1</formula>
    </cfRule>
  </conditionalFormatting>
  <conditionalFormatting sqref="AG18:AH18">
    <cfRule type="cellIs" dxfId="116" priority="64" operator="equal">
      <formula>3</formula>
    </cfRule>
    <cfRule type="cellIs" dxfId="115" priority="65" operator="equal">
      <formula>2</formula>
    </cfRule>
    <cfRule type="cellIs" dxfId="114" priority="66" operator="equal">
      <formula>1</formula>
    </cfRule>
  </conditionalFormatting>
  <conditionalFormatting sqref="AF18">
    <cfRule type="cellIs" dxfId="113" priority="61" operator="equal">
      <formula>3</formula>
    </cfRule>
    <cfRule type="cellIs" dxfId="112" priority="62" operator="equal">
      <formula>2</formula>
    </cfRule>
    <cfRule type="cellIs" dxfId="111" priority="63" operator="equal">
      <formula>1</formula>
    </cfRule>
  </conditionalFormatting>
  <conditionalFormatting sqref="AI18:AL18">
    <cfRule type="cellIs" dxfId="110" priority="58" operator="equal">
      <formula>3</formula>
    </cfRule>
    <cfRule type="cellIs" dxfId="109" priority="59" operator="equal">
      <formula>2</formula>
    </cfRule>
    <cfRule type="cellIs" dxfId="108" priority="60" operator="equal">
      <formula>1</formula>
    </cfRule>
  </conditionalFormatting>
  <conditionalFormatting sqref="AM18">
    <cfRule type="cellIs" dxfId="107" priority="67" operator="equal">
      <formula>3</formula>
    </cfRule>
    <cfRule type="cellIs" dxfId="106" priority="68" operator="equal">
      <formula>2</formula>
    </cfRule>
    <cfRule type="cellIs" dxfId="105" priority="69" operator="equal">
      <formula>1</formula>
    </cfRule>
  </conditionalFormatting>
  <conditionalFormatting sqref="AE18">
    <cfRule type="cellIs" dxfId="104" priority="55" operator="equal">
      <formula>3</formula>
    </cfRule>
    <cfRule type="cellIs" dxfId="103" priority="56" operator="equal">
      <formula>2</formula>
    </cfRule>
    <cfRule type="cellIs" dxfId="102" priority="57" operator="equal">
      <formula>1</formula>
    </cfRule>
  </conditionalFormatting>
  <conditionalFormatting sqref="AD18">
    <cfRule type="cellIs" dxfId="101" priority="52" operator="equal">
      <formula>3</formula>
    </cfRule>
    <cfRule type="cellIs" dxfId="100" priority="53" operator="equal">
      <formula>2</formula>
    </cfRule>
    <cfRule type="cellIs" dxfId="99" priority="54" operator="equal">
      <formula>1</formula>
    </cfRule>
  </conditionalFormatting>
  <conditionalFormatting sqref="BM51:BQ51">
    <cfRule type="cellIs" dxfId="98" priority="49" operator="equal">
      <formula>3</formula>
    </cfRule>
    <cfRule type="cellIs" dxfId="97" priority="50" operator="equal">
      <formula>2</formula>
    </cfRule>
    <cfRule type="cellIs" dxfId="96" priority="51" operator="equal">
      <formula>1</formula>
    </cfRule>
  </conditionalFormatting>
  <conditionalFormatting sqref="BR51:BV51">
    <cfRule type="cellIs" dxfId="95" priority="46" operator="equal">
      <formula>3</formula>
    </cfRule>
    <cfRule type="cellIs" dxfId="94" priority="47" operator="equal">
      <formula>2</formula>
    </cfRule>
    <cfRule type="cellIs" dxfId="93" priority="48" operator="equal">
      <formula>1</formula>
    </cfRule>
  </conditionalFormatting>
  <conditionalFormatting sqref="BD19">
    <cfRule type="cellIs" dxfId="92" priority="34" operator="equal">
      <formula>3</formula>
    </cfRule>
    <cfRule type="cellIs" dxfId="91" priority="35" operator="equal">
      <formula>2</formula>
    </cfRule>
    <cfRule type="cellIs" dxfId="90" priority="36" operator="equal">
      <formula>1</formula>
    </cfRule>
  </conditionalFormatting>
  <conditionalFormatting sqref="BE19">
    <cfRule type="cellIs" dxfId="89" priority="31" operator="equal">
      <formula>3</formula>
    </cfRule>
    <cfRule type="cellIs" dxfId="88" priority="32" operator="equal">
      <formula>2</formula>
    </cfRule>
    <cfRule type="cellIs" dxfId="87" priority="33" operator="equal">
      <formula>1</formula>
    </cfRule>
  </conditionalFormatting>
  <conditionalFormatting sqref="BC17:BG17">
    <cfRule type="cellIs" dxfId="86" priority="28" operator="equal">
      <formula>3</formula>
    </cfRule>
    <cfRule type="cellIs" dxfId="85" priority="29" operator="equal">
      <formula>2</formula>
    </cfRule>
    <cfRule type="cellIs" dxfId="84" priority="30" operator="equal">
      <formula>1</formula>
    </cfRule>
  </conditionalFormatting>
  <conditionalFormatting sqref="BF19:BG19">
    <cfRule type="cellIs" dxfId="83" priority="40" operator="equal">
      <formula>3</formula>
    </cfRule>
    <cfRule type="cellIs" dxfId="82" priority="41" operator="equal">
      <formula>2</formula>
    </cfRule>
    <cfRule type="cellIs" dxfId="81" priority="42" operator="equal">
      <formula>1</formula>
    </cfRule>
  </conditionalFormatting>
  <conditionalFormatting sqref="BC19">
    <cfRule type="cellIs" dxfId="80" priority="37" operator="equal">
      <formula>3</formula>
    </cfRule>
    <cfRule type="cellIs" dxfId="79" priority="38" operator="equal">
      <formula>2</formula>
    </cfRule>
    <cfRule type="cellIs" dxfId="78" priority="39" operator="equal">
      <formula>1</formula>
    </cfRule>
  </conditionalFormatting>
  <conditionalFormatting sqref="BC25:BL25">
    <cfRule type="cellIs" dxfId="77" priority="25" operator="equal">
      <formula>3</formula>
    </cfRule>
    <cfRule type="cellIs" dxfId="76" priority="26" operator="equal">
      <formula>2</formula>
    </cfRule>
    <cfRule type="cellIs" dxfId="75" priority="27" operator="equal">
      <formula>1</formula>
    </cfRule>
  </conditionalFormatting>
  <conditionalFormatting sqref="BH43:BL44">
    <cfRule type="cellIs" dxfId="74" priority="22" operator="equal">
      <formula>3</formula>
    </cfRule>
    <cfRule type="cellIs" dxfId="73" priority="23" operator="equal">
      <formula>2</formula>
    </cfRule>
    <cfRule type="cellIs" dxfId="72" priority="24" operator="equal">
      <formula>1</formula>
    </cfRule>
  </conditionalFormatting>
  <conditionalFormatting sqref="BM43:BQ43 BM44:BO44">
    <cfRule type="cellIs" dxfId="71" priority="19" operator="equal">
      <formula>3</formula>
    </cfRule>
    <cfRule type="cellIs" dxfId="70" priority="20" operator="equal">
      <formula>2</formula>
    </cfRule>
    <cfRule type="cellIs" dxfId="69" priority="21" operator="equal">
      <formula>1</formula>
    </cfRule>
  </conditionalFormatting>
  <conditionalFormatting sqref="BP44:BQ44">
    <cfRule type="cellIs" dxfId="68" priority="16" operator="equal">
      <formula>3</formula>
    </cfRule>
    <cfRule type="cellIs" dxfId="67" priority="17" operator="equal">
      <formula>2</formula>
    </cfRule>
    <cfRule type="cellIs" dxfId="66" priority="18" operator="equal">
      <formula>1</formula>
    </cfRule>
  </conditionalFormatting>
  <conditionalFormatting sqref="BW51:BX51">
    <cfRule type="cellIs" dxfId="65" priority="13" operator="equal">
      <formula>3</formula>
    </cfRule>
    <cfRule type="cellIs" dxfId="64" priority="14" operator="equal">
      <formula>2</formula>
    </cfRule>
    <cfRule type="cellIs" dxfId="63" priority="15" operator="equal">
      <formula>1</formula>
    </cfRule>
  </conditionalFormatting>
  <conditionalFormatting sqref="BY51:CC51">
    <cfRule type="cellIs" dxfId="62" priority="10" operator="equal">
      <formula>3</formula>
    </cfRule>
    <cfRule type="cellIs" dxfId="61" priority="11" operator="equal">
      <formula>2</formula>
    </cfRule>
    <cfRule type="cellIs" dxfId="60" priority="12" operator="equal">
      <formula>1</formula>
    </cfRule>
  </conditionalFormatting>
  <conditionalFormatting sqref="CD51:CF51">
    <cfRule type="cellIs" dxfId="59" priority="7" operator="equal">
      <formula>3</formula>
    </cfRule>
    <cfRule type="cellIs" dxfId="58" priority="8" operator="equal">
      <formula>2</formula>
    </cfRule>
    <cfRule type="cellIs" dxfId="57" priority="9" operator="equal">
      <formula>1</formula>
    </cfRule>
  </conditionalFormatting>
  <conditionalFormatting sqref="BR51:BV51">
    <cfRule type="cellIs" dxfId="56" priority="4" operator="equal">
      <formula>3</formula>
    </cfRule>
    <cfRule type="cellIs" dxfId="55" priority="5" operator="equal">
      <formula>2</formula>
    </cfRule>
    <cfRule type="cellIs" dxfId="54" priority="6" operator="equal">
      <formula>1</formula>
    </cfRule>
  </conditionalFormatting>
  <conditionalFormatting sqref="BW51:CA51">
    <cfRule type="cellIs" dxfId="53" priority="1" operator="equal">
      <formula>3</formula>
    </cfRule>
    <cfRule type="cellIs" dxfId="52" priority="2" operator="equal">
      <formula>2</formula>
    </cfRule>
    <cfRule type="cellIs" dxfId="51" priority="3" operator="equal">
      <formula>1</formula>
    </cfRule>
  </conditionalFormatting>
  <conditionalFormatting sqref="T16:CZ19 T5:CZ11">
    <cfRule type="cellIs" dxfId="50" priority="785" operator="equal">
      <formula>3</formula>
    </cfRule>
    <cfRule type="cellIs" dxfId="49" priority="786" operator="equal">
      <formula>2</formula>
    </cfRule>
    <cfRule type="cellIs" dxfId="48" priority="787" operator="equal">
      <formula>1</formula>
    </cfRule>
  </conditionalFormatting>
  <dataValidations count="2">
    <dataValidation type="list" allowBlank="1" showInputMessage="1" showErrorMessage="1" sqref="J5:N5">
      <formula1>"1.예정,2.진행,3완료"</formula1>
    </dataValidation>
    <dataValidation type="list" allowBlank="1" showInputMessage="1" showErrorMessage="1" sqref="J6:O11 J16:O54">
      <formula1>"1.예정,2.진행,3.완료"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showGridLines="0" zoomScale="85" zoomScaleNormal="85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U12" sqref="U12:U16"/>
    </sheetView>
  </sheetViews>
  <sheetFormatPr defaultRowHeight="16.5" x14ac:dyDescent="0.3"/>
  <cols>
    <col min="2" max="2" width="3.5" customWidth="1"/>
    <col min="3" max="3" width="14.875" bestFit="1" customWidth="1"/>
    <col min="4" max="4" width="19.625" bestFit="1" customWidth="1"/>
    <col min="5" max="5" width="16.25" bestFit="1" customWidth="1"/>
    <col min="6" max="6" width="16.25" customWidth="1"/>
    <col min="7" max="7" width="8.75" customWidth="1"/>
    <col min="9" max="9" width="8.75" customWidth="1"/>
  </cols>
  <sheetData>
    <row r="1" spans="1:28" x14ac:dyDescent="0.3">
      <c r="A1" s="1" t="s">
        <v>0</v>
      </c>
      <c r="B1" s="2"/>
      <c r="C1" s="3">
        <v>43248.34473449074</v>
      </c>
      <c r="D1" s="4"/>
      <c r="E1" s="4"/>
      <c r="F1" s="4"/>
      <c r="G1" s="5">
        <v>43234</v>
      </c>
      <c r="H1" s="5">
        <f t="shared" ref="H1:AA1" si="0">G2+3</f>
        <v>43241</v>
      </c>
      <c r="I1" s="5">
        <f t="shared" si="0"/>
        <v>43248</v>
      </c>
      <c r="J1" s="5">
        <f t="shared" si="0"/>
        <v>43255</v>
      </c>
      <c r="K1" s="5">
        <f t="shared" si="0"/>
        <v>43262</v>
      </c>
      <c r="L1" s="5">
        <f t="shared" si="0"/>
        <v>43269</v>
      </c>
      <c r="M1" s="5">
        <f t="shared" si="0"/>
        <v>43276</v>
      </c>
      <c r="N1" s="5">
        <f t="shared" si="0"/>
        <v>43283</v>
      </c>
      <c r="O1" s="5">
        <f t="shared" si="0"/>
        <v>43290</v>
      </c>
      <c r="P1" s="5">
        <f t="shared" si="0"/>
        <v>43297</v>
      </c>
      <c r="Q1" s="5">
        <f t="shared" si="0"/>
        <v>43304</v>
      </c>
      <c r="R1" s="5">
        <f t="shared" si="0"/>
        <v>43311</v>
      </c>
      <c r="S1" s="5">
        <f t="shared" si="0"/>
        <v>43318</v>
      </c>
      <c r="T1" s="5">
        <f t="shared" si="0"/>
        <v>43325</v>
      </c>
      <c r="U1" s="5">
        <f t="shared" si="0"/>
        <v>43332</v>
      </c>
      <c r="V1" s="5">
        <f t="shared" si="0"/>
        <v>43339</v>
      </c>
      <c r="W1" s="5">
        <f t="shared" si="0"/>
        <v>43346</v>
      </c>
      <c r="X1" s="5">
        <f t="shared" si="0"/>
        <v>43353</v>
      </c>
      <c r="Y1" s="5">
        <f t="shared" si="0"/>
        <v>43360</v>
      </c>
      <c r="Z1" s="5">
        <f t="shared" si="0"/>
        <v>43367</v>
      </c>
      <c r="AA1" s="5">
        <f t="shared" si="0"/>
        <v>43374</v>
      </c>
    </row>
    <row r="2" spans="1:28" x14ac:dyDescent="0.3">
      <c r="A2" s="1" t="s">
        <v>1</v>
      </c>
      <c r="B2" s="2"/>
      <c r="C2" s="6">
        <f ca="1">NOW()</f>
        <v>43248.802342129631</v>
      </c>
      <c r="D2" s="4"/>
      <c r="E2" s="4"/>
      <c r="F2" s="4"/>
      <c r="G2" s="5">
        <f t="shared" ref="G2:AA2" si="1">G1+4</f>
        <v>43238</v>
      </c>
      <c r="H2" s="5">
        <f t="shared" si="1"/>
        <v>43245</v>
      </c>
      <c r="I2" s="5">
        <f t="shared" si="1"/>
        <v>43252</v>
      </c>
      <c r="J2" s="5">
        <f t="shared" si="1"/>
        <v>43259</v>
      </c>
      <c r="K2" s="5">
        <f t="shared" si="1"/>
        <v>43266</v>
      </c>
      <c r="L2" s="5">
        <f t="shared" si="1"/>
        <v>43273</v>
      </c>
      <c r="M2" s="5">
        <f t="shared" si="1"/>
        <v>43280</v>
      </c>
      <c r="N2" s="5">
        <f t="shared" si="1"/>
        <v>43287</v>
      </c>
      <c r="O2" s="5">
        <f t="shared" si="1"/>
        <v>43294</v>
      </c>
      <c r="P2" s="5">
        <f t="shared" si="1"/>
        <v>43301</v>
      </c>
      <c r="Q2" s="5">
        <f t="shared" si="1"/>
        <v>43308</v>
      </c>
      <c r="R2" s="5">
        <f t="shared" si="1"/>
        <v>43315</v>
      </c>
      <c r="S2" s="5">
        <f t="shared" si="1"/>
        <v>43322</v>
      </c>
      <c r="T2" s="5">
        <f t="shared" si="1"/>
        <v>43329</v>
      </c>
      <c r="U2" s="5">
        <f t="shared" si="1"/>
        <v>43336</v>
      </c>
      <c r="V2" s="5">
        <f t="shared" si="1"/>
        <v>43343</v>
      </c>
      <c r="W2" s="5">
        <f t="shared" si="1"/>
        <v>43350</v>
      </c>
      <c r="X2" s="5">
        <f t="shared" si="1"/>
        <v>43357</v>
      </c>
      <c r="Y2" s="5">
        <f t="shared" si="1"/>
        <v>43364</v>
      </c>
      <c r="Z2" s="5">
        <f t="shared" si="1"/>
        <v>43371</v>
      </c>
      <c r="AA2" s="5">
        <f t="shared" si="1"/>
        <v>43378</v>
      </c>
    </row>
    <row r="3" spans="1:28" ht="20.25" x14ac:dyDescent="0.3">
      <c r="A3" s="225" t="s">
        <v>27</v>
      </c>
      <c r="B3" s="226"/>
      <c r="C3" s="226"/>
      <c r="D3" s="226"/>
      <c r="E3" s="226"/>
      <c r="F3" s="226"/>
      <c r="G3" s="7" t="s">
        <v>2</v>
      </c>
      <c r="H3" s="8"/>
      <c r="I3" s="8"/>
      <c r="J3" s="7" t="s">
        <v>3</v>
      </c>
      <c r="K3" s="8"/>
      <c r="L3" s="8"/>
      <c r="M3" s="9"/>
      <c r="N3" s="7" t="s">
        <v>4</v>
      </c>
      <c r="O3" s="8"/>
      <c r="P3" s="8"/>
      <c r="Q3" s="8"/>
      <c r="R3" s="9"/>
      <c r="S3" s="7" t="s">
        <v>5</v>
      </c>
      <c r="T3" s="8"/>
      <c r="U3" s="8"/>
      <c r="V3" s="8"/>
      <c r="W3" s="9"/>
      <c r="X3" s="8"/>
      <c r="Y3" s="8"/>
      <c r="Z3" s="8"/>
      <c r="AA3" s="9"/>
    </row>
    <row r="4" spans="1:28" x14ac:dyDescent="0.3">
      <c r="A4" s="10"/>
      <c r="B4" s="11"/>
      <c r="C4" s="11"/>
      <c r="D4" s="11"/>
      <c r="E4" s="12"/>
      <c r="F4" s="12"/>
      <c r="G4" s="13" t="str">
        <f t="shared" ref="G4:AA4" si="2">MONTH(G1)&amp;"/"&amp;DAY(G1)&amp;"~"&amp;MONTH(G2)&amp;"/"&amp;DAY(G2)</f>
        <v>5/14~5/18</v>
      </c>
      <c r="H4" s="13" t="str">
        <f t="shared" si="2"/>
        <v>5/21~5/25</v>
      </c>
      <c r="I4" s="13" t="str">
        <f t="shared" si="2"/>
        <v>5/28~6/1</v>
      </c>
      <c r="J4" s="13" t="str">
        <f t="shared" si="2"/>
        <v>6/4~6/8</v>
      </c>
      <c r="K4" s="13" t="str">
        <f t="shared" si="2"/>
        <v>6/11~6/15</v>
      </c>
      <c r="L4" s="13" t="str">
        <f t="shared" si="2"/>
        <v>6/18~6/22</v>
      </c>
      <c r="M4" s="13" t="str">
        <f t="shared" si="2"/>
        <v>6/25~6/29</v>
      </c>
      <c r="N4" s="13" t="str">
        <f t="shared" si="2"/>
        <v>7/2~7/6</v>
      </c>
      <c r="O4" s="13" t="str">
        <f t="shared" si="2"/>
        <v>7/9~7/13</v>
      </c>
      <c r="P4" s="13" t="str">
        <f t="shared" si="2"/>
        <v>7/16~7/20</v>
      </c>
      <c r="Q4" s="13" t="str">
        <f t="shared" si="2"/>
        <v>7/23~7/27</v>
      </c>
      <c r="R4" s="13" t="str">
        <f t="shared" si="2"/>
        <v>7/30~8/3</v>
      </c>
      <c r="S4" s="13" t="str">
        <f t="shared" si="2"/>
        <v>8/6~8/10</v>
      </c>
      <c r="T4" s="13" t="str">
        <f t="shared" si="2"/>
        <v>8/13~8/17</v>
      </c>
      <c r="U4" s="13" t="str">
        <f t="shared" si="2"/>
        <v>8/20~8/24</v>
      </c>
      <c r="V4" s="13" t="str">
        <f t="shared" si="2"/>
        <v>8/27~8/31</v>
      </c>
      <c r="W4" s="13" t="str">
        <f t="shared" si="2"/>
        <v>9/3~9/7</v>
      </c>
      <c r="X4" s="13" t="str">
        <f t="shared" si="2"/>
        <v>9/10~9/14</v>
      </c>
      <c r="Y4" s="13" t="str">
        <f t="shared" si="2"/>
        <v>9/17~9/21</v>
      </c>
      <c r="Z4" s="13" t="str">
        <f t="shared" si="2"/>
        <v>9/24~9/28</v>
      </c>
      <c r="AA4" s="13" t="str">
        <f t="shared" si="2"/>
        <v>10/1~10/5</v>
      </c>
    </row>
    <row r="5" spans="1:28" x14ac:dyDescent="0.3">
      <c r="A5" s="14" t="s">
        <v>28</v>
      </c>
      <c r="B5" s="15"/>
      <c r="C5" s="15"/>
      <c r="D5" s="16" t="s">
        <v>29</v>
      </c>
      <c r="E5" s="16" t="s">
        <v>30</v>
      </c>
      <c r="F5" s="16" t="s">
        <v>31</v>
      </c>
      <c r="G5" s="17">
        <v>1</v>
      </c>
      <c r="H5" s="18">
        <f>G5+1</f>
        <v>2</v>
      </c>
      <c r="I5" s="18">
        <f>H5+1</f>
        <v>3</v>
      </c>
      <c r="J5" s="18">
        <f t="shared" ref="J5:W5" si="3">I5+1</f>
        <v>4</v>
      </c>
      <c r="K5" s="18">
        <f t="shared" si="3"/>
        <v>5</v>
      </c>
      <c r="L5" s="18">
        <f t="shared" si="3"/>
        <v>6</v>
      </c>
      <c r="M5" s="18">
        <f t="shared" si="3"/>
        <v>7</v>
      </c>
      <c r="N5" s="18">
        <f t="shared" si="3"/>
        <v>8</v>
      </c>
      <c r="O5" s="18">
        <f t="shared" si="3"/>
        <v>9</v>
      </c>
      <c r="P5" s="18">
        <f t="shared" si="3"/>
        <v>10</v>
      </c>
      <c r="Q5" s="18">
        <f t="shared" si="3"/>
        <v>11</v>
      </c>
      <c r="R5" s="18">
        <f t="shared" si="3"/>
        <v>12</v>
      </c>
      <c r="S5" s="18">
        <f t="shared" si="3"/>
        <v>13</v>
      </c>
      <c r="T5" s="18">
        <f t="shared" si="3"/>
        <v>14</v>
      </c>
      <c r="U5" s="18">
        <f t="shared" si="3"/>
        <v>15</v>
      </c>
      <c r="V5" s="18">
        <f t="shared" si="3"/>
        <v>16</v>
      </c>
      <c r="W5" s="18">
        <f t="shared" si="3"/>
        <v>17</v>
      </c>
      <c r="X5" s="18"/>
      <c r="Y5" s="18"/>
      <c r="Z5" s="18"/>
      <c r="AA5" s="19"/>
    </row>
    <row r="6" spans="1:28" x14ac:dyDescent="0.3">
      <c r="A6" s="20" t="s">
        <v>7</v>
      </c>
      <c r="B6" s="20"/>
      <c r="C6" s="20"/>
      <c r="D6" s="20" t="s">
        <v>8</v>
      </c>
      <c r="E6" s="21" t="s">
        <v>9</v>
      </c>
      <c r="F6" s="22"/>
      <c r="G6" s="23">
        <v>2</v>
      </c>
      <c r="H6" s="24">
        <v>2</v>
      </c>
      <c r="I6" s="25">
        <v>2</v>
      </c>
      <c r="J6" s="26">
        <v>2</v>
      </c>
      <c r="K6" s="24">
        <v>2</v>
      </c>
      <c r="L6" s="24">
        <v>2</v>
      </c>
      <c r="M6" s="27">
        <v>2</v>
      </c>
      <c r="N6" s="28">
        <v>2</v>
      </c>
      <c r="O6" s="24">
        <v>2</v>
      </c>
      <c r="P6" s="24">
        <v>2</v>
      </c>
      <c r="Q6" s="29">
        <v>2</v>
      </c>
      <c r="R6" s="27">
        <v>2</v>
      </c>
      <c r="S6" s="30">
        <v>2</v>
      </c>
      <c r="T6" s="31">
        <v>2</v>
      </c>
      <c r="U6" s="31">
        <v>2</v>
      </c>
      <c r="V6" s="24">
        <v>2</v>
      </c>
      <c r="W6" s="32">
        <v>2</v>
      </c>
      <c r="X6" s="31"/>
      <c r="Y6" s="31"/>
      <c r="Z6" s="24"/>
      <c r="AA6" s="32"/>
      <c r="AB6" s="33"/>
    </row>
    <row r="7" spans="1:28" x14ac:dyDescent="0.3">
      <c r="A7" s="20" t="s">
        <v>7</v>
      </c>
      <c r="B7" s="20"/>
      <c r="C7" s="20"/>
      <c r="D7" s="20" t="s">
        <v>10</v>
      </c>
      <c r="E7" s="21" t="s">
        <v>11</v>
      </c>
      <c r="F7" s="22">
        <f>SUM(G7:W7)/4</f>
        <v>4</v>
      </c>
      <c r="G7" s="34"/>
      <c r="H7" s="24">
        <v>1</v>
      </c>
      <c r="I7" s="35">
        <v>1</v>
      </c>
      <c r="J7" s="36">
        <v>1</v>
      </c>
      <c r="K7" s="37">
        <v>1</v>
      </c>
      <c r="L7" s="37">
        <v>1</v>
      </c>
      <c r="M7" s="38">
        <v>1</v>
      </c>
      <c r="N7" s="39">
        <v>1</v>
      </c>
      <c r="O7" s="37">
        <v>1</v>
      </c>
      <c r="P7" s="37">
        <v>1</v>
      </c>
      <c r="Q7" s="40">
        <v>1</v>
      </c>
      <c r="R7" s="38">
        <v>1</v>
      </c>
      <c r="S7" s="39">
        <v>1</v>
      </c>
      <c r="T7" s="37">
        <v>1</v>
      </c>
      <c r="U7" s="37">
        <v>1</v>
      </c>
      <c r="V7" s="37">
        <v>1</v>
      </c>
      <c r="W7" s="41">
        <v>1</v>
      </c>
      <c r="X7" s="37"/>
      <c r="Y7" s="37"/>
      <c r="Z7" s="37"/>
      <c r="AA7" s="41"/>
      <c r="AB7" s="42"/>
    </row>
    <row r="8" spans="1:28" x14ac:dyDescent="0.3">
      <c r="A8" s="20" t="s">
        <v>12</v>
      </c>
      <c r="B8" s="20"/>
      <c r="C8" s="20"/>
      <c r="D8" s="20" t="s">
        <v>13</v>
      </c>
      <c r="E8" s="21" t="s">
        <v>14</v>
      </c>
      <c r="F8" s="22">
        <f>SUM(G8:W8)/4</f>
        <v>3.75</v>
      </c>
      <c r="G8" s="23"/>
      <c r="H8" s="24"/>
      <c r="I8" s="25">
        <v>1</v>
      </c>
      <c r="J8" s="26">
        <v>1</v>
      </c>
      <c r="K8" s="24">
        <v>1</v>
      </c>
      <c r="L8" s="24">
        <v>1</v>
      </c>
      <c r="M8" s="43">
        <v>1</v>
      </c>
      <c r="N8" s="28">
        <v>1</v>
      </c>
      <c r="O8" s="24">
        <v>1</v>
      </c>
      <c r="P8" s="24">
        <v>1</v>
      </c>
      <c r="Q8" s="44">
        <v>1</v>
      </c>
      <c r="R8" s="43">
        <v>1</v>
      </c>
      <c r="S8" s="28">
        <v>1</v>
      </c>
      <c r="T8" s="24">
        <v>1</v>
      </c>
      <c r="U8" s="24">
        <v>1</v>
      </c>
      <c r="V8" s="24">
        <v>1</v>
      </c>
      <c r="W8" s="25">
        <v>1</v>
      </c>
      <c r="X8" s="24"/>
      <c r="Y8" s="24"/>
      <c r="Z8" s="24"/>
      <c r="AA8" s="25"/>
      <c r="AB8" s="42"/>
    </row>
    <row r="9" spans="1:28" x14ac:dyDescent="0.3">
      <c r="A9" s="20" t="s">
        <v>12</v>
      </c>
      <c r="B9" s="20"/>
      <c r="C9" s="20"/>
      <c r="D9" s="20" t="s">
        <v>15</v>
      </c>
      <c r="E9" s="21" t="s">
        <v>16</v>
      </c>
      <c r="F9" s="22"/>
      <c r="G9" s="23">
        <v>1</v>
      </c>
      <c r="H9" s="24">
        <v>1</v>
      </c>
      <c r="I9" s="25">
        <v>1</v>
      </c>
      <c r="J9" s="26"/>
      <c r="K9" s="24"/>
      <c r="L9" s="24"/>
      <c r="M9" s="43"/>
      <c r="N9" s="28"/>
      <c r="O9" s="24"/>
      <c r="P9" s="24"/>
      <c r="Q9" s="44"/>
      <c r="R9" s="43"/>
      <c r="S9" s="28"/>
      <c r="T9" s="24"/>
      <c r="U9" s="24"/>
      <c r="V9" s="24"/>
      <c r="W9" s="25"/>
      <c r="X9" s="24"/>
      <c r="Y9" s="24"/>
      <c r="Z9" s="24"/>
      <c r="AA9" s="25"/>
      <c r="AB9" s="42"/>
    </row>
    <row r="10" spans="1:28" x14ac:dyDescent="0.3">
      <c r="A10" s="20" t="s">
        <v>12</v>
      </c>
      <c r="B10" s="20"/>
      <c r="C10" s="20"/>
      <c r="D10" s="20" t="s">
        <v>17</v>
      </c>
      <c r="E10" s="21" t="s">
        <v>16</v>
      </c>
      <c r="F10" s="22"/>
      <c r="G10" s="23"/>
      <c r="H10" s="24"/>
      <c r="I10" s="25">
        <v>1</v>
      </c>
      <c r="J10" s="26">
        <v>1</v>
      </c>
      <c r="K10" s="24"/>
      <c r="L10" s="24"/>
      <c r="M10" s="43"/>
      <c r="N10" s="28"/>
      <c r="O10" s="24"/>
      <c r="P10" s="24"/>
      <c r="Q10" s="44"/>
      <c r="R10" s="43"/>
      <c r="S10" s="28"/>
      <c r="T10" s="24"/>
      <c r="U10" s="24"/>
      <c r="V10" s="24"/>
      <c r="W10" s="25"/>
      <c r="X10" s="24"/>
      <c r="Y10" s="24"/>
      <c r="Z10" s="24"/>
      <c r="AA10" s="25"/>
      <c r="AB10" s="42"/>
    </row>
    <row r="11" spans="1:28" x14ac:dyDescent="0.3">
      <c r="A11" s="20" t="s">
        <v>18</v>
      </c>
      <c r="B11" s="20"/>
      <c r="C11" s="20"/>
      <c r="D11" s="20" t="s">
        <v>19</v>
      </c>
      <c r="E11" s="21" t="s">
        <v>14</v>
      </c>
      <c r="F11" s="22">
        <f t="shared" ref="F11:F16" si="4">SUM(G11:W11)/4</f>
        <v>4</v>
      </c>
      <c r="G11" s="23"/>
      <c r="H11" s="24">
        <v>1</v>
      </c>
      <c r="I11" s="25">
        <v>1</v>
      </c>
      <c r="J11" s="26">
        <v>1</v>
      </c>
      <c r="K11" s="24">
        <v>1</v>
      </c>
      <c r="L11" s="24">
        <v>1</v>
      </c>
      <c r="M11" s="43">
        <v>1</v>
      </c>
      <c r="N11" s="28">
        <v>1</v>
      </c>
      <c r="O11" s="24">
        <v>1</v>
      </c>
      <c r="P11" s="24">
        <v>1</v>
      </c>
      <c r="Q11" s="44">
        <v>1</v>
      </c>
      <c r="R11" s="43">
        <v>1</v>
      </c>
      <c r="S11" s="28">
        <v>1</v>
      </c>
      <c r="T11" s="24">
        <v>1</v>
      </c>
      <c r="U11" s="24">
        <v>1</v>
      </c>
      <c r="V11" s="24">
        <v>1</v>
      </c>
      <c r="W11" s="25">
        <v>1</v>
      </c>
      <c r="X11" s="24"/>
      <c r="Y11" s="24"/>
      <c r="Z11" s="24"/>
      <c r="AA11" s="25"/>
      <c r="AB11" s="33"/>
    </row>
    <row r="12" spans="1:28" x14ac:dyDescent="0.3">
      <c r="A12" s="20" t="s">
        <v>18</v>
      </c>
      <c r="B12" s="20"/>
      <c r="C12" s="20"/>
      <c r="D12" s="20" t="s">
        <v>20</v>
      </c>
      <c r="E12" s="21" t="s">
        <v>16</v>
      </c>
      <c r="F12" s="22">
        <f t="shared" si="4"/>
        <v>3.25</v>
      </c>
      <c r="G12" s="23"/>
      <c r="H12" s="24"/>
      <c r="I12" s="25">
        <v>1</v>
      </c>
      <c r="J12" s="26">
        <v>1</v>
      </c>
      <c r="K12" s="24">
        <v>1</v>
      </c>
      <c r="L12" s="24">
        <v>1</v>
      </c>
      <c r="M12" s="43">
        <v>1</v>
      </c>
      <c r="N12" s="28">
        <v>1</v>
      </c>
      <c r="O12" s="24">
        <v>1</v>
      </c>
      <c r="P12" s="24">
        <v>1</v>
      </c>
      <c r="Q12" s="44">
        <v>1</v>
      </c>
      <c r="R12" s="43">
        <v>1</v>
      </c>
      <c r="S12" s="28">
        <v>1</v>
      </c>
      <c r="T12" s="24">
        <v>1</v>
      </c>
      <c r="U12" s="24">
        <v>1</v>
      </c>
      <c r="V12" s="24"/>
      <c r="W12" s="25"/>
      <c r="X12" s="24"/>
      <c r="Y12" s="24"/>
      <c r="Z12" s="24"/>
      <c r="AA12" s="25"/>
      <c r="AB12" s="33"/>
    </row>
    <row r="13" spans="1:28" x14ac:dyDescent="0.3">
      <c r="A13" s="20" t="s">
        <v>18</v>
      </c>
      <c r="B13" s="20"/>
      <c r="C13" s="20"/>
      <c r="D13" s="20" t="s">
        <v>21</v>
      </c>
      <c r="E13" s="21" t="s">
        <v>16</v>
      </c>
      <c r="F13" s="22">
        <f t="shared" si="4"/>
        <v>3</v>
      </c>
      <c r="G13" s="23"/>
      <c r="H13" s="24"/>
      <c r="I13" s="25">
        <v>1</v>
      </c>
      <c r="J13" s="26">
        <v>1</v>
      </c>
      <c r="K13" s="24">
        <v>1</v>
      </c>
      <c r="L13" s="24">
        <v>1</v>
      </c>
      <c r="M13" s="43">
        <v>1</v>
      </c>
      <c r="N13" s="28">
        <v>1</v>
      </c>
      <c r="O13" s="24">
        <v>1</v>
      </c>
      <c r="P13" s="24">
        <v>1</v>
      </c>
      <c r="Q13" s="44">
        <v>1</v>
      </c>
      <c r="R13" s="43">
        <v>1</v>
      </c>
      <c r="S13" s="28">
        <v>1</v>
      </c>
      <c r="T13" s="24">
        <v>1</v>
      </c>
      <c r="U13" s="24"/>
      <c r="V13" s="24"/>
      <c r="W13" s="25"/>
      <c r="X13" s="24"/>
      <c r="Y13" s="24"/>
      <c r="Z13" s="24"/>
      <c r="AA13" s="25"/>
      <c r="AB13" s="33"/>
    </row>
    <row r="14" spans="1:28" x14ac:dyDescent="0.3">
      <c r="A14" s="20" t="s">
        <v>18</v>
      </c>
      <c r="B14" s="20"/>
      <c r="C14" s="20"/>
      <c r="D14" s="20" t="s">
        <v>22</v>
      </c>
      <c r="E14" s="21" t="s">
        <v>16</v>
      </c>
      <c r="F14" s="22">
        <f t="shared" si="4"/>
        <v>3.25</v>
      </c>
      <c r="G14" s="23"/>
      <c r="H14" s="24"/>
      <c r="I14" s="25">
        <v>1</v>
      </c>
      <c r="J14" s="26">
        <v>1</v>
      </c>
      <c r="K14" s="24">
        <v>1</v>
      </c>
      <c r="L14" s="24">
        <v>1</v>
      </c>
      <c r="M14" s="43">
        <v>1</v>
      </c>
      <c r="N14" s="28">
        <v>1</v>
      </c>
      <c r="O14" s="24">
        <v>1</v>
      </c>
      <c r="P14" s="24">
        <v>1</v>
      </c>
      <c r="Q14" s="44">
        <v>1</v>
      </c>
      <c r="R14" s="43">
        <v>1</v>
      </c>
      <c r="S14" s="28">
        <v>1</v>
      </c>
      <c r="T14" s="24">
        <v>1</v>
      </c>
      <c r="U14" s="24">
        <v>1</v>
      </c>
      <c r="V14" s="24"/>
      <c r="W14" s="25"/>
      <c r="X14" s="24"/>
      <c r="Y14" s="24"/>
      <c r="Z14" s="24"/>
      <c r="AA14" s="25"/>
      <c r="AB14" s="42"/>
    </row>
    <row r="15" spans="1:28" x14ac:dyDescent="0.3">
      <c r="A15" s="20" t="s">
        <v>18</v>
      </c>
      <c r="B15" s="20"/>
      <c r="C15" s="20"/>
      <c r="D15" s="20" t="s">
        <v>23</v>
      </c>
      <c r="E15" s="21" t="s">
        <v>16</v>
      </c>
      <c r="F15" s="22">
        <f t="shared" si="4"/>
        <v>3</v>
      </c>
      <c r="G15" s="23"/>
      <c r="H15" s="24"/>
      <c r="I15" s="25">
        <v>1</v>
      </c>
      <c r="J15" s="26">
        <v>1</v>
      </c>
      <c r="K15" s="24">
        <v>1</v>
      </c>
      <c r="L15" s="24">
        <v>1</v>
      </c>
      <c r="M15" s="43">
        <v>1</v>
      </c>
      <c r="N15" s="28">
        <v>1</v>
      </c>
      <c r="O15" s="24">
        <v>1</v>
      </c>
      <c r="P15" s="24">
        <v>1</v>
      </c>
      <c r="Q15" s="44">
        <v>1</v>
      </c>
      <c r="R15" s="43">
        <v>1</v>
      </c>
      <c r="S15" s="28">
        <v>1</v>
      </c>
      <c r="T15" s="24">
        <v>1</v>
      </c>
      <c r="U15" s="24"/>
      <c r="V15" s="24"/>
      <c r="W15" s="25"/>
      <c r="X15" s="24"/>
      <c r="Y15" s="24"/>
      <c r="Z15" s="24"/>
      <c r="AA15" s="25"/>
      <c r="AB15" s="33"/>
    </row>
    <row r="16" spans="1:28" x14ac:dyDescent="0.3">
      <c r="A16" s="20" t="s">
        <v>18</v>
      </c>
      <c r="B16" s="20"/>
      <c r="C16" s="20"/>
      <c r="D16" s="20" t="s">
        <v>24</v>
      </c>
      <c r="E16" s="21" t="s">
        <v>16</v>
      </c>
      <c r="F16" s="22">
        <f t="shared" si="4"/>
        <v>3</v>
      </c>
      <c r="G16" s="23"/>
      <c r="H16" s="24"/>
      <c r="I16" s="25"/>
      <c r="J16" s="26">
        <v>1</v>
      </c>
      <c r="K16" s="24">
        <v>1</v>
      </c>
      <c r="L16" s="24">
        <v>1</v>
      </c>
      <c r="M16" s="43">
        <v>1</v>
      </c>
      <c r="N16" s="28">
        <v>1</v>
      </c>
      <c r="O16" s="24">
        <v>1</v>
      </c>
      <c r="P16" s="24">
        <v>1</v>
      </c>
      <c r="Q16" s="44">
        <v>1</v>
      </c>
      <c r="R16" s="43">
        <v>1</v>
      </c>
      <c r="S16" s="28">
        <v>1</v>
      </c>
      <c r="T16" s="24">
        <v>1</v>
      </c>
      <c r="U16" s="24">
        <v>1</v>
      </c>
      <c r="V16" s="24"/>
      <c r="W16" s="25"/>
      <c r="X16" s="24"/>
      <c r="Y16" s="24"/>
      <c r="Z16" s="24"/>
      <c r="AA16" s="25"/>
      <c r="AB16" s="33"/>
    </row>
    <row r="17" spans="1:27" x14ac:dyDescent="0.3">
      <c r="A17" s="20" t="s">
        <v>25</v>
      </c>
      <c r="B17" s="20"/>
      <c r="C17" s="20"/>
      <c r="D17" s="20" t="s">
        <v>26</v>
      </c>
      <c r="E17" s="21" t="s">
        <v>16</v>
      </c>
      <c r="F17" s="45">
        <v>0.5</v>
      </c>
      <c r="G17" s="46"/>
      <c r="H17" s="47"/>
      <c r="I17" s="48"/>
      <c r="J17" s="49"/>
      <c r="K17" s="50"/>
      <c r="L17" s="50"/>
      <c r="M17" s="51"/>
      <c r="N17" s="47"/>
      <c r="O17" s="50"/>
      <c r="P17" s="50"/>
      <c r="Q17" s="52"/>
      <c r="R17" s="51"/>
      <c r="S17" s="47"/>
      <c r="T17" s="50"/>
      <c r="U17" s="53"/>
      <c r="V17" s="54"/>
      <c r="W17" s="55"/>
      <c r="X17" s="53"/>
      <c r="Y17" s="53"/>
      <c r="Z17" s="53"/>
      <c r="AA17" s="56"/>
    </row>
    <row r="18" spans="1:27" x14ac:dyDescent="0.3">
      <c r="A18" s="20"/>
      <c r="B18" s="20"/>
      <c r="C18" s="20"/>
      <c r="D18" s="20"/>
      <c r="E18" s="21"/>
      <c r="F18" s="57">
        <f>SUM(F6:F17)</f>
        <v>27.75</v>
      </c>
      <c r="G18" s="58"/>
      <c r="H18" s="59"/>
      <c r="I18" s="60"/>
      <c r="J18" s="61"/>
      <c r="K18" s="59"/>
      <c r="L18" s="59"/>
      <c r="M18" s="62"/>
      <c r="N18" s="63"/>
      <c r="O18" s="59"/>
      <c r="P18" s="59"/>
      <c r="Q18" s="64"/>
      <c r="R18" s="62"/>
      <c r="S18" s="63"/>
      <c r="T18" s="59"/>
      <c r="U18" s="59"/>
      <c r="V18" s="59"/>
      <c r="W18" s="60"/>
      <c r="X18" s="59"/>
      <c r="Y18" s="59"/>
      <c r="Z18" s="59"/>
      <c r="AA18" s="60"/>
    </row>
    <row r="20" spans="1:27" x14ac:dyDescent="0.3">
      <c r="A20" s="42">
        <v>1</v>
      </c>
      <c r="B20" s="42" t="s">
        <v>32</v>
      </c>
      <c r="P20" t="s">
        <v>33</v>
      </c>
    </row>
    <row r="21" spans="1:27" x14ac:dyDescent="0.3">
      <c r="A21" s="42">
        <v>2</v>
      </c>
      <c r="B21" s="42" t="s">
        <v>34</v>
      </c>
    </row>
    <row r="22" spans="1:27" x14ac:dyDescent="0.3">
      <c r="A22" s="65"/>
      <c r="B22" s="42" t="s">
        <v>35</v>
      </c>
    </row>
    <row r="23" spans="1:27" x14ac:dyDescent="0.3">
      <c r="A23" s="42"/>
      <c r="B23" s="42"/>
    </row>
    <row r="24" spans="1:27" x14ac:dyDescent="0.3">
      <c r="A24" s="66"/>
      <c r="B24" s="33"/>
    </row>
  </sheetData>
  <mergeCells count="1">
    <mergeCell ref="A3:F3"/>
  </mergeCells>
  <phoneticPr fontId="2" type="noConversion"/>
  <conditionalFormatting sqref="H12">
    <cfRule type="cellIs" dxfId="47" priority="1" operator="equal">
      <formula>3</formula>
    </cfRule>
    <cfRule type="cellIs" dxfId="46" priority="2" operator="equal">
      <formula>2</formula>
    </cfRule>
    <cfRule type="cellIs" dxfId="45" priority="3" operator="equal">
      <formula>1</formula>
    </cfRule>
  </conditionalFormatting>
  <conditionalFormatting sqref="J7:V7 AB7:AB10 AB14 AA17:AA18 A20:B23 I13:AA14 I15:K16 W7:AA11 I8:V11 I6:I7 S6:T6 J6:K6 N6:O6 X6 I17:W18 G6:H11 G13:H18 G12">
    <cfRule type="cellIs" dxfId="44" priority="46" operator="equal">
      <formula>3</formula>
    </cfRule>
    <cfRule type="cellIs" dxfId="43" priority="47" operator="equal">
      <formula>2</formula>
    </cfRule>
    <cfRule type="cellIs" dxfId="42" priority="48" operator="equal">
      <formula>1</formula>
    </cfRule>
  </conditionalFormatting>
  <conditionalFormatting sqref="V6">
    <cfRule type="cellIs" dxfId="41" priority="31" operator="equal">
      <formula>3</formula>
    </cfRule>
    <cfRule type="cellIs" dxfId="40" priority="32" operator="equal">
      <formula>2</formula>
    </cfRule>
    <cfRule type="cellIs" dxfId="39" priority="33" operator="equal">
      <formula>1</formula>
    </cfRule>
  </conditionalFormatting>
  <conditionalFormatting sqref="P6:Q6">
    <cfRule type="cellIs" dxfId="38" priority="34" operator="equal">
      <formula>3</formula>
    </cfRule>
    <cfRule type="cellIs" dxfId="37" priority="35" operator="equal">
      <formula>2</formula>
    </cfRule>
    <cfRule type="cellIs" dxfId="36" priority="36" operator="equal">
      <formula>1</formula>
    </cfRule>
  </conditionalFormatting>
  <conditionalFormatting sqref="U6">
    <cfRule type="cellIs" dxfId="35" priority="28" operator="equal">
      <formula>3</formula>
    </cfRule>
    <cfRule type="cellIs" dxfId="34" priority="29" operator="equal">
      <formula>2</formula>
    </cfRule>
    <cfRule type="cellIs" dxfId="33" priority="30" operator="equal">
      <formula>1</formula>
    </cfRule>
  </conditionalFormatting>
  <conditionalFormatting sqref="M6">
    <cfRule type="cellIs" dxfId="32" priority="43" operator="equal">
      <formula>3</formula>
    </cfRule>
    <cfRule type="cellIs" dxfId="31" priority="44" operator="equal">
      <formula>2</formula>
    </cfRule>
    <cfRule type="cellIs" dxfId="30" priority="45" operator="equal">
      <formula>1</formula>
    </cfRule>
  </conditionalFormatting>
  <conditionalFormatting sqref="L6">
    <cfRule type="cellIs" dxfId="29" priority="40" operator="equal">
      <formula>3</formula>
    </cfRule>
    <cfRule type="cellIs" dxfId="28" priority="41" operator="equal">
      <formula>2</formula>
    </cfRule>
    <cfRule type="cellIs" dxfId="27" priority="42" operator="equal">
      <formula>1</formula>
    </cfRule>
  </conditionalFormatting>
  <conditionalFormatting sqref="R6">
    <cfRule type="cellIs" dxfId="26" priority="37" operator="equal">
      <formula>3</formula>
    </cfRule>
    <cfRule type="cellIs" dxfId="25" priority="38" operator="equal">
      <formula>2</formula>
    </cfRule>
    <cfRule type="cellIs" dxfId="24" priority="39" operator="equal">
      <formula>1</formula>
    </cfRule>
  </conditionalFormatting>
  <conditionalFormatting sqref="W6">
    <cfRule type="cellIs" dxfId="23" priority="25" operator="equal">
      <formula>3</formula>
    </cfRule>
    <cfRule type="cellIs" dxfId="22" priority="26" operator="equal">
      <formula>2</formula>
    </cfRule>
    <cfRule type="cellIs" dxfId="21" priority="27" operator="equal">
      <formula>1</formula>
    </cfRule>
  </conditionalFormatting>
  <conditionalFormatting sqref="X17:Z18 W17">
    <cfRule type="cellIs" dxfId="20" priority="22" operator="equal">
      <formula>3</formula>
    </cfRule>
    <cfRule type="cellIs" dxfId="19" priority="23" operator="equal">
      <formula>2</formula>
    </cfRule>
    <cfRule type="cellIs" dxfId="18" priority="24" operator="equal">
      <formula>1</formula>
    </cfRule>
  </conditionalFormatting>
  <conditionalFormatting sqref="Z6">
    <cfRule type="cellIs" dxfId="17" priority="19" operator="equal">
      <formula>3</formula>
    </cfRule>
    <cfRule type="cellIs" dxfId="16" priority="20" operator="equal">
      <formula>2</formula>
    </cfRule>
    <cfRule type="cellIs" dxfId="15" priority="21" operator="equal">
      <formula>1</formula>
    </cfRule>
  </conditionalFormatting>
  <conditionalFormatting sqref="Y6">
    <cfRule type="cellIs" dxfId="14" priority="16" operator="equal">
      <formula>3</formula>
    </cfRule>
    <cfRule type="cellIs" dxfId="13" priority="17" operator="equal">
      <formula>2</formula>
    </cfRule>
    <cfRule type="cellIs" dxfId="12" priority="18" operator="equal">
      <formula>1</formula>
    </cfRule>
  </conditionalFormatting>
  <conditionalFormatting sqref="AA6">
    <cfRule type="cellIs" dxfId="11" priority="13" operator="equal">
      <formula>3</formula>
    </cfRule>
    <cfRule type="cellIs" dxfId="10" priority="14" operator="equal">
      <formula>2</formula>
    </cfRule>
    <cfRule type="cellIs" dxfId="9" priority="15" operator="equal">
      <formula>1</formula>
    </cfRule>
  </conditionalFormatting>
  <conditionalFormatting sqref="L15:AA15">
    <cfRule type="cellIs" dxfId="8" priority="10" operator="equal">
      <formula>3</formula>
    </cfRule>
    <cfRule type="cellIs" dxfId="7" priority="11" operator="equal">
      <formula>2</formula>
    </cfRule>
    <cfRule type="cellIs" dxfId="6" priority="12" operator="equal">
      <formula>1</formula>
    </cfRule>
  </conditionalFormatting>
  <conditionalFormatting sqref="L16:AA16">
    <cfRule type="cellIs" dxfId="5" priority="7" operator="equal">
      <formula>3</formula>
    </cfRule>
    <cfRule type="cellIs" dxfId="4" priority="8" operator="equal">
      <formula>2</formula>
    </cfRule>
    <cfRule type="cellIs" dxfId="3" priority="9" operator="equal">
      <formula>1</formula>
    </cfRule>
  </conditionalFormatting>
  <conditionalFormatting sqref="I12:AA12">
    <cfRule type="cellIs" dxfId="2" priority="4" operator="equal">
      <formula>3</formula>
    </cfRule>
    <cfRule type="cellIs" dxfId="1" priority="5" operator="equal">
      <formula>2</formula>
    </cfRule>
    <cfRule type="cellIs" dxfId="0" priority="6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PJT WBS</vt:lpstr>
      <vt:lpstr>개발일정계획</vt:lpstr>
      <vt:lpstr>인력투입계획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2018-05-28T02:03:21Z</dcterms:created>
  <dcterms:modified xsi:type="dcterms:W3CDTF">2018-05-28T10:16:05Z</dcterms:modified>
</cp:coreProperties>
</file>