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be-PC\Desktop\accProj\BillCheck-UBS\input_files\"/>
    </mc:Choice>
  </mc:AlternateContent>
  <xr:revisionPtr revIDLastSave="0" documentId="13_ncr:1_{CCA4765C-C44F-46CD-AC76-2530B494C5A4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PWAInput" sheetId="1" r:id="rId1"/>
    <sheet name="Sheet1" sheetId="4" r:id="rId2"/>
    <sheet name="Federico" sheetId="5" r:id="rId3"/>
    <sheet name="Action Required" sheetId="2" r:id="rId4"/>
    <sheet name="Distribution" sheetId="3" r:id="rId5"/>
  </sheets>
  <definedNames>
    <definedName name="_xlnm._FilterDatabase" localSheetId="0" hidden="1">PWAInput!$A$1:$W$689</definedName>
    <definedName name="PWAInput">PWAInput!$A$1:$T$501</definedName>
  </definedNames>
  <calcPr calcId="191028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" i="5"/>
  <c r="F10" i="5"/>
  <c r="H18" i="4"/>
  <c r="I18" i="4" s="1"/>
  <c r="I10" i="4" l="1"/>
  <c r="I11" i="4"/>
  <c r="I12" i="4"/>
  <c r="I13" i="4"/>
  <c r="I14" i="4"/>
  <c r="I15" i="4"/>
  <c r="I16" i="4"/>
  <c r="I17" i="4"/>
  <c r="I9" i="4"/>
  <c r="T668" i="1" l="1"/>
  <c r="U667" i="1"/>
  <c r="V667" i="1" s="1"/>
  <c r="T667" i="1"/>
  <c r="T666" i="1"/>
  <c r="T665" i="1"/>
  <c r="T664" i="1"/>
  <c r="T663" i="1"/>
  <c r="U663" i="1" s="1"/>
  <c r="T662" i="1"/>
  <c r="T661" i="1"/>
  <c r="T660" i="1"/>
  <c r="U659" i="1"/>
  <c r="V659" i="1" s="1"/>
  <c r="T659" i="1"/>
  <c r="T658" i="1"/>
  <c r="T657" i="1"/>
  <c r="T656" i="1"/>
  <c r="T655" i="1"/>
  <c r="T654" i="1"/>
  <c r="T653" i="1"/>
  <c r="U653" i="1" s="1"/>
  <c r="T652" i="1"/>
  <c r="T651" i="1"/>
  <c r="U651" i="1" s="1"/>
  <c r="T650" i="1"/>
  <c r="T649" i="1"/>
  <c r="U649" i="1" s="1"/>
  <c r="T635" i="1"/>
  <c r="U635" i="1" s="1"/>
  <c r="T634" i="1"/>
  <c r="T633" i="1"/>
  <c r="U633" i="1" s="1"/>
  <c r="T607" i="1"/>
  <c r="U607" i="1" s="1"/>
  <c r="V607" i="1" s="1"/>
  <c r="T606" i="1"/>
  <c r="U605" i="1"/>
  <c r="T605" i="1"/>
  <c r="T604" i="1"/>
  <c r="U603" i="1"/>
  <c r="T603" i="1"/>
  <c r="T602" i="1"/>
  <c r="T601" i="1"/>
  <c r="U601" i="1" s="1"/>
  <c r="T600" i="1"/>
  <c r="T599" i="1"/>
  <c r="T598" i="1"/>
  <c r="T597" i="1"/>
  <c r="U597" i="1" s="1"/>
  <c r="T596" i="1"/>
  <c r="T595" i="1"/>
  <c r="U595" i="1" s="1"/>
  <c r="T594" i="1"/>
  <c r="U593" i="1"/>
  <c r="T593" i="1"/>
  <c r="T592" i="1"/>
  <c r="T591" i="1"/>
  <c r="U591" i="1" s="1"/>
  <c r="V591" i="1" s="1"/>
  <c r="T590" i="1"/>
  <c r="T589" i="1"/>
  <c r="U589" i="1" s="1"/>
  <c r="T588" i="1"/>
  <c r="U587" i="1"/>
  <c r="T587" i="1"/>
  <c r="T586" i="1"/>
  <c r="U585" i="1"/>
  <c r="T585" i="1"/>
  <c r="T584" i="1"/>
  <c r="U584" i="1" s="1"/>
  <c r="V584" i="1" s="1"/>
  <c r="T583" i="1"/>
  <c r="T582" i="1"/>
  <c r="T581" i="1"/>
  <c r="U581" i="1" s="1"/>
  <c r="V581" i="1" s="1"/>
  <c r="T580" i="1"/>
  <c r="T579" i="1"/>
  <c r="U579" i="1" s="1"/>
  <c r="T578" i="1"/>
  <c r="T577" i="1"/>
  <c r="T576" i="1"/>
  <c r="U576" i="1" s="1"/>
  <c r="V576" i="1" s="1"/>
  <c r="T575" i="1"/>
  <c r="U575" i="1" s="1"/>
  <c r="V575" i="1" s="1"/>
  <c r="T574" i="1"/>
  <c r="U574" i="1" s="1"/>
  <c r="V574" i="1" s="1"/>
  <c r="T573" i="1"/>
  <c r="T572" i="1"/>
  <c r="U572" i="1" s="1"/>
  <c r="T571" i="1"/>
  <c r="T570" i="1"/>
  <c r="T569" i="1"/>
  <c r="U569" i="1" s="1"/>
  <c r="V569" i="1" s="1"/>
  <c r="T568" i="1"/>
  <c r="U568" i="1" s="1"/>
  <c r="V568" i="1" s="1"/>
  <c r="T567" i="1"/>
  <c r="U567" i="1" s="1"/>
  <c r="V567" i="1" s="1"/>
  <c r="T566" i="1"/>
  <c r="T565" i="1"/>
  <c r="T564" i="1"/>
  <c r="U564" i="1" s="1"/>
  <c r="U563" i="1"/>
  <c r="T563" i="1"/>
  <c r="T562" i="1"/>
  <c r="T561" i="1"/>
  <c r="T560" i="1"/>
  <c r="U560" i="1" s="1"/>
  <c r="V560" i="1" s="1"/>
  <c r="T559" i="1"/>
  <c r="U559" i="1" s="1"/>
  <c r="V559" i="1" s="1"/>
  <c r="U558" i="1"/>
  <c r="T558" i="1"/>
  <c r="T557" i="1"/>
  <c r="T556" i="1"/>
  <c r="U556" i="1" s="1"/>
  <c r="T555" i="1"/>
  <c r="U555" i="1" s="1"/>
  <c r="V555" i="1" s="1"/>
  <c r="T554" i="1"/>
  <c r="T553" i="1"/>
  <c r="U553" i="1" s="1"/>
  <c r="T552" i="1"/>
  <c r="U552" i="1" s="1"/>
  <c r="V552" i="1" s="1"/>
  <c r="T551" i="1"/>
  <c r="U551" i="1" s="1"/>
  <c r="T550" i="1"/>
  <c r="T549" i="1"/>
  <c r="T548" i="1"/>
  <c r="U548" i="1" s="1"/>
  <c r="T547" i="1"/>
  <c r="U547" i="1" s="1"/>
  <c r="V547" i="1" s="1"/>
  <c r="T546" i="1"/>
  <c r="T545" i="1"/>
  <c r="U545" i="1" s="1"/>
  <c r="V545" i="1" s="1"/>
  <c r="T544" i="1"/>
  <c r="U544" i="1" s="1"/>
  <c r="V544" i="1" s="1"/>
  <c r="T543" i="1"/>
  <c r="U543" i="1" s="1"/>
  <c r="V543" i="1" s="1"/>
  <c r="T542" i="1"/>
  <c r="U542" i="1" s="1"/>
  <c r="U541" i="1"/>
  <c r="T541" i="1"/>
  <c r="T540" i="1"/>
  <c r="U540" i="1" s="1"/>
  <c r="T539" i="1"/>
  <c r="T538" i="1"/>
  <c r="T537" i="1"/>
  <c r="U537" i="1" s="1"/>
  <c r="V537" i="1" s="1"/>
  <c r="T536" i="1"/>
  <c r="U536" i="1" s="1"/>
  <c r="V536" i="1" s="1"/>
  <c r="T535" i="1"/>
  <c r="U535" i="1" s="1"/>
  <c r="V535" i="1" s="1"/>
  <c r="T534" i="1"/>
  <c r="T533" i="1"/>
  <c r="U533" i="1" s="1"/>
  <c r="V533" i="1" s="1"/>
  <c r="T532" i="1"/>
  <c r="T531" i="1"/>
  <c r="U531" i="1" s="1"/>
  <c r="V531" i="1" s="1"/>
  <c r="T530" i="1"/>
  <c r="T529" i="1"/>
  <c r="T528" i="1"/>
  <c r="U528" i="1" s="1"/>
  <c r="V528" i="1" s="1"/>
  <c r="T527" i="1"/>
  <c r="U527" i="1" s="1"/>
  <c r="V527" i="1" s="1"/>
  <c r="T526" i="1"/>
  <c r="U526" i="1" s="1"/>
  <c r="V526" i="1" s="1"/>
  <c r="T525" i="1"/>
  <c r="U525" i="1" s="1"/>
  <c r="V525" i="1" s="1"/>
  <c r="T524" i="1"/>
  <c r="U524" i="1" s="1"/>
  <c r="T523" i="1"/>
  <c r="T522" i="1"/>
  <c r="T521" i="1"/>
  <c r="U520" i="1"/>
  <c r="T520" i="1"/>
  <c r="T519" i="1"/>
  <c r="U519" i="1" s="1"/>
  <c r="T518" i="1"/>
  <c r="T517" i="1"/>
  <c r="T516" i="1"/>
  <c r="U516" i="1" s="1"/>
  <c r="V516" i="1" s="1"/>
  <c r="T515" i="1"/>
  <c r="T514" i="1"/>
  <c r="T513" i="1"/>
  <c r="T512" i="1"/>
  <c r="U512" i="1" s="1"/>
  <c r="T511" i="1"/>
  <c r="T510" i="1"/>
  <c r="U510" i="1" s="1"/>
  <c r="T509" i="1"/>
  <c r="U509" i="1" s="1"/>
  <c r="T508" i="1"/>
  <c r="U508" i="1" s="1"/>
  <c r="T507" i="1"/>
  <c r="T506" i="1"/>
  <c r="U506" i="1" s="1"/>
  <c r="T505" i="1"/>
  <c r="U505" i="1" s="1"/>
  <c r="V505" i="1" s="1"/>
  <c r="T504" i="1"/>
  <c r="U504" i="1" s="1"/>
  <c r="T503" i="1"/>
  <c r="T502" i="1"/>
  <c r="T501" i="1"/>
  <c r="T500" i="1"/>
  <c r="U500" i="1" s="1"/>
  <c r="V500" i="1" s="1"/>
  <c r="W500" i="1" s="1"/>
  <c r="T499" i="1"/>
  <c r="T498" i="1"/>
  <c r="U498" i="1" s="1"/>
  <c r="V498" i="1" s="1"/>
  <c r="W498" i="1" s="1"/>
  <c r="T497" i="1"/>
  <c r="U497" i="1" s="1"/>
  <c r="V497" i="1" s="1"/>
  <c r="T496" i="1"/>
  <c r="U496" i="1" s="1"/>
  <c r="T495" i="1"/>
  <c r="T494" i="1"/>
  <c r="U494" i="1" s="1"/>
  <c r="T493" i="1"/>
  <c r="U493" i="1" s="1"/>
  <c r="T492" i="1"/>
  <c r="U492" i="1" s="1"/>
  <c r="T491" i="1"/>
  <c r="T490" i="1"/>
  <c r="T489" i="1"/>
  <c r="U489" i="1" s="1"/>
  <c r="V489" i="1" s="1"/>
  <c r="T488" i="1"/>
  <c r="T487" i="1"/>
  <c r="T486" i="1"/>
  <c r="U486" i="1" s="1"/>
  <c r="T485" i="1"/>
  <c r="T484" i="1"/>
  <c r="U484" i="1" s="1"/>
  <c r="V484" i="1" s="1"/>
  <c r="W484" i="1" s="1"/>
  <c r="T483" i="1"/>
  <c r="T482" i="1"/>
  <c r="T481" i="1"/>
  <c r="T480" i="1"/>
  <c r="U480" i="1" s="1"/>
  <c r="T479" i="1"/>
  <c r="T478" i="1"/>
  <c r="U478" i="1" s="1"/>
  <c r="T477" i="1"/>
  <c r="U477" i="1" s="1"/>
  <c r="T476" i="1"/>
  <c r="U476" i="1" s="1"/>
  <c r="T475" i="1"/>
  <c r="T474" i="1"/>
  <c r="U474" i="1" s="1"/>
  <c r="T473" i="1"/>
  <c r="U473" i="1" s="1"/>
  <c r="V473" i="1" s="1"/>
  <c r="T472" i="1"/>
  <c r="U472" i="1" s="1"/>
  <c r="T471" i="1"/>
  <c r="T470" i="1"/>
  <c r="T469" i="1"/>
  <c r="T468" i="1"/>
  <c r="U468" i="1" s="1"/>
  <c r="V468" i="1" s="1"/>
  <c r="W468" i="1" s="1"/>
  <c r="T467" i="1"/>
  <c r="T466" i="1"/>
  <c r="U466" i="1" s="1"/>
  <c r="T465" i="1"/>
  <c r="U465" i="1" s="1"/>
  <c r="V465" i="1" s="1"/>
  <c r="T464" i="1"/>
  <c r="U464" i="1" s="1"/>
  <c r="T463" i="1"/>
  <c r="U463" i="1" s="1"/>
  <c r="U462" i="1"/>
  <c r="T462" i="1"/>
  <c r="T461" i="1"/>
  <c r="U461" i="1" s="1"/>
  <c r="T460" i="1"/>
  <c r="U460" i="1" s="1"/>
  <c r="T459" i="1"/>
  <c r="T458" i="1"/>
  <c r="U458" i="1" s="1"/>
  <c r="V458" i="1" s="1"/>
  <c r="W458" i="1" s="1"/>
  <c r="T457" i="1"/>
  <c r="U457" i="1" s="1"/>
  <c r="V457" i="1" s="1"/>
  <c r="T456" i="1"/>
  <c r="U456" i="1" s="1"/>
  <c r="T455" i="1"/>
  <c r="T454" i="1"/>
  <c r="T453" i="1"/>
  <c r="T452" i="1"/>
  <c r="U452" i="1" s="1"/>
  <c r="V452" i="1" s="1"/>
  <c r="W452" i="1" s="1"/>
  <c r="T451" i="1"/>
  <c r="T450" i="1"/>
  <c r="T449" i="1"/>
  <c r="T448" i="1"/>
  <c r="U448" i="1" s="1"/>
  <c r="T447" i="1"/>
  <c r="U447" i="1" s="1"/>
  <c r="T446" i="1"/>
  <c r="U446" i="1" s="1"/>
  <c r="T445" i="1"/>
  <c r="U445" i="1" s="1"/>
  <c r="T444" i="1"/>
  <c r="U444" i="1" s="1"/>
  <c r="T443" i="1"/>
  <c r="T442" i="1"/>
  <c r="U442" i="1" s="1"/>
  <c r="V442" i="1" s="1"/>
  <c r="W442" i="1" s="1"/>
  <c r="T441" i="1"/>
  <c r="U441" i="1" s="1"/>
  <c r="V441" i="1" s="1"/>
  <c r="T440" i="1"/>
  <c r="T439" i="1"/>
  <c r="T438" i="1"/>
  <c r="T437" i="1"/>
  <c r="T436" i="1"/>
  <c r="U436" i="1" s="1"/>
  <c r="V436" i="1" s="1"/>
  <c r="T435" i="1"/>
  <c r="T434" i="1"/>
  <c r="T433" i="1"/>
  <c r="T432" i="1"/>
  <c r="T431" i="1"/>
  <c r="T430" i="1"/>
  <c r="U430" i="1" s="1"/>
  <c r="T429" i="1"/>
  <c r="T428" i="1"/>
  <c r="U428" i="1" s="1"/>
  <c r="T427" i="1"/>
  <c r="T426" i="1"/>
  <c r="U426" i="1" s="1"/>
  <c r="T425" i="1"/>
  <c r="T424" i="1"/>
  <c r="U424" i="1" s="1"/>
  <c r="T423" i="1"/>
  <c r="T422" i="1"/>
  <c r="U422" i="1" s="1"/>
  <c r="T421" i="1"/>
  <c r="T420" i="1"/>
  <c r="U420" i="1" s="1"/>
  <c r="T419" i="1"/>
  <c r="T418" i="1"/>
  <c r="U418" i="1" s="1"/>
  <c r="T417" i="1"/>
  <c r="T416" i="1"/>
  <c r="U416" i="1" s="1"/>
  <c r="T415" i="1"/>
  <c r="T414" i="1"/>
  <c r="T413" i="1"/>
  <c r="T412" i="1"/>
  <c r="U412" i="1" s="1"/>
  <c r="V412" i="1" s="1"/>
  <c r="W412" i="1" s="1"/>
  <c r="T411" i="1"/>
  <c r="T410" i="1"/>
  <c r="U410" i="1" s="1"/>
  <c r="V410" i="1" s="1"/>
  <c r="T409" i="1"/>
  <c r="T408" i="1"/>
  <c r="U408" i="1" s="1"/>
  <c r="T407" i="1"/>
  <c r="T406" i="1"/>
  <c r="U406" i="1" s="1"/>
  <c r="T405" i="1"/>
  <c r="T404" i="1"/>
  <c r="U404" i="1" s="1"/>
  <c r="T403" i="1"/>
  <c r="T402" i="1"/>
  <c r="U402" i="1" s="1"/>
  <c r="T401" i="1"/>
  <c r="T400" i="1"/>
  <c r="U400" i="1" s="1"/>
  <c r="T399" i="1"/>
  <c r="T398" i="1"/>
  <c r="U398" i="1" s="1"/>
  <c r="T397" i="1"/>
  <c r="T396" i="1"/>
  <c r="U396" i="1" s="1"/>
  <c r="T395" i="1"/>
  <c r="T394" i="1"/>
  <c r="T393" i="1"/>
  <c r="T392" i="1"/>
  <c r="T391" i="1"/>
  <c r="T390" i="1"/>
  <c r="U390" i="1" s="1"/>
  <c r="T389" i="1"/>
  <c r="T388" i="1"/>
  <c r="U388" i="1" s="1"/>
  <c r="T387" i="1"/>
  <c r="T386" i="1"/>
  <c r="T385" i="1"/>
  <c r="T384" i="1"/>
  <c r="T383" i="1"/>
  <c r="T382" i="1"/>
  <c r="U382" i="1" s="1"/>
  <c r="T381" i="1"/>
  <c r="T380" i="1"/>
  <c r="U380" i="1" s="1"/>
  <c r="T379" i="1"/>
  <c r="T378" i="1"/>
  <c r="T377" i="1"/>
  <c r="T376" i="1"/>
  <c r="T375" i="1"/>
  <c r="U374" i="1"/>
  <c r="T374" i="1"/>
  <c r="T373" i="1"/>
  <c r="T372" i="1"/>
  <c r="U372" i="1" s="1"/>
  <c r="T371" i="1"/>
  <c r="T370" i="1"/>
  <c r="U370" i="1" s="1"/>
  <c r="T369" i="1"/>
  <c r="T368" i="1"/>
  <c r="T367" i="1"/>
  <c r="T366" i="1"/>
  <c r="U366" i="1" s="1"/>
  <c r="T365" i="1"/>
  <c r="T364" i="1"/>
  <c r="U364" i="1" s="1"/>
  <c r="T363" i="1"/>
  <c r="T362" i="1"/>
  <c r="T361" i="1"/>
  <c r="T360" i="1"/>
  <c r="T359" i="1"/>
  <c r="T358" i="1"/>
  <c r="U358" i="1" s="1"/>
  <c r="T357" i="1"/>
  <c r="T356" i="1"/>
  <c r="U356" i="1" s="1"/>
  <c r="T355" i="1"/>
  <c r="T354" i="1"/>
  <c r="T353" i="1"/>
  <c r="T352" i="1"/>
  <c r="T351" i="1"/>
  <c r="T350" i="1"/>
  <c r="U350" i="1" s="1"/>
  <c r="T349" i="1"/>
  <c r="T348" i="1"/>
  <c r="U348" i="1" s="1"/>
  <c r="T347" i="1"/>
  <c r="T346" i="1"/>
  <c r="T345" i="1"/>
  <c r="T344" i="1"/>
  <c r="U344" i="1" s="1"/>
  <c r="T343" i="1"/>
  <c r="T342" i="1"/>
  <c r="U342" i="1" s="1"/>
  <c r="T341" i="1"/>
  <c r="U340" i="1"/>
  <c r="T340" i="1"/>
  <c r="T339" i="1"/>
  <c r="T338" i="1"/>
  <c r="U338" i="1" s="1"/>
  <c r="T337" i="1"/>
  <c r="T336" i="1"/>
  <c r="U336" i="1" s="1"/>
  <c r="T335" i="1"/>
  <c r="T334" i="1"/>
  <c r="U334" i="1" s="1"/>
  <c r="T333" i="1"/>
  <c r="T332" i="1"/>
  <c r="U332" i="1" s="1"/>
  <c r="T331" i="1"/>
  <c r="T330" i="1"/>
  <c r="U330" i="1" s="1"/>
  <c r="T329" i="1"/>
  <c r="T328" i="1"/>
  <c r="U328" i="1" s="1"/>
  <c r="T327" i="1"/>
  <c r="T326" i="1"/>
  <c r="U326" i="1" s="1"/>
  <c r="T325" i="1"/>
  <c r="T324" i="1"/>
  <c r="U324" i="1" s="1"/>
  <c r="T323" i="1"/>
  <c r="T322" i="1"/>
  <c r="U322" i="1" s="1"/>
  <c r="T321" i="1"/>
  <c r="T320" i="1"/>
  <c r="U320" i="1" s="1"/>
  <c r="T319" i="1"/>
  <c r="T318" i="1"/>
  <c r="U318" i="1" s="1"/>
  <c r="T317" i="1"/>
  <c r="T316" i="1"/>
  <c r="U316" i="1" s="1"/>
  <c r="T315" i="1"/>
  <c r="T314" i="1"/>
  <c r="U314" i="1" s="1"/>
  <c r="T313" i="1"/>
  <c r="T312" i="1"/>
  <c r="U312" i="1" s="1"/>
  <c r="T311" i="1"/>
  <c r="T310" i="1"/>
  <c r="U310" i="1" s="1"/>
  <c r="T309" i="1"/>
  <c r="T308" i="1"/>
  <c r="U308" i="1" s="1"/>
  <c r="T307" i="1"/>
  <c r="T306" i="1"/>
  <c r="U306" i="1" s="1"/>
  <c r="T305" i="1"/>
  <c r="U304" i="1"/>
  <c r="T304" i="1"/>
  <c r="T303" i="1"/>
  <c r="T302" i="1"/>
  <c r="U302" i="1" s="1"/>
  <c r="T301" i="1"/>
  <c r="T300" i="1"/>
  <c r="U300" i="1" s="1"/>
  <c r="T299" i="1"/>
  <c r="T298" i="1"/>
  <c r="T297" i="1"/>
  <c r="T296" i="1"/>
  <c r="T295" i="1"/>
  <c r="T294" i="1"/>
  <c r="U294" i="1" s="1"/>
  <c r="T293" i="1"/>
  <c r="T292" i="1"/>
  <c r="U292" i="1" s="1"/>
  <c r="T291" i="1"/>
  <c r="U291" i="1" s="1"/>
  <c r="V291" i="1" s="1"/>
  <c r="T290" i="1"/>
  <c r="T289" i="1"/>
  <c r="U289" i="1" s="1"/>
  <c r="V289" i="1" s="1"/>
  <c r="T288" i="1"/>
  <c r="T287" i="1"/>
  <c r="T286" i="1"/>
  <c r="T285" i="1"/>
  <c r="T284" i="1"/>
  <c r="T283" i="1"/>
  <c r="T282" i="1"/>
  <c r="T281" i="1"/>
  <c r="T280" i="1"/>
  <c r="T279" i="1"/>
  <c r="T278" i="1"/>
  <c r="U278" i="1" s="1"/>
  <c r="T277" i="1"/>
  <c r="T276" i="1"/>
  <c r="U276" i="1" s="1"/>
  <c r="U275" i="1"/>
  <c r="V275" i="1" s="1"/>
  <c r="T275" i="1"/>
  <c r="T274" i="1"/>
  <c r="T273" i="1"/>
  <c r="U273" i="1" s="1"/>
  <c r="V273" i="1" s="1"/>
  <c r="T272" i="1"/>
  <c r="T271" i="1"/>
  <c r="T270" i="1"/>
  <c r="T269" i="1"/>
  <c r="T268" i="1"/>
  <c r="T267" i="1"/>
  <c r="T266" i="1"/>
  <c r="T265" i="1"/>
  <c r="T264" i="1"/>
  <c r="T263" i="1"/>
  <c r="T262" i="1"/>
  <c r="T261" i="1"/>
  <c r="U261" i="1" s="1"/>
  <c r="V261" i="1" s="1"/>
  <c r="U260" i="1"/>
  <c r="T260" i="1"/>
  <c r="T259" i="1"/>
  <c r="T258" i="1"/>
  <c r="T257" i="1"/>
  <c r="T256" i="1"/>
  <c r="T255" i="1"/>
  <c r="T254" i="1"/>
  <c r="U253" i="1"/>
  <c r="V253" i="1" s="1"/>
  <c r="T253" i="1"/>
  <c r="T252" i="1"/>
  <c r="U252" i="1" s="1"/>
  <c r="T251" i="1"/>
  <c r="T250" i="1"/>
  <c r="T249" i="1"/>
  <c r="T248" i="1"/>
  <c r="T247" i="1"/>
  <c r="T246" i="1"/>
  <c r="T245" i="1"/>
  <c r="U245" i="1" s="1"/>
  <c r="V245" i="1" s="1"/>
  <c r="T244" i="1"/>
  <c r="U244" i="1" s="1"/>
  <c r="T243" i="1"/>
  <c r="T242" i="1"/>
  <c r="U242" i="1" s="1"/>
  <c r="T241" i="1"/>
  <c r="T240" i="1"/>
  <c r="T239" i="1"/>
  <c r="T238" i="1"/>
  <c r="U238" i="1" s="1"/>
  <c r="T237" i="1"/>
  <c r="T236" i="1"/>
  <c r="U236" i="1" s="1"/>
  <c r="T235" i="1"/>
  <c r="U235" i="1" s="1"/>
  <c r="V235" i="1" s="1"/>
  <c r="T234" i="1"/>
  <c r="T233" i="1"/>
  <c r="T232" i="1"/>
  <c r="T231" i="1"/>
  <c r="T230" i="1"/>
  <c r="T229" i="1"/>
  <c r="U229" i="1" s="1"/>
  <c r="V229" i="1" s="1"/>
  <c r="T228" i="1"/>
  <c r="U228" i="1" s="1"/>
  <c r="T227" i="1"/>
  <c r="U226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U131" i="1"/>
  <c r="T131" i="1"/>
  <c r="T130" i="1"/>
  <c r="T129" i="1"/>
  <c r="T128" i="1"/>
  <c r="U127" i="1"/>
  <c r="T127" i="1"/>
  <c r="T126" i="1"/>
  <c r="U126" i="1" s="1"/>
  <c r="V126" i="1" s="1"/>
  <c r="T125" i="1"/>
  <c r="U125" i="1" s="1"/>
  <c r="T124" i="1"/>
  <c r="U124" i="1" s="1"/>
  <c r="V124" i="1" s="1"/>
  <c r="W124" i="1" s="1"/>
  <c r="T123" i="1"/>
  <c r="U123" i="1" s="1"/>
  <c r="T122" i="1"/>
  <c r="U122" i="1" s="1"/>
  <c r="T121" i="1"/>
  <c r="T120" i="1"/>
  <c r="U120" i="1" s="1"/>
  <c r="T119" i="1"/>
  <c r="T118" i="1"/>
  <c r="U118" i="1" s="1"/>
  <c r="V118" i="1" s="1"/>
  <c r="W118" i="1" s="1"/>
  <c r="T117" i="1"/>
  <c r="U117" i="1" s="1"/>
  <c r="T116" i="1"/>
  <c r="U116" i="1" s="1"/>
  <c r="V116" i="1" s="1"/>
  <c r="T115" i="1"/>
  <c r="U115" i="1" s="1"/>
  <c r="T114" i="1"/>
  <c r="U114" i="1" s="1"/>
  <c r="T113" i="1"/>
  <c r="U113" i="1" s="1"/>
  <c r="T112" i="1"/>
  <c r="U112" i="1" s="1"/>
  <c r="T111" i="1"/>
  <c r="U110" i="1"/>
  <c r="V110" i="1" s="1"/>
  <c r="W110" i="1" s="1"/>
  <c r="T110" i="1"/>
  <c r="T109" i="1"/>
  <c r="U109" i="1" s="1"/>
  <c r="T108" i="1"/>
  <c r="U108" i="1" s="1"/>
  <c r="V108" i="1" s="1"/>
  <c r="U107" i="1"/>
  <c r="T107" i="1"/>
  <c r="T106" i="1"/>
  <c r="U106" i="1" s="1"/>
  <c r="T105" i="1"/>
  <c r="U105" i="1" s="1"/>
  <c r="U104" i="1"/>
  <c r="T104" i="1"/>
  <c r="T103" i="1"/>
  <c r="T102" i="1"/>
  <c r="U102" i="1" s="1"/>
  <c r="V102" i="1" s="1"/>
  <c r="W102" i="1" s="1"/>
  <c r="T101" i="1"/>
  <c r="U101" i="1" s="1"/>
  <c r="T100" i="1"/>
  <c r="T99" i="1"/>
  <c r="U99" i="1" s="1"/>
  <c r="T98" i="1"/>
  <c r="U98" i="1" s="1"/>
  <c r="T97" i="1"/>
  <c r="U97" i="1" s="1"/>
  <c r="T96" i="1"/>
  <c r="U96" i="1" s="1"/>
  <c r="T95" i="1"/>
  <c r="T94" i="1"/>
  <c r="T93" i="1"/>
  <c r="U93" i="1" s="1"/>
  <c r="T92" i="1"/>
  <c r="U92" i="1" s="1"/>
  <c r="V92" i="1" s="1"/>
  <c r="T91" i="1"/>
  <c r="T90" i="1"/>
  <c r="U90" i="1" s="1"/>
  <c r="U89" i="1"/>
  <c r="T89" i="1"/>
  <c r="T88" i="1"/>
  <c r="U88" i="1" s="1"/>
  <c r="T87" i="1"/>
  <c r="T86" i="1"/>
  <c r="T85" i="1"/>
  <c r="U85" i="1" s="1"/>
  <c r="T84" i="1"/>
  <c r="U84" i="1" s="1"/>
  <c r="V84" i="1" s="1"/>
  <c r="T83" i="1"/>
  <c r="U83" i="1" s="1"/>
  <c r="T82" i="1"/>
  <c r="U82" i="1" s="1"/>
  <c r="T81" i="1"/>
  <c r="U81" i="1" s="1"/>
  <c r="T80" i="1"/>
  <c r="U80" i="1" s="1"/>
  <c r="T79" i="1"/>
  <c r="T78" i="1"/>
  <c r="U78" i="1" s="1"/>
  <c r="T76" i="1"/>
  <c r="U76" i="1" s="1"/>
  <c r="V76" i="1" s="1"/>
  <c r="T75" i="1"/>
  <c r="T74" i="1"/>
  <c r="T73" i="1"/>
  <c r="U73" i="1" s="1"/>
  <c r="T72" i="1"/>
  <c r="U72" i="1" s="1"/>
  <c r="T71" i="1"/>
  <c r="T70" i="1"/>
  <c r="T69" i="1"/>
  <c r="U69" i="1" s="1"/>
  <c r="V69" i="1" s="1"/>
  <c r="U68" i="1"/>
  <c r="T68" i="1"/>
  <c r="T67" i="1"/>
  <c r="T66" i="1"/>
  <c r="T65" i="1"/>
  <c r="T64" i="1"/>
  <c r="U64" i="1" s="1"/>
  <c r="T63" i="1"/>
  <c r="U63" i="1" s="1"/>
  <c r="V63" i="1" s="1"/>
  <c r="T62" i="1"/>
  <c r="U62" i="1" s="1"/>
  <c r="T61" i="1"/>
  <c r="U61" i="1" s="1"/>
  <c r="T60" i="1"/>
  <c r="U60" i="1" s="1"/>
  <c r="V60" i="1" s="1"/>
  <c r="T59" i="1"/>
  <c r="T58" i="1"/>
  <c r="T57" i="1"/>
  <c r="U57" i="1" s="1"/>
  <c r="T56" i="1"/>
  <c r="U56" i="1" s="1"/>
  <c r="T55" i="1"/>
  <c r="T54" i="1"/>
  <c r="T53" i="1"/>
  <c r="U53" i="1" s="1"/>
  <c r="V53" i="1" s="1"/>
  <c r="T52" i="1"/>
  <c r="U52" i="1" s="1"/>
  <c r="T51" i="1"/>
  <c r="T50" i="1"/>
  <c r="T49" i="1"/>
  <c r="T48" i="1"/>
  <c r="U48" i="1" s="1"/>
  <c r="T47" i="1"/>
  <c r="U47" i="1" s="1"/>
  <c r="V47" i="1" s="1"/>
  <c r="T46" i="1"/>
  <c r="T45" i="1"/>
  <c r="U45" i="1" s="1"/>
  <c r="T44" i="1"/>
  <c r="U44" i="1" s="1"/>
  <c r="V44" i="1" s="1"/>
  <c r="T43" i="1"/>
  <c r="T42" i="1"/>
  <c r="T41" i="1"/>
  <c r="U41" i="1" s="1"/>
  <c r="T40" i="1"/>
  <c r="U40" i="1" s="1"/>
  <c r="T39" i="1"/>
  <c r="T38" i="1"/>
  <c r="T37" i="1"/>
  <c r="U37" i="1" s="1"/>
  <c r="V37" i="1" s="1"/>
  <c r="T36" i="1"/>
  <c r="U36" i="1" s="1"/>
  <c r="T35" i="1"/>
  <c r="T34" i="1"/>
  <c r="T33" i="1"/>
  <c r="T32" i="1"/>
  <c r="T31" i="1"/>
  <c r="T30" i="1"/>
  <c r="T29" i="1"/>
  <c r="U29" i="1" s="1"/>
  <c r="T28" i="1"/>
  <c r="U28" i="1" s="1"/>
  <c r="V28" i="1" s="1"/>
  <c r="T27" i="1"/>
  <c r="U27" i="1" s="1"/>
  <c r="T26" i="1"/>
  <c r="T25" i="1"/>
  <c r="U25" i="1" s="1"/>
  <c r="T24" i="1"/>
  <c r="U24" i="1" s="1"/>
  <c r="T23" i="1"/>
  <c r="T22" i="1"/>
  <c r="U22" i="1" s="1"/>
  <c r="V22" i="1" s="1"/>
  <c r="T21" i="1"/>
  <c r="U21" i="1" s="1"/>
  <c r="V21" i="1" s="1"/>
  <c r="T20" i="1"/>
  <c r="U20" i="1" s="1"/>
  <c r="T19" i="1"/>
  <c r="T18" i="1"/>
  <c r="T17" i="1"/>
  <c r="T16" i="1"/>
  <c r="U16" i="1" s="1"/>
  <c r="T15" i="1"/>
  <c r="T14" i="1"/>
  <c r="T13" i="1"/>
  <c r="U13" i="1" s="1"/>
  <c r="T12" i="1"/>
  <c r="U12" i="1" s="1"/>
  <c r="V12" i="1" s="1"/>
  <c r="T11" i="1"/>
  <c r="U11" i="1" s="1"/>
  <c r="T10" i="1"/>
  <c r="T9" i="1"/>
  <c r="U9" i="1" s="1"/>
  <c r="T8" i="1"/>
  <c r="U8" i="1" s="1"/>
  <c r="T7" i="1"/>
  <c r="T6" i="1"/>
  <c r="U6" i="1" s="1"/>
  <c r="V6" i="1" s="1"/>
  <c r="T5" i="1"/>
  <c r="U5" i="1" s="1"/>
  <c r="V5" i="1" s="1"/>
  <c r="T4" i="1"/>
  <c r="U4" i="1" s="1"/>
  <c r="T3" i="1"/>
  <c r="K656" i="1"/>
  <c r="K655" i="1"/>
  <c r="G16" i="4"/>
  <c r="V466" i="1" l="1"/>
  <c r="W466" i="1" s="1"/>
  <c r="U549" i="1"/>
  <c r="V549" i="1" s="1"/>
  <c r="W549" i="1" s="1"/>
  <c r="V539" i="1"/>
  <c r="U449" i="1"/>
  <c r="V449" i="1" s="1"/>
  <c r="W449" i="1" s="1"/>
  <c r="U539" i="1"/>
  <c r="V558" i="1"/>
  <c r="W558" i="1" s="1"/>
  <c r="V406" i="1"/>
  <c r="V587" i="1"/>
  <c r="V408" i="1"/>
  <c r="V447" i="1"/>
  <c r="V542" i="1"/>
  <c r="V603" i="1"/>
  <c r="V663" i="1"/>
  <c r="U495" i="1"/>
  <c r="V495" i="1" s="1"/>
  <c r="U571" i="1"/>
  <c r="V571" i="1" s="1"/>
  <c r="W571" i="1" s="1"/>
  <c r="V463" i="1"/>
  <c r="U523" i="1"/>
  <c r="V523" i="1" s="1"/>
  <c r="W523" i="1" s="1"/>
  <c r="U557" i="1"/>
  <c r="V557" i="1" s="1"/>
  <c r="W557" i="1" s="1"/>
  <c r="U655" i="1"/>
  <c r="V655" i="1" s="1"/>
  <c r="W655" i="1" s="1"/>
  <c r="V370" i="1"/>
  <c r="W516" i="1"/>
  <c r="V404" i="1"/>
  <c r="W404" i="1" s="1"/>
  <c r="V424" i="1"/>
  <c r="U438" i="1"/>
  <c r="V438" i="1" s="1"/>
  <c r="W438" i="1" s="1"/>
  <c r="U454" i="1"/>
  <c r="V454" i="1" s="1"/>
  <c r="W454" i="1" s="1"/>
  <c r="V481" i="1"/>
  <c r="V16" i="1"/>
  <c r="W16" i="1" s="1"/>
  <c r="U38" i="1"/>
  <c r="V238" i="1"/>
  <c r="W238" i="1" s="1"/>
  <c r="U481" i="1"/>
  <c r="U513" i="1"/>
  <c r="V513" i="1" s="1"/>
  <c r="W513" i="1" s="1"/>
  <c r="U354" i="1"/>
  <c r="V354" i="1" s="1"/>
  <c r="W354" i="1" s="1"/>
  <c r="U386" i="1"/>
  <c r="V386" i="1" s="1"/>
  <c r="V450" i="1"/>
  <c r="W450" i="1" s="1"/>
  <c r="V520" i="1"/>
  <c r="V541" i="1"/>
  <c r="U490" i="1"/>
  <c r="V490" i="1" s="1"/>
  <c r="W490" i="1" s="1"/>
  <c r="W126" i="1"/>
  <c r="U450" i="1"/>
  <c r="V470" i="1"/>
  <c r="U32" i="1"/>
  <c r="V32" i="1" s="1"/>
  <c r="W32" i="1" s="1"/>
  <c r="W116" i="1"/>
  <c r="V120" i="1"/>
  <c r="V420" i="1"/>
  <c r="W420" i="1" s="1"/>
  <c r="U432" i="1"/>
  <c r="U440" i="1"/>
  <c r="V440" i="1" s="1"/>
  <c r="U470" i="1"/>
  <c r="U488" i="1"/>
  <c r="V488" i="1" s="1"/>
  <c r="W488" i="1" s="1"/>
  <c r="U502" i="1"/>
  <c r="V502" i="1" s="1"/>
  <c r="U529" i="1"/>
  <c r="V529" i="1" s="1"/>
  <c r="U583" i="1"/>
  <c r="V583" i="1" s="1"/>
  <c r="V29" i="1"/>
  <c r="W29" i="1" s="1"/>
  <c r="V48" i="1"/>
  <c r="W48" i="1" s="1"/>
  <c r="V78" i="1"/>
  <c r="W78" i="1" s="1"/>
  <c r="W659" i="1"/>
  <c r="W663" i="1"/>
  <c r="W667" i="1"/>
  <c r="W22" i="1"/>
  <c r="U15" i="1"/>
  <c r="V45" i="1"/>
  <c r="W45" i="1" s="1"/>
  <c r="U54" i="1"/>
  <c r="V64" i="1"/>
  <c r="W64" i="1" s="1"/>
  <c r="U346" i="1"/>
  <c r="V346" i="1" s="1"/>
  <c r="W346" i="1" s="1"/>
  <c r="U362" i="1"/>
  <c r="V362" i="1" s="1"/>
  <c r="U378" i="1"/>
  <c r="V378" i="1" s="1"/>
  <c r="U394" i="1"/>
  <c r="V394" i="1" s="1"/>
  <c r="W410" i="1"/>
  <c r="V422" i="1"/>
  <c r="W422" i="1" s="1"/>
  <c r="V428" i="1"/>
  <c r="W428" i="1" s="1"/>
  <c r="V456" i="1"/>
  <c r="W456" i="1" s="1"/>
  <c r="V474" i="1"/>
  <c r="W474" i="1" s="1"/>
  <c r="V506" i="1"/>
  <c r="W506" i="1" s="1"/>
  <c r="W527" i="1"/>
  <c r="U561" i="1"/>
  <c r="V561" i="1" s="1"/>
  <c r="W561" i="1" s="1"/>
  <c r="U565" i="1"/>
  <c r="V565" i="1" s="1"/>
  <c r="W565" i="1" s="1"/>
  <c r="U573" i="1"/>
  <c r="V573" i="1" s="1"/>
  <c r="U599" i="1"/>
  <c r="V356" i="1"/>
  <c r="U31" i="1"/>
  <c r="V31" i="1" s="1"/>
  <c r="V61" i="1"/>
  <c r="U70" i="1"/>
  <c r="V70" i="1" s="1"/>
  <c r="U100" i="1"/>
  <c r="V100" i="1" s="1"/>
  <c r="U434" i="1"/>
  <c r="V434" i="1" s="1"/>
  <c r="W434" i="1" s="1"/>
  <c r="V472" i="1"/>
  <c r="W472" i="1" s="1"/>
  <c r="U479" i="1"/>
  <c r="U482" i="1"/>
  <c r="V482" i="1" s="1"/>
  <c r="W482" i="1" s="1"/>
  <c r="V486" i="1"/>
  <c r="W486" i="1" s="1"/>
  <c r="V504" i="1"/>
  <c r="W504" i="1" s="1"/>
  <c r="U511" i="1"/>
  <c r="V511" i="1" s="1"/>
  <c r="W511" i="1" s="1"/>
  <c r="U514" i="1"/>
  <c r="V514" i="1" s="1"/>
  <c r="W514" i="1" s="1"/>
  <c r="U518" i="1"/>
  <c r="V518" i="1" s="1"/>
  <c r="U521" i="1"/>
  <c r="V521" i="1" s="1"/>
  <c r="W521" i="1" s="1"/>
  <c r="U577" i="1"/>
  <c r="V577" i="1" s="1"/>
  <c r="U657" i="1"/>
  <c r="V657" i="1" s="1"/>
  <c r="U661" i="1"/>
  <c r="U665" i="1"/>
  <c r="V665" i="1" s="1"/>
  <c r="V372" i="1"/>
  <c r="V388" i="1"/>
  <c r="W388" i="1" s="1"/>
  <c r="W12" i="1"/>
  <c r="V348" i="1"/>
  <c r="W348" i="1" s="1"/>
  <c r="V364" i="1"/>
  <c r="W364" i="1" s="1"/>
  <c r="W370" i="1"/>
  <c r="V380" i="1"/>
  <c r="W380" i="1" s="1"/>
  <c r="V396" i="1"/>
  <c r="W396" i="1" s="1"/>
  <c r="V56" i="1"/>
  <c r="W56" i="1" s="1"/>
  <c r="W28" i="1"/>
  <c r="V62" i="1"/>
  <c r="W62" i="1" s="1"/>
  <c r="W92" i="1"/>
  <c r="V106" i="1"/>
  <c r="W106" i="1" s="1"/>
  <c r="V82" i="1"/>
  <c r="W82" i="1"/>
  <c r="V8" i="1"/>
  <c r="W8" i="1" s="1"/>
  <c r="W44" i="1"/>
  <c r="V98" i="1"/>
  <c r="W98" i="1" s="1"/>
  <c r="V24" i="1"/>
  <c r="W24" i="1" s="1"/>
  <c r="W108" i="1"/>
  <c r="V72" i="1"/>
  <c r="W72" i="1" s="1"/>
  <c r="W60" i="1"/>
  <c r="W84" i="1"/>
  <c r="V40" i="1"/>
  <c r="W40" i="1" s="1"/>
  <c r="W76" i="1"/>
  <c r="V90" i="1"/>
  <c r="W90" i="1" s="1"/>
  <c r="V114" i="1"/>
  <c r="W114" i="1" s="1"/>
  <c r="V4" i="1"/>
  <c r="W6" i="1"/>
  <c r="V13" i="1"/>
  <c r="U18" i="1"/>
  <c r="V20" i="1"/>
  <c r="W20" i="1" s="1"/>
  <c r="U34" i="1"/>
  <c r="V36" i="1"/>
  <c r="W36" i="1" s="1"/>
  <c r="U43" i="1"/>
  <c r="V43" i="1" s="1"/>
  <c r="W43" i="1" s="1"/>
  <c r="U50" i="1"/>
  <c r="V52" i="1"/>
  <c r="W52" i="1" s="1"/>
  <c r="U59" i="1"/>
  <c r="V59" i="1" s="1"/>
  <c r="W59" i="1" s="1"/>
  <c r="U66" i="1"/>
  <c r="V66" i="1" s="1"/>
  <c r="W66" i="1" s="1"/>
  <c r="V68" i="1"/>
  <c r="W68" i="1" s="1"/>
  <c r="U75" i="1"/>
  <c r="V75" i="1" s="1"/>
  <c r="W75" i="1" s="1"/>
  <c r="V80" i="1"/>
  <c r="W80" i="1" s="1"/>
  <c r="V83" i="1"/>
  <c r="W83" i="1" s="1"/>
  <c r="V88" i="1"/>
  <c r="W88" i="1" s="1"/>
  <c r="V96" i="1"/>
  <c r="W96" i="1" s="1"/>
  <c r="W99" i="1"/>
  <c r="V99" i="1"/>
  <c r="V104" i="1"/>
  <c r="W104" i="1" s="1"/>
  <c r="V107" i="1"/>
  <c r="W107" i="1" s="1"/>
  <c r="V112" i="1"/>
  <c r="W112" i="1" s="1"/>
  <c r="V115" i="1"/>
  <c r="W115" i="1" s="1"/>
  <c r="W120" i="1"/>
  <c r="V127" i="1"/>
  <c r="W127" i="1" s="1"/>
  <c r="V131" i="1"/>
  <c r="W131" i="1" s="1"/>
  <c r="U243" i="1"/>
  <c r="V243" i="1" s="1"/>
  <c r="U286" i="1"/>
  <c r="W4" i="1"/>
  <c r="V50" i="1"/>
  <c r="W50" i="1" s="1"/>
  <c r="U86" i="1"/>
  <c r="V86" i="1" s="1"/>
  <c r="U91" i="1"/>
  <c r="V91" i="1" s="1"/>
  <c r="U94" i="1"/>
  <c r="V94" i="1" s="1"/>
  <c r="U227" i="1"/>
  <c r="V244" i="1"/>
  <c r="W244" i="1" s="1"/>
  <c r="U256" i="1"/>
  <c r="V256" i="1" s="1"/>
  <c r="W256" i="1" s="1"/>
  <c r="U299" i="1"/>
  <c r="V267" i="1"/>
  <c r="U267" i="1"/>
  <c r="U662" i="1"/>
  <c r="V11" i="1"/>
  <c r="W11" i="1" s="1"/>
  <c r="V27" i="1"/>
  <c r="W27" i="1" s="1"/>
  <c r="W5" i="1"/>
  <c r="U7" i="1"/>
  <c r="V7" i="1" s="1"/>
  <c r="V9" i="1"/>
  <c r="W9" i="1" s="1"/>
  <c r="U14" i="1"/>
  <c r="V14" i="1" s="1"/>
  <c r="W21" i="1"/>
  <c r="U23" i="1"/>
  <c r="V23" i="1" s="1"/>
  <c r="V25" i="1"/>
  <c r="W25" i="1" s="1"/>
  <c r="U30" i="1"/>
  <c r="V30" i="1" s="1"/>
  <c r="W37" i="1"/>
  <c r="U39" i="1"/>
  <c r="V39" i="1" s="1"/>
  <c r="V41" i="1"/>
  <c r="W41" i="1" s="1"/>
  <c r="U46" i="1"/>
  <c r="V46" i="1" s="1"/>
  <c r="W53" i="1"/>
  <c r="U55" i="1"/>
  <c r="V55" i="1" s="1"/>
  <c r="V57" i="1"/>
  <c r="W57" i="1" s="1"/>
  <c r="W69" i="1"/>
  <c r="U71" i="1"/>
  <c r="V71" i="1" s="1"/>
  <c r="V73" i="1"/>
  <c r="W73" i="1" s="1"/>
  <c r="V81" i="1"/>
  <c r="W81" i="1" s="1"/>
  <c r="V89" i="1"/>
  <c r="W89" i="1" s="1"/>
  <c r="V97" i="1"/>
  <c r="W97" i="1" s="1"/>
  <c r="V105" i="1"/>
  <c r="W105" i="1" s="1"/>
  <c r="V113" i="1"/>
  <c r="W113" i="1" s="1"/>
  <c r="U121" i="1"/>
  <c r="V121" i="1" s="1"/>
  <c r="W121" i="1" s="1"/>
  <c r="U128" i="1"/>
  <c r="W217" i="1"/>
  <c r="W228" i="1"/>
  <c r="V228" i="1"/>
  <c r="U234" i="1"/>
  <c r="V234" i="1" s="1"/>
  <c r="U270" i="1"/>
  <c r="U658" i="1"/>
  <c r="U3" i="1"/>
  <c r="V3" i="1" s="1"/>
  <c r="W3" i="1" s="1"/>
  <c r="U10" i="1"/>
  <c r="U19" i="1"/>
  <c r="V19" i="1" s="1"/>
  <c r="W19" i="1" s="1"/>
  <c r="U35" i="1"/>
  <c r="V35" i="1" s="1"/>
  <c r="W35" i="1" s="1"/>
  <c r="U42" i="1"/>
  <c r="U51" i="1"/>
  <c r="V51" i="1" s="1"/>
  <c r="U67" i="1"/>
  <c r="U74" i="1"/>
  <c r="V74" i="1" s="1"/>
  <c r="V122" i="1"/>
  <c r="W122" i="1" s="1"/>
  <c r="U264" i="1"/>
  <c r="V264" i="1" s="1"/>
  <c r="W264" i="1" s="1"/>
  <c r="U283" i="1"/>
  <c r="U666" i="1"/>
  <c r="V666" i="1" s="1"/>
  <c r="W666" i="1" s="1"/>
  <c r="V125" i="1"/>
  <c r="W125" i="1" s="1"/>
  <c r="U26" i="1"/>
  <c r="V26" i="1" s="1"/>
  <c r="U58" i="1"/>
  <c r="V58" i="1" s="1"/>
  <c r="U17" i="1"/>
  <c r="V17" i="1" s="1"/>
  <c r="U33" i="1"/>
  <c r="V33" i="1" s="1"/>
  <c r="W47" i="1"/>
  <c r="U49" i="1"/>
  <c r="V49" i="1" s="1"/>
  <c r="W63" i="1"/>
  <c r="U65" i="1"/>
  <c r="V65" i="1" s="1"/>
  <c r="V67" i="1"/>
  <c r="U79" i="1"/>
  <c r="U87" i="1"/>
  <c r="V87" i="1" s="1"/>
  <c r="W87" i="1" s="1"/>
  <c r="U95" i="1"/>
  <c r="U103" i="1"/>
  <c r="U111" i="1"/>
  <c r="U119" i="1"/>
  <c r="U129" i="1"/>
  <c r="V129" i="1" s="1"/>
  <c r="U339" i="1"/>
  <c r="W13" i="1"/>
  <c r="W61" i="1"/>
  <c r="V85" i="1"/>
  <c r="W85" i="1" s="1"/>
  <c r="V93" i="1"/>
  <c r="W93" i="1" s="1"/>
  <c r="V101" i="1"/>
  <c r="W101" i="1" s="1"/>
  <c r="V109" i="1"/>
  <c r="W109" i="1" s="1"/>
  <c r="V117" i="1"/>
  <c r="W117" i="1" s="1"/>
  <c r="V123" i="1"/>
  <c r="W123" i="1" s="1"/>
  <c r="V236" i="1"/>
  <c r="W236" i="1" s="1"/>
  <c r="U248" i="1"/>
  <c r="V248" i="1" s="1"/>
  <c r="W248" i="1" s="1"/>
  <c r="U303" i="1"/>
  <c r="U307" i="1"/>
  <c r="V307" i="1" s="1"/>
  <c r="U311" i="1"/>
  <c r="V311" i="1" s="1"/>
  <c r="U315" i="1"/>
  <c r="V315" i="1" s="1"/>
  <c r="U319" i="1"/>
  <c r="U323" i="1"/>
  <c r="V323" i="1" s="1"/>
  <c r="U327" i="1"/>
  <c r="V327" i="1" s="1"/>
  <c r="W327" i="1" s="1"/>
  <c r="U331" i="1"/>
  <c r="U335" i="1"/>
  <c r="U345" i="1"/>
  <c r="V345" i="1" s="1"/>
  <c r="W345" i="1" s="1"/>
  <c r="V358" i="1"/>
  <c r="W358" i="1" s="1"/>
  <c r="W390" i="1"/>
  <c r="V390" i="1"/>
  <c r="U133" i="1"/>
  <c r="U135" i="1"/>
  <c r="U137" i="1"/>
  <c r="U139" i="1"/>
  <c r="V139" i="1" s="1"/>
  <c r="W139" i="1" s="1"/>
  <c r="U141" i="1"/>
  <c r="V141" i="1" s="1"/>
  <c r="U143" i="1"/>
  <c r="V143" i="1" s="1"/>
  <c r="U145" i="1"/>
  <c r="U147" i="1"/>
  <c r="U149" i="1"/>
  <c r="U151" i="1"/>
  <c r="V151" i="1" s="1"/>
  <c r="U153" i="1"/>
  <c r="V153" i="1" s="1"/>
  <c r="U155" i="1"/>
  <c r="U157" i="1"/>
  <c r="V157" i="1" s="1"/>
  <c r="U159" i="1"/>
  <c r="U161" i="1"/>
  <c r="U163" i="1"/>
  <c r="U165" i="1"/>
  <c r="U167" i="1"/>
  <c r="V167" i="1" s="1"/>
  <c r="U169" i="1"/>
  <c r="U171" i="1"/>
  <c r="V171" i="1" s="1"/>
  <c r="U173" i="1"/>
  <c r="U175" i="1"/>
  <c r="V175" i="1" s="1"/>
  <c r="U177" i="1"/>
  <c r="V177" i="1" s="1"/>
  <c r="W177" i="1" s="1"/>
  <c r="U179" i="1"/>
  <c r="U181" i="1"/>
  <c r="U183" i="1"/>
  <c r="V183" i="1" s="1"/>
  <c r="U185" i="1"/>
  <c r="U187" i="1"/>
  <c r="V187" i="1" s="1"/>
  <c r="W187" i="1" s="1"/>
  <c r="U189" i="1"/>
  <c r="U191" i="1"/>
  <c r="V191" i="1" s="1"/>
  <c r="W191" i="1" s="1"/>
  <c r="U193" i="1"/>
  <c r="U195" i="1"/>
  <c r="U197" i="1"/>
  <c r="U199" i="1"/>
  <c r="V199" i="1" s="1"/>
  <c r="U201" i="1"/>
  <c r="U203" i="1"/>
  <c r="V203" i="1" s="1"/>
  <c r="W203" i="1" s="1"/>
  <c r="U205" i="1"/>
  <c r="V205" i="1" s="1"/>
  <c r="U207" i="1"/>
  <c r="U209" i="1"/>
  <c r="U211" i="1"/>
  <c r="V211" i="1" s="1"/>
  <c r="U213" i="1"/>
  <c r="U215" i="1"/>
  <c r="U217" i="1"/>
  <c r="U219" i="1"/>
  <c r="U221" i="1"/>
  <c r="V221" i="1" s="1"/>
  <c r="U223" i="1"/>
  <c r="U225" i="1"/>
  <c r="U232" i="1"/>
  <c r="U241" i="1"/>
  <c r="V241" i="1" s="1"/>
  <c r="U251" i="1"/>
  <c r="V251" i="1" s="1"/>
  <c r="U259" i="1"/>
  <c r="U277" i="1"/>
  <c r="V277" i="1" s="1"/>
  <c r="W277" i="1" s="1"/>
  <c r="U280" i="1"/>
  <c r="U293" i="1"/>
  <c r="V293" i="1" s="1"/>
  <c r="U296" i="1"/>
  <c r="V331" i="1"/>
  <c r="W372" i="1"/>
  <c r="U401" i="1"/>
  <c r="V401" i="1" s="1"/>
  <c r="U417" i="1"/>
  <c r="V417" i="1" s="1"/>
  <c r="V137" i="1"/>
  <c r="V147" i="1"/>
  <c r="V163" i="1"/>
  <c r="V169" i="1"/>
  <c r="V179" i="1"/>
  <c r="W179" i="1" s="1"/>
  <c r="V185" i="1"/>
  <c r="V195" i="1"/>
  <c r="W195" i="1" s="1"/>
  <c r="V201" i="1"/>
  <c r="V217" i="1"/>
  <c r="U230" i="1"/>
  <c r="V230" i="1" s="1"/>
  <c r="V232" i="1"/>
  <c r="U239" i="1"/>
  <c r="U246" i="1"/>
  <c r="V246" i="1" s="1"/>
  <c r="W246" i="1" s="1"/>
  <c r="U254" i="1"/>
  <c r="V254" i="1" s="1"/>
  <c r="U262" i="1"/>
  <c r="V262" i="1" s="1"/>
  <c r="W262" i="1" s="1"/>
  <c r="U271" i="1"/>
  <c r="U274" i="1"/>
  <c r="U287" i="1"/>
  <c r="V287" i="1" s="1"/>
  <c r="W287" i="1" s="1"/>
  <c r="U290" i="1"/>
  <c r="V290" i="1" s="1"/>
  <c r="U341" i="1"/>
  <c r="V350" i="1"/>
  <c r="W350" i="1" s="1"/>
  <c r="V382" i="1"/>
  <c r="W382" i="1" s="1"/>
  <c r="U550" i="1"/>
  <c r="V550" i="1" s="1"/>
  <c r="W235" i="1"/>
  <c r="U237" i="1"/>
  <c r="V237" i="1" s="1"/>
  <c r="U249" i="1"/>
  <c r="V249" i="1" s="1"/>
  <c r="V252" i="1"/>
  <c r="W252" i="1" s="1"/>
  <c r="U257" i="1"/>
  <c r="V257" i="1" s="1"/>
  <c r="W257" i="1" s="1"/>
  <c r="V260" i="1"/>
  <c r="W260" i="1" s="1"/>
  <c r="U265" i="1"/>
  <c r="V265" i="1" s="1"/>
  <c r="W265" i="1" s="1"/>
  <c r="U268" i="1"/>
  <c r="V268" i="1" s="1"/>
  <c r="W275" i="1"/>
  <c r="V278" i="1"/>
  <c r="W278" i="1" s="1"/>
  <c r="U281" i="1"/>
  <c r="V281" i="1" s="1"/>
  <c r="U284" i="1"/>
  <c r="W291" i="1"/>
  <c r="V294" i="1"/>
  <c r="W294" i="1" s="1"/>
  <c r="U297" i="1"/>
  <c r="V297" i="1" s="1"/>
  <c r="U301" i="1"/>
  <c r="U305" i="1"/>
  <c r="V305" i="1" s="1"/>
  <c r="W305" i="1" s="1"/>
  <c r="U309" i="1"/>
  <c r="U313" i="1"/>
  <c r="V313" i="1" s="1"/>
  <c r="W313" i="1" s="1"/>
  <c r="U317" i="1"/>
  <c r="V317" i="1" s="1"/>
  <c r="W317" i="1" s="1"/>
  <c r="U321" i="1"/>
  <c r="U325" i="1"/>
  <c r="V325" i="1" s="1"/>
  <c r="W325" i="1" s="1"/>
  <c r="U329" i="1"/>
  <c r="V329" i="1" s="1"/>
  <c r="W329" i="1" s="1"/>
  <c r="U333" i="1"/>
  <c r="U337" i="1"/>
  <c r="V374" i="1"/>
  <c r="W374" i="1" s="1"/>
  <c r="U130" i="1"/>
  <c r="U132" i="1"/>
  <c r="U134" i="1"/>
  <c r="U136" i="1"/>
  <c r="V136" i="1" s="1"/>
  <c r="U138" i="1"/>
  <c r="V138" i="1" s="1"/>
  <c r="U140" i="1"/>
  <c r="U142" i="1"/>
  <c r="V142" i="1" s="1"/>
  <c r="U144" i="1"/>
  <c r="U146" i="1"/>
  <c r="U148" i="1"/>
  <c r="U150" i="1"/>
  <c r="U152" i="1"/>
  <c r="V152" i="1" s="1"/>
  <c r="U154" i="1"/>
  <c r="V154" i="1" s="1"/>
  <c r="U156" i="1"/>
  <c r="V156" i="1" s="1"/>
  <c r="U158" i="1"/>
  <c r="U160" i="1"/>
  <c r="V160" i="1" s="1"/>
  <c r="U162" i="1"/>
  <c r="V162" i="1" s="1"/>
  <c r="U164" i="1"/>
  <c r="V164" i="1" s="1"/>
  <c r="U166" i="1"/>
  <c r="U168" i="1"/>
  <c r="U170" i="1"/>
  <c r="V170" i="1" s="1"/>
  <c r="U172" i="1"/>
  <c r="V172" i="1" s="1"/>
  <c r="U174" i="1"/>
  <c r="V174" i="1" s="1"/>
  <c r="U176" i="1"/>
  <c r="V176" i="1" s="1"/>
  <c r="U178" i="1"/>
  <c r="U180" i="1"/>
  <c r="U182" i="1"/>
  <c r="U184" i="1"/>
  <c r="U186" i="1"/>
  <c r="V186" i="1" s="1"/>
  <c r="U188" i="1"/>
  <c r="V188" i="1" s="1"/>
  <c r="U190" i="1"/>
  <c r="V190" i="1" s="1"/>
  <c r="U192" i="1"/>
  <c r="U194" i="1"/>
  <c r="V194" i="1" s="1"/>
  <c r="U196" i="1"/>
  <c r="U198" i="1"/>
  <c r="U200" i="1"/>
  <c r="V200" i="1" s="1"/>
  <c r="U202" i="1"/>
  <c r="V202" i="1" s="1"/>
  <c r="U204" i="1"/>
  <c r="U206" i="1"/>
  <c r="V206" i="1" s="1"/>
  <c r="U208" i="1"/>
  <c r="U210" i="1"/>
  <c r="V210" i="1" s="1"/>
  <c r="U212" i="1"/>
  <c r="U214" i="1"/>
  <c r="U216" i="1"/>
  <c r="V216" i="1" s="1"/>
  <c r="U218" i="1"/>
  <c r="V218" i="1" s="1"/>
  <c r="U220" i="1"/>
  <c r="V220" i="1" s="1"/>
  <c r="U222" i="1"/>
  <c r="U224" i="1"/>
  <c r="V224" i="1" s="1"/>
  <c r="V226" i="1"/>
  <c r="W226" i="1" s="1"/>
  <c r="U233" i="1"/>
  <c r="U240" i="1"/>
  <c r="V242" i="1"/>
  <c r="W242" i="1" s="1"/>
  <c r="U247" i="1"/>
  <c r="U255" i="1"/>
  <c r="V255" i="1" s="1"/>
  <c r="W255" i="1" s="1"/>
  <c r="U263" i="1"/>
  <c r="V263" i="1" s="1"/>
  <c r="U269" i="1"/>
  <c r="V269" i="1" s="1"/>
  <c r="U272" i="1"/>
  <c r="V272" i="1" s="1"/>
  <c r="W272" i="1" s="1"/>
  <c r="U285" i="1"/>
  <c r="V285" i="1" s="1"/>
  <c r="U288" i="1"/>
  <c r="V301" i="1"/>
  <c r="W301" i="1" s="1"/>
  <c r="V321" i="1"/>
  <c r="W321" i="1" s="1"/>
  <c r="V333" i="1"/>
  <c r="W333" i="1" s="1"/>
  <c r="U343" i="1"/>
  <c r="W356" i="1"/>
  <c r="V487" i="1"/>
  <c r="W487" i="1" s="1"/>
  <c r="U487" i="1"/>
  <c r="W229" i="1"/>
  <c r="U231" i="1"/>
  <c r="V231" i="1" s="1"/>
  <c r="W245" i="1"/>
  <c r="V247" i="1"/>
  <c r="U250" i="1"/>
  <c r="V250" i="1" s="1"/>
  <c r="W253" i="1"/>
  <c r="U258" i="1"/>
  <c r="V258" i="1" s="1"/>
  <c r="W261" i="1"/>
  <c r="U266" i="1"/>
  <c r="V266" i="1" s="1"/>
  <c r="W266" i="1" s="1"/>
  <c r="W273" i="1"/>
  <c r="V276" i="1"/>
  <c r="W276" i="1" s="1"/>
  <c r="U279" i="1"/>
  <c r="V279" i="1" s="1"/>
  <c r="U282" i="1"/>
  <c r="W289" i="1"/>
  <c r="V292" i="1"/>
  <c r="W292" i="1" s="1"/>
  <c r="U295" i="1"/>
  <c r="V295" i="1" s="1"/>
  <c r="U298" i="1"/>
  <c r="V298" i="1" s="1"/>
  <c r="W298" i="1" s="1"/>
  <c r="V366" i="1"/>
  <c r="W366" i="1" s="1"/>
  <c r="V398" i="1"/>
  <c r="W398" i="1" s="1"/>
  <c r="U414" i="1"/>
  <c r="V414" i="1" s="1"/>
  <c r="W414" i="1" s="1"/>
  <c r="U353" i="1"/>
  <c r="V353" i="1" s="1"/>
  <c r="U361" i="1"/>
  <c r="U369" i="1"/>
  <c r="V369" i="1" s="1"/>
  <c r="U377" i="1"/>
  <c r="U385" i="1"/>
  <c r="V385" i="1" s="1"/>
  <c r="U393" i="1"/>
  <c r="U411" i="1"/>
  <c r="V480" i="1"/>
  <c r="W480" i="1" s="1"/>
  <c r="W547" i="1"/>
  <c r="U405" i="1"/>
  <c r="V405" i="1" s="1"/>
  <c r="U421" i="1"/>
  <c r="V421" i="1" s="1"/>
  <c r="W421" i="1" s="1"/>
  <c r="U439" i="1"/>
  <c r="U471" i="1"/>
  <c r="V471" i="1" s="1"/>
  <c r="W471" i="1" s="1"/>
  <c r="U566" i="1"/>
  <c r="V566" i="1" s="1"/>
  <c r="U351" i="1"/>
  <c r="V351" i="1" s="1"/>
  <c r="U359" i="1"/>
  <c r="V359" i="1" s="1"/>
  <c r="U367" i="1"/>
  <c r="V367" i="1" s="1"/>
  <c r="U375" i="1"/>
  <c r="V375" i="1" s="1"/>
  <c r="V383" i="1"/>
  <c r="U383" i="1"/>
  <c r="U391" i="1"/>
  <c r="V391" i="1" s="1"/>
  <c r="U399" i="1"/>
  <c r="V399" i="1" s="1"/>
  <c r="V402" i="1"/>
  <c r="W402" i="1" s="1"/>
  <c r="W408" i="1"/>
  <c r="U415" i="1"/>
  <c r="V418" i="1"/>
  <c r="W418" i="1" s="1"/>
  <c r="W424" i="1"/>
  <c r="V464" i="1"/>
  <c r="W464" i="1" s="1"/>
  <c r="W537" i="1"/>
  <c r="U582" i="1"/>
  <c r="U409" i="1"/>
  <c r="V409" i="1" s="1"/>
  <c r="V349" i="1"/>
  <c r="U349" i="1"/>
  <c r="W349" i="1" s="1"/>
  <c r="V357" i="1"/>
  <c r="U357" i="1"/>
  <c r="U365" i="1"/>
  <c r="U373" i="1"/>
  <c r="U381" i="1"/>
  <c r="V381" i="1" s="1"/>
  <c r="V389" i="1"/>
  <c r="W389" i="1" s="1"/>
  <c r="U389" i="1"/>
  <c r="U397" i="1"/>
  <c r="V397" i="1" s="1"/>
  <c r="U403" i="1"/>
  <c r="U419" i="1"/>
  <c r="V419" i="1" s="1"/>
  <c r="W419" i="1" s="1"/>
  <c r="W436" i="1"/>
  <c r="W512" i="1"/>
  <c r="V512" i="1"/>
  <c r="V300" i="1"/>
  <c r="W300" i="1" s="1"/>
  <c r="V302" i="1"/>
  <c r="W302" i="1" s="1"/>
  <c r="V304" i="1"/>
  <c r="W304" i="1" s="1"/>
  <c r="V306" i="1"/>
  <c r="W306" i="1" s="1"/>
  <c r="V308" i="1"/>
  <c r="W308" i="1" s="1"/>
  <c r="V310" i="1"/>
  <c r="W310" i="1" s="1"/>
  <c r="V312" i="1"/>
  <c r="W312" i="1" s="1"/>
  <c r="V314" i="1"/>
  <c r="W314" i="1" s="1"/>
  <c r="V316" i="1"/>
  <c r="W316" i="1" s="1"/>
  <c r="V318" i="1"/>
  <c r="W318" i="1" s="1"/>
  <c r="V320" i="1"/>
  <c r="W320" i="1" s="1"/>
  <c r="V322" i="1"/>
  <c r="W322" i="1" s="1"/>
  <c r="V324" i="1"/>
  <c r="W324" i="1" s="1"/>
  <c r="V326" i="1"/>
  <c r="W326" i="1" s="1"/>
  <c r="V328" i="1"/>
  <c r="W328" i="1" s="1"/>
  <c r="V330" i="1"/>
  <c r="W330" i="1" s="1"/>
  <c r="V332" i="1"/>
  <c r="W332" i="1" s="1"/>
  <c r="V334" i="1"/>
  <c r="W334" i="1" s="1"/>
  <c r="V336" i="1"/>
  <c r="W336" i="1" s="1"/>
  <c r="V338" i="1"/>
  <c r="W338" i="1" s="1"/>
  <c r="V340" i="1"/>
  <c r="W340" i="1" s="1"/>
  <c r="V342" i="1"/>
  <c r="W342" i="1" s="1"/>
  <c r="V344" i="1"/>
  <c r="W344" i="1" s="1"/>
  <c r="U352" i="1"/>
  <c r="V352" i="1" s="1"/>
  <c r="W357" i="1"/>
  <c r="U360" i="1"/>
  <c r="V360" i="1" s="1"/>
  <c r="U368" i="1"/>
  <c r="V368" i="1" s="1"/>
  <c r="U376" i="1"/>
  <c r="U384" i="1"/>
  <c r="U392" i="1"/>
  <c r="V392" i="1" s="1"/>
  <c r="V400" i="1"/>
  <c r="W400" i="1" s="1"/>
  <c r="W406" i="1"/>
  <c r="U413" i="1"/>
  <c r="V416" i="1"/>
  <c r="V426" i="1"/>
  <c r="W426" i="1" s="1"/>
  <c r="V430" i="1"/>
  <c r="W430" i="1" s="1"/>
  <c r="U455" i="1"/>
  <c r="V455" i="1" s="1"/>
  <c r="U503" i="1"/>
  <c r="V503" i="1" s="1"/>
  <c r="U534" i="1"/>
  <c r="U347" i="1"/>
  <c r="V347" i="1" s="1"/>
  <c r="U355" i="1"/>
  <c r="V363" i="1"/>
  <c r="U363" i="1"/>
  <c r="U371" i="1"/>
  <c r="U379" i="1"/>
  <c r="U387" i="1"/>
  <c r="V387" i="1" s="1"/>
  <c r="U395" i="1"/>
  <c r="V395" i="1" s="1"/>
  <c r="U407" i="1"/>
  <c r="V407" i="1" s="1"/>
  <c r="W416" i="1"/>
  <c r="V448" i="1"/>
  <c r="W448" i="1" s="1"/>
  <c r="V496" i="1"/>
  <c r="W496" i="1" s="1"/>
  <c r="W569" i="1"/>
  <c r="U522" i="1"/>
  <c r="U437" i="1"/>
  <c r="V437" i="1" s="1"/>
  <c r="W437" i="1" s="1"/>
  <c r="V446" i="1"/>
  <c r="W446" i="1" s="1"/>
  <c r="U453" i="1"/>
  <c r="V462" i="1"/>
  <c r="W462" i="1" s="1"/>
  <c r="U469" i="1"/>
  <c r="V469" i="1" s="1"/>
  <c r="W469" i="1" s="1"/>
  <c r="V478" i="1"/>
  <c r="W478" i="1" s="1"/>
  <c r="U485" i="1"/>
  <c r="V494" i="1"/>
  <c r="W494" i="1" s="1"/>
  <c r="U501" i="1"/>
  <c r="V510" i="1"/>
  <c r="W510" i="1" s="1"/>
  <c r="U517" i="1"/>
  <c r="V519" i="1"/>
  <c r="W519" i="1" s="1"/>
  <c r="W532" i="1"/>
  <c r="V553" i="1"/>
  <c r="W553" i="1" s="1"/>
  <c r="V563" i="1"/>
  <c r="W563" i="1" s="1"/>
  <c r="V579" i="1"/>
  <c r="W579" i="1" s="1"/>
  <c r="V585" i="1"/>
  <c r="W585" i="1" s="1"/>
  <c r="V597" i="1"/>
  <c r="W597" i="1" s="1"/>
  <c r="U606" i="1"/>
  <c r="V606" i="1" s="1"/>
  <c r="W606" i="1" s="1"/>
  <c r="U423" i="1"/>
  <c r="U425" i="1"/>
  <c r="U427" i="1"/>
  <c r="V427" i="1" s="1"/>
  <c r="U429" i="1"/>
  <c r="U431" i="1"/>
  <c r="U433" i="1"/>
  <c r="V433" i="1" s="1"/>
  <c r="U435" i="1"/>
  <c r="V435" i="1" s="1"/>
  <c r="V444" i="1"/>
  <c r="W444" i="1" s="1"/>
  <c r="U451" i="1"/>
  <c r="V451" i="1" s="1"/>
  <c r="V460" i="1"/>
  <c r="W460" i="1" s="1"/>
  <c r="W465" i="1"/>
  <c r="U467" i="1"/>
  <c r="V467" i="1" s="1"/>
  <c r="V476" i="1"/>
  <c r="W476" i="1" s="1"/>
  <c r="W481" i="1"/>
  <c r="U483" i="1"/>
  <c r="V483" i="1" s="1"/>
  <c r="V492" i="1"/>
  <c r="W492" i="1" s="1"/>
  <c r="W497" i="1"/>
  <c r="U499" i="1"/>
  <c r="V508" i="1"/>
  <c r="W508" i="1" s="1"/>
  <c r="U515" i="1"/>
  <c r="W526" i="1"/>
  <c r="U532" i="1"/>
  <c r="W535" i="1"/>
  <c r="V548" i="1"/>
  <c r="W548" i="1" s="1"/>
  <c r="V564" i="1"/>
  <c r="W564" i="1" s="1"/>
  <c r="W567" i="1"/>
  <c r="U590" i="1"/>
  <c r="V593" i="1"/>
  <c r="W593" i="1" s="1"/>
  <c r="U598" i="1"/>
  <c r="V598" i="1" s="1"/>
  <c r="W598" i="1" s="1"/>
  <c r="V651" i="1"/>
  <c r="W651" i="1" s="1"/>
  <c r="W447" i="1"/>
  <c r="W463" i="1"/>
  <c r="V532" i="1"/>
  <c r="W539" i="1"/>
  <c r="W542" i="1"/>
  <c r="W545" i="1"/>
  <c r="W574" i="1"/>
  <c r="U580" i="1"/>
  <c r="U594" i="1"/>
  <c r="V594" i="1" s="1"/>
  <c r="W594" i="1" s="1"/>
  <c r="V635" i="1"/>
  <c r="W635" i="1" s="1"/>
  <c r="W555" i="1"/>
  <c r="W587" i="1"/>
  <c r="W603" i="1"/>
  <c r="U530" i="1"/>
  <c r="W441" i="1"/>
  <c r="U443" i="1"/>
  <c r="V443" i="1" s="1"/>
  <c r="V445" i="1"/>
  <c r="W445" i="1" s="1"/>
  <c r="W457" i="1"/>
  <c r="U459" i="1"/>
  <c r="V459" i="1" s="1"/>
  <c r="V461" i="1"/>
  <c r="W461" i="1" s="1"/>
  <c r="W473" i="1"/>
  <c r="U475" i="1"/>
  <c r="V475" i="1" s="1"/>
  <c r="V477" i="1"/>
  <c r="W477" i="1" s="1"/>
  <c r="W489" i="1"/>
  <c r="U491" i="1"/>
  <c r="V491" i="1" s="1"/>
  <c r="V493" i="1"/>
  <c r="W493" i="1" s="1"/>
  <c r="W505" i="1"/>
  <c r="U507" i="1"/>
  <c r="V507" i="1" s="1"/>
  <c r="V509" i="1"/>
  <c r="W509" i="1" s="1"/>
  <c r="V524" i="1"/>
  <c r="W524" i="1" s="1"/>
  <c r="W531" i="1"/>
  <c r="V540" i="1"/>
  <c r="W540" i="1" s="1"/>
  <c r="W543" i="1"/>
  <c r="V556" i="1"/>
  <c r="W556" i="1" s="1"/>
  <c r="W559" i="1"/>
  <c r="V572" i="1"/>
  <c r="W572" i="1" s="1"/>
  <c r="W575" i="1"/>
  <c r="U588" i="1"/>
  <c r="V588" i="1" s="1"/>
  <c r="U600" i="1"/>
  <c r="V600" i="1" s="1"/>
  <c r="U654" i="1"/>
  <c r="V654" i="1" s="1"/>
  <c r="W591" i="1"/>
  <c r="U604" i="1"/>
  <c r="V604" i="1" s="1"/>
  <c r="W607" i="1"/>
  <c r="U652" i="1"/>
  <c r="V652" i="1" s="1"/>
  <c r="U592" i="1"/>
  <c r="V592" i="1" s="1"/>
  <c r="W592" i="1" s="1"/>
  <c r="V601" i="1"/>
  <c r="W601" i="1" s="1"/>
  <c r="V633" i="1"/>
  <c r="W633" i="1" s="1"/>
  <c r="V649" i="1"/>
  <c r="W649" i="1" s="1"/>
  <c r="U656" i="1"/>
  <c r="V656" i="1" s="1"/>
  <c r="W525" i="1"/>
  <c r="W533" i="1"/>
  <c r="U538" i="1"/>
  <c r="W541" i="1"/>
  <c r="U546" i="1"/>
  <c r="V546" i="1" s="1"/>
  <c r="V551" i="1"/>
  <c r="W551" i="1" s="1"/>
  <c r="U554" i="1"/>
  <c r="V554" i="1" s="1"/>
  <c r="U562" i="1"/>
  <c r="V562" i="1" s="1"/>
  <c r="W562" i="1" s="1"/>
  <c r="U570" i="1"/>
  <c r="U578" i="1"/>
  <c r="V578" i="1" s="1"/>
  <c r="W578" i="1" s="1"/>
  <c r="W581" i="1"/>
  <c r="U586" i="1"/>
  <c r="V595" i="1"/>
  <c r="W595" i="1" s="1"/>
  <c r="U602" i="1"/>
  <c r="U634" i="1"/>
  <c r="U650" i="1"/>
  <c r="U660" i="1"/>
  <c r="U664" i="1"/>
  <c r="V664" i="1" s="1"/>
  <c r="U668" i="1"/>
  <c r="W520" i="1"/>
  <c r="W528" i="1"/>
  <c r="W536" i="1"/>
  <c r="W544" i="1"/>
  <c r="W552" i="1"/>
  <c r="W560" i="1"/>
  <c r="W568" i="1"/>
  <c r="V570" i="1"/>
  <c r="W576" i="1"/>
  <c r="W584" i="1"/>
  <c r="V586" i="1"/>
  <c r="V589" i="1"/>
  <c r="W589" i="1" s="1"/>
  <c r="U596" i="1"/>
  <c r="V596" i="1" s="1"/>
  <c r="V602" i="1"/>
  <c r="W602" i="1" s="1"/>
  <c r="V605" i="1"/>
  <c r="W605" i="1" s="1"/>
  <c r="V650" i="1"/>
  <c r="W650" i="1" s="1"/>
  <c r="V653" i="1"/>
  <c r="W653" i="1" s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L670" i="1"/>
  <c r="T670" i="1" s="1"/>
  <c r="U670" i="1" s="1"/>
  <c r="V670" i="1" s="1"/>
  <c r="L671" i="1"/>
  <c r="T671" i="1" s="1"/>
  <c r="L672" i="1"/>
  <c r="T672" i="1" s="1"/>
  <c r="U672" i="1" s="1"/>
  <c r="L673" i="1"/>
  <c r="T673" i="1" s="1"/>
  <c r="L674" i="1"/>
  <c r="T674" i="1" s="1"/>
  <c r="L675" i="1"/>
  <c r="T675" i="1" s="1"/>
  <c r="L676" i="1"/>
  <c r="T676" i="1" s="1"/>
  <c r="L677" i="1"/>
  <c r="T677" i="1" s="1"/>
  <c r="L678" i="1"/>
  <c r="T678" i="1" s="1"/>
  <c r="U678" i="1" s="1"/>
  <c r="V678" i="1" s="1"/>
  <c r="L679" i="1"/>
  <c r="T679" i="1" s="1"/>
  <c r="L680" i="1"/>
  <c r="T680" i="1" s="1"/>
  <c r="U680" i="1" s="1"/>
  <c r="L681" i="1"/>
  <c r="T681" i="1" s="1"/>
  <c r="L682" i="1"/>
  <c r="T682" i="1" s="1"/>
  <c r="U682" i="1" s="1"/>
  <c r="L683" i="1"/>
  <c r="T683" i="1" s="1"/>
  <c r="L684" i="1"/>
  <c r="T684" i="1" s="1"/>
  <c r="U684" i="1" s="1"/>
  <c r="L685" i="1"/>
  <c r="T685" i="1" s="1"/>
  <c r="L686" i="1"/>
  <c r="T686" i="1" s="1"/>
  <c r="U686" i="1" s="1"/>
  <c r="V686" i="1" s="1"/>
  <c r="W686" i="1" s="1"/>
  <c r="L687" i="1"/>
  <c r="T687" i="1" s="1"/>
  <c r="L688" i="1"/>
  <c r="T688" i="1" s="1"/>
  <c r="L689" i="1"/>
  <c r="T689" i="1" s="1"/>
  <c r="L669" i="1"/>
  <c r="T669" i="1" s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102" i="1"/>
  <c r="J101" i="1"/>
  <c r="J656" i="1"/>
  <c r="J655" i="1"/>
  <c r="W586" i="1" l="1"/>
  <c r="W405" i="1"/>
  <c r="W201" i="1"/>
  <c r="W440" i="1"/>
  <c r="W495" i="1"/>
  <c r="W455" i="1"/>
  <c r="W23" i="1"/>
  <c r="W678" i="1"/>
  <c r="W381" i="1"/>
  <c r="V38" i="1"/>
  <c r="W38" i="1" s="1"/>
  <c r="W386" i="1"/>
  <c r="W269" i="1"/>
  <c r="V309" i="1"/>
  <c r="W309" i="1" s="1"/>
  <c r="W297" i="1"/>
  <c r="W153" i="1"/>
  <c r="W137" i="1"/>
  <c r="V280" i="1"/>
  <c r="W280" i="1" s="1"/>
  <c r="W17" i="1"/>
  <c r="U674" i="1"/>
  <c r="V674" i="1" s="1"/>
  <c r="W674" i="1" s="1"/>
  <c r="W394" i="1"/>
  <c r="W100" i="1"/>
  <c r="V680" i="1"/>
  <c r="W680" i="1" s="1"/>
  <c r="V499" i="1"/>
  <c r="W499" i="1" s="1"/>
  <c r="U676" i="1"/>
  <c r="V672" i="1"/>
  <c r="W672" i="1" s="1"/>
  <c r="V599" i="1"/>
  <c r="W599" i="1" s="1"/>
  <c r="U675" i="1"/>
  <c r="V119" i="1"/>
  <c r="W119" i="1" s="1"/>
  <c r="V534" i="1"/>
  <c r="W534" i="1" s="1"/>
  <c r="W171" i="1"/>
  <c r="W49" i="1"/>
  <c r="V661" i="1"/>
  <c r="W661" i="1" s="1"/>
  <c r="U689" i="1"/>
  <c r="U681" i="1"/>
  <c r="V681" i="1" s="1"/>
  <c r="U673" i="1"/>
  <c r="W554" i="1"/>
  <c r="W577" i="1"/>
  <c r="V522" i="1"/>
  <c r="W522" i="1" s="1"/>
  <c r="V365" i="1"/>
  <c r="W365" i="1" s="1"/>
  <c r="W247" i="1"/>
  <c r="W251" i="1"/>
  <c r="W185" i="1"/>
  <c r="W169" i="1"/>
  <c r="V95" i="1"/>
  <c r="W95" i="1" s="1"/>
  <c r="V662" i="1"/>
  <c r="W662" i="1" s="1"/>
  <c r="W91" i="1"/>
  <c r="W467" i="1"/>
  <c r="W143" i="1"/>
  <c r="W604" i="1"/>
  <c r="V373" i="1"/>
  <c r="W373" i="1" s="1"/>
  <c r="U669" i="1"/>
  <c r="W664" i="1"/>
  <c r="W397" i="1"/>
  <c r="W295" i="1"/>
  <c r="W311" i="1"/>
  <c r="V283" i="1"/>
  <c r="W283" i="1" s="1"/>
  <c r="W596" i="1"/>
  <c r="W654" i="1"/>
  <c r="W529" i="1"/>
  <c r="W503" i="1"/>
  <c r="W285" i="1"/>
  <c r="V239" i="1"/>
  <c r="W239" i="1" s="1"/>
  <c r="V259" i="1"/>
  <c r="W259" i="1" s="1"/>
  <c r="W417" i="1"/>
  <c r="W241" i="1"/>
  <c r="W331" i="1"/>
  <c r="W31" i="1"/>
  <c r="V18" i="1"/>
  <c r="W18" i="1" s="1"/>
  <c r="W55" i="1"/>
  <c r="W518" i="1"/>
  <c r="W378" i="1"/>
  <c r="V432" i="1"/>
  <c r="W432" i="1" s="1"/>
  <c r="W502" i="1"/>
  <c r="V54" i="1"/>
  <c r="W54" i="1" s="1"/>
  <c r="U683" i="1"/>
  <c r="W588" i="1"/>
  <c r="W657" i="1"/>
  <c r="U687" i="1"/>
  <c r="V687" i="1" s="1"/>
  <c r="U671" i="1"/>
  <c r="V431" i="1"/>
  <c r="W431" i="1" s="1"/>
  <c r="V282" i="1"/>
  <c r="W282" i="1" s="1"/>
  <c r="V271" i="1"/>
  <c r="W271" i="1" s="1"/>
  <c r="U688" i="1"/>
  <c r="W573" i="1"/>
  <c r="W507" i="1"/>
  <c r="V429" i="1"/>
  <c r="W429" i="1" s="1"/>
  <c r="V517" i="1"/>
  <c r="W517" i="1" s="1"/>
  <c r="W566" i="1"/>
  <c r="W268" i="1"/>
  <c r="V219" i="1"/>
  <c r="W219" i="1" s="1"/>
  <c r="V155" i="1"/>
  <c r="W155" i="1" s="1"/>
  <c r="W293" i="1"/>
  <c r="W232" i="1"/>
  <c r="W211" i="1"/>
  <c r="W163" i="1"/>
  <c r="W147" i="1"/>
  <c r="V339" i="1"/>
  <c r="W339" i="1" s="1"/>
  <c r="W67" i="1"/>
  <c r="W7" i="1"/>
  <c r="W39" i="1"/>
  <c r="W243" i="1"/>
  <c r="W70" i="1"/>
  <c r="W470" i="1"/>
  <c r="V15" i="1"/>
  <c r="W15" i="1" s="1"/>
  <c r="V479" i="1"/>
  <c r="W479" i="1" s="1"/>
  <c r="W433" i="1"/>
  <c r="W403" i="1"/>
  <c r="W263" i="1"/>
  <c r="W175" i="1"/>
  <c r="W315" i="1"/>
  <c r="W670" i="1"/>
  <c r="V403" i="1"/>
  <c r="V207" i="1"/>
  <c r="W207" i="1" s="1"/>
  <c r="U679" i="1"/>
  <c r="W546" i="1"/>
  <c r="V223" i="1"/>
  <c r="W223" i="1" s="1"/>
  <c r="V159" i="1"/>
  <c r="W159" i="1" s="1"/>
  <c r="W234" i="1"/>
  <c r="W362" i="1"/>
  <c r="W583" i="1"/>
  <c r="U685" i="1"/>
  <c r="V685" i="1" s="1"/>
  <c r="U677" i="1"/>
  <c r="W570" i="1"/>
  <c r="W435" i="1"/>
  <c r="W550" i="1"/>
  <c r="V341" i="1"/>
  <c r="W341" i="1" s="1"/>
  <c r="W249" i="1"/>
  <c r="W267" i="1"/>
  <c r="V34" i="1"/>
  <c r="W34" i="1" s="1"/>
  <c r="W665" i="1"/>
  <c r="W453" i="1"/>
  <c r="W233" i="1"/>
  <c r="V590" i="1"/>
  <c r="W590" i="1" s="1"/>
  <c r="V485" i="1"/>
  <c r="W485" i="1" s="1"/>
  <c r="V453" i="1"/>
  <c r="W409" i="1"/>
  <c r="W375" i="1"/>
  <c r="W216" i="1"/>
  <c r="W200" i="1"/>
  <c r="W152" i="1"/>
  <c r="W136" i="1"/>
  <c r="V213" i="1"/>
  <c r="W213" i="1" s="1"/>
  <c r="V197" i="1"/>
  <c r="W197" i="1" s="1"/>
  <c r="V181" i="1"/>
  <c r="W181" i="1" s="1"/>
  <c r="V165" i="1"/>
  <c r="W165" i="1" s="1"/>
  <c r="V149" i="1"/>
  <c r="W149" i="1" s="1"/>
  <c r="V133" i="1"/>
  <c r="W133" i="1" s="1"/>
  <c r="V335" i="1"/>
  <c r="W335" i="1" s="1"/>
  <c r="V303" i="1"/>
  <c r="W303" i="1" s="1"/>
  <c r="V274" i="1"/>
  <c r="W274" i="1" s="1"/>
  <c r="W129" i="1"/>
  <c r="W65" i="1"/>
  <c r="W51" i="1"/>
  <c r="W221" i="1"/>
  <c r="W157" i="1"/>
  <c r="W151" i="1"/>
  <c r="W46" i="1"/>
  <c r="W14" i="1"/>
  <c r="V198" i="1"/>
  <c r="W198" i="1" s="1"/>
  <c r="V134" i="1"/>
  <c r="W134" i="1" s="1"/>
  <c r="W33" i="1"/>
  <c r="V538" i="1"/>
  <c r="W538" i="1" s="1"/>
  <c r="V684" i="1"/>
  <c r="W684" i="1" s="1"/>
  <c r="W491" i="1"/>
  <c r="W451" i="1"/>
  <c r="V423" i="1"/>
  <c r="W423" i="1" s="1"/>
  <c r="V355" i="1"/>
  <c r="W355" i="1" s="1"/>
  <c r="V413" i="1"/>
  <c r="W413" i="1" s="1"/>
  <c r="W399" i="1"/>
  <c r="W367" i="1"/>
  <c r="V439" i="1"/>
  <c r="W439" i="1" s="1"/>
  <c r="V377" i="1"/>
  <c r="W377" i="1" s="1"/>
  <c r="V343" i="1"/>
  <c r="W343" i="1" s="1"/>
  <c r="W231" i="1"/>
  <c r="W164" i="1"/>
  <c r="W148" i="1"/>
  <c r="V337" i="1"/>
  <c r="W337" i="1" s="1"/>
  <c r="V225" i="1"/>
  <c r="W225" i="1" s="1"/>
  <c r="V209" i="1"/>
  <c r="W209" i="1" s="1"/>
  <c r="V193" i="1"/>
  <c r="W193" i="1" s="1"/>
  <c r="V161" i="1"/>
  <c r="W161" i="1" s="1"/>
  <c r="V145" i="1"/>
  <c r="W145" i="1" s="1"/>
  <c r="W323" i="1"/>
  <c r="W307" i="1"/>
  <c r="W26" i="1"/>
  <c r="W183" i="1"/>
  <c r="V270" i="1"/>
  <c r="W270" i="1" s="1"/>
  <c r="V212" i="1"/>
  <c r="W212" i="1" s="1"/>
  <c r="V148" i="1"/>
  <c r="V682" i="1"/>
  <c r="W682" i="1" s="1"/>
  <c r="V286" i="1"/>
  <c r="W286" i="1" s="1"/>
  <c r="W205" i="1"/>
  <c r="W141" i="1"/>
  <c r="W387" i="1"/>
  <c r="W352" i="1"/>
  <c r="W194" i="1"/>
  <c r="W254" i="1"/>
  <c r="W94" i="1"/>
  <c r="V660" i="1"/>
  <c r="W660" i="1" s="1"/>
  <c r="W656" i="1"/>
  <c r="W652" i="1"/>
  <c r="W459" i="1"/>
  <c r="V501" i="1"/>
  <c r="W501" i="1" s="1"/>
  <c r="W483" i="1"/>
  <c r="W407" i="1"/>
  <c r="V379" i="1"/>
  <c r="W379" i="1" s="1"/>
  <c r="V582" i="1"/>
  <c r="W582" i="1" s="1"/>
  <c r="W391" i="1"/>
  <c r="W359" i="1"/>
  <c r="V411" i="1"/>
  <c r="W411" i="1" s="1"/>
  <c r="W224" i="1"/>
  <c r="W176" i="1"/>
  <c r="W160" i="1"/>
  <c r="V189" i="1"/>
  <c r="W189" i="1" s="1"/>
  <c r="V173" i="1"/>
  <c r="W173" i="1" s="1"/>
  <c r="W401" i="1"/>
  <c r="V319" i="1"/>
  <c r="W319" i="1" s="1"/>
  <c r="W290" i="1"/>
  <c r="V111" i="1"/>
  <c r="W111" i="1" s="1"/>
  <c r="V79" i="1"/>
  <c r="W79" i="1" s="1"/>
  <c r="V658" i="1"/>
  <c r="W658" i="1" s="1"/>
  <c r="V196" i="1"/>
  <c r="W196" i="1" s="1"/>
  <c r="V132" i="1"/>
  <c r="W132" i="1" s="1"/>
  <c r="V299" i="1"/>
  <c r="W299" i="1" s="1"/>
  <c r="V227" i="1"/>
  <c r="W227" i="1" s="1"/>
  <c r="V42" i="1"/>
  <c r="W42" i="1" s="1"/>
  <c r="W427" i="1"/>
  <c r="V515" i="1"/>
  <c r="W515" i="1" s="1"/>
  <c r="W162" i="1"/>
  <c r="W443" i="1"/>
  <c r="V580" i="1"/>
  <c r="W580" i="1" s="1"/>
  <c r="W368" i="1"/>
  <c r="W279" i="1"/>
  <c r="W206" i="1"/>
  <c r="W190" i="1"/>
  <c r="W174" i="1"/>
  <c r="W142" i="1"/>
  <c r="V384" i="1"/>
  <c r="W384" i="1" s="1"/>
  <c r="V284" i="1"/>
  <c r="W284" i="1" s="1"/>
  <c r="V296" i="1"/>
  <c r="W296" i="1" s="1"/>
  <c r="V166" i="1"/>
  <c r="W166" i="1" s="1"/>
  <c r="V208" i="1"/>
  <c r="W208" i="1" s="1"/>
  <c r="V144" i="1"/>
  <c r="W144" i="1" s="1"/>
  <c r="W86" i="1"/>
  <c r="V184" i="1"/>
  <c r="W184" i="1" s="1"/>
  <c r="W210" i="1"/>
  <c r="V634" i="1"/>
  <c r="W634" i="1" s="1"/>
  <c r="V668" i="1"/>
  <c r="W668" i="1" s="1"/>
  <c r="W600" i="1"/>
  <c r="V530" i="1"/>
  <c r="W530" i="1" s="1"/>
  <c r="V371" i="1"/>
  <c r="W371" i="1" s="1"/>
  <c r="V425" i="1"/>
  <c r="W425" i="1" s="1"/>
  <c r="V415" i="1"/>
  <c r="W415" i="1" s="1"/>
  <c r="W383" i="1"/>
  <c r="W351" i="1"/>
  <c r="V393" i="1"/>
  <c r="W393" i="1" s="1"/>
  <c r="V361" i="1"/>
  <c r="W361" i="1" s="1"/>
  <c r="W250" i="1"/>
  <c r="W220" i="1"/>
  <c r="W188" i="1"/>
  <c r="W172" i="1"/>
  <c r="W156" i="1"/>
  <c r="V288" i="1"/>
  <c r="W288" i="1" s="1"/>
  <c r="V204" i="1"/>
  <c r="W204" i="1" s="1"/>
  <c r="V140" i="1"/>
  <c r="W140" i="1" s="1"/>
  <c r="V103" i="1"/>
  <c r="W103" i="1" s="1"/>
  <c r="W74" i="1"/>
  <c r="V240" i="1"/>
  <c r="W240" i="1" s="1"/>
  <c r="V180" i="1"/>
  <c r="W180" i="1" s="1"/>
  <c r="V128" i="1"/>
  <c r="W128" i="1" s="1"/>
  <c r="V222" i="1"/>
  <c r="W222" i="1" s="1"/>
  <c r="V158" i="1"/>
  <c r="W158" i="1" s="1"/>
  <c r="W167" i="1"/>
  <c r="W199" i="1"/>
  <c r="W30" i="1"/>
  <c r="V233" i="1"/>
  <c r="W230" i="1"/>
  <c r="W475" i="1"/>
  <c r="W347" i="1"/>
  <c r="W369" i="1"/>
  <c r="W258" i="1"/>
  <c r="V182" i="1"/>
  <c r="W182" i="1" s="1"/>
  <c r="W395" i="1"/>
  <c r="W363" i="1"/>
  <c r="W392" i="1"/>
  <c r="W360" i="1"/>
  <c r="W385" i="1"/>
  <c r="W353" i="1"/>
  <c r="V376" i="1"/>
  <c r="W376" i="1" s="1"/>
  <c r="W218" i="1"/>
  <c r="W202" i="1"/>
  <c r="W186" i="1"/>
  <c r="W170" i="1"/>
  <c r="W154" i="1"/>
  <c r="W138" i="1"/>
  <c r="W281" i="1"/>
  <c r="W237" i="1"/>
  <c r="V215" i="1"/>
  <c r="W215" i="1" s="1"/>
  <c r="V135" i="1"/>
  <c r="W135" i="1" s="1"/>
  <c r="V130" i="1"/>
  <c r="W130" i="1" s="1"/>
  <c r="V214" i="1"/>
  <c r="W214" i="1" s="1"/>
  <c r="V150" i="1"/>
  <c r="W150" i="1" s="1"/>
  <c r="W58" i="1"/>
  <c r="V192" i="1"/>
  <c r="W192" i="1" s="1"/>
  <c r="W71" i="1"/>
  <c r="V146" i="1"/>
  <c r="W146" i="1" s="1"/>
  <c r="V168" i="1"/>
  <c r="W168" i="1" s="1"/>
  <c r="V178" i="1"/>
  <c r="W178" i="1" s="1"/>
  <c r="V10" i="1"/>
  <c r="W10" i="1" s="1"/>
  <c r="J646" i="1"/>
  <c r="J647" i="1"/>
  <c r="J648" i="1"/>
  <c r="L648" i="1"/>
  <c r="T648" i="1" s="1"/>
  <c r="U648" i="1" s="1"/>
  <c r="V648" i="1" s="1"/>
  <c r="L647" i="1"/>
  <c r="T647" i="1" s="1"/>
  <c r="L646" i="1"/>
  <c r="T646" i="1" s="1"/>
  <c r="U646" i="1" s="1"/>
  <c r="V646" i="1" s="1"/>
  <c r="I642" i="1"/>
  <c r="J642" i="1" s="1"/>
  <c r="J641" i="1"/>
  <c r="L641" i="1"/>
  <c r="T641" i="1" s="1"/>
  <c r="L642" i="1"/>
  <c r="T642" i="1" s="1"/>
  <c r="U642" i="1" s="1"/>
  <c r="V642" i="1" s="1"/>
  <c r="W642" i="1" s="1"/>
  <c r="L643" i="1"/>
  <c r="T643" i="1" s="1"/>
  <c r="L644" i="1"/>
  <c r="T644" i="1" s="1"/>
  <c r="U644" i="1" s="1"/>
  <c r="V644" i="1" s="1"/>
  <c r="L645" i="1"/>
  <c r="T645" i="1" s="1"/>
  <c r="J636" i="1"/>
  <c r="I637" i="1"/>
  <c r="I638" i="1" s="1"/>
  <c r="L640" i="1"/>
  <c r="T640" i="1" s="1"/>
  <c r="L639" i="1"/>
  <c r="T639" i="1" s="1"/>
  <c r="L638" i="1"/>
  <c r="T638" i="1" s="1"/>
  <c r="U638" i="1" s="1"/>
  <c r="L637" i="1"/>
  <c r="T637" i="1" s="1"/>
  <c r="L636" i="1"/>
  <c r="T636" i="1" s="1"/>
  <c r="G10" i="4"/>
  <c r="G11" i="4"/>
  <c r="G12" i="4"/>
  <c r="G13" i="4"/>
  <c r="G14" i="4"/>
  <c r="G15" i="4"/>
  <c r="G17" i="4"/>
  <c r="G9" i="4"/>
  <c r="L632" i="1"/>
  <c r="T632" i="1" s="1"/>
  <c r="L631" i="1"/>
  <c r="T631" i="1" s="1"/>
  <c r="J632" i="1"/>
  <c r="J631" i="1"/>
  <c r="J630" i="1"/>
  <c r="J629" i="1"/>
  <c r="L630" i="1"/>
  <c r="T630" i="1" s="1"/>
  <c r="L629" i="1"/>
  <c r="T629" i="1" s="1"/>
  <c r="L628" i="1"/>
  <c r="T628" i="1" s="1"/>
  <c r="J625" i="1"/>
  <c r="I626" i="1"/>
  <c r="J626" i="1" s="1"/>
  <c r="L627" i="1"/>
  <c r="T627" i="1" s="1"/>
  <c r="L626" i="1"/>
  <c r="T626" i="1" s="1"/>
  <c r="L625" i="1"/>
  <c r="T625" i="1" s="1"/>
  <c r="L624" i="1"/>
  <c r="T624" i="1" s="1"/>
  <c r="L623" i="1"/>
  <c r="T623" i="1" s="1"/>
  <c r="L622" i="1"/>
  <c r="T622" i="1" s="1"/>
  <c r="U622" i="1" s="1"/>
  <c r="L621" i="1"/>
  <c r="T621" i="1" s="1"/>
  <c r="L620" i="1"/>
  <c r="T620" i="1" s="1"/>
  <c r="U620" i="1" s="1"/>
  <c r="V620" i="1" s="1"/>
  <c r="J620" i="1"/>
  <c r="I621" i="1"/>
  <c r="I622" i="1" s="1"/>
  <c r="L619" i="1"/>
  <c r="T619" i="1" s="1"/>
  <c r="L618" i="1"/>
  <c r="T618" i="1" s="1"/>
  <c r="L617" i="1"/>
  <c r="T617" i="1" s="1"/>
  <c r="L616" i="1"/>
  <c r="T616" i="1" s="1"/>
  <c r="U616" i="1" s="1"/>
  <c r="I617" i="1"/>
  <c r="J617" i="1" s="1"/>
  <c r="J616" i="1"/>
  <c r="S615" i="1"/>
  <c r="S614" i="1"/>
  <c r="S613" i="1"/>
  <c r="S612" i="1"/>
  <c r="S611" i="1"/>
  <c r="S610" i="1"/>
  <c r="S609" i="1"/>
  <c r="S608" i="1"/>
  <c r="L609" i="1"/>
  <c r="T609" i="1" s="1"/>
  <c r="L610" i="1"/>
  <c r="T610" i="1" s="1"/>
  <c r="L611" i="1"/>
  <c r="T611" i="1" s="1"/>
  <c r="L612" i="1"/>
  <c r="T612" i="1" s="1"/>
  <c r="U612" i="1" s="1"/>
  <c r="V612" i="1" s="1"/>
  <c r="L613" i="1"/>
  <c r="T613" i="1" s="1"/>
  <c r="L614" i="1"/>
  <c r="T614" i="1" s="1"/>
  <c r="L615" i="1"/>
  <c r="T615" i="1" s="1"/>
  <c r="L608" i="1"/>
  <c r="T608" i="1" s="1"/>
  <c r="J609" i="1"/>
  <c r="J610" i="1"/>
  <c r="J611" i="1"/>
  <c r="J612" i="1"/>
  <c r="J613" i="1"/>
  <c r="J614" i="1"/>
  <c r="J615" i="1"/>
  <c r="J608" i="1"/>
  <c r="W646" i="1" l="1"/>
  <c r="U645" i="1"/>
  <c r="V645" i="1" s="1"/>
  <c r="W645" i="1" s="1"/>
  <c r="V688" i="1"/>
  <c r="W688" i="1" s="1"/>
  <c r="U611" i="1"/>
  <c r="V611" i="1" s="1"/>
  <c r="W611" i="1" s="1"/>
  <c r="U619" i="1"/>
  <c r="V619" i="1" s="1"/>
  <c r="W619" i="1" s="1"/>
  <c r="U625" i="1"/>
  <c r="W612" i="1"/>
  <c r="V669" i="1"/>
  <c r="W669" i="1" s="1"/>
  <c r="U632" i="1"/>
  <c r="V632" i="1" s="1"/>
  <c r="W632" i="1"/>
  <c r="U647" i="1"/>
  <c r="V647" i="1" s="1"/>
  <c r="U613" i="1"/>
  <c r="V613" i="1" s="1"/>
  <c r="W613" i="1" s="1"/>
  <c r="U629" i="1"/>
  <c r="V629" i="1" s="1"/>
  <c r="W629" i="1" s="1"/>
  <c r="V671" i="1"/>
  <c r="W671" i="1" s="1"/>
  <c r="U618" i="1"/>
  <c r="V618" i="1" s="1"/>
  <c r="W618" i="1" s="1"/>
  <c r="U637" i="1"/>
  <c r="V637" i="1" s="1"/>
  <c r="W637" i="1" s="1"/>
  <c r="W687" i="1"/>
  <c r="W681" i="1"/>
  <c r="U610" i="1"/>
  <c r="V610" i="1" s="1"/>
  <c r="W610" i="1" s="1"/>
  <c r="U626" i="1"/>
  <c r="V626" i="1" s="1"/>
  <c r="W626" i="1" s="1"/>
  <c r="U639" i="1"/>
  <c r="V639" i="1"/>
  <c r="W639" i="1" s="1"/>
  <c r="U641" i="1"/>
  <c r="V641" i="1" s="1"/>
  <c r="W641" i="1" s="1"/>
  <c r="U617" i="1"/>
  <c r="V617" i="1" s="1"/>
  <c r="W617" i="1" s="1"/>
  <c r="U636" i="1"/>
  <c r="V636" i="1" s="1"/>
  <c r="V675" i="1"/>
  <c r="W675" i="1" s="1"/>
  <c r="U609" i="1"/>
  <c r="V609" i="1" s="1"/>
  <c r="W609" i="1" s="1"/>
  <c r="U627" i="1"/>
  <c r="V627" i="1" s="1"/>
  <c r="W627" i="1" s="1"/>
  <c r="U640" i="1"/>
  <c r="V640" i="1" s="1"/>
  <c r="W640" i="1" s="1"/>
  <c r="V616" i="1"/>
  <c r="W616" i="1" s="1"/>
  <c r="W648" i="1"/>
  <c r="V638" i="1"/>
  <c r="W638" i="1" s="1"/>
  <c r="V689" i="1"/>
  <c r="W689" i="1" s="1"/>
  <c r="U614" i="1"/>
  <c r="V614" i="1" s="1"/>
  <c r="W614" i="1" s="1"/>
  <c r="W685" i="1"/>
  <c r="U630" i="1"/>
  <c r="V630" i="1" s="1"/>
  <c r="W630" i="1" s="1"/>
  <c r="U643" i="1"/>
  <c r="V643" i="1"/>
  <c r="W643" i="1" s="1"/>
  <c r="V622" i="1"/>
  <c r="W622" i="1" s="1"/>
  <c r="V676" i="1"/>
  <c r="W676" i="1" s="1"/>
  <c r="U628" i="1"/>
  <c r="V628" i="1" s="1"/>
  <c r="W628" i="1"/>
  <c r="U623" i="1"/>
  <c r="V623" i="1" s="1"/>
  <c r="W644" i="1"/>
  <c r="V679" i="1"/>
  <c r="W679" i="1" s="1"/>
  <c r="V673" i="1"/>
  <c r="W673" i="1" s="1"/>
  <c r="U624" i="1"/>
  <c r="U608" i="1"/>
  <c r="V608" i="1" s="1"/>
  <c r="W608" i="1" s="1"/>
  <c r="U615" i="1"/>
  <c r="V615" i="1" s="1"/>
  <c r="W615" i="1" s="1"/>
  <c r="U621" i="1"/>
  <c r="V621" i="1" s="1"/>
  <c r="V631" i="1"/>
  <c r="U631" i="1"/>
  <c r="W620" i="1"/>
  <c r="V677" i="1"/>
  <c r="W677" i="1" s="1"/>
  <c r="V683" i="1"/>
  <c r="W683" i="1" s="1"/>
  <c r="I639" i="1"/>
  <c r="J638" i="1"/>
  <c r="I643" i="1"/>
  <c r="I644" i="1" s="1"/>
  <c r="I645" i="1" s="1"/>
  <c r="J645" i="1" s="1"/>
  <c r="J637" i="1"/>
  <c r="I627" i="1"/>
  <c r="I628" i="1" s="1"/>
  <c r="J628" i="1" s="1"/>
  <c r="J621" i="1"/>
  <c r="I623" i="1"/>
  <c r="J622" i="1"/>
  <c r="I618" i="1"/>
  <c r="I619" i="1" s="1"/>
  <c r="J619" i="1" s="1"/>
  <c r="W631" i="1" l="1"/>
  <c r="W647" i="1"/>
  <c r="W621" i="1"/>
  <c r="W623" i="1"/>
  <c r="V624" i="1"/>
  <c r="W624" i="1" s="1"/>
  <c r="W636" i="1"/>
  <c r="V625" i="1"/>
  <c r="W625" i="1" s="1"/>
  <c r="J644" i="1"/>
  <c r="I640" i="1"/>
  <c r="J640" i="1" s="1"/>
  <c r="J639" i="1"/>
  <c r="J643" i="1"/>
  <c r="J627" i="1"/>
  <c r="J618" i="1"/>
  <c r="I624" i="1"/>
  <c r="J624" i="1" s="1"/>
  <c r="J623" i="1"/>
  <c r="L77" i="1" l="1"/>
  <c r="T77" i="1" s="1"/>
  <c r="U77" i="1" l="1"/>
  <c r="V77" i="1" s="1"/>
  <c r="W77" i="1" s="1"/>
  <c r="T2" i="1"/>
  <c r="U2" i="1" l="1"/>
  <c r="V2" i="1" s="1"/>
  <c r="W2" i="1" s="1"/>
</calcChain>
</file>

<file path=xl/sharedStrings.xml><?xml version="1.0" encoding="utf-8"?>
<sst xmlns="http://schemas.openxmlformats.org/spreadsheetml/2006/main" count="6239" uniqueCount="154">
  <si>
    <t>Service Order ID</t>
  </si>
  <si>
    <t>Project Name</t>
  </si>
  <si>
    <t>Segment</t>
  </si>
  <si>
    <t>Task Name</t>
  </si>
  <si>
    <t>Resource Name</t>
  </si>
  <si>
    <t>Enterprise ID</t>
  </si>
  <si>
    <t>Service Task</t>
  </si>
  <si>
    <t>OMP Work Location</t>
  </si>
  <si>
    <t>Day</t>
  </si>
  <si>
    <t>DayName</t>
  </si>
  <si>
    <t>Actual Work Hours</t>
  </si>
  <si>
    <t>Actual Work PDs</t>
  </si>
  <si>
    <t>Shift Work Hours</t>
  </si>
  <si>
    <t>Shift Work PDs</t>
  </si>
  <si>
    <t>MonthName</t>
  </si>
  <si>
    <t>Year</t>
  </si>
  <si>
    <t>FXRate</t>
  </si>
  <si>
    <t>Daily Rate</t>
  </si>
  <si>
    <t>Hourly Rate</t>
  </si>
  <si>
    <t>Gross</t>
  </si>
  <si>
    <t>Vol Discount</t>
  </si>
  <si>
    <t>Strategic Innov Fund</t>
  </si>
  <si>
    <t>Net</t>
  </si>
  <si>
    <t>CRM-CTC-3PP_PM_2022_Adhoc</t>
  </si>
  <si>
    <t>BE A CLIENT OF UBS</t>
  </si>
  <si>
    <t>SO 3684 - 2022 - KTLO</t>
  </si>
  <si>
    <t>lovendrel.macutay</t>
  </si>
  <si>
    <t>B2_ADIM</t>
  </si>
  <si>
    <t>Landed - CH</t>
  </si>
  <si>
    <t>Thu</t>
  </si>
  <si>
    <t>November</t>
  </si>
  <si>
    <t>Tue</t>
  </si>
  <si>
    <t>Wed</t>
  </si>
  <si>
    <t>Fri</t>
  </si>
  <si>
    <t>Mon</t>
  </si>
  <si>
    <t>Lugay; Joel T.</t>
  </si>
  <si>
    <t>joel.t.lugay</t>
  </si>
  <si>
    <t>SO 3711 - 2022Q4 - PROJECT MANAGEMENT</t>
  </si>
  <si>
    <t>Arguelles; Armie c. M.</t>
  </si>
  <si>
    <t>armie.c.m.arguelles</t>
  </si>
  <si>
    <t>Offshore</t>
  </si>
  <si>
    <t>Matutino; Jocelle D.</t>
  </si>
  <si>
    <t>jocelle.d.matutino</t>
  </si>
  <si>
    <t>UBS AG Zurich -  Integrated Delivery - Gainshare Iteration 4</t>
  </si>
  <si>
    <t>3692 - I0XX - DevOps - Description - CRM Modernization Program 2022</t>
  </si>
  <si>
    <t>Cirilo; Marie D. T.</t>
  </si>
  <si>
    <t>marie.d.t.cirilo</t>
  </si>
  <si>
    <t>lynali.v.resultan</t>
  </si>
  <si>
    <t>Local</t>
  </si>
  <si>
    <t>Mähönen; P.</t>
  </si>
  <si>
    <t>p.mahonen</t>
  </si>
  <si>
    <t>Perez; Danica</t>
  </si>
  <si>
    <t>danica.perez</t>
  </si>
  <si>
    <t>3722 - BaC – Development Task</t>
  </si>
  <si>
    <t>Ferro; Giulio</t>
  </si>
  <si>
    <t>giulio.ferro</t>
  </si>
  <si>
    <t>Ivan; Tamas</t>
  </si>
  <si>
    <t>tamas.ivan</t>
  </si>
  <si>
    <t>UBS AG Zurich - 2022 CRM RDS Management</t>
  </si>
  <si>
    <t>SO3693 - XPD202211 RDSManagement - Dev - Support</t>
  </si>
  <si>
    <t>Dipol; Jenifer G.</t>
  </si>
  <si>
    <t>jenifer.g.dipol</t>
  </si>
  <si>
    <t>Mauricio; Maia G.</t>
  </si>
  <si>
    <t>maia.g.mauricio</t>
  </si>
  <si>
    <t>Perez; Princess C.</t>
  </si>
  <si>
    <t>princess.c.perez</t>
  </si>
  <si>
    <t>UBS AG Zurich - 2022 CRM Shared Services</t>
  </si>
  <si>
    <t>SO3680 - Year2022 - CRM Build Management - DEV - BM</t>
  </si>
  <si>
    <t>Balean; Carla B.</t>
  </si>
  <si>
    <t>carla.b.balean</t>
  </si>
  <si>
    <t>Pasamonte; Layra</t>
  </si>
  <si>
    <t>layra.pasamonte</t>
  </si>
  <si>
    <t>SO3680 - Year2022 - CRM Build Management - PMA - Project Management</t>
  </si>
  <si>
    <t>Solomon; Merrie G. S.</t>
  </si>
  <si>
    <t>merrie.g.s.solomon</t>
  </si>
  <si>
    <t>SO3690 - Year2022 - Build Management Card Banking  - DEV - BM</t>
  </si>
  <si>
    <t>SO3690 - Year2022 - Build Management Card Banking - DEV - BM</t>
  </si>
  <si>
    <t>SO3691 - Year2022 - Build Management CPOS EDP2022/02 - DEV - BM</t>
  </si>
  <si>
    <t>UBS AG Zurich - CRM - CDC - 2022Q4</t>
  </si>
  <si>
    <t>SO3710 - 2022Q4 - CDC - Business Analyst</t>
  </si>
  <si>
    <t>Alcover; Eric D.</t>
  </si>
  <si>
    <t>eric.d.alcover</t>
  </si>
  <si>
    <t>B1_REQ</t>
  </si>
  <si>
    <t>Gelera; Matt</t>
  </si>
  <si>
    <t>matt.adonis.gelera</t>
  </si>
  <si>
    <t>Hirt; Karl-Heinz</t>
  </si>
  <si>
    <t>karl-heinz.hirt</t>
  </si>
  <si>
    <t>Javier; Mark Emerson</t>
  </si>
  <si>
    <t>mark.emerson.javier</t>
  </si>
  <si>
    <t>SO3710 - 2022Q4 - CDC - Dev/Test</t>
  </si>
  <si>
    <t>Dhamde; Kanchan</t>
  </si>
  <si>
    <t>kanchan.dhamde</t>
  </si>
  <si>
    <t>B1_ADIM</t>
  </si>
  <si>
    <t>Fortaliza; Rose S.</t>
  </si>
  <si>
    <t>rose.s.fortaliza</t>
  </si>
  <si>
    <t>Hulleza; Jann Strauss</t>
  </si>
  <si>
    <t>jann.strauss.hulleza</t>
  </si>
  <si>
    <t>Ibanez; Patrick A. R.</t>
  </si>
  <si>
    <t>patrick.a.r.ibanez</t>
  </si>
  <si>
    <t>Ibasco; Lynzyl L.</t>
  </si>
  <si>
    <t>lynzyl.l.ibasco</t>
  </si>
  <si>
    <t>Verzosa; Gab</t>
  </si>
  <si>
    <t>neil.gabriel.verzosa</t>
  </si>
  <si>
    <t>UBS AG Zurich - CRM - CDC 2022-Q3</t>
  </si>
  <si>
    <t>SO3694 - 2022Q3 - CDC - Dev/Test</t>
  </si>
  <si>
    <t>UBS AG Zurich - CRM - CDC 2022Q4</t>
  </si>
  <si>
    <t>carmina.t.mutuc</t>
  </si>
  <si>
    <t>Bersabal; Aiza B.</t>
  </si>
  <si>
    <t>aiza.b.bersabal</t>
  </si>
  <si>
    <t>UBS AG Zurich - CRM-CDC - 2021Q4</t>
  </si>
  <si>
    <t>SO3647 - PI18 - 2021Q4 - CDC - Dev/Test</t>
  </si>
  <si>
    <t>Carlos; Janine M.</t>
  </si>
  <si>
    <t>janine.m.carlos</t>
  </si>
  <si>
    <t>3692 - I0XX - DevOps - Description</t>
  </si>
  <si>
    <t>Masanting; Miku S. A</t>
  </si>
  <si>
    <t>miku.s.a.masanting</t>
  </si>
  <si>
    <t>x</t>
  </si>
  <si>
    <t>Grand Total</t>
  </si>
  <si>
    <t>Missing Cost Object</t>
  </si>
  <si>
    <t>Application Name</t>
  </si>
  <si>
    <t>Responsible PL's</t>
  </si>
  <si>
    <t>Remarks</t>
  </si>
  <si>
    <t>Negative Variance Explanation</t>
  </si>
  <si>
    <t>On Call</t>
  </si>
  <si>
    <t>Amount</t>
  </si>
  <si>
    <t>Closed SO</t>
  </si>
  <si>
    <t>Application</t>
  </si>
  <si>
    <t>Responsible ACN PL</t>
  </si>
  <si>
    <t>Status</t>
  </si>
  <si>
    <t>Strategic Innovation Fund</t>
  </si>
  <si>
    <t>Volume Discount</t>
  </si>
  <si>
    <t>Solomon; Jaira Mae C.</t>
  </si>
  <si>
    <t>jaira.mae.c.solomon</t>
  </si>
  <si>
    <t>SO3693 - XPD202211 RDSManagement - PMA - Project Management</t>
  </si>
  <si>
    <t>SO3690 - Year2022 - Build Management Card Banking  - PMA - Project Management</t>
  </si>
  <si>
    <t>michelle.p.sumariba</t>
  </si>
  <si>
    <t>Sum of Net</t>
  </si>
  <si>
    <t>Values</t>
  </si>
  <si>
    <t>Sum of Gross</t>
  </si>
  <si>
    <t>STREAM</t>
  </si>
  <si>
    <t>ID</t>
  </si>
  <si>
    <t>Billable Days in MME </t>
  </si>
  <si>
    <t>A6D3O004 - BE A CLIENT OF UBS</t>
  </si>
  <si>
    <t>christian.k.y.nulla</t>
  </si>
  <si>
    <t>chustin.erish.gutiza</t>
  </si>
  <si>
    <t>engin.erzengin</t>
  </si>
  <si>
    <t>f.l.dellosa.iii</t>
  </si>
  <si>
    <t>jan.reinhart.perez</t>
  </si>
  <si>
    <t>SBR</t>
  </si>
  <si>
    <t>Variance</t>
  </si>
  <si>
    <t>Missing in MC, for checking if we can include in December Billing Report</t>
  </si>
  <si>
    <t>OK: Billing under MC - 18 PDs</t>
  </si>
  <si>
    <t>NOK: Not in OMP, no expected Billing as well should be under default bill rate</t>
  </si>
  <si>
    <t>OK: LOA, negative adjustment from Oct 31 pay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</si>
</sst>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CHF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 applyAlignment="1">
      <alignment vertical="center"/>
    </xf>
    <xf numFmtId="164" fontId="0" fillId="0" borderId="0" xfId="1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2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10" fontId="2" fillId="0" borderId="0" xfId="1" applyNumberFormat="1" applyFont="1"/>
    <xf numFmtId="0" fontId="4" fillId="0" borderId="0" xfId="0" applyFont="1"/>
    <xf numFmtId="10" fontId="4" fillId="0" borderId="0" xfId="2" applyNumberFormat="1" applyFont="1"/>
    <xf numFmtId="164" fontId="0" fillId="0" borderId="0" xfId="1" applyFont="1" applyAlignment="1">
      <alignment horizontal="center" vertical="center"/>
    </xf>
    <xf numFmtId="0" fontId="0" fillId="0" borderId="0" xfId="0" pivotButton="1"/>
    <xf numFmtId="164" fontId="6" fillId="0" borderId="0" xfId="1" applyFont="1"/>
    <xf numFmtId="0" fontId="6" fillId="0" borderId="0" xfId="0" applyFont="1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164" fontId="0" fillId="4" borderId="0" xfId="1" applyFont="1" applyFill="1" applyAlignment="1">
      <alignment vertical="center"/>
    </xf>
    <xf numFmtId="164" fontId="0" fillId="0" borderId="0" xfId="1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acan, Ronel D." refreshedDate="44917.44876284722" createdVersion="8" refreshedVersion="8" minRefreshableVersion="3" recordCount="688" xr:uid="{D11EEA99-B316-46AC-B220-37EF658B80E8}">
  <cacheSource type="worksheet">
    <worksheetSource ref="A1:W689" sheet="PWAInput"/>
  </cacheSource>
  <cacheFields count="23">
    <cacheField name="Service Order ID" numFmtId="0">
      <sharedItems containsSemiMixedTypes="0" containsString="0" containsNumber="1" containsInteger="1" minValue="3680" maxValue="3722" count="9">
        <n v="3684"/>
        <n v="3711"/>
        <n v="3692"/>
        <n v="3722"/>
        <n v="3693"/>
        <n v="3680"/>
        <n v="3690"/>
        <n v="3691"/>
        <n v="3710"/>
      </sharedItems>
    </cacheField>
    <cacheField name="Project Name" numFmtId="0">
      <sharedItems/>
    </cacheField>
    <cacheField name="Segment" numFmtId="0">
      <sharedItems count="1">
        <s v="BE A CLIENT OF UBS"/>
      </sharedItems>
    </cacheField>
    <cacheField name="Task Name" numFmtId="0">
      <sharedItems/>
    </cacheField>
    <cacheField name="Resource Name" numFmtId="0">
      <sharedItems/>
    </cacheField>
    <cacheField name="Enterprise ID" numFmtId="0">
      <sharedItems/>
    </cacheField>
    <cacheField name="Service Task" numFmtId="0">
      <sharedItems/>
    </cacheField>
    <cacheField name="OMP Work Location" numFmtId="0">
      <sharedItems/>
    </cacheField>
    <cacheField name="Day" numFmtId="14">
      <sharedItems containsSemiMixedTypes="0" containsNonDate="0" containsDate="1" containsString="0" minDate="2022-11-01T00:00:00" maxDate="2022-12-01T00:00:00"/>
    </cacheField>
    <cacheField name="DayName" numFmtId="0">
      <sharedItems/>
    </cacheField>
    <cacheField name="Actual Work Hours" numFmtId="0">
      <sharedItems containsSemiMixedTypes="0" containsString="0" containsNumber="1" minValue="0.5" maxValue="92.4"/>
    </cacheField>
    <cacheField name="Actual Work PDs" numFmtId="0">
      <sharedItems containsSemiMixedTypes="0" containsString="0" containsNumber="1" minValue="5.5555555555555552E-2" maxValue="11"/>
    </cacheField>
    <cacheField name="Shift Work Hours" numFmtId="0">
      <sharedItems containsNonDate="0" containsString="0" containsBlank="1"/>
    </cacheField>
    <cacheField name="Shift Work PDs" numFmtId="164">
      <sharedItems containsNonDate="0" containsString="0" containsBlank="1"/>
    </cacheField>
    <cacheField name="MonthName" numFmtId="0">
      <sharedItems/>
    </cacheField>
    <cacheField name="Year" numFmtId="0">
      <sharedItems containsSemiMixedTypes="0" containsString="0" containsNumber="1" containsInteger="1" minValue="2022" maxValue="2022"/>
    </cacheField>
    <cacheField name="FXRate" numFmtId="0">
      <sharedItems containsSemiMixedTypes="0" containsString="0" containsNumber="1" minValue="59.736843933333297" maxValue="59.736843933333297"/>
    </cacheField>
    <cacheField name="Daily Rate" numFmtId="0">
      <sharedItems containsSemiMixedTypes="0" containsString="0" containsNumber="1" minValue="224.16651296383299" maxValue="1556"/>
    </cacheField>
    <cacheField name="Hourly Rate" numFmtId="0">
      <sharedItems containsSemiMixedTypes="0" containsString="0" containsNumber="1" minValue="24.907390329314701" maxValue="207.14285714285714"/>
    </cacheField>
    <cacheField name="Gross" numFmtId="0">
      <sharedItems containsSemiMixedTypes="0" containsString="0" containsNumber="1" minValue="15.567118955821734" maxValue="15345"/>
    </cacheField>
    <cacheField name="Vol Discount" numFmtId="164">
      <sharedItems containsSemiMixedTypes="0" containsString="0" containsNumber="1" minValue="-790.26749999999993" maxValue="-0.80170662622481925"/>
    </cacheField>
    <cacheField name="Strategic Innov Fund" numFmtId="164">
      <sharedItems containsSemiMixedTypes="0" containsString="0" containsNumber="1" minValue="-280.90633725000004" maxValue="-0.28497245796122045"/>
    </cacheField>
    <cacheField name="Net" numFmtId="164">
      <sharedItems containsSemiMixedTypes="0" containsString="0" containsNumber="1" minValue="14.480439871635694" maxValue="14273.82616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x v="0"/>
    <s v="CRM-CTC-3PP_PM_2022_Adhoc"/>
    <x v="0"/>
    <s v="SO 3684 - 2022 - KTLO"/>
    <s v="lovendrel.macutay"/>
    <s v="lovendrel.macutay"/>
    <s v="B2_ADIM"/>
    <s v="Landed - CH"/>
    <d v="2022-11-03T00:00:00"/>
    <s v="Thu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01T00:00:00"/>
    <s v="Tue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02T00:00:00"/>
    <s v="Wed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0T00:00:00"/>
    <s v="Thu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1T00:00:00"/>
    <s v="Fri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09T00:00:00"/>
    <s v="Wed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08T00:00:00"/>
    <s v="Tue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7T00:00:00"/>
    <s v="Thu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4T00:00:00"/>
    <s v="Mon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6T00:00:00"/>
    <s v="Wed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5T00:00:00"/>
    <s v="Tue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18T00:00:00"/>
    <s v="Fri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3T00:00:00"/>
    <s v="Wed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1T00:00:00"/>
    <s v="Mon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4T00:00:00"/>
    <s v="Thu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2T00:00:00"/>
    <s v="Tue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5T00:00:00"/>
    <s v="Fri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30T00:00:00"/>
    <s v="Wed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9T00:00:00"/>
    <s v="Tue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ovendrel.macutay"/>
    <s v="lovendrel.macutay"/>
    <s v="B2_ADIM"/>
    <s v="Landed - CH"/>
    <d v="2022-11-28T00:00:00"/>
    <s v="Mon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0"/>
    <s v="CRM-CTC-3PP_PM_2022_Adhoc"/>
    <x v="0"/>
    <s v="SO 3684 - 2022 - KTLO"/>
    <s v="Lugay; Joel T."/>
    <s v="joel.t.lugay"/>
    <s v="B2_ADIM"/>
    <s v="Landed - CH"/>
    <d v="2022-11-02T00:00:00"/>
    <s v="Wed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04T00:00:00"/>
    <s v="Fri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03T00:00:00"/>
    <s v="Thu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01T00:00:00"/>
    <s v="Tue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09T00:00:00"/>
    <s v="Wed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0T00:00:00"/>
    <s v="Thu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07T00:00:00"/>
    <s v="Mon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08T00:00:00"/>
    <s v="Tue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1T00:00:00"/>
    <s v="Fri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6T00:00:00"/>
    <s v="Wed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5T00:00:00"/>
    <s v="Tue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8T00:00:00"/>
    <s v="Fri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4T00:00:00"/>
    <s v="Mon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17T00:00:00"/>
    <s v="Thu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25T00:00:00"/>
    <s v="Fri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24T00:00:00"/>
    <s v="Thu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22T00:00:00"/>
    <s v="Tue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23T00:00:00"/>
    <s v="Wed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21T00:00:00"/>
    <s v="Mon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29T00:00:00"/>
    <s v="Tue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0"/>
    <s v="CRM-CTC-3PP_PM_2022_Adhoc"/>
    <x v="0"/>
    <s v="SO 3684 - 2022 - KTLO"/>
    <s v="Lugay; Joel T."/>
    <s v="joel.t.lugay"/>
    <s v="B2_ADIM"/>
    <s v="Landed - CH"/>
    <d v="2022-11-30T00:00:00"/>
    <s v="Wed"/>
    <n v="4.5"/>
    <n v="0.5"/>
    <m/>
    <m/>
    <s v="November"/>
    <n v="2022"/>
    <n v="59.736843933333297"/>
    <n v="877"/>
    <n v="97.4444444444444"/>
    <n v="438.5"/>
    <n v="-22.582749999999997"/>
    <n v="-8.027202925000001"/>
    <n v="407.89004707500004"/>
  </r>
  <r>
    <x v="1"/>
    <s v="CRM-CTC-3PP_PM_2022_Adhoc"/>
    <x v="0"/>
    <s v="SO 3711 - 2022Q4 - PROJECT MANAGEMENT"/>
    <s v="Arguelles; Armie c. M."/>
    <s v="armie.c.m.arguelles"/>
    <s v="B2_ADIM"/>
    <s v="Offshore"/>
    <d v="2022-11-04T00:00:00"/>
    <s v="Fri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03T00:00:00"/>
    <s v="Thu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02T00:00:00"/>
    <s v="Wed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1T00:00:00"/>
    <s v="Fri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09T00:00:00"/>
    <s v="Wed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08T00:00:00"/>
    <s v="Tue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07T00:00:00"/>
    <s v="Mon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0T00:00:00"/>
    <s v="Thu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4T00:00:00"/>
    <s v="Mon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6T00:00:00"/>
    <s v="Wed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5T00:00:00"/>
    <s v="Tue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7T00:00:00"/>
    <s v="Thu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18T00:00:00"/>
    <s v="Fri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25T00:00:00"/>
    <s v="Fri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21T00:00:00"/>
    <s v="Mon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24T00:00:00"/>
    <s v="Thu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23T00:00:00"/>
    <s v="Wed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29T00:00:00"/>
    <s v="Tue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Arguelles; Armie c. M."/>
    <s v="armie.c.m.arguelles"/>
    <s v="B2_ADIM"/>
    <s v="Offshore"/>
    <d v="2022-11-28T00:00:00"/>
    <s v="Mon"/>
    <n v="7"/>
    <n v="0.77777777777777779"/>
    <m/>
    <m/>
    <s v="November"/>
    <n v="2022"/>
    <n v="59.736843933333297"/>
    <n v="224.16651296383299"/>
    <n v="24.907390329314701"/>
    <n v="174.35173230520343"/>
    <n v="-8.9791142137179758"/>
    <n v="-3.1916915291656696"/>
    <n v="162.1809265623198"/>
  </r>
  <r>
    <x v="1"/>
    <s v="CRM-CTC-3PP_PM_2022_Adhoc"/>
    <x v="0"/>
    <s v="SO 3711 - 2022Q4 - PROJECT MANAGEMENT"/>
    <s v="Matutino; Jocelle D."/>
    <s v="jocelle.d.matutino"/>
    <s v="B2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24T00:00:00"/>
    <s v="Thu"/>
    <n v="4.5"/>
    <n v="0.5"/>
    <m/>
    <m/>
    <s v="November"/>
    <n v="2022"/>
    <n v="59.736843933333297"/>
    <n v="224.16651296383299"/>
    <n v="24.907390329314701"/>
    <n v="112.08325648191649"/>
    <n v="-5.7722877088186992"/>
    <n v="-2.0518016973207875"/>
    <n v="104.25916707577701"/>
  </r>
  <r>
    <x v="1"/>
    <s v="CRM-CTC-3PP_PM_2022_Adhoc"/>
    <x v="0"/>
    <s v="SO 3711 - 2022Q4 - PROJECT MANAGEMENT"/>
    <s v="Matutino; Jocelle D."/>
    <s v="jocelle.d.matutino"/>
    <s v="B2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21T00:00:00"/>
    <s v="Mon"/>
    <n v="3"/>
    <n v="0.33333333333333331"/>
    <m/>
    <m/>
    <s v="November"/>
    <n v="2022"/>
    <n v="59.736843933333297"/>
    <n v="224.16651296383299"/>
    <n v="24.907390329314701"/>
    <n v="74.722170987944324"/>
    <n v="-3.8481918058791327"/>
    <n v="-1.3678677982138581"/>
    <n v="69.506111383851334"/>
  </r>
  <r>
    <x v="1"/>
    <s v="CRM-CTC-3PP_PM_2022_Adhoc"/>
    <x v="0"/>
    <s v="SO 3711 - 2022Q4 - PROJECT MANAGEMENT"/>
    <s v="Matutino; Jocelle D."/>
    <s v="jocelle.d.matutino"/>
    <s v="B2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CRM-CTC-3PP_PM_2022_Adhoc"/>
    <x v="0"/>
    <s v="SO 3711 - 2022Q4 - PROJECT MANAGEMENT"/>
    <s v="Matutino; Jocelle D."/>
    <s v="jocelle.d.matutino"/>
    <s v="B2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04T00:00:00"/>
    <s v="Fri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02T00:00:00"/>
    <s v="Wed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03T00:00:00"/>
    <s v="Thu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09T00:00:00"/>
    <s v="Wed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07T00:00:00"/>
    <s v="Mon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0T00:00:00"/>
    <s v="Thu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1T00:00:00"/>
    <s v="Fri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08T00:00:00"/>
    <s v="Tue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5T00:00:00"/>
    <s v="Tue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4T00:00:00"/>
    <s v="Mon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7T00:00:00"/>
    <s v="Thu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8T00:00:00"/>
    <s v="Fri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16T00:00:00"/>
    <s v="Wed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21T00:00:00"/>
    <s v="Mon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24T00:00:00"/>
    <s v="Thu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25T00:00:00"/>
    <s v="Fri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23T00:00:00"/>
    <s v="Wed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29T00:00:00"/>
    <s v="Tue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2"/>
    <s v="UBS AG Zurich -  Integrated Delivery - Gainshare Iteration 4"/>
    <x v="0"/>
    <s v="3692 - I0XX - DevOps - Description - CRM Modernization Program 2022"/>
    <s v="Arguelles; Armie c. M."/>
    <s v="armie.c.m.arguelles"/>
    <s v="B2_ADIM"/>
    <s v="Offshore"/>
    <d v="2022-11-28T00:00:00"/>
    <s v="Mon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2T00:00:00"/>
    <s v="Wed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1T00:00:00"/>
    <s v="Tue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4T00:00:00"/>
    <s v="Fri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3T00:00:00"/>
    <s v="Thu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9T00:00:00"/>
    <s v="Wed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8T00:00:00"/>
    <s v="Tue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07T00:00:00"/>
    <s v="Mon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0T00:00:00"/>
    <s v="Thu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1T00:00:00"/>
    <s v="Fri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8T00:00:00"/>
    <s v="Fri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7T00:00:00"/>
    <s v="Thu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6T00:00:00"/>
    <s v="Wed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5T00:00:00"/>
    <s v="Tue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14T00:00:00"/>
    <s v="Mon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2T00:00:00"/>
    <s v="Tue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5T00:00:00"/>
    <s v="Fri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1T00:00:00"/>
    <s v="Mon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4T00:00:00"/>
    <s v="Thu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3T00:00:00"/>
    <s v="Wed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1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9T00:00:00"/>
    <s v="Tue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1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30T00:00:00"/>
    <s v="Wed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1"/>
    <s v="UBS AG Zurich -  Integrated Delivery - Gainshare Iteration 4"/>
    <x v="0"/>
    <s v="3692 - I0XX - DevOps - Description - CRM Modernization Program 2022"/>
    <s v="lynali.v.resultan"/>
    <s v="lynali.v.resultan"/>
    <s v="B2_ADIM"/>
    <s v="Local"/>
    <d v="2022-11-28T00:00:00"/>
    <s v="Mon"/>
    <n v="4.2"/>
    <n v="0.5"/>
    <m/>
    <m/>
    <s v="November"/>
    <n v="2022"/>
    <n v="59.736843933333297"/>
    <n v="1556"/>
    <n v="185.23809523809524"/>
    <n v="778"/>
    <n v="-40.067"/>
    <n v="-14.242106900000001"/>
    <n v="723.69089310000004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1T00:00:00"/>
    <s v="Tue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4T00:00:00"/>
    <s v="Fri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2T00:00:00"/>
    <s v="Wed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3T00:00:00"/>
    <s v="Thu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8T00:00:00"/>
    <s v="Tue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7T00:00:00"/>
    <s v="Mon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10T00:00:00"/>
    <s v="Thu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09T00:00:00"/>
    <s v="Wed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11T00:00:00"/>
    <s v="Fri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16T00:00:00"/>
    <s v="Wed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18T00:00:00"/>
    <s v="Fri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14T00:00:00"/>
    <s v="Mon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17T00:00:00"/>
    <s v="Thu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1T00:00:00"/>
    <s v="Mon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4T00:00:00"/>
    <s v="Thu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2T00:00:00"/>
    <s v="Tue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5T00:00:00"/>
    <s v="Fri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3T00:00:00"/>
    <s v="Wed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8T00:00:00"/>
    <s v="Mon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29T00:00:00"/>
    <s v="Tue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Mähönen; P."/>
    <s v="p.mahonen"/>
    <s v="B2_ADIM"/>
    <s v="Local"/>
    <d v="2022-11-30T00:00:00"/>
    <s v="Wed"/>
    <n v="3.2"/>
    <n v="0.38095238095238093"/>
    <m/>
    <m/>
    <s v="November"/>
    <n v="2022"/>
    <n v="59.736843933333297"/>
    <n v="1395"/>
    <n v="166.07142857142856"/>
    <n v="531.42857142857144"/>
    <n v="-27.368571428571428"/>
    <n v="-9.7283580000000001"/>
    <n v="494.33164199999999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10T00:00:00"/>
    <s v="Thu"/>
    <n v="5"/>
    <n v="0.55555555555555558"/>
    <m/>
    <m/>
    <s v="November"/>
    <n v="2022"/>
    <n v="59.736843933333297"/>
    <n v="224.16651296383299"/>
    <n v="24.907390329314701"/>
    <n v="124.53695164657388"/>
    <n v="-6.4136530097985549"/>
    <n v="-2.279779663689764"/>
    <n v="115.84351897308557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 - CRM Modernization Program 2022"/>
    <s v="Perez; Danica"/>
    <s v="danica.perez"/>
    <s v="B2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3"/>
    <s v="UBS AG Zurich -  Integrated Delivery - Gainshare Iteration 4"/>
    <x v="0"/>
    <s v="3722 - BaC – Development Task"/>
    <s v="Ferro; Giulio"/>
    <s v="giulio.ferro"/>
    <s v="B2_ADIM"/>
    <s v="Local"/>
    <d v="2022-11-01T00:00:00"/>
    <s v="Tue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02T00:00:00"/>
    <s v="Wed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03T00:00:00"/>
    <s v="Thu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04T00:00:00"/>
    <s v="Fri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07T00:00:00"/>
    <s v="Mon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08T00:00:00"/>
    <s v="Tue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09T00:00:00"/>
    <s v="Wed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Ferro; Giulio"/>
    <s v="giulio.ferro"/>
    <s v="B2_ADIM"/>
    <s v="Local"/>
    <d v="2022-11-10T00:00:00"/>
    <s v="Thu"/>
    <n v="4.2"/>
    <n v="0.5"/>
    <m/>
    <m/>
    <s v="November"/>
    <n v="2022"/>
    <n v="59.736843933333297"/>
    <n v="1395"/>
    <n v="207.14285714285714"/>
    <n v="697.5"/>
    <n v="-35.921250000000001"/>
    <n v="-12.768469875000001"/>
    <n v="648.81028012499996"/>
  </r>
  <r>
    <x v="1"/>
    <s v="UBS AG Zurich -  Integrated Delivery - Gainshare Iteration 4"/>
    <x v="0"/>
    <s v="3722 - BaC – Development Task"/>
    <s v="Ferro; Giulio"/>
    <s v="giulio.ferro"/>
    <s v="B2_ADIM"/>
    <s v="Local"/>
    <d v="2022-11-10T00:00:00"/>
    <s v="Thu"/>
    <n v="4.2"/>
    <n v="0.5"/>
    <m/>
    <m/>
    <s v="November"/>
    <n v="2022"/>
    <n v="59.736843933333297"/>
    <n v="1395"/>
    <n v="207.14285714285714"/>
    <n v="697.5"/>
    <n v="-35.921250000000001"/>
    <n v="-12.768469875000001"/>
    <n v="648.81028012499996"/>
  </r>
  <r>
    <x v="1"/>
    <s v="UBS AG Zurich -  Integrated Delivery - Gainshare Iteration 4"/>
    <x v="0"/>
    <s v="3722 - BaC – Development Task"/>
    <s v="Ferro; Giulio"/>
    <s v="giulio.ferro"/>
    <s v="B2_ADIM"/>
    <s v="Local"/>
    <d v="2022-11-11T00:00:00"/>
    <s v="Fri"/>
    <n v="8.4"/>
    <n v="1"/>
    <m/>
    <m/>
    <s v="November"/>
    <n v="2022"/>
    <n v="59.736843933333297"/>
    <n v="1395"/>
    <n v="207.14285714285714"/>
    <n v="1395"/>
    <n v="-71.842500000000001"/>
    <n v="-25.536939750000002"/>
    <n v="1297.6205602499999"/>
  </r>
  <r>
    <x v="3"/>
    <s v="UBS AG Zurich -  Integrated Delivery - Gainshare Iteration 4"/>
    <x v="0"/>
    <s v="3722 - BaC – Development Task"/>
    <s v="Ivan; Tamas"/>
    <s v="tamas.ivan"/>
    <s v="B2_ADIM"/>
    <s v="Local"/>
    <d v="2022-11-04T00:00:00"/>
    <s v="Fri"/>
    <n v="5"/>
    <n v="0.59523809523809523"/>
    <m/>
    <m/>
    <s v="November"/>
    <n v="2022"/>
    <n v="59.736843933333297"/>
    <n v="1395"/>
    <n v="166.07142857142856"/>
    <n v="830.35714285714289"/>
    <n v="-42.763392857142854"/>
    <n v="-15.200559375000001"/>
    <n v="772.39319062499999"/>
  </r>
  <r>
    <x v="3"/>
    <s v="UBS AG Zurich -  Integrated Delivery - Gainshare Iteration 4"/>
    <x v="0"/>
    <s v="3722 - BaC – Development Task"/>
    <s v="Ivan; Tamas"/>
    <s v="tamas.ivan"/>
    <s v="B2_ADIM"/>
    <s v="Local"/>
    <d v="2022-11-01T00:00:00"/>
    <s v="Tue"/>
    <n v="4"/>
    <n v="0.47619047619047616"/>
    <m/>
    <m/>
    <s v="November"/>
    <n v="2022"/>
    <n v="59.736843933333297"/>
    <n v="1395"/>
    <n v="166.07142857142856"/>
    <n v="664.28571428571422"/>
    <n v="-34.210714285714282"/>
    <n v="-12.1604475"/>
    <n v="617.9145524999999"/>
  </r>
  <r>
    <x v="3"/>
    <s v="UBS AG Zurich -  Integrated Delivery - Gainshare Iteration 4"/>
    <x v="0"/>
    <s v="3722 - BaC – Development Task"/>
    <s v="Ivan; Tamas"/>
    <s v="tamas.ivan"/>
    <s v="B2_ADIM"/>
    <s v="Local"/>
    <d v="2022-11-03T00:00:00"/>
    <s v="Thu"/>
    <n v="2"/>
    <n v="0.23809523809523808"/>
    <m/>
    <m/>
    <s v="November"/>
    <n v="2022"/>
    <n v="59.736843933333297"/>
    <n v="1395"/>
    <n v="166.07142857142856"/>
    <n v="332.14285714285711"/>
    <n v="-17.105357142857141"/>
    <n v="-6.08022375"/>
    <n v="308.95727624999995"/>
  </r>
  <r>
    <x v="3"/>
    <s v="UBS AG Zurich -  Integrated Delivery - Gainshare Iteration 4"/>
    <x v="0"/>
    <s v="3722 - BaC – Development Task"/>
    <s v="Ivan; Tamas"/>
    <s v="tamas.ivan"/>
    <s v="B2_ADIM"/>
    <s v="Local"/>
    <d v="2022-11-08T00:00:00"/>
    <s v="Tue"/>
    <n v="6"/>
    <n v="0.7142857142857143"/>
    <m/>
    <m/>
    <s v="November"/>
    <n v="2022"/>
    <n v="59.736843933333297"/>
    <n v="1395"/>
    <n v="166.07142857142856"/>
    <n v="996.42857142857144"/>
    <n v="-51.316071428571426"/>
    <n v="-18.240671250000002"/>
    <n v="926.87182875000008"/>
  </r>
  <r>
    <x v="3"/>
    <s v="UBS AG Zurich -  Integrated Delivery - Gainshare Iteration 4"/>
    <x v="0"/>
    <s v="3722 - BaC – Development Task"/>
    <s v="Ivan; Tamas"/>
    <s v="tamas.ivan"/>
    <s v="B2_ADIM"/>
    <s v="Local"/>
    <d v="2022-11-07T00:00:00"/>
    <s v="Mon"/>
    <n v="5"/>
    <n v="0.59523809523809523"/>
    <m/>
    <m/>
    <s v="November"/>
    <n v="2022"/>
    <n v="59.736843933333297"/>
    <n v="1395"/>
    <n v="166.07142857142856"/>
    <n v="830.35714285714289"/>
    <n v="-42.763392857142854"/>
    <n v="-15.200559375000001"/>
    <n v="772.39319062499999"/>
  </r>
  <r>
    <x v="3"/>
    <s v="UBS AG Zurich -  Integrated Delivery - Gainshare Iteration 4"/>
    <x v="0"/>
    <s v="3722 - BaC – Development Task"/>
    <s v="Ivan; Tamas"/>
    <s v="tamas.ivan"/>
    <s v="B2_ADIM"/>
    <s v="Local"/>
    <d v="2022-11-09T00:00:00"/>
    <s v="Wed"/>
    <n v="5.5"/>
    <n v="0.65476190476190477"/>
    <m/>
    <m/>
    <s v="November"/>
    <n v="2022"/>
    <n v="59.736843933333297"/>
    <n v="1395"/>
    <n v="166.07142857142856"/>
    <n v="913.39285714285711"/>
    <n v="-47.03973214285714"/>
    <n v="-16.720615312500001"/>
    <n v="849.63250968750003"/>
  </r>
  <r>
    <x v="3"/>
    <s v="UBS AG Zurich -  Integrated Delivery - Gainshare Iteration 4"/>
    <x v="0"/>
    <s v="3722 - BaC – Development Task"/>
    <s v="Ivan; Tamas"/>
    <s v="tamas.ivan"/>
    <s v="B2_ADIM"/>
    <s v="Local"/>
    <d v="2022-11-15T00:00:00"/>
    <s v="Tue"/>
    <n v="2.5"/>
    <n v="0.29761904761904762"/>
    <m/>
    <m/>
    <s v="November"/>
    <n v="2022"/>
    <n v="59.736843933333297"/>
    <n v="1395"/>
    <n v="166.07142857142856"/>
    <n v="415.17857142857144"/>
    <n v="-21.381696428571427"/>
    <n v="-7.6002796875000005"/>
    <n v="386.19659531249999"/>
  </r>
  <r>
    <x v="3"/>
    <s v="UBS AG Zurich -  Integrated Delivery - Gainshare Iteration 4"/>
    <x v="0"/>
    <s v="3722 - BaC – Development Task"/>
    <s v="Ivan; Tamas"/>
    <s v="tamas.ivan"/>
    <s v="B2_ADIM"/>
    <s v="Local"/>
    <d v="2022-11-16T00:00:00"/>
    <s v="Wed"/>
    <n v="2.5"/>
    <n v="0.29761904761904762"/>
    <m/>
    <m/>
    <s v="November"/>
    <n v="2022"/>
    <n v="59.736843933333297"/>
    <n v="1395"/>
    <n v="166.07142857142856"/>
    <n v="415.17857142857144"/>
    <n v="-21.381696428571427"/>
    <n v="-7.6002796875000005"/>
    <n v="386.19659531249999"/>
  </r>
  <r>
    <x v="3"/>
    <s v="UBS AG Zurich -  Integrated Delivery - Gainshare Iteration 4"/>
    <x v="0"/>
    <s v="3722 - BaC – Development Task"/>
    <s v="Ivan; Tamas"/>
    <s v="tamas.ivan"/>
    <s v="B2_ADIM"/>
    <s v="Local"/>
    <d v="2022-11-17T00:00:00"/>
    <s v="Thu"/>
    <n v="1.5"/>
    <n v="0.17857142857142858"/>
    <m/>
    <m/>
    <s v="November"/>
    <n v="2022"/>
    <n v="59.736843933333297"/>
    <n v="1395"/>
    <n v="166.07142857142856"/>
    <n v="249.10714285714286"/>
    <n v="-12.829017857142857"/>
    <n v="-4.5601678125000005"/>
    <n v="231.71795718750002"/>
  </r>
  <r>
    <x v="3"/>
    <s v="UBS AG Zurich -  Integrated Delivery - Gainshare Iteration 4"/>
    <x v="0"/>
    <s v="3722 - BaC – Development Task"/>
    <s v="Ivan; Tamas"/>
    <s v="tamas.ivan"/>
    <s v="B2_ADIM"/>
    <s v="Local"/>
    <d v="2022-11-22T00:00:00"/>
    <s v="Tue"/>
    <n v="6"/>
    <n v="0.7142857142857143"/>
    <m/>
    <m/>
    <s v="November"/>
    <n v="2022"/>
    <n v="59.736843933333297"/>
    <n v="1395"/>
    <n v="166.07142857142856"/>
    <n v="996.42857142857144"/>
    <n v="-51.316071428571426"/>
    <n v="-18.240671250000002"/>
    <n v="926.87182875000008"/>
  </r>
  <r>
    <x v="3"/>
    <s v="UBS AG Zurich -  Integrated Delivery - Gainshare Iteration 4"/>
    <x v="0"/>
    <s v="3722 - BaC – Development Task"/>
    <s v="Ivan; Tamas"/>
    <s v="tamas.ivan"/>
    <s v="B2_ADIM"/>
    <s v="Local"/>
    <d v="2022-11-24T00:00:00"/>
    <s v="Thu"/>
    <n v="4"/>
    <n v="0.47619047619047616"/>
    <m/>
    <m/>
    <s v="November"/>
    <n v="2022"/>
    <n v="59.736843933333297"/>
    <n v="1395"/>
    <n v="166.07142857142856"/>
    <n v="664.28571428571422"/>
    <n v="-34.210714285714282"/>
    <n v="-12.1604475"/>
    <n v="617.9145524999999"/>
  </r>
  <r>
    <x v="3"/>
    <s v="UBS AG Zurich -  Integrated Delivery - Gainshare Iteration 4"/>
    <x v="0"/>
    <s v="3722 - BaC – Development Task"/>
    <s v="Ivan; Tamas"/>
    <s v="tamas.ivan"/>
    <s v="B2_ADIM"/>
    <s v="Local"/>
    <d v="2022-11-21T00:00:00"/>
    <s v="Mon"/>
    <n v="1"/>
    <n v="0.11904761904761904"/>
    <m/>
    <m/>
    <s v="November"/>
    <n v="2022"/>
    <n v="59.736843933333297"/>
    <n v="1395"/>
    <n v="166.07142857142856"/>
    <n v="166.07142857142856"/>
    <n v="-8.5526785714285705"/>
    <n v="-3.040111875"/>
    <n v="154.47863812499997"/>
  </r>
  <r>
    <x v="3"/>
    <s v="UBS AG Zurich -  Integrated Delivery - Gainshare Iteration 4"/>
    <x v="0"/>
    <s v="3722 - BaC – Development Task"/>
    <s v="Ivan; Tamas"/>
    <s v="tamas.ivan"/>
    <s v="B2_ADIM"/>
    <s v="Local"/>
    <d v="2022-11-23T00:00:00"/>
    <s v="Wed"/>
    <n v="6"/>
    <n v="0.7142857142857143"/>
    <m/>
    <m/>
    <s v="November"/>
    <n v="2022"/>
    <n v="59.736843933333297"/>
    <n v="1395"/>
    <n v="166.07142857142856"/>
    <n v="996.42857142857144"/>
    <n v="-51.316071428571426"/>
    <n v="-18.240671250000002"/>
    <n v="926.87182875000008"/>
  </r>
  <r>
    <x v="4"/>
    <s v="UBS AG Zurich - 2022 CRM RDS Management"/>
    <x v="0"/>
    <s v="SO3693 - XPD202211 RDSManagement - Dev - Support"/>
    <s v="Dipol; Jenifer G."/>
    <s v="jenifer.g.dipol"/>
    <s v="B2_ADIM"/>
    <s v="Landed - CH"/>
    <d v="2022-11-18T00:00:00"/>
    <s v="Fri"/>
    <n v="2"/>
    <n v="0.22222222222222221"/>
    <m/>
    <m/>
    <s v="November"/>
    <n v="2022"/>
    <n v="59.736843933333297"/>
    <n v="877"/>
    <n v="97.4444444444444"/>
    <n v="194.88888888888889"/>
    <n v="-10.036777777777777"/>
    <n v="-3.5676457444444445"/>
    <n v="181.28446536666667"/>
  </r>
  <r>
    <x v="4"/>
    <s v="UBS AG Zurich - 2022 CRM RDS Management"/>
    <x v="0"/>
    <s v="SO3693 - XPD202211 RDSManagement - Dev - Support"/>
    <s v="Mauricio; Maia G."/>
    <s v="maia.g.mauricio"/>
    <s v="B2_ADIM"/>
    <s v="Landed - CH"/>
    <d v="2022-11-25T00:00:00"/>
    <s v="Fri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4"/>
    <s v="UBS AG Zurich - 2022 CRM RDS Management"/>
    <x v="0"/>
    <s v="SO3693 - XPD202211 RDSManagement - Dev - Support"/>
    <s v="Perez; Princess C."/>
    <s v="princess.c.perez"/>
    <s v="B2_ADIM"/>
    <s v="Landed - CH"/>
    <d v="2022-11-30T00:00:00"/>
    <s v="Wed"/>
    <n v="9"/>
    <n v="1"/>
    <m/>
    <m/>
    <s v="November"/>
    <n v="2022"/>
    <n v="59.736843933333297"/>
    <n v="877"/>
    <n v="97.4444444444444"/>
    <n v="877"/>
    <n v="-45.165499999999994"/>
    <n v="-16.054405850000002"/>
    <n v="815.7800941500000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1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4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3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2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8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1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7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9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0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5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8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6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4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7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5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1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4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3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2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8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9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30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4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2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3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7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0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9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8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1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4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7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8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6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5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4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2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5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1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3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9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8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6T00:00:00"/>
    <s v="Wed"/>
    <n v="2"/>
    <n v="0.22222222222222221"/>
    <m/>
    <m/>
    <s v="November"/>
    <n v="2022"/>
    <n v="59.736843933333297"/>
    <n v="224.16651296383299"/>
    <n v="24.907390329314701"/>
    <n v="49.814780658629552"/>
    <n v="-2.5654612039194218"/>
    <n v="-0.91191186547590564"/>
    <n v="46.337407589234225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PMA - Project Management"/>
    <s v="Solomon; Merrie G. S."/>
    <s v="merrie.g.s.solomon"/>
    <s v="B2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2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3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4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5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4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7T00:00:00"/>
    <s v="Thu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5T00:00:00"/>
    <s v="Tue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8T00:00:00"/>
    <s v="Fri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6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- DEV - BM"/>
    <s v="Solomon; Jaira Mae C."/>
    <s v="jaira.mae.c.solomon"/>
    <s v="B2_ADIM"/>
    <s v="Offshore"/>
    <d v="2022-11-30T00:00:00"/>
    <s v="Wed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6"/>
    <s v="UBS AG Zurich - 2022 CRM Shared Services"/>
    <x v="0"/>
    <s v="SO3690 - Year2022 - Build Management Card Banking - DEV - BM"/>
    <s v="Solomon; Jaira Mae C."/>
    <s v="jaira.mae.c.solomon"/>
    <s v="B2_ADIM"/>
    <s v="Offshore"/>
    <d v="2022-11-21T00:00:00"/>
    <s v="Mon"/>
    <n v="4"/>
    <n v="0.44444444444444442"/>
    <m/>
    <m/>
    <s v="November"/>
    <n v="2022"/>
    <n v="59.736843933333297"/>
    <n v="224.16651296383299"/>
    <n v="24.907390329314701"/>
    <n v="99.629561317259103"/>
    <n v="-5.1309224078388436"/>
    <n v="-1.8238237309518113"/>
    <n v="92.67481517846845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1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30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4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2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5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3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6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4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8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5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7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8"/>
    <s v="UBS AG Zurich - CRM - CDC - 2022Q4"/>
    <x v="0"/>
    <s v="SO3710 - 2022Q4 - CDC - Business Analyst"/>
    <s v="Alcover; Eric D."/>
    <s v="eric.d.alcover"/>
    <s v="B1_REQ"/>
    <s v="Landed - CH"/>
    <d v="2022-11-01T00:00:00"/>
    <s v="Tue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- 2022Q4"/>
    <x v="0"/>
    <s v="SO3710 - 2022Q4 - CDC - Business Analyst"/>
    <s v="Alcover; Eric D."/>
    <s v="eric.d.alcover"/>
    <s v="B1_REQ"/>
    <s v="Landed - CH"/>
    <d v="2022-11-03T00:00:00"/>
    <s v="Thu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- 2022Q4"/>
    <x v="0"/>
    <s v="SO3710 - 2022Q4 - CDC - Business Analyst"/>
    <s v="Alcover; Eric D."/>
    <s v="eric.d.alcover"/>
    <s v="B1_REQ"/>
    <s v="Landed - CH"/>
    <d v="2022-11-02T00:00:00"/>
    <s v="Wed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- 2022Q4"/>
    <x v="0"/>
    <s v="SO3710 - 2022Q4 - CDC - Business Analyst"/>
    <s v="Alcover; Eric D."/>
    <s v="eric.d.alcover"/>
    <s v="B1_REQ"/>
    <s v="Landed - CH"/>
    <d v="2022-11-04T00:00:00"/>
    <s v="Fri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- 2022Q4"/>
    <x v="0"/>
    <s v="SO3710 - 2022Q4 - CDC - Business Analyst"/>
    <s v="Gelera; Matt"/>
    <s v="matt.adonis.gelera"/>
    <s v="B1_REQ"/>
    <s v="Offshore"/>
    <d v="2022-11-03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04T00:00:00"/>
    <s v="Fri"/>
    <n v="4.5"/>
    <n v="0.5"/>
    <m/>
    <m/>
    <s v="November"/>
    <n v="2022"/>
    <n v="59.736843933333297"/>
    <n v="235.198230687913"/>
    <n v="26.133136743101499"/>
    <n v="117.5991153439565"/>
    <n v="-6.0563544402137595"/>
    <n v="-2.1527752854422348"/>
    <n v="109.3899856183005"/>
  </r>
  <r>
    <x v="8"/>
    <s v="UBS AG Zurich - CRM - CDC - 2022Q4"/>
    <x v="0"/>
    <s v="SO3710 - 2022Q4 - CDC - Business Analyst"/>
    <s v="Gelera; Matt"/>
    <s v="matt.adonis.gelera"/>
    <s v="B1_REQ"/>
    <s v="Offshore"/>
    <d v="2022-11-02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09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07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11T00:00:00"/>
    <s v="Fri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08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10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14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17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15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18T00:00:00"/>
    <s v="Fri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5T00:00:00"/>
    <s v="Fri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4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2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3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1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8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Gelera; Matt"/>
    <s v="matt.adonis.gelera"/>
    <s v="B1_REQ"/>
    <s v="Offshore"/>
    <d v="2022-11-29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Hirt; Karl-Heinz"/>
    <s v="karl-heinz.hirt"/>
    <s v="B1_REQ"/>
    <s v="Local"/>
    <d v="2022-11-02T00:00:00"/>
    <s v="Wed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01T00:00:00"/>
    <s v="Tue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03T00:00:00"/>
    <s v="Thu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08T00:00:00"/>
    <s v="Tue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07T00:00:00"/>
    <s v="Mon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10T00:00:00"/>
    <s v="Thu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09T00:00:00"/>
    <s v="Wed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24T00:00:00"/>
    <s v="Thu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Javier; Mark Emerson"/>
    <s v="mark.emerson.javier"/>
    <s v="B1_REQ"/>
    <s v="Offshore"/>
    <d v="2022-11-11T00:00:00"/>
    <s v="Fri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07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10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08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09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17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14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15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18T00:00:00"/>
    <s v="Fri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16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23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21T00:00:00"/>
    <s v="Mon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24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22T00:00:00"/>
    <s v="Tue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Dev/Test"/>
    <s v="Dhamde; Kanchan"/>
    <s v="kanchan.dhamde"/>
    <s v="B1_ADIM"/>
    <s v="Local"/>
    <d v="2022-11-08T00:00:00"/>
    <s v="Tue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- 2022Q4"/>
    <x v="0"/>
    <s v="SO3710 - 2022Q4 - CDC - Dev/Test"/>
    <s v="Dhamde; Kanchan"/>
    <s v="kanchan.dhamde"/>
    <s v="B1_ADIM"/>
    <s v="Local"/>
    <d v="2022-11-11T00:00:00"/>
    <s v="Fri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- 2022Q4"/>
    <x v="0"/>
    <s v="SO3710 - 2022Q4 - CDC - Dev/Test"/>
    <s v="Dhamde; Kanchan"/>
    <s v="kanchan.dhamde"/>
    <s v="B1_ADIM"/>
    <s v="Local"/>
    <d v="2022-11-10T00:00:00"/>
    <s v="Thu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- 2022Q4"/>
    <x v="0"/>
    <s v="SO3710 - 2022Q4 - CDC - Dev/Test"/>
    <s v="Dhamde; Kanchan"/>
    <s v="kanchan.dhamde"/>
    <s v="B1_ADIM"/>
    <s v="Local"/>
    <d v="2022-11-09T00:00:00"/>
    <s v="Wed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- 2022Q4"/>
    <x v="0"/>
    <s v="SO3710 - 2022Q4 - CDC - Dev/Test"/>
    <s v="Dhamde; Kanchan"/>
    <s v="kanchan.dhamde"/>
    <s v="B1_ADIM"/>
    <s v="Local"/>
    <d v="2022-11-07T00:00:00"/>
    <s v="Mon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- 2022Q4"/>
    <x v="0"/>
    <s v="SO3710 - 2022Q4 - CDC - Dev/Test"/>
    <s v="Fortaliza; Rose S."/>
    <s v="rose.s.fortaliza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Fortaliza; Rose S."/>
    <s v="rose.s.fortaliza"/>
    <s v="B1_ADIM"/>
    <s v="Offshore"/>
    <d v="2022-11-01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Fortaliza; Rose S."/>
    <s v="rose.s.fortaliza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Hulleza; Jann Strauss"/>
    <s v="jann.strauss.hulleza"/>
    <s v="B1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nez; Patrick A. R."/>
    <s v="patrick.a.r.ibanez"/>
    <s v="B1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30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Ibasco; Lynzyl L."/>
    <s v="lynzyl.l.ibasco"/>
    <s v="B1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Mauricio; Maia G."/>
    <s v="maia.g.mauricio"/>
    <s v="B1_ADIM"/>
    <s v="Landed - CH"/>
    <d v="2022-11-02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01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04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03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22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24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21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28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30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Mauricio; Maia G."/>
    <s v="maia.g.mauricio"/>
    <s v="B1_ADIM"/>
    <s v="Landed - CH"/>
    <d v="2022-11-29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16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15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14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18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17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3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5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4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1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2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9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Perez; Princess C."/>
    <s v="princess.c.perez"/>
    <s v="B1_ADIM"/>
    <s v="Landed - CH"/>
    <d v="2022-11-28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- 2022Q4"/>
    <x v="0"/>
    <s v="SO3710 - 2022Q4 - CDC - Dev/Test"/>
    <s v="Verzosa; Gab"/>
    <s v="neil.gabriel.verzosa"/>
    <s v="B1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- 2022Q4"/>
    <x v="0"/>
    <s v="SO3710 - 2022Q4 - CDC - Dev/Test"/>
    <s v="Verzosa; Gab"/>
    <s v="neil.gabriel.verzosa"/>
    <s v="B1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-Q3"/>
    <x v="0"/>
    <s v="SO3694 - 2022Q3 - CDC - Dev/Test"/>
    <s v="Verzosa; Gab"/>
    <s v="neil.gabriel.verzosa"/>
    <s v="B1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-Q3"/>
    <x v="0"/>
    <s v="SO3694 - 2022Q3 - CDC - Dev/Test"/>
    <s v="Verzosa; Gab"/>
    <s v="neil.gabriel.verzosa"/>
    <s v="B1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-Q3"/>
    <x v="0"/>
    <s v="SO3694 - 2022Q3 - CDC - Dev/Test"/>
    <s v="Verzosa; Gab"/>
    <s v="neil.gabriel.verzosa"/>
    <s v="B1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-Q3"/>
    <x v="0"/>
    <s v="SO3694 - 2022Q3 - CDC - Dev/Test"/>
    <s v="Verzosa; Gab"/>
    <s v="neil.gabriel.verzosa"/>
    <s v="B1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Business Analyst"/>
    <s v="Alcover; Eric D."/>
    <s v="eric.d.alcover"/>
    <s v="B1_REQ"/>
    <s v="Landed - CH"/>
    <d v="2022-11-08T00:00:00"/>
    <s v="Tue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1T00:00:00"/>
    <s v="Fri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07T00:00:00"/>
    <s v="Mon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0T00:00:00"/>
    <s v="Thu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09T00:00:00"/>
    <s v="Wed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5T00:00:00"/>
    <s v="Tue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8T00:00:00"/>
    <s v="Fri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4T00:00:00"/>
    <s v="Mon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7T00:00:00"/>
    <s v="Thu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16T00:00:00"/>
    <s v="Wed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1T00:00:00"/>
    <s v="Mon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4T00:00:00"/>
    <s v="Thu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5T00:00:00"/>
    <s v="Fri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3T00:00:00"/>
    <s v="Wed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2T00:00:00"/>
    <s v="Tue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9T00:00:00"/>
    <s v="Tue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28T00:00:00"/>
    <s v="Mon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Business Analyst"/>
    <s v="Alcover; Eric D."/>
    <s v="eric.d.alcover"/>
    <s v="B1_REQ"/>
    <s v="Landed - CH"/>
    <d v="2022-11-30T00:00:00"/>
    <s v="Wed"/>
    <n v="9"/>
    <n v="1"/>
    <m/>
    <m/>
    <s v="November"/>
    <n v="2022"/>
    <n v="59.736843933333297"/>
    <n v="1046"/>
    <n v="116.222222222222"/>
    <n v="1046"/>
    <n v="-53.869"/>
    <n v="-19.1481283"/>
    <n v="972.98287169999992"/>
  </r>
  <r>
    <x v="8"/>
    <s v="UBS AG Zurich - CRM - CDC 2022Q4"/>
    <x v="0"/>
    <s v="SO3710 - 2022Q4 - CDC - Dev/Test"/>
    <s v="carmina.t.mutuc"/>
    <s v="carmina.t.mutuc"/>
    <s v="B1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Bersabal; Aiza B."/>
    <s v="aiza.b.bersabal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Bersabal; Aiza B."/>
    <s v="aiza.b.bersabal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Bersabal; Aiza B."/>
    <s v="aiza.b.bersabal"/>
    <s v="B1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carmina.t.mutuc"/>
    <s v="carmina.t.mutuc"/>
    <s v="B1_ADIM"/>
    <s v="Offshore"/>
    <d v="2022-11-30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Dhamde; Kanchan"/>
    <s v="kanchan.dhamde"/>
    <s v="B1_ADIM"/>
    <s v="Local"/>
    <d v="2022-11-01T00:00:00"/>
    <s v="Tue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04T00:00:00"/>
    <s v="Fri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2022Q4"/>
    <x v="0"/>
    <s v="SO3710 - 2022Q4 - CDC - Dev/Test"/>
    <s v="Dhamde; Kanchan"/>
    <s v="kanchan.dhamde"/>
    <s v="B1_ADIM"/>
    <s v="Local"/>
    <d v="2022-11-03T00:00:00"/>
    <s v="Thu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02T00:00:00"/>
    <s v="Wed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Fortaliza; Rose S."/>
    <s v="rose.s.fortaliza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Fortaliza; Rose S."/>
    <s v="rose.s.fortaliza"/>
    <s v="B1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Hulleza; Jann Strauss"/>
    <s v="jann.strauss.hulleza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Hulleza; Jann Strauss"/>
    <s v="jann.strauss.hulleza"/>
    <s v="B1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Hulleza; Jann Strauss"/>
    <s v="jann.strauss.hulleza"/>
    <s v="B1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Hulleza; Jann Strauss"/>
    <s v="jann.strauss.hulleza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Hulleza; Jann Strauss"/>
    <s v="jann.strauss.hulleza"/>
    <s v="B1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Hulleza; Jann Strauss"/>
    <s v="jann.strauss.hulleza"/>
    <s v="B1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02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03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04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Ibasco; Lynzyl L."/>
    <s v="lynzyl.l.ibasco"/>
    <s v="B1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 - CDC 2022Q4"/>
    <x v="0"/>
    <s v="SO3710 - 2022Q4 - CDC - Dev/Test"/>
    <s v="Mauricio; Maia G."/>
    <s v="maia.g.mauricio"/>
    <s v="B1_ADIM"/>
    <s v="Landed - CH"/>
    <d v="2022-11-10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11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07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08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09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14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17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16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Mauricio; Maia G."/>
    <s v="maia.g.mauricio"/>
    <s v="B1_ADIM"/>
    <s v="Landed - CH"/>
    <d v="2022-11-15T00:00:00"/>
    <s v="Tue"/>
    <n v="4.5"/>
    <n v="0.5"/>
    <m/>
    <m/>
    <s v="November"/>
    <n v="2022"/>
    <n v="59.736843933333297"/>
    <n v="917"/>
    <n v="101.888888888889"/>
    <n v="458.5"/>
    <n v="-23.612749999999998"/>
    <n v="-8.3933239250000007"/>
    <n v="426.49392607499999"/>
  </r>
  <r>
    <x v="8"/>
    <s v="UBS AG Zurich - CRM - CDC 2022Q4"/>
    <x v="0"/>
    <s v="SO3710 - 2022Q4 - CDC - Dev/Test"/>
    <s v="Mauricio; Maia G."/>
    <s v="maia.g.mauricio"/>
    <s v="B1_ADIM"/>
    <s v="Landed - CH"/>
    <d v="2022-11-18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2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3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4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1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7T00:00:00"/>
    <s v="Mon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11T00:00:00"/>
    <s v="Fri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8T00:00:00"/>
    <s v="Tue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10T00:00:00"/>
    <s v="Thu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 - CDC 2022Q4"/>
    <x v="0"/>
    <s v="SO3710 - 2022Q4 - CDC - Dev/Test"/>
    <s v="Perez; Princess C."/>
    <s v="princess.c.perez"/>
    <s v="B1_ADIM"/>
    <s v="Landed - CH"/>
    <d v="2022-11-09T00:00:00"/>
    <s v="Wed"/>
    <n v="9"/>
    <n v="1"/>
    <m/>
    <m/>
    <s v="November"/>
    <n v="2022"/>
    <n v="59.736843933333297"/>
    <n v="917"/>
    <n v="101.888888888889"/>
    <n v="917"/>
    <n v="-47.225499999999997"/>
    <n v="-16.786647850000001"/>
    <n v="852.98785214999998"/>
  </r>
  <r>
    <x v="8"/>
    <s v="UBS AG Zurich - CRM-CDC - 2021Q4"/>
    <x v="0"/>
    <s v="SO3647 - PI18 - 2021Q4 - CDC - Dev/Test"/>
    <s v="Bersabal; Aiza B."/>
    <s v="aiza.b.bersabal"/>
    <s v="B1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07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8"/>
    <s v="UBS AG Zurich - CRM-CDC - 2021Q4"/>
    <x v="0"/>
    <s v="SO3647 - PI18 - 2021Q4 - CDC - Dev/Test"/>
    <s v="Bersabal; Aiza B."/>
    <s v="aiza.b.bersabal"/>
    <s v="B1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1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4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3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2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8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1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7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9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0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5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8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6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4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7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5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1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4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3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2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8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9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30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1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4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3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2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8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1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7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09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0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5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8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6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4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17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5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1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4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3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2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8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29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Balean; Carla B."/>
    <s v="carla.b.balean"/>
    <s v="B2_ADIM"/>
    <s v="Offshore"/>
    <d v="2022-11-30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4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2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3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7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0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9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8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1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4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7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8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6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5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4T00:00:00"/>
    <s v="Thu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2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5T00:00:00"/>
    <s v="Fri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1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3T00:00:00"/>
    <s v="Wed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9T00:00:00"/>
    <s v="Tue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8T00:00:00"/>
    <s v="Mon"/>
    <n v="4"/>
    <n v="0.44444444444444442"/>
    <m/>
    <m/>
    <s v="November"/>
    <n v="2022"/>
    <n v="59.736843933333297"/>
    <n v="246.58316426021631"/>
    <n v="27.398129362246255"/>
    <n v="109.59251744898502"/>
    <n v="-5.6440146486227283"/>
    <n v="-2.0062061040469925"/>
    <n v="101.9422966963153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4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2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3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7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0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9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08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1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4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7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8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6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15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4T00:00:00"/>
    <s v="Thu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2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5T00:00:00"/>
    <s v="Fri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1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3T00:00:00"/>
    <s v="Wed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9T00:00:00"/>
    <s v="Tue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5"/>
    <s v="UBS AG Zurich - 2022 CRM Shared Services"/>
    <x v="0"/>
    <s v="SO3680 - Year2022 - CRM Build Management - DEV - BM"/>
    <s v="Pasamonte; Layra"/>
    <s v="layra.pasamonte"/>
    <s v="B2_ADIM"/>
    <s v="Offshore"/>
    <d v="2022-11-28T00:00:00"/>
    <s v="Mon"/>
    <n v="1"/>
    <n v="0.1111111111111111"/>
    <m/>
    <m/>
    <s v="November"/>
    <n v="2022"/>
    <n v="59.736843933333297"/>
    <n v="280.20814120479122"/>
    <n v="31.134237911643467"/>
    <n v="31.134237911643467"/>
    <n v="-1.6034132524496385"/>
    <n v="-0.5699449159224409"/>
    <n v="28.960879743271388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1T00:00:00"/>
    <s v="Mon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30T00:00:00"/>
    <s v="Wed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4T00:00:00"/>
    <s v="Thu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2T00:00:00"/>
    <s v="Tue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5T00:00:00"/>
    <s v="Fri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23T00:00:00"/>
    <s v="Wed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6T00:00:00"/>
    <s v="Wed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4T00:00:00"/>
    <s v="Mon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8T00:00:00"/>
    <s v="Fri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5T00:00:00"/>
    <s v="Tue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7"/>
    <s v="UBS AG Zurich - 2022 CRM Shared Services"/>
    <x v="0"/>
    <s v="SO3691 - Year2022 - Build Management CPOS EDP2022/02 - DEV - BM"/>
    <s v="Solomon; Jaira Mae C."/>
    <s v="jaira.mae.c.solomon"/>
    <s v="B2_ADIM"/>
    <s v="Offshore"/>
    <d v="2022-11-17T00:00:00"/>
    <s v="Thu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2T00:00:00"/>
    <s v="Tue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3T00:00:00"/>
    <s v="Wed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4T00:00:00"/>
    <s v="Thu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25T00:00:00"/>
    <s v="Fri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4T00:00:00"/>
    <s v="Mon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7T00:00:00"/>
    <s v="Thu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5T00:00:00"/>
    <s v="Tue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8T00:00:00"/>
    <s v="Fri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 - DEV - BM"/>
    <s v="Solomon; Jaira Mae C."/>
    <s v="jaira.mae.c.solomon"/>
    <s v="B2_ADIM"/>
    <s v="Offshore"/>
    <d v="2022-11-16T00:00:00"/>
    <s v="Wed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- DEV - BM"/>
    <s v="Solomon; Jaira Mae C."/>
    <s v="jaira.mae.c.solomon"/>
    <s v="B2_ADIM"/>
    <s v="Offshore"/>
    <d v="2022-11-30T00:00:00"/>
    <s v="Wed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6"/>
    <s v="UBS AG Zurich - 2022 CRM Shared Services"/>
    <x v="0"/>
    <s v="SO3690 - Year2022 - Build Management Card Banking - DEV - BM"/>
    <s v="Solomon; Jaira Mae C."/>
    <s v="jaira.mae.c.solomon"/>
    <s v="B2_ADIM"/>
    <s v="Offshore"/>
    <d v="2022-11-21T00:00:00"/>
    <s v="Mon"/>
    <n v="0.5"/>
    <n v="5.5555555555555552E-2"/>
    <m/>
    <m/>
    <s v="November"/>
    <n v="2022"/>
    <n v="59.736843933333297"/>
    <n v="280.20814120479122"/>
    <n v="31.134237911643467"/>
    <n v="15.567118955821734"/>
    <n v="-0.80170662622481925"/>
    <n v="-0.28497245796122045"/>
    <n v="14.480439871635694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02T00:00:00"/>
    <s v="Wed"/>
    <n v="1"/>
    <n v="0.1111111111111111"/>
    <m/>
    <m/>
    <s v="November"/>
    <n v="2022"/>
    <n v="59.736843933333297"/>
    <n v="877"/>
    <n v="97.444444444444443"/>
    <n v="97.444444444444443"/>
    <n v="-5.0183888888888886"/>
    <n v="-1.7838228722222222"/>
    <n v="90.642232683333333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11T00:00:00"/>
    <s v="Fri"/>
    <n v="1"/>
    <n v="0.1111111111111111"/>
    <m/>
    <m/>
    <s v="November"/>
    <n v="2022"/>
    <n v="59.736843933333297"/>
    <n v="877"/>
    <n v="97.444444444444443"/>
    <n v="97.444444444444443"/>
    <n v="-5.0183888888888886"/>
    <n v="-1.7838228722222222"/>
    <n v="90.642232683333333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09T00:00:00"/>
    <s v="Wed"/>
    <n v="2"/>
    <n v="0.22222222222222221"/>
    <m/>
    <m/>
    <s v="November"/>
    <n v="2022"/>
    <n v="59.736843933333297"/>
    <n v="877"/>
    <n v="97.444444444444443"/>
    <n v="194.88888888888889"/>
    <n v="-10.036777777777777"/>
    <n v="-3.5676457444444445"/>
    <n v="181.28446536666667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10T00:00:00"/>
    <s v="Thu"/>
    <n v="1"/>
    <n v="0.1111111111111111"/>
    <m/>
    <m/>
    <s v="November"/>
    <n v="2022"/>
    <n v="59.736843933333297"/>
    <n v="877"/>
    <n v="97.444444444444443"/>
    <n v="97.444444444444443"/>
    <n v="-5.0183888888888886"/>
    <n v="-1.7838228722222222"/>
    <n v="90.642232683333333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15T00:00:00"/>
    <s v="Tue"/>
    <n v="1"/>
    <n v="0.1111111111111111"/>
    <m/>
    <m/>
    <s v="November"/>
    <n v="2022"/>
    <n v="59.736843933333297"/>
    <n v="877"/>
    <n v="97.444444444444443"/>
    <n v="97.444444444444443"/>
    <n v="-5.0183888888888886"/>
    <n v="-1.7838228722222222"/>
    <n v="90.642232683333333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23T00:00:00"/>
    <s v="Wed"/>
    <n v="1"/>
    <n v="0.1111111111111111"/>
    <m/>
    <m/>
    <s v="November"/>
    <n v="2022"/>
    <n v="59.736843933333297"/>
    <n v="877"/>
    <n v="97.444444444444443"/>
    <n v="97.444444444444443"/>
    <n v="-5.0183888888888886"/>
    <n v="-1.7838228722222222"/>
    <n v="90.642232683333333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22T00:00:00"/>
    <s v="Tue"/>
    <n v="1"/>
    <n v="0.1111111111111111"/>
    <m/>
    <m/>
    <s v="November"/>
    <n v="2022"/>
    <n v="59.736843933333297"/>
    <n v="877"/>
    <n v="97.444444444444443"/>
    <n v="97.444444444444443"/>
    <n v="-5.0183888888888886"/>
    <n v="-1.7838228722222222"/>
    <n v="90.642232683333333"/>
  </r>
  <r>
    <x v="4"/>
    <s v="UBS AG Zurich - 2022 CRM RDS Management"/>
    <x v="0"/>
    <s v="SO3693 - XPD202211 RDSManagement - Dev - Support"/>
    <s v="Carlos; Janine M."/>
    <s v="janine.m.carlos"/>
    <s v="B2_ADIM"/>
    <s v="Landed - CH"/>
    <d v="2022-11-21T00:00:00"/>
    <s v="Mon"/>
    <n v="2"/>
    <n v="0.22222222222222221"/>
    <m/>
    <m/>
    <s v="November"/>
    <n v="2022"/>
    <n v="59.736843933333297"/>
    <n v="877"/>
    <n v="97.444444444444443"/>
    <n v="194.88888888888889"/>
    <n v="-10.036777777777777"/>
    <n v="-3.5676457444444445"/>
    <n v="181.28446536666667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08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6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25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28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2"/>
    <s v="UBS AG Zurich -  Integrated Delivery - Gainshare Iteration 4"/>
    <x v="0"/>
    <s v="3692 - I0XX - DevOps - Description"/>
    <s v="Masanting; Miku S. A"/>
    <s v="miku.s.a.masanting"/>
    <s v="B2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3"/>
    <s v="UBS AG Zurich -  Integrated Delivery - Gainshare Iteration 4"/>
    <x v="0"/>
    <s v="3722 - BaC – Development Task"/>
    <s v="Ivan; Tamas"/>
    <s v="tamas.ivan"/>
    <s v="B2_ADIM"/>
    <s v="Local"/>
    <d v="2022-11-28T00:00:00"/>
    <s v="Mon"/>
    <n v="1"/>
    <n v="0.11904761904761904"/>
    <m/>
    <m/>
    <s v="November"/>
    <n v="2022"/>
    <n v="59.736843933333297"/>
    <n v="1395"/>
    <n v="166.07142857142856"/>
    <n v="166.07142857142856"/>
    <n v="-8.5526785714285705"/>
    <n v="-3.040111875"/>
    <n v="154.47863812499997"/>
  </r>
  <r>
    <x v="3"/>
    <s v="UBS AG Zurich -  Integrated Delivery - Gainshare Iteration 4"/>
    <x v="0"/>
    <s v="3722 - BaC – Development Task"/>
    <s v="Ivan; Tamas"/>
    <s v="tamas.ivan"/>
    <s v="B2_ADIM"/>
    <s v="Local"/>
    <d v="2022-11-29T00:00:00"/>
    <s v="Tue"/>
    <n v="5"/>
    <n v="0.59523809523809523"/>
    <m/>
    <m/>
    <s v="November"/>
    <n v="2022"/>
    <n v="59.736843933333297"/>
    <n v="1395"/>
    <n v="166.07142857142856"/>
    <n v="830.35714285714289"/>
    <n v="-42.763392857142854"/>
    <n v="-15.200559375000001"/>
    <n v="772.39319062499999"/>
  </r>
  <r>
    <x v="4"/>
    <s v="UBS AG Zurich - 2022 CRM RDS Management"/>
    <x v="0"/>
    <s v="SO3693 - XPD202211 RDSManagement - Dev - Support"/>
    <s v="Dipol; Jenifer G."/>
    <s v="jenifer.g.dipol"/>
    <s v="B2_ADIM"/>
    <s v="Landed - CH"/>
    <d v="2022-11-21T00:00:00"/>
    <s v="Mon"/>
    <n v="2"/>
    <n v="0.22222222222222221"/>
    <m/>
    <m/>
    <s v="November"/>
    <n v="2022"/>
    <n v="59.736843933333297"/>
    <n v="877"/>
    <n v="97.4444444444444"/>
    <n v="194.88888888888889"/>
    <n v="-10.036777777777777"/>
    <n v="-3.5676457444444445"/>
    <n v="181.28446536666667"/>
  </r>
  <r>
    <x v="4"/>
    <s v="UBS AG Zurich - 2022 CRM RDS Management"/>
    <x v="0"/>
    <s v="SO3693 - XPD202211 RDSManagement - Dev - Support"/>
    <s v="Dipol; Jenifer G."/>
    <s v="jenifer.g.dipol"/>
    <s v="B2_ADIM"/>
    <s v="Landed - CH"/>
    <d v="2022-11-22T00:00:00"/>
    <s v="Tue"/>
    <n v="2"/>
    <n v="0.22222222222222221"/>
    <m/>
    <m/>
    <s v="November"/>
    <n v="2022"/>
    <n v="59.736843933333297"/>
    <n v="877"/>
    <n v="97.4444444444444"/>
    <n v="194.88888888888889"/>
    <n v="-10.036777777777777"/>
    <n v="-3.5676457444444445"/>
    <n v="181.28446536666667"/>
  </r>
  <r>
    <x v="4"/>
    <s v="UBS AG Zurich - 2022 CRM RDS Management"/>
    <x v="0"/>
    <s v="SO3693 - XPD202211 RDSManagement - Dev - Support"/>
    <s v="Dipol; Jenifer G."/>
    <s v="jenifer.g.dipol"/>
    <s v="B2_ADIM"/>
    <s v="Landed - CH"/>
    <d v="2022-11-23T00:00:00"/>
    <s v="Wed"/>
    <n v="2"/>
    <n v="0.22222222222222221"/>
    <m/>
    <m/>
    <s v="November"/>
    <n v="2022"/>
    <n v="59.736843933333297"/>
    <n v="877"/>
    <n v="97.4444444444444"/>
    <n v="194.88888888888889"/>
    <n v="-10.036777777777777"/>
    <n v="-3.5676457444444445"/>
    <n v="181.28446536666667"/>
  </r>
  <r>
    <x v="8"/>
    <s v="UBS AG Zurich - CRM - CDC 2022Q4"/>
    <x v="0"/>
    <s v="SO3710 - 2022Q4 - CDC - Dev/Test"/>
    <s v="Dhamde; Kanchan"/>
    <s v="kanchan.dhamde"/>
    <s v="B1_ADIM"/>
    <s v="Local"/>
    <d v="2022-11-14T00:00:00"/>
    <s v="Mon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2022Q4"/>
    <x v="0"/>
    <s v="SO3710 - 2022Q4 - CDC - Dev/Test"/>
    <s v="Dhamde; Kanchan"/>
    <s v="kanchan.dhamde"/>
    <s v="B1_ADIM"/>
    <s v="Local"/>
    <d v="2022-11-15T00:00:00"/>
    <s v="Tue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16T00:00:00"/>
    <s v="Wed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17T00:00:00"/>
    <s v="Thu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2022Q4"/>
    <x v="0"/>
    <s v="SO3710 - 2022Q4 - CDC - Dev/Test"/>
    <s v="Dhamde; Kanchan"/>
    <s v="kanchan.dhamde"/>
    <s v="B1_ADIM"/>
    <s v="Local"/>
    <d v="2022-11-18T00:00:00"/>
    <s v="Fri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21T00:00:00"/>
    <s v="Mon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22T00:00:00"/>
    <s v="Tue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23T00:00:00"/>
    <s v="Wed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2022Q4"/>
    <x v="0"/>
    <s v="SO3710 - 2022Q4 - CDC - Dev/Test"/>
    <s v="Dhamde; Kanchan"/>
    <s v="kanchan.dhamde"/>
    <s v="B1_ADIM"/>
    <s v="Local"/>
    <d v="2022-11-24T00:00:00"/>
    <s v="Thu"/>
    <n v="8.4"/>
    <n v="1"/>
    <m/>
    <m/>
    <s v="November"/>
    <n v="2022"/>
    <n v="59.736843933333297"/>
    <n v="917"/>
    <n v="109.166666666667"/>
    <n v="917"/>
    <n v="-47.225499999999997"/>
    <n v="-16.786647850000001"/>
    <n v="852.98785214999998"/>
  </r>
  <r>
    <x v="8"/>
    <s v="UBS AG Zurich - CRM - CDC 2022Q4"/>
    <x v="0"/>
    <s v="SO3710 - 2022Q4 - CDC - Dev/Test"/>
    <s v="Dhamde; Kanchan"/>
    <s v="kanchan.dhamde"/>
    <s v="B1_ADIM"/>
    <s v="Local"/>
    <d v="2022-11-25T00:00:00"/>
    <s v="Fri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28T00:00:00"/>
    <s v="Mon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29T00:00:00"/>
    <s v="Tue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2022Q4"/>
    <x v="0"/>
    <s v="SO3710 - 2022Q4 - CDC - Dev/Test"/>
    <s v="Dhamde; Kanchan"/>
    <s v="kanchan.dhamde"/>
    <s v="B1_ADIM"/>
    <s v="Local"/>
    <d v="2022-11-30T00:00:00"/>
    <s v="Wed"/>
    <n v="10.4"/>
    <n v="1.2380952380952381"/>
    <m/>
    <m/>
    <s v="November"/>
    <n v="2022"/>
    <n v="59.736843933333297"/>
    <n v="917"/>
    <n v="109.166666666667"/>
    <n v="1135.3333333333335"/>
    <n v="-58.469666666666669"/>
    <n v="-20.783468766666672"/>
    <n v="1056.0801979000003"/>
  </r>
  <r>
    <x v="8"/>
    <s v="UBS AG Zurich - CRM - CDC - 2022Q4"/>
    <x v="0"/>
    <s v="SO3710 - 2022Q4 - CDC - Business Analyst"/>
    <s v="Hirt; Karl-Heinz"/>
    <s v="karl-heinz.hirt"/>
    <s v="B1_REQ"/>
    <s v="Local"/>
    <d v="2022-11-24T00:00:00"/>
    <s v="Mon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24T00:00:00"/>
    <s v="Tue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Hirt; Karl-Heinz"/>
    <s v="karl-heinz.hirt"/>
    <s v="B1_REQ"/>
    <s v="Local"/>
    <d v="2022-11-24T00:00:00"/>
    <s v="Wed"/>
    <n v="8.4"/>
    <n v="1"/>
    <m/>
    <m/>
    <s v="November"/>
    <n v="2022"/>
    <n v="59.736843933333297"/>
    <n v="1046"/>
    <n v="124.52380952381"/>
    <n v="1046"/>
    <n v="-53.869"/>
    <n v="-19.1481283"/>
    <n v="972.98287169999992"/>
  </r>
  <r>
    <x v="8"/>
    <s v="UBS AG Zurich - CRM - CDC - 2022Q4"/>
    <x v="0"/>
    <s v="SO3710 - 2022Q4 - CDC - Business Analyst"/>
    <s v="Javier; Mark Emerson"/>
    <s v="mark.emerson.javier"/>
    <s v="B1_REQ"/>
    <s v="Offshore"/>
    <d v="2022-11-02T00:00:00"/>
    <s v="Wed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03T00:00:00"/>
    <s v="Thu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CRM - CDC - 2022Q4"/>
    <x v="0"/>
    <s v="SO3710 - 2022Q4 - CDC - Business Analyst"/>
    <s v="Javier; Mark Emerson"/>
    <s v="mark.emerson.javier"/>
    <s v="B1_REQ"/>
    <s v="Offshore"/>
    <d v="2022-11-04T00:00:00"/>
    <s v="Fri"/>
    <n v="9"/>
    <n v="1"/>
    <m/>
    <m/>
    <s v="November"/>
    <n v="2022"/>
    <n v="59.736843933333297"/>
    <n v="235.198230687913"/>
    <n v="26.133136743101499"/>
    <n v="235.198230687913"/>
    <n v="-12.112708880427519"/>
    <n v="-4.3055505708844697"/>
    <n v="218.779971236601"/>
  </r>
  <r>
    <x v="8"/>
    <s v="UBS AG Zurich -  Integrated Delivery - Gainshare Iteration 4"/>
    <x v="0"/>
    <s v="3722 - BaC – Development Task"/>
    <s v="Ferro; Giulio"/>
    <s v="giulio.ferro"/>
    <s v="B2_ADIM"/>
    <s v="Local"/>
    <d v="2022-11-14T00:00:00"/>
    <s v="Mon"/>
    <n v="92.4"/>
    <n v="11"/>
    <m/>
    <m/>
    <s v="November"/>
    <n v="2022"/>
    <n v="59.736843933333297"/>
    <n v="1395"/>
    <n v="207.14285714285714"/>
    <n v="15345"/>
    <n v="-790.26749999999993"/>
    <n v="-280.90633725000004"/>
    <n v="14273.82616275"/>
  </r>
  <r>
    <x v="1"/>
    <s v="UBS AG Zurich -  Integrated Delivery - Gainshare Iteration 4"/>
    <x v="0"/>
    <s v="3722 - BaC – Development Task"/>
    <s v="Ferro; Giulio"/>
    <s v="giulio.ferro"/>
    <s v="B2_ADIM"/>
    <s v="Local"/>
    <d v="2022-11-15T00:00:00"/>
    <s v="Tue"/>
    <n v="4.2"/>
    <n v="0.5"/>
    <m/>
    <m/>
    <s v="November"/>
    <n v="2022"/>
    <n v="59.736843933333297"/>
    <n v="1395"/>
    <n v="207.14285714285714"/>
    <n v="697.5"/>
    <n v="-35.921250000000001"/>
    <n v="-12.768469875000001"/>
    <n v="648.81028012499996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09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10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11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14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15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17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18T00:00:00"/>
    <s v="Fri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21T00:00:00"/>
    <s v="Mon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22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23T00:00:00"/>
    <s v="Wed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24T00:00:00"/>
    <s v="Thu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1"/>
    <s v="UBS AG Zurich -  Integrated Delivery - Gainshare Iteration 4"/>
    <x v="0"/>
    <s v="3692 - I0XX - DevOps - Description - CRM Modernization Program 2022"/>
    <s v="Cirilo; Marie D. T."/>
    <s v="marie.d.t.cirilo"/>
    <s v="B2_ADIM"/>
    <s v="Offshore"/>
    <d v="2022-11-29T00:00:00"/>
    <s v="Tue"/>
    <n v="9"/>
    <n v="1"/>
    <m/>
    <m/>
    <s v="November"/>
    <n v="2022"/>
    <n v="59.736843933333297"/>
    <n v="224.16651296383299"/>
    <n v="24.907390329314701"/>
    <n v="224.16651296383299"/>
    <n v="-11.544575417637398"/>
    <n v="-4.1036033946415751"/>
    <n v="208.51833415155403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03T00:00:00"/>
    <s v="Thu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02T00:00:00"/>
    <s v="Wed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04T00:00:00"/>
    <s v="Fri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09T00:00:00"/>
    <s v="Wed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08T00:00:00"/>
    <s v="Tue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11T00:00:00"/>
    <s v="Fri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07T00:00:00"/>
    <s v="Mon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4"/>
    <s v="UBS AG Zurich - 2022 CRM RDS Management"/>
    <x v="0"/>
    <s v="SO3693 - XPD202211 RDSManagement - PMA - Project Management"/>
    <s v="michelle.p.sumariba"/>
    <s v="michelle.p.sumariba"/>
    <s v="B2_ADIM"/>
    <s v="Offshore"/>
    <d v="2022-11-10T00:00:00"/>
    <s v="Thu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16T00:00:00"/>
    <s v="Wed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14T00:00:00"/>
    <s v="Mon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17T00:00:00"/>
    <s v="Thu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15T00:00:00"/>
    <s v="Tue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18T00:00:00"/>
    <s v="Fri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2T00:00:00"/>
    <s v="Tue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3T00:00:00"/>
    <s v="Wed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5T00:00:00"/>
    <s v="Fri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1T00:00:00"/>
    <s v="Mon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4T00:00:00"/>
    <s v="Thu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9T00:00:00"/>
    <s v="Tue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28T00:00:00"/>
    <s v="Mon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  <r>
    <x v="6"/>
    <s v="UBS AG Zurich - 2022 CRM Shared Services"/>
    <x v="0"/>
    <s v="SO3690 - Year2022 - Build Management Card Banking  - PMA - Project Management"/>
    <s v="michelle.p.sumariba"/>
    <s v="michelle.p.sumariba"/>
    <s v="B2_ADIM"/>
    <s v="Offshore"/>
    <d v="2022-11-30T00:00:00"/>
    <s v="Wed"/>
    <n v="3.5"/>
    <n v="0.3888888888888889"/>
    <m/>
    <m/>
    <s v="November"/>
    <n v="2022"/>
    <n v="59.736843933333297"/>
    <n v="308.36915355886498"/>
    <n v="34.263239284318331"/>
    <n v="119.92133749511416"/>
    <n v="-6.1759488809983791"/>
    <n v="-2.1952860002524348"/>
    <n v="111.55010261386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BA93A-4655-43E7-94F0-427B7D786956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7:E18" firstHeaderRow="1" firstDataRow="2" firstDataCol="2"/>
  <pivotFields count="23">
    <pivotField axis="axisRow" compact="0" outline="0" showAll="0">
      <items count="10">
        <item x="5"/>
        <item x="0"/>
        <item x="6"/>
        <item x="7"/>
        <item x="2"/>
        <item x="4"/>
        <item x="8"/>
        <item x="1"/>
        <item x="3"/>
        <item t="default"/>
      </items>
    </pivotField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2">
    <field x="2"/>
    <field x="0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" fld="19" baseField="0" baseItem="0"/>
    <dataField name="Sum of Net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9"/>
  <sheetViews>
    <sheetView tabSelected="1" topLeftCell="E1" zoomScale="70" zoomScaleNormal="70" workbookViewId="0">
      <selection activeCell="L9" sqref="L9"/>
    </sheetView>
  </sheetViews>
  <sheetFormatPr defaultRowHeight="15" x14ac:dyDescent="0.25"/>
  <cols>
    <col min="3" max="3" width="17.42578125" bestFit="1" customWidth="1"/>
    <col min="4" max="4" width="16.85546875" customWidth="1"/>
    <col min="5" max="5" width="19.140625" bestFit="1" customWidth="1"/>
    <col min="6" max="6" width="18.28515625" bestFit="1" customWidth="1"/>
    <col min="8" max="8" width="20.140625" bestFit="1" customWidth="1"/>
    <col min="9" max="9" width="11.42578125" style="1" bestFit="1" customWidth="1"/>
    <col min="11" max="11" width="23.140625" customWidth="1"/>
    <col min="12" max="12" width="24.7109375" customWidth="1"/>
    <col min="14" max="14" width="8.7109375" style="2"/>
    <col min="18" max="18" width="13.140625" customWidth="1"/>
    <col min="19" max="19" width="15.42578125" customWidth="1"/>
    <col min="20" max="20" width="15.28515625" customWidth="1"/>
    <col min="21" max="22" width="8.7109375" style="2"/>
    <col min="23" max="23" width="11.5703125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9" t="s">
        <v>20</v>
      </c>
      <c r="V1" s="19" t="s">
        <v>21</v>
      </c>
      <c r="W1" s="19" t="s">
        <v>22</v>
      </c>
    </row>
    <row r="2" spans="1:23" x14ac:dyDescent="0.25">
      <c r="A2">
        <v>3684</v>
      </c>
      <c r="B2" t="s">
        <v>23</v>
      </c>
      <c r="C2" t="s">
        <v>24</v>
      </c>
      <c r="D2" t="s">
        <v>25</v>
      </c>
      <c r="E2" t="s">
        <v>26</v>
      </c>
      <c r="F2" t="s">
        <v>26</v>
      </c>
      <c r="G2" t="s">
        <v>27</v>
      </c>
      <c r="H2" t="s">
        <v>28</v>
      </c>
      <c r="I2" s="1">
        <v>44868</v>
      </c>
      <c r="J2" t="s">
        <v>29</v>
      </c>
      <c r="K2">
        <v>9</v>
      </c>
      <c r="L2">
        <v>1</v>
      </c>
      <c r="O2" t="s">
        <v>30</v>
      </c>
      <c r="P2">
        <v>2022</v>
      </c>
      <c r="Q2">
        <v>59.736843933333297</v>
      </c>
      <c r="R2">
        <v>877</v>
      </c>
      <c r="S2">
        <v>97.4444444444444</v>
      </c>
      <c r="T2">
        <f>R2*L2</f>
        <v>877</v>
      </c>
      <c r="U2" s="2">
        <f>IF(C2="WMPC TECH MANAGEMENT OFFICE - LG Contracts (Innovation Implementation)",0,-T2*Distribution!$B$2)</f>
        <v>-45.165499999999994</v>
      </c>
      <c r="V2" s="2">
        <f>IF(C2="WMPC TECH MANAGEMENT OFFICE - LG Contracts (Innovation Implementation)",0,-SUM(T2:U2)*Distribution!$B$1)</f>
        <v>-16.054405850000002</v>
      </c>
      <c r="W2" s="2">
        <f>SUM(T2:V2)</f>
        <v>815.78009415000008</v>
      </c>
    </row>
    <row r="3" spans="1:23" x14ac:dyDescent="0.25">
      <c r="A3">
        <v>3684</v>
      </c>
      <c r="B3" t="s">
        <v>23</v>
      </c>
      <c r="C3" t="s">
        <v>24</v>
      </c>
      <c r="D3" t="s">
        <v>25</v>
      </c>
      <c r="E3" t="s">
        <v>26</v>
      </c>
      <c r="F3" t="s">
        <v>26</v>
      </c>
      <c r="G3" t="s">
        <v>27</v>
      </c>
      <c r="H3" t="s">
        <v>28</v>
      </c>
      <c r="I3" s="1">
        <v>44866</v>
      </c>
      <c r="J3" t="s">
        <v>31</v>
      </c>
      <c r="K3">
        <v>9</v>
      </c>
      <c r="L3">
        <v>1</v>
      </c>
      <c r="O3" t="s">
        <v>30</v>
      </c>
      <c r="P3">
        <v>2022</v>
      </c>
      <c r="Q3">
        <v>59.736843933333297</v>
      </c>
      <c r="R3">
        <v>877</v>
      </c>
      <c r="S3">
        <v>97.4444444444444</v>
      </c>
      <c r="T3">
        <f t="shared" ref="T3:T66" si="0">R3*L3</f>
        <v>877</v>
      </c>
      <c r="U3" s="2">
        <f>IF(C3="WMPC TECH MANAGEMENT OFFICE - LG Contracts (Innovation Implementation)",0,-T3*Distribution!$B$2)</f>
        <v>-45.165499999999994</v>
      </c>
      <c r="V3" s="2">
        <f>IF(C3="WMPC TECH MANAGEMENT OFFICE - LG Contracts (Innovation Implementation)",0,-SUM(T3:U3)*Distribution!$B$1)</f>
        <v>-16.054405850000002</v>
      </c>
      <c r="W3" s="2">
        <f t="shared" ref="W3:W66" si="1">SUM(T3:V3)</f>
        <v>815.78009415000008</v>
      </c>
    </row>
    <row r="4" spans="1:23" x14ac:dyDescent="0.25">
      <c r="A4">
        <v>3684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27</v>
      </c>
      <c r="H4" t="s">
        <v>28</v>
      </c>
      <c r="I4" s="1">
        <v>44867</v>
      </c>
      <c r="J4" t="s">
        <v>32</v>
      </c>
      <c r="K4">
        <v>9</v>
      </c>
      <c r="L4">
        <v>1</v>
      </c>
      <c r="O4" t="s">
        <v>30</v>
      </c>
      <c r="P4">
        <v>2022</v>
      </c>
      <c r="Q4">
        <v>59.736843933333297</v>
      </c>
      <c r="R4">
        <v>877</v>
      </c>
      <c r="S4">
        <v>97.4444444444444</v>
      </c>
      <c r="T4">
        <f t="shared" si="0"/>
        <v>877</v>
      </c>
      <c r="U4" s="2">
        <f>IF(C4="WMPC TECH MANAGEMENT OFFICE - LG Contracts (Innovation Implementation)",0,-T4*Distribution!$B$2)</f>
        <v>-45.165499999999994</v>
      </c>
      <c r="V4" s="2">
        <f>IF(C4="WMPC TECH MANAGEMENT OFFICE - LG Contracts (Innovation Implementation)",0,-SUM(T4:U4)*Distribution!$B$1)</f>
        <v>-16.054405850000002</v>
      </c>
      <c r="W4" s="2">
        <f t="shared" si="1"/>
        <v>815.78009415000008</v>
      </c>
    </row>
    <row r="5" spans="1:23" x14ac:dyDescent="0.25">
      <c r="A5">
        <v>3684</v>
      </c>
      <c r="B5" t="s">
        <v>23</v>
      </c>
      <c r="C5" t="s">
        <v>24</v>
      </c>
      <c r="D5" t="s">
        <v>25</v>
      </c>
      <c r="E5" t="s">
        <v>26</v>
      </c>
      <c r="F5" t="s">
        <v>26</v>
      </c>
      <c r="G5" t="s">
        <v>27</v>
      </c>
      <c r="H5" t="s">
        <v>28</v>
      </c>
      <c r="I5" s="1">
        <v>44875</v>
      </c>
      <c r="J5" t="s">
        <v>29</v>
      </c>
      <c r="K5">
        <v>9</v>
      </c>
      <c r="L5">
        <v>1</v>
      </c>
      <c r="O5" t="s">
        <v>30</v>
      </c>
      <c r="P5">
        <v>2022</v>
      </c>
      <c r="Q5">
        <v>59.736843933333297</v>
      </c>
      <c r="R5">
        <v>877</v>
      </c>
      <c r="S5">
        <v>97.4444444444444</v>
      </c>
      <c r="T5">
        <f t="shared" si="0"/>
        <v>877</v>
      </c>
      <c r="U5" s="2">
        <f>IF(C5="WMPC TECH MANAGEMENT OFFICE - LG Contracts (Innovation Implementation)",0,-T5*Distribution!$B$2)</f>
        <v>-45.165499999999994</v>
      </c>
      <c r="V5" s="2">
        <f>IF(C5="WMPC TECH MANAGEMENT OFFICE - LG Contracts (Innovation Implementation)",0,-SUM(T5:U5)*Distribution!$B$1)</f>
        <v>-16.054405850000002</v>
      </c>
      <c r="W5" s="2">
        <f t="shared" si="1"/>
        <v>815.78009415000008</v>
      </c>
    </row>
    <row r="6" spans="1:23" x14ac:dyDescent="0.25">
      <c r="A6">
        <v>3684</v>
      </c>
      <c r="B6" t="s">
        <v>23</v>
      </c>
      <c r="C6" t="s">
        <v>24</v>
      </c>
      <c r="D6" t="s">
        <v>25</v>
      </c>
      <c r="E6" t="s">
        <v>26</v>
      </c>
      <c r="F6" t="s">
        <v>26</v>
      </c>
      <c r="G6" t="s">
        <v>27</v>
      </c>
      <c r="H6" t="s">
        <v>28</v>
      </c>
      <c r="I6" s="1">
        <v>44876</v>
      </c>
      <c r="J6" t="s">
        <v>33</v>
      </c>
      <c r="K6">
        <v>9</v>
      </c>
      <c r="L6">
        <v>1</v>
      </c>
      <c r="O6" t="s">
        <v>30</v>
      </c>
      <c r="P6">
        <v>2022</v>
      </c>
      <c r="Q6">
        <v>59.736843933333297</v>
      </c>
      <c r="R6">
        <v>877</v>
      </c>
      <c r="S6">
        <v>97.4444444444444</v>
      </c>
      <c r="T6">
        <f t="shared" si="0"/>
        <v>877</v>
      </c>
      <c r="U6" s="2">
        <f>IF(C6="WMPC TECH MANAGEMENT OFFICE - LG Contracts (Innovation Implementation)",0,-T6*Distribution!$B$2)</f>
        <v>-45.165499999999994</v>
      </c>
      <c r="V6" s="2">
        <f>IF(C6="WMPC TECH MANAGEMENT OFFICE - LG Contracts (Innovation Implementation)",0,-SUM(T6:U6)*Distribution!$B$1)</f>
        <v>-16.054405850000002</v>
      </c>
      <c r="W6" s="2">
        <f t="shared" si="1"/>
        <v>815.78009415000008</v>
      </c>
    </row>
    <row r="7" spans="1:23" x14ac:dyDescent="0.25">
      <c r="A7">
        <v>3684</v>
      </c>
      <c r="B7" t="s">
        <v>23</v>
      </c>
      <c r="C7" t="s">
        <v>24</v>
      </c>
      <c r="D7" t="s">
        <v>25</v>
      </c>
      <c r="E7" t="s">
        <v>26</v>
      </c>
      <c r="F7" t="s">
        <v>26</v>
      </c>
      <c r="G7" t="s">
        <v>27</v>
      </c>
      <c r="H7" t="s">
        <v>28</v>
      </c>
      <c r="I7" s="1">
        <v>44874</v>
      </c>
      <c r="J7" t="s">
        <v>32</v>
      </c>
      <c r="K7">
        <v>9</v>
      </c>
      <c r="L7">
        <v>1</v>
      </c>
      <c r="O7" t="s">
        <v>30</v>
      </c>
      <c r="P7">
        <v>2022</v>
      </c>
      <c r="Q7">
        <v>59.736843933333297</v>
      </c>
      <c r="R7">
        <v>877</v>
      </c>
      <c r="S7">
        <v>97.4444444444444</v>
      </c>
      <c r="T7">
        <f t="shared" si="0"/>
        <v>877</v>
      </c>
      <c r="U7" s="2">
        <f>IF(C7="WMPC TECH MANAGEMENT OFFICE - LG Contracts (Innovation Implementation)",0,-T7*Distribution!$B$2)</f>
        <v>-45.165499999999994</v>
      </c>
      <c r="V7" s="2">
        <f>IF(C7="WMPC TECH MANAGEMENT OFFICE - LG Contracts (Innovation Implementation)",0,-SUM(T7:U7)*Distribution!$B$1)</f>
        <v>-16.054405850000002</v>
      </c>
      <c r="W7" s="2">
        <f t="shared" si="1"/>
        <v>815.78009415000008</v>
      </c>
    </row>
    <row r="8" spans="1:23" x14ac:dyDescent="0.25">
      <c r="A8">
        <v>3684</v>
      </c>
      <c r="B8" t="s">
        <v>23</v>
      </c>
      <c r="C8" t="s">
        <v>24</v>
      </c>
      <c r="D8" t="s">
        <v>25</v>
      </c>
      <c r="E8" t="s">
        <v>26</v>
      </c>
      <c r="F8" t="s">
        <v>26</v>
      </c>
      <c r="G8" t="s">
        <v>27</v>
      </c>
      <c r="H8" t="s">
        <v>28</v>
      </c>
      <c r="I8" s="1">
        <v>44873</v>
      </c>
      <c r="J8" t="s">
        <v>31</v>
      </c>
      <c r="K8">
        <v>9</v>
      </c>
      <c r="L8">
        <v>1</v>
      </c>
      <c r="O8" t="s">
        <v>30</v>
      </c>
      <c r="P8">
        <v>2022</v>
      </c>
      <c r="Q8">
        <v>59.736843933333297</v>
      </c>
      <c r="R8">
        <v>877</v>
      </c>
      <c r="S8">
        <v>97.4444444444444</v>
      </c>
      <c r="T8">
        <f t="shared" si="0"/>
        <v>877</v>
      </c>
      <c r="U8" s="2">
        <f>IF(C8="WMPC TECH MANAGEMENT OFFICE - LG Contracts (Innovation Implementation)",0,-T8*Distribution!$B$2)</f>
        <v>-45.165499999999994</v>
      </c>
      <c r="V8" s="2">
        <f>IF(C8="WMPC TECH MANAGEMENT OFFICE - LG Contracts (Innovation Implementation)",0,-SUM(T8:U8)*Distribution!$B$1)</f>
        <v>-16.054405850000002</v>
      </c>
      <c r="W8" s="2">
        <f t="shared" si="1"/>
        <v>815.78009415000008</v>
      </c>
    </row>
    <row r="9" spans="1:23" x14ac:dyDescent="0.25">
      <c r="A9">
        <v>3684</v>
      </c>
      <c r="B9" t="s">
        <v>23</v>
      </c>
      <c r="C9" t="s">
        <v>24</v>
      </c>
      <c r="D9" t="s">
        <v>25</v>
      </c>
      <c r="E9" t="s">
        <v>26</v>
      </c>
      <c r="F9" t="s">
        <v>26</v>
      </c>
      <c r="G9" t="s">
        <v>27</v>
      </c>
      <c r="H9" t="s">
        <v>28</v>
      </c>
      <c r="I9" s="1">
        <v>44882</v>
      </c>
      <c r="J9" t="s">
        <v>29</v>
      </c>
      <c r="K9">
        <v>9</v>
      </c>
      <c r="L9">
        <v>1</v>
      </c>
      <c r="O9" t="s">
        <v>30</v>
      </c>
      <c r="P9">
        <v>2022</v>
      </c>
      <c r="Q9">
        <v>59.736843933333297</v>
      </c>
      <c r="R9">
        <v>877</v>
      </c>
      <c r="S9">
        <v>97.4444444444444</v>
      </c>
      <c r="T9">
        <f t="shared" si="0"/>
        <v>877</v>
      </c>
      <c r="U9" s="2">
        <f>IF(C9="WMPC TECH MANAGEMENT OFFICE - LG Contracts (Innovation Implementation)",0,-T9*Distribution!$B$2)</f>
        <v>-45.165499999999994</v>
      </c>
      <c r="V9" s="2">
        <f>IF(C9="WMPC TECH MANAGEMENT OFFICE - LG Contracts (Innovation Implementation)",0,-SUM(T9:U9)*Distribution!$B$1)</f>
        <v>-16.054405850000002</v>
      </c>
      <c r="W9" s="2">
        <f t="shared" si="1"/>
        <v>815.78009415000008</v>
      </c>
    </row>
    <row r="10" spans="1:23" x14ac:dyDescent="0.25">
      <c r="A10">
        <v>3684</v>
      </c>
      <c r="B10" t="s">
        <v>23</v>
      </c>
      <c r="C10" t="s">
        <v>24</v>
      </c>
      <c r="D10" t="s">
        <v>25</v>
      </c>
      <c r="E10" t="s">
        <v>26</v>
      </c>
      <c r="F10" t="s">
        <v>26</v>
      </c>
      <c r="G10" t="s">
        <v>27</v>
      </c>
      <c r="H10" t="s">
        <v>28</v>
      </c>
      <c r="I10" s="1">
        <v>44879</v>
      </c>
      <c r="J10" t="s">
        <v>34</v>
      </c>
      <c r="K10">
        <v>9</v>
      </c>
      <c r="L10">
        <v>1</v>
      </c>
      <c r="O10" t="s">
        <v>30</v>
      </c>
      <c r="P10">
        <v>2022</v>
      </c>
      <c r="Q10">
        <v>59.736843933333297</v>
      </c>
      <c r="R10">
        <v>877</v>
      </c>
      <c r="S10">
        <v>97.4444444444444</v>
      </c>
      <c r="T10">
        <f t="shared" si="0"/>
        <v>877</v>
      </c>
      <c r="U10" s="2">
        <f>IF(C10="WMPC TECH MANAGEMENT OFFICE - LG Contracts (Innovation Implementation)",0,-T10*Distribution!$B$2)</f>
        <v>-45.165499999999994</v>
      </c>
      <c r="V10" s="2">
        <f>IF(C10="WMPC TECH MANAGEMENT OFFICE - LG Contracts (Innovation Implementation)",0,-SUM(T10:U10)*Distribution!$B$1)</f>
        <v>-16.054405850000002</v>
      </c>
      <c r="W10" s="2">
        <f t="shared" si="1"/>
        <v>815.78009415000008</v>
      </c>
    </row>
    <row r="11" spans="1:23" x14ac:dyDescent="0.25">
      <c r="A11">
        <v>3684</v>
      </c>
      <c r="B11" t="s">
        <v>23</v>
      </c>
      <c r="C11" t="s">
        <v>24</v>
      </c>
      <c r="D11" t="s">
        <v>25</v>
      </c>
      <c r="E11" t="s">
        <v>26</v>
      </c>
      <c r="F11" t="s">
        <v>26</v>
      </c>
      <c r="G11" t="s">
        <v>27</v>
      </c>
      <c r="H11" t="s">
        <v>28</v>
      </c>
      <c r="I11" s="1">
        <v>44881</v>
      </c>
      <c r="J11" t="s">
        <v>32</v>
      </c>
      <c r="K11">
        <v>9</v>
      </c>
      <c r="L11">
        <v>1</v>
      </c>
      <c r="O11" t="s">
        <v>30</v>
      </c>
      <c r="P11">
        <v>2022</v>
      </c>
      <c r="Q11">
        <v>59.736843933333297</v>
      </c>
      <c r="R11">
        <v>877</v>
      </c>
      <c r="S11">
        <v>97.4444444444444</v>
      </c>
      <c r="T11">
        <f t="shared" si="0"/>
        <v>877</v>
      </c>
      <c r="U11" s="2">
        <f>IF(C11="WMPC TECH MANAGEMENT OFFICE - LG Contracts (Innovation Implementation)",0,-T11*Distribution!$B$2)</f>
        <v>-45.165499999999994</v>
      </c>
      <c r="V11" s="2">
        <f>IF(C11="WMPC TECH MANAGEMENT OFFICE - LG Contracts (Innovation Implementation)",0,-SUM(T11:U11)*Distribution!$B$1)</f>
        <v>-16.054405850000002</v>
      </c>
      <c r="W11" s="2">
        <f t="shared" si="1"/>
        <v>815.78009415000008</v>
      </c>
    </row>
    <row r="12" spans="1:23" x14ac:dyDescent="0.25">
      <c r="A12">
        <v>3684</v>
      </c>
      <c r="B12" t="s">
        <v>23</v>
      </c>
      <c r="C12" t="s">
        <v>24</v>
      </c>
      <c r="D12" t="s">
        <v>25</v>
      </c>
      <c r="E12" t="s">
        <v>26</v>
      </c>
      <c r="F12" t="s">
        <v>26</v>
      </c>
      <c r="G12" t="s">
        <v>27</v>
      </c>
      <c r="H12" t="s">
        <v>28</v>
      </c>
      <c r="I12" s="1">
        <v>44880</v>
      </c>
      <c r="J12" t="s">
        <v>31</v>
      </c>
      <c r="K12">
        <v>9</v>
      </c>
      <c r="L12">
        <v>1</v>
      </c>
      <c r="O12" t="s">
        <v>30</v>
      </c>
      <c r="P12">
        <v>2022</v>
      </c>
      <c r="Q12">
        <v>59.736843933333297</v>
      </c>
      <c r="R12">
        <v>877</v>
      </c>
      <c r="S12">
        <v>97.4444444444444</v>
      </c>
      <c r="T12">
        <f t="shared" si="0"/>
        <v>877</v>
      </c>
      <c r="U12" s="2">
        <f>IF(C12="WMPC TECH MANAGEMENT OFFICE - LG Contracts (Innovation Implementation)",0,-T12*Distribution!$B$2)</f>
        <v>-45.165499999999994</v>
      </c>
      <c r="V12" s="2">
        <f>IF(C12="WMPC TECH MANAGEMENT OFFICE - LG Contracts (Innovation Implementation)",0,-SUM(T12:U12)*Distribution!$B$1)</f>
        <v>-16.054405850000002</v>
      </c>
      <c r="W12" s="2">
        <f t="shared" si="1"/>
        <v>815.78009415000008</v>
      </c>
    </row>
    <row r="13" spans="1:23" x14ac:dyDescent="0.25">
      <c r="A13">
        <v>3684</v>
      </c>
      <c r="B13" t="s">
        <v>23</v>
      </c>
      <c r="C13" t="s">
        <v>24</v>
      </c>
      <c r="D13" t="s">
        <v>25</v>
      </c>
      <c r="E13" t="s">
        <v>26</v>
      </c>
      <c r="F13" t="s">
        <v>26</v>
      </c>
      <c r="G13" t="s">
        <v>27</v>
      </c>
      <c r="H13" t="s">
        <v>28</v>
      </c>
      <c r="I13" s="1">
        <v>44883</v>
      </c>
      <c r="J13" t="s">
        <v>33</v>
      </c>
      <c r="K13">
        <v>9</v>
      </c>
      <c r="L13">
        <v>1</v>
      </c>
      <c r="O13" t="s">
        <v>30</v>
      </c>
      <c r="P13">
        <v>2022</v>
      </c>
      <c r="Q13">
        <v>59.736843933333297</v>
      </c>
      <c r="R13">
        <v>877</v>
      </c>
      <c r="S13">
        <v>97.4444444444444</v>
      </c>
      <c r="T13">
        <f t="shared" si="0"/>
        <v>877</v>
      </c>
      <c r="U13" s="2">
        <f>IF(C13="WMPC TECH MANAGEMENT OFFICE - LG Contracts (Innovation Implementation)",0,-T13*Distribution!$B$2)</f>
        <v>-45.165499999999994</v>
      </c>
      <c r="V13" s="2">
        <f>IF(C13="WMPC TECH MANAGEMENT OFFICE - LG Contracts (Innovation Implementation)",0,-SUM(T13:U13)*Distribution!$B$1)</f>
        <v>-16.054405850000002</v>
      </c>
      <c r="W13" s="2">
        <f t="shared" si="1"/>
        <v>815.78009415000008</v>
      </c>
    </row>
    <row r="14" spans="1:23" x14ac:dyDescent="0.25">
      <c r="A14">
        <v>3684</v>
      </c>
      <c r="B14" t="s">
        <v>23</v>
      </c>
      <c r="C14" t="s">
        <v>24</v>
      </c>
      <c r="D14" t="s">
        <v>25</v>
      </c>
      <c r="E14" t="s">
        <v>26</v>
      </c>
      <c r="F14" t="s">
        <v>26</v>
      </c>
      <c r="G14" t="s">
        <v>27</v>
      </c>
      <c r="H14" t="s">
        <v>28</v>
      </c>
      <c r="I14" s="1">
        <v>44888</v>
      </c>
      <c r="J14" t="s">
        <v>32</v>
      </c>
      <c r="K14">
        <v>9</v>
      </c>
      <c r="L14">
        <v>1</v>
      </c>
      <c r="O14" t="s">
        <v>30</v>
      </c>
      <c r="P14">
        <v>2022</v>
      </c>
      <c r="Q14">
        <v>59.736843933333297</v>
      </c>
      <c r="R14">
        <v>877</v>
      </c>
      <c r="S14">
        <v>97.4444444444444</v>
      </c>
      <c r="T14">
        <f t="shared" si="0"/>
        <v>877</v>
      </c>
      <c r="U14" s="2">
        <f>IF(C14="WMPC TECH MANAGEMENT OFFICE - LG Contracts (Innovation Implementation)",0,-T14*Distribution!$B$2)</f>
        <v>-45.165499999999994</v>
      </c>
      <c r="V14" s="2">
        <f>IF(C14="WMPC TECH MANAGEMENT OFFICE - LG Contracts (Innovation Implementation)",0,-SUM(T14:U14)*Distribution!$B$1)</f>
        <v>-16.054405850000002</v>
      </c>
      <c r="W14" s="2">
        <f t="shared" si="1"/>
        <v>815.78009415000008</v>
      </c>
    </row>
    <row r="15" spans="1:23" x14ac:dyDescent="0.25">
      <c r="A15">
        <v>3684</v>
      </c>
      <c r="B15" t="s">
        <v>23</v>
      </c>
      <c r="C15" t="s">
        <v>24</v>
      </c>
      <c r="D15" t="s">
        <v>25</v>
      </c>
      <c r="E15" t="s">
        <v>26</v>
      </c>
      <c r="F15" t="s">
        <v>26</v>
      </c>
      <c r="G15" t="s">
        <v>27</v>
      </c>
      <c r="H15" t="s">
        <v>28</v>
      </c>
      <c r="I15" s="1">
        <v>44886</v>
      </c>
      <c r="J15" t="s">
        <v>34</v>
      </c>
      <c r="K15">
        <v>9</v>
      </c>
      <c r="L15">
        <v>1</v>
      </c>
      <c r="O15" t="s">
        <v>30</v>
      </c>
      <c r="P15">
        <v>2022</v>
      </c>
      <c r="Q15">
        <v>59.736843933333297</v>
      </c>
      <c r="R15">
        <v>877</v>
      </c>
      <c r="S15">
        <v>97.4444444444444</v>
      </c>
      <c r="T15">
        <f t="shared" si="0"/>
        <v>877</v>
      </c>
      <c r="U15" s="2">
        <f>IF(C15="WMPC TECH MANAGEMENT OFFICE - LG Contracts (Innovation Implementation)",0,-T15*Distribution!$B$2)</f>
        <v>-45.165499999999994</v>
      </c>
      <c r="V15" s="2">
        <f>IF(C15="WMPC TECH MANAGEMENT OFFICE - LG Contracts (Innovation Implementation)",0,-SUM(T15:U15)*Distribution!$B$1)</f>
        <v>-16.054405850000002</v>
      </c>
      <c r="W15" s="2">
        <f t="shared" si="1"/>
        <v>815.78009415000008</v>
      </c>
    </row>
    <row r="16" spans="1:23" x14ac:dyDescent="0.25">
      <c r="A16">
        <v>3684</v>
      </c>
      <c r="B16" t="s">
        <v>23</v>
      </c>
      <c r="C16" t="s">
        <v>24</v>
      </c>
      <c r="D16" t="s">
        <v>25</v>
      </c>
      <c r="E16" t="s">
        <v>26</v>
      </c>
      <c r="F16" t="s">
        <v>26</v>
      </c>
      <c r="G16" t="s">
        <v>27</v>
      </c>
      <c r="H16" t="s">
        <v>28</v>
      </c>
      <c r="I16" s="1">
        <v>44889</v>
      </c>
      <c r="J16" t="s">
        <v>29</v>
      </c>
      <c r="K16">
        <v>9</v>
      </c>
      <c r="L16">
        <v>1</v>
      </c>
      <c r="O16" t="s">
        <v>30</v>
      </c>
      <c r="P16">
        <v>2022</v>
      </c>
      <c r="Q16">
        <v>59.736843933333297</v>
      </c>
      <c r="R16">
        <v>877</v>
      </c>
      <c r="S16">
        <v>97.4444444444444</v>
      </c>
      <c r="T16">
        <f t="shared" si="0"/>
        <v>877</v>
      </c>
      <c r="U16" s="2">
        <f>IF(C16="WMPC TECH MANAGEMENT OFFICE - LG Contracts (Innovation Implementation)",0,-T16*Distribution!$B$2)</f>
        <v>-45.165499999999994</v>
      </c>
      <c r="V16" s="2">
        <f>IF(C16="WMPC TECH MANAGEMENT OFFICE - LG Contracts (Innovation Implementation)",0,-SUM(T16:U16)*Distribution!$B$1)</f>
        <v>-16.054405850000002</v>
      </c>
      <c r="W16" s="2">
        <f t="shared" si="1"/>
        <v>815.78009415000008</v>
      </c>
    </row>
    <row r="17" spans="1:23" x14ac:dyDescent="0.25">
      <c r="A17">
        <v>3684</v>
      </c>
      <c r="B17" t="s">
        <v>23</v>
      </c>
      <c r="C17" t="s">
        <v>24</v>
      </c>
      <c r="D17" t="s">
        <v>25</v>
      </c>
      <c r="E17" t="s">
        <v>26</v>
      </c>
      <c r="F17" t="s">
        <v>26</v>
      </c>
      <c r="G17" t="s">
        <v>27</v>
      </c>
      <c r="H17" t="s">
        <v>28</v>
      </c>
      <c r="I17" s="1">
        <v>44887</v>
      </c>
      <c r="J17" t="s">
        <v>31</v>
      </c>
      <c r="K17">
        <v>9</v>
      </c>
      <c r="L17">
        <v>1</v>
      </c>
      <c r="O17" t="s">
        <v>30</v>
      </c>
      <c r="P17">
        <v>2022</v>
      </c>
      <c r="Q17">
        <v>59.736843933333297</v>
      </c>
      <c r="R17">
        <v>877</v>
      </c>
      <c r="S17">
        <v>97.4444444444444</v>
      </c>
      <c r="T17">
        <f t="shared" si="0"/>
        <v>877</v>
      </c>
      <c r="U17" s="2">
        <f>IF(C17="WMPC TECH MANAGEMENT OFFICE - LG Contracts (Innovation Implementation)",0,-T17*Distribution!$B$2)</f>
        <v>-45.165499999999994</v>
      </c>
      <c r="V17" s="2">
        <f>IF(C17="WMPC TECH MANAGEMENT OFFICE - LG Contracts (Innovation Implementation)",0,-SUM(T17:U17)*Distribution!$B$1)</f>
        <v>-16.054405850000002</v>
      </c>
      <c r="W17" s="2">
        <f t="shared" si="1"/>
        <v>815.78009415000008</v>
      </c>
    </row>
    <row r="18" spans="1:23" x14ac:dyDescent="0.25">
      <c r="A18">
        <v>3684</v>
      </c>
      <c r="B18" t="s">
        <v>23</v>
      </c>
      <c r="C18" t="s">
        <v>24</v>
      </c>
      <c r="D18" t="s">
        <v>25</v>
      </c>
      <c r="E18" t="s">
        <v>26</v>
      </c>
      <c r="F18" t="s">
        <v>26</v>
      </c>
      <c r="G18" t="s">
        <v>27</v>
      </c>
      <c r="H18" t="s">
        <v>28</v>
      </c>
      <c r="I18" s="1">
        <v>44890</v>
      </c>
      <c r="J18" t="s">
        <v>33</v>
      </c>
      <c r="K18">
        <v>9</v>
      </c>
      <c r="L18">
        <v>1</v>
      </c>
      <c r="O18" t="s">
        <v>30</v>
      </c>
      <c r="P18">
        <v>2022</v>
      </c>
      <c r="Q18">
        <v>59.736843933333297</v>
      </c>
      <c r="R18">
        <v>877</v>
      </c>
      <c r="S18">
        <v>97.4444444444444</v>
      </c>
      <c r="T18">
        <f t="shared" si="0"/>
        <v>877</v>
      </c>
      <c r="U18" s="2">
        <f>IF(C18="WMPC TECH MANAGEMENT OFFICE - LG Contracts (Innovation Implementation)",0,-T18*Distribution!$B$2)</f>
        <v>-45.165499999999994</v>
      </c>
      <c r="V18" s="2">
        <f>IF(C18="WMPC TECH MANAGEMENT OFFICE - LG Contracts (Innovation Implementation)",0,-SUM(T18:U18)*Distribution!$B$1)</f>
        <v>-16.054405850000002</v>
      </c>
      <c r="W18" s="2">
        <f t="shared" si="1"/>
        <v>815.78009415000008</v>
      </c>
    </row>
    <row r="19" spans="1:23" x14ac:dyDescent="0.25">
      <c r="A19">
        <v>3684</v>
      </c>
      <c r="B19" t="s">
        <v>23</v>
      </c>
      <c r="C19" t="s">
        <v>24</v>
      </c>
      <c r="D19" t="s">
        <v>25</v>
      </c>
      <c r="E19" t="s">
        <v>26</v>
      </c>
      <c r="F19" t="s">
        <v>26</v>
      </c>
      <c r="G19" t="s">
        <v>27</v>
      </c>
      <c r="H19" t="s">
        <v>28</v>
      </c>
      <c r="I19" s="1">
        <v>44895</v>
      </c>
      <c r="J19" t="s">
        <v>32</v>
      </c>
      <c r="K19">
        <v>9</v>
      </c>
      <c r="L19">
        <v>1</v>
      </c>
      <c r="O19" t="s">
        <v>30</v>
      </c>
      <c r="P19">
        <v>2022</v>
      </c>
      <c r="Q19">
        <v>59.736843933333297</v>
      </c>
      <c r="R19">
        <v>877</v>
      </c>
      <c r="S19">
        <v>97.4444444444444</v>
      </c>
      <c r="T19">
        <f t="shared" si="0"/>
        <v>877</v>
      </c>
      <c r="U19" s="2">
        <f>IF(C19="WMPC TECH MANAGEMENT OFFICE - LG Contracts (Innovation Implementation)",0,-T19*Distribution!$B$2)</f>
        <v>-45.165499999999994</v>
      </c>
      <c r="V19" s="2">
        <f>IF(C19="WMPC TECH MANAGEMENT OFFICE - LG Contracts (Innovation Implementation)",0,-SUM(T19:U19)*Distribution!$B$1)</f>
        <v>-16.054405850000002</v>
      </c>
      <c r="W19" s="2">
        <f t="shared" si="1"/>
        <v>815.78009415000008</v>
      </c>
    </row>
    <row r="20" spans="1:23" x14ac:dyDescent="0.25">
      <c r="A20">
        <v>3684</v>
      </c>
      <c r="B20" t="s">
        <v>23</v>
      </c>
      <c r="C20" t="s">
        <v>24</v>
      </c>
      <c r="D20" t="s">
        <v>25</v>
      </c>
      <c r="E20" t="s">
        <v>26</v>
      </c>
      <c r="F20" t="s">
        <v>26</v>
      </c>
      <c r="G20" t="s">
        <v>27</v>
      </c>
      <c r="H20" t="s">
        <v>28</v>
      </c>
      <c r="I20" s="1">
        <v>44894</v>
      </c>
      <c r="J20" t="s">
        <v>31</v>
      </c>
      <c r="K20">
        <v>9</v>
      </c>
      <c r="L20">
        <v>1</v>
      </c>
      <c r="O20" t="s">
        <v>30</v>
      </c>
      <c r="P20">
        <v>2022</v>
      </c>
      <c r="Q20">
        <v>59.736843933333297</v>
      </c>
      <c r="R20">
        <v>877</v>
      </c>
      <c r="S20">
        <v>97.4444444444444</v>
      </c>
      <c r="T20">
        <f t="shared" si="0"/>
        <v>877</v>
      </c>
      <c r="U20" s="2">
        <f>IF(C20="WMPC TECH MANAGEMENT OFFICE - LG Contracts (Innovation Implementation)",0,-T20*Distribution!$B$2)</f>
        <v>-45.165499999999994</v>
      </c>
      <c r="V20" s="2">
        <f>IF(C20="WMPC TECH MANAGEMENT OFFICE - LG Contracts (Innovation Implementation)",0,-SUM(T20:U20)*Distribution!$B$1)</f>
        <v>-16.054405850000002</v>
      </c>
      <c r="W20" s="2">
        <f t="shared" si="1"/>
        <v>815.78009415000008</v>
      </c>
    </row>
    <row r="21" spans="1:23" x14ac:dyDescent="0.25">
      <c r="A21">
        <v>3684</v>
      </c>
      <c r="B21" t="s">
        <v>23</v>
      </c>
      <c r="C21" t="s">
        <v>24</v>
      </c>
      <c r="D21" t="s">
        <v>25</v>
      </c>
      <c r="E21" t="s">
        <v>26</v>
      </c>
      <c r="F21" t="s">
        <v>26</v>
      </c>
      <c r="G21" t="s">
        <v>27</v>
      </c>
      <c r="H21" t="s">
        <v>28</v>
      </c>
      <c r="I21" s="1">
        <v>44893</v>
      </c>
      <c r="J21" t="s">
        <v>34</v>
      </c>
      <c r="K21">
        <v>9</v>
      </c>
      <c r="L21">
        <v>1</v>
      </c>
      <c r="O21" t="s">
        <v>30</v>
      </c>
      <c r="P21">
        <v>2022</v>
      </c>
      <c r="Q21">
        <v>59.736843933333297</v>
      </c>
      <c r="R21">
        <v>877</v>
      </c>
      <c r="S21">
        <v>97.4444444444444</v>
      </c>
      <c r="T21">
        <f t="shared" si="0"/>
        <v>877</v>
      </c>
      <c r="U21" s="2">
        <f>IF(C21="WMPC TECH MANAGEMENT OFFICE - LG Contracts (Innovation Implementation)",0,-T21*Distribution!$B$2)</f>
        <v>-45.165499999999994</v>
      </c>
      <c r="V21" s="2">
        <f>IF(C21="WMPC TECH MANAGEMENT OFFICE - LG Contracts (Innovation Implementation)",0,-SUM(T21:U21)*Distribution!$B$1)</f>
        <v>-16.054405850000002</v>
      </c>
      <c r="W21" s="2">
        <f t="shared" si="1"/>
        <v>815.78009415000008</v>
      </c>
    </row>
    <row r="22" spans="1:23" x14ac:dyDescent="0.25">
      <c r="A22">
        <v>3684</v>
      </c>
      <c r="B22" t="s">
        <v>23</v>
      </c>
      <c r="C22" t="s">
        <v>24</v>
      </c>
      <c r="D22" t="s">
        <v>25</v>
      </c>
      <c r="E22" t="s">
        <v>35</v>
      </c>
      <c r="F22" t="s">
        <v>36</v>
      </c>
      <c r="G22" t="s">
        <v>27</v>
      </c>
      <c r="H22" t="s">
        <v>28</v>
      </c>
      <c r="I22" s="1">
        <v>44867</v>
      </c>
      <c r="J22" t="s">
        <v>32</v>
      </c>
      <c r="K22">
        <v>4.5</v>
      </c>
      <c r="L22">
        <v>0.5</v>
      </c>
      <c r="O22" t="s">
        <v>30</v>
      </c>
      <c r="P22">
        <v>2022</v>
      </c>
      <c r="Q22">
        <v>59.736843933333297</v>
      </c>
      <c r="R22">
        <v>877</v>
      </c>
      <c r="S22">
        <v>97.4444444444444</v>
      </c>
      <c r="T22">
        <f t="shared" si="0"/>
        <v>438.5</v>
      </c>
      <c r="U22" s="2">
        <f>IF(C22="WMPC TECH MANAGEMENT OFFICE - LG Contracts (Innovation Implementation)",0,-T22*Distribution!$B$2)</f>
        <v>-22.582749999999997</v>
      </c>
      <c r="V22" s="2">
        <f>IF(C22="WMPC TECH MANAGEMENT OFFICE - LG Contracts (Innovation Implementation)",0,-SUM(T22:U22)*Distribution!$B$1)</f>
        <v>-8.027202925000001</v>
      </c>
      <c r="W22" s="2">
        <f t="shared" si="1"/>
        <v>407.89004707500004</v>
      </c>
    </row>
    <row r="23" spans="1:23" x14ac:dyDescent="0.25">
      <c r="A23">
        <v>3684</v>
      </c>
      <c r="B23" t="s">
        <v>23</v>
      </c>
      <c r="C23" t="s">
        <v>24</v>
      </c>
      <c r="D23" t="s">
        <v>25</v>
      </c>
      <c r="E23" t="s">
        <v>35</v>
      </c>
      <c r="F23" t="s">
        <v>36</v>
      </c>
      <c r="G23" t="s">
        <v>27</v>
      </c>
      <c r="H23" t="s">
        <v>28</v>
      </c>
      <c r="I23" s="1">
        <v>44869</v>
      </c>
      <c r="J23" t="s">
        <v>33</v>
      </c>
      <c r="K23">
        <v>4.5</v>
      </c>
      <c r="L23">
        <v>0.5</v>
      </c>
      <c r="O23" t="s">
        <v>30</v>
      </c>
      <c r="P23">
        <v>2022</v>
      </c>
      <c r="Q23">
        <v>59.736843933333297</v>
      </c>
      <c r="R23">
        <v>877</v>
      </c>
      <c r="S23">
        <v>97.4444444444444</v>
      </c>
      <c r="T23">
        <f t="shared" si="0"/>
        <v>438.5</v>
      </c>
      <c r="U23" s="2">
        <f>IF(C23="WMPC TECH MANAGEMENT OFFICE - LG Contracts (Innovation Implementation)",0,-T23*Distribution!$B$2)</f>
        <v>-22.582749999999997</v>
      </c>
      <c r="V23" s="2">
        <f>IF(C23="WMPC TECH MANAGEMENT OFFICE - LG Contracts (Innovation Implementation)",0,-SUM(T23:U23)*Distribution!$B$1)</f>
        <v>-8.027202925000001</v>
      </c>
      <c r="W23" s="2">
        <f t="shared" si="1"/>
        <v>407.89004707500004</v>
      </c>
    </row>
    <row r="24" spans="1:23" x14ac:dyDescent="0.25">
      <c r="A24">
        <v>3684</v>
      </c>
      <c r="B24" t="s">
        <v>23</v>
      </c>
      <c r="C24" t="s">
        <v>24</v>
      </c>
      <c r="D24" t="s">
        <v>25</v>
      </c>
      <c r="E24" t="s">
        <v>35</v>
      </c>
      <c r="F24" t="s">
        <v>36</v>
      </c>
      <c r="G24" t="s">
        <v>27</v>
      </c>
      <c r="H24" t="s">
        <v>28</v>
      </c>
      <c r="I24" s="1">
        <v>44868</v>
      </c>
      <c r="J24" t="s">
        <v>29</v>
      </c>
      <c r="K24">
        <v>4.5</v>
      </c>
      <c r="L24">
        <v>0.5</v>
      </c>
      <c r="O24" t="s">
        <v>30</v>
      </c>
      <c r="P24">
        <v>2022</v>
      </c>
      <c r="Q24">
        <v>59.736843933333297</v>
      </c>
      <c r="R24">
        <v>877</v>
      </c>
      <c r="S24">
        <v>97.4444444444444</v>
      </c>
      <c r="T24">
        <f t="shared" si="0"/>
        <v>438.5</v>
      </c>
      <c r="U24" s="2">
        <f>IF(C24="WMPC TECH MANAGEMENT OFFICE - LG Contracts (Innovation Implementation)",0,-T24*Distribution!$B$2)</f>
        <v>-22.582749999999997</v>
      </c>
      <c r="V24" s="2">
        <f>IF(C24="WMPC TECH MANAGEMENT OFFICE - LG Contracts (Innovation Implementation)",0,-SUM(T24:U24)*Distribution!$B$1)</f>
        <v>-8.027202925000001</v>
      </c>
      <c r="W24" s="2">
        <f t="shared" si="1"/>
        <v>407.89004707500004</v>
      </c>
    </row>
    <row r="25" spans="1:23" x14ac:dyDescent="0.25">
      <c r="A25">
        <v>3684</v>
      </c>
      <c r="B25" t="s">
        <v>23</v>
      </c>
      <c r="C25" t="s">
        <v>24</v>
      </c>
      <c r="D25" t="s">
        <v>25</v>
      </c>
      <c r="E25" t="s">
        <v>35</v>
      </c>
      <c r="F25" t="s">
        <v>36</v>
      </c>
      <c r="G25" t="s">
        <v>27</v>
      </c>
      <c r="H25" t="s">
        <v>28</v>
      </c>
      <c r="I25" s="1">
        <v>44866</v>
      </c>
      <c r="J25" t="s">
        <v>31</v>
      </c>
      <c r="K25">
        <v>4.5</v>
      </c>
      <c r="L25">
        <v>0.5</v>
      </c>
      <c r="O25" t="s">
        <v>30</v>
      </c>
      <c r="P25">
        <v>2022</v>
      </c>
      <c r="Q25">
        <v>59.736843933333297</v>
      </c>
      <c r="R25">
        <v>877</v>
      </c>
      <c r="S25">
        <v>97.4444444444444</v>
      </c>
      <c r="T25">
        <f t="shared" si="0"/>
        <v>438.5</v>
      </c>
      <c r="U25" s="2">
        <f>IF(C25="WMPC TECH MANAGEMENT OFFICE - LG Contracts (Innovation Implementation)",0,-T25*Distribution!$B$2)</f>
        <v>-22.582749999999997</v>
      </c>
      <c r="V25" s="2">
        <f>IF(C25="WMPC TECH MANAGEMENT OFFICE - LG Contracts (Innovation Implementation)",0,-SUM(T25:U25)*Distribution!$B$1)</f>
        <v>-8.027202925000001</v>
      </c>
      <c r="W25" s="2">
        <f t="shared" si="1"/>
        <v>407.89004707500004</v>
      </c>
    </row>
    <row r="26" spans="1:23" x14ac:dyDescent="0.25">
      <c r="A26">
        <v>3684</v>
      </c>
      <c r="B26" t="s">
        <v>23</v>
      </c>
      <c r="C26" t="s">
        <v>24</v>
      </c>
      <c r="D26" t="s">
        <v>25</v>
      </c>
      <c r="E26" t="s">
        <v>35</v>
      </c>
      <c r="F26" t="s">
        <v>36</v>
      </c>
      <c r="G26" t="s">
        <v>27</v>
      </c>
      <c r="H26" t="s">
        <v>28</v>
      </c>
      <c r="I26" s="1">
        <v>44874</v>
      </c>
      <c r="J26" t="s">
        <v>32</v>
      </c>
      <c r="K26">
        <v>4.5</v>
      </c>
      <c r="L26">
        <v>0.5</v>
      </c>
      <c r="O26" t="s">
        <v>30</v>
      </c>
      <c r="P26">
        <v>2022</v>
      </c>
      <c r="Q26">
        <v>59.736843933333297</v>
      </c>
      <c r="R26">
        <v>877</v>
      </c>
      <c r="S26">
        <v>97.4444444444444</v>
      </c>
      <c r="T26">
        <f t="shared" si="0"/>
        <v>438.5</v>
      </c>
      <c r="U26" s="2">
        <f>IF(C26="WMPC TECH MANAGEMENT OFFICE - LG Contracts (Innovation Implementation)",0,-T26*Distribution!$B$2)</f>
        <v>-22.582749999999997</v>
      </c>
      <c r="V26" s="2">
        <f>IF(C26="WMPC TECH MANAGEMENT OFFICE - LG Contracts (Innovation Implementation)",0,-SUM(T26:U26)*Distribution!$B$1)</f>
        <v>-8.027202925000001</v>
      </c>
      <c r="W26" s="2">
        <f t="shared" si="1"/>
        <v>407.89004707500004</v>
      </c>
    </row>
    <row r="27" spans="1:23" x14ac:dyDescent="0.25">
      <c r="A27">
        <v>3684</v>
      </c>
      <c r="B27" t="s">
        <v>23</v>
      </c>
      <c r="C27" t="s">
        <v>24</v>
      </c>
      <c r="D27" t="s">
        <v>25</v>
      </c>
      <c r="E27" t="s">
        <v>35</v>
      </c>
      <c r="F27" t="s">
        <v>36</v>
      </c>
      <c r="G27" t="s">
        <v>27</v>
      </c>
      <c r="H27" t="s">
        <v>28</v>
      </c>
      <c r="I27" s="1">
        <v>44875</v>
      </c>
      <c r="J27" t="s">
        <v>29</v>
      </c>
      <c r="K27">
        <v>4.5</v>
      </c>
      <c r="L27">
        <v>0.5</v>
      </c>
      <c r="O27" t="s">
        <v>30</v>
      </c>
      <c r="P27">
        <v>2022</v>
      </c>
      <c r="Q27">
        <v>59.736843933333297</v>
      </c>
      <c r="R27">
        <v>877</v>
      </c>
      <c r="S27">
        <v>97.4444444444444</v>
      </c>
      <c r="T27">
        <f t="shared" si="0"/>
        <v>438.5</v>
      </c>
      <c r="U27" s="2">
        <f>IF(C27="WMPC TECH MANAGEMENT OFFICE - LG Contracts (Innovation Implementation)",0,-T27*Distribution!$B$2)</f>
        <v>-22.582749999999997</v>
      </c>
      <c r="V27" s="2">
        <f>IF(C27="WMPC TECH MANAGEMENT OFFICE - LG Contracts (Innovation Implementation)",0,-SUM(T27:U27)*Distribution!$B$1)</f>
        <v>-8.027202925000001</v>
      </c>
      <c r="W27" s="2">
        <f t="shared" si="1"/>
        <v>407.89004707500004</v>
      </c>
    </row>
    <row r="28" spans="1:23" x14ac:dyDescent="0.25">
      <c r="A28">
        <v>3684</v>
      </c>
      <c r="B28" t="s">
        <v>23</v>
      </c>
      <c r="C28" t="s">
        <v>24</v>
      </c>
      <c r="D28" t="s">
        <v>25</v>
      </c>
      <c r="E28" t="s">
        <v>35</v>
      </c>
      <c r="F28" t="s">
        <v>36</v>
      </c>
      <c r="G28" t="s">
        <v>27</v>
      </c>
      <c r="H28" t="s">
        <v>28</v>
      </c>
      <c r="I28" s="1">
        <v>44872</v>
      </c>
      <c r="J28" t="s">
        <v>34</v>
      </c>
      <c r="K28">
        <v>4.5</v>
      </c>
      <c r="L28">
        <v>0.5</v>
      </c>
      <c r="O28" t="s">
        <v>30</v>
      </c>
      <c r="P28">
        <v>2022</v>
      </c>
      <c r="Q28">
        <v>59.736843933333297</v>
      </c>
      <c r="R28">
        <v>877</v>
      </c>
      <c r="S28">
        <v>97.4444444444444</v>
      </c>
      <c r="T28">
        <f t="shared" si="0"/>
        <v>438.5</v>
      </c>
      <c r="U28" s="2">
        <f>IF(C28="WMPC TECH MANAGEMENT OFFICE - LG Contracts (Innovation Implementation)",0,-T28*Distribution!$B$2)</f>
        <v>-22.582749999999997</v>
      </c>
      <c r="V28" s="2">
        <f>IF(C28="WMPC TECH MANAGEMENT OFFICE - LG Contracts (Innovation Implementation)",0,-SUM(T28:U28)*Distribution!$B$1)</f>
        <v>-8.027202925000001</v>
      </c>
      <c r="W28" s="2">
        <f t="shared" si="1"/>
        <v>407.89004707500004</v>
      </c>
    </row>
    <row r="29" spans="1:23" x14ac:dyDescent="0.25">
      <c r="A29">
        <v>3684</v>
      </c>
      <c r="B29" t="s">
        <v>23</v>
      </c>
      <c r="C29" t="s">
        <v>24</v>
      </c>
      <c r="D29" t="s">
        <v>25</v>
      </c>
      <c r="E29" t="s">
        <v>35</v>
      </c>
      <c r="F29" t="s">
        <v>36</v>
      </c>
      <c r="G29" t="s">
        <v>27</v>
      </c>
      <c r="H29" t="s">
        <v>28</v>
      </c>
      <c r="I29" s="1">
        <v>44873</v>
      </c>
      <c r="J29" t="s">
        <v>31</v>
      </c>
      <c r="K29">
        <v>4.5</v>
      </c>
      <c r="L29">
        <v>0.5</v>
      </c>
      <c r="O29" t="s">
        <v>30</v>
      </c>
      <c r="P29">
        <v>2022</v>
      </c>
      <c r="Q29">
        <v>59.736843933333297</v>
      </c>
      <c r="R29">
        <v>877</v>
      </c>
      <c r="S29">
        <v>97.4444444444444</v>
      </c>
      <c r="T29">
        <f t="shared" si="0"/>
        <v>438.5</v>
      </c>
      <c r="U29" s="2">
        <f>IF(C29="WMPC TECH MANAGEMENT OFFICE - LG Contracts (Innovation Implementation)",0,-T29*Distribution!$B$2)</f>
        <v>-22.582749999999997</v>
      </c>
      <c r="V29" s="2">
        <f>IF(C29="WMPC TECH MANAGEMENT OFFICE - LG Contracts (Innovation Implementation)",0,-SUM(T29:U29)*Distribution!$B$1)</f>
        <v>-8.027202925000001</v>
      </c>
      <c r="W29" s="2">
        <f t="shared" si="1"/>
        <v>407.89004707500004</v>
      </c>
    </row>
    <row r="30" spans="1:23" x14ac:dyDescent="0.25">
      <c r="A30">
        <v>3684</v>
      </c>
      <c r="B30" t="s">
        <v>23</v>
      </c>
      <c r="C30" t="s">
        <v>24</v>
      </c>
      <c r="D30" t="s">
        <v>25</v>
      </c>
      <c r="E30" t="s">
        <v>35</v>
      </c>
      <c r="F30" t="s">
        <v>36</v>
      </c>
      <c r="G30" t="s">
        <v>27</v>
      </c>
      <c r="H30" t="s">
        <v>28</v>
      </c>
      <c r="I30" s="1">
        <v>44876</v>
      </c>
      <c r="J30" t="s">
        <v>33</v>
      </c>
      <c r="K30">
        <v>4.5</v>
      </c>
      <c r="L30">
        <v>0.5</v>
      </c>
      <c r="O30" t="s">
        <v>30</v>
      </c>
      <c r="P30">
        <v>2022</v>
      </c>
      <c r="Q30">
        <v>59.736843933333297</v>
      </c>
      <c r="R30">
        <v>877</v>
      </c>
      <c r="S30">
        <v>97.4444444444444</v>
      </c>
      <c r="T30">
        <f t="shared" si="0"/>
        <v>438.5</v>
      </c>
      <c r="U30" s="2">
        <f>IF(C30="WMPC TECH MANAGEMENT OFFICE - LG Contracts (Innovation Implementation)",0,-T30*Distribution!$B$2)</f>
        <v>-22.582749999999997</v>
      </c>
      <c r="V30" s="2">
        <f>IF(C30="WMPC TECH MANAGEMENT OFFICE - LG Contracts (Innovation Implementation)",0,-SUM(T30:U30)*Distribution!$B$1)</f>
        <v>-8.027202925000001</v>
      </c>
      <c r="W30" s="2">
        <f t="shared" si="1"/>
        <v>407.89004707500004</v>
      </c>
    </row>
    <row r="31" spans="1:23" x14ac:dyDescent="0.25">
      <c r="A31">
        <v>3684</v>
      </c>
      <c r="B31" t="s">
        <v>23</v>
      </c>
      <c r="C31" t="s">
        <v>24</v>
      </c>
      <c r="D31" t="s">
        <v>25</v>
      </c>
      <c r="E31" t="s">
        <v>35</v>
      </c>
      <c r="F31" t="s">
        <v>36</v>
      </c>
      <c r="G31" t="s">
        <v>27</v>
      </c>
      <c r="H31" t="s">
        <v>28</v>
      </c>
      <c r="I31" s="1">
        <v>44881</v>
      </c>
      <c r="J31" t="s">
        <v>32</v>
      </c>
      <c r="K31">
        <v>4.5</v>
      </c>
      <c r="L31">
        <v>0.5</v>
      </c>
      <c r="O31" t="s">
        <v>30</v>
      </c>
      <c r="P31">
        <v>2022</v>
      </c>
      <c r="Q31">
        <v>59.736843933333297</v>
      </c>
      <c r="R31">
        <v>877</v>
      </c>
      <c r="S31">
        <v>97.4444444444444</v>
      </c>
      <c r="T31">
        <f t="shared" si="0"/>
        <v>438.5</v>
      </c>
      <c r="U31" s="2">
        <f>IF(C31="WMPC TECH MANAGEMENT OFFICE - LG Contracts (Innovation Implementation)",0,-T31*Distribution!$B$2)</f>
        <v>-22.582749999999997</v>
      </c>
      <c r="V31" s="2">
        <f>IF(C31="WMPC TECH MANAGEMENT OFFICE - LG Contracts (Innovation Implementation)",0,-SUM(T31:U31)*Distribution!$B$1)</f>
        <v>-8.027202925000001</v>
      </c>
      <c r="W31" s="2">
        <f t="shared" si="1"/>
        <v>407.89004707500004</v>
      </c>
    </row>
    <row r="32" spans="1:23" x14ac:dyDescent="0.25">
      <c r="A32">
        <v>3684</v>
      </c>
      <c r="B32" t="s">
        <v>23</v>
      </c>
      <c r="C32" t="s">
        <v>24</v>
      </c>
      <c r="D32" t="s">
        <v>25</v>
      </c>
      <c r="E32" t="s">
        <v>35</v>
      </c>
      <c r="F32" t="s">
        <v>36</v>
      </c>
      <c r="G32" t="s">
        <v>27</v>
      </c>
      <c r="H32" t="s">
        <v>28</v>
      </c>
      <c r="I32" s="1">
        <v>44880</v>
      </c>
      <c r="J32" t="s">
        <v>31</v>
      </c>
      <c r="K32">
        <v>4.5</v>
      </c>
      <c r="L32">
        <v>0.5</v>
      </c>
      <c r="O32" t="s">
        <v>30</v>
      </c>
      <c r="P32">
        <v>2022</v>
      </c>
      <c r="Q32">
        <v>59.736843933333297</v>
      </c>
      <c r="R32">
        <v>877</v>
      </c>
      <c r="S32">
        <v>97.4444444444444</v>
      </c>
      <c r="T32">
        <f t="shared" si="0"/>
        <v>438.5</v>
      </c>
      <c r="U32" s="2">
        <f>IF(C32="WMPC TECH MANAGEMENT OFFICE - LG Contracts (Innovation Implementation)",0,-T32*Distribution!$B$2)</f>
        <v>-22.582749999999997</v>
      </c>
      <c r="V32" s="2">
        <f>IF(C32="WMPC TECH MANAGEMENT OFFICE - LG Contracts (Innovation Implementation)",0,-SUM(T32:U32)*Distribution!$B$1)</f>
        <v>-8.027202925000001</v>
      </c>
      <c r="W32" s="2">
        <f t="shared" si="1"/>
        <v>407.89004707500004</v>
      </c>
    </row>
    <row r="33" spans="1:23" x14ac:dyDescent="0.25">
      <c r="A33">
        <v>3684</v>
      </c>
      <c r="B33" t="s">
        <v>23</v>
      </c>
      <c r="C33" t="s">
        <v>24</v>
      </c>
      <c r="D33" t="s">
        <v>25</v>
      </c>
      <c r="E33" t="s">
        <v>35</v>
      </c>
      <c r="F33" t="s">
        <v>36</v>
      </c>
      <c r="G33" t="s">
        <v>27</v>
      </c>
      <c r="H33" t="s">
        <v>28</v>
      </c>
      <c r="I33" s="1">
        <v>44883</v>
      </c>
      <c r="J33" t="s">
        <v>33</v>
      </c>
      <c r="K33">
        <v>4.5</v>
      </c>
      <c r="L33">
        <v>0.5</v>
      </c>
      <c r="O33" t="s">
        <v>30</v>
      </c>
      <c r="P33">
        <v>2022</v>
      </c>
      <c r="Q33">
        <v>59.736843933333297</v>
      </c>
      <c r="R33">
        <v>877</v>
      </c>
      <c r="S33">
        <v>97.4444444444444</v>
      </c>
      <c r="T33">
        <f t="shared" si="0"/>
        <v>438.5</v>
      </c>
      <c r="U33" s="2">
        <f>IF(C33="WMPC TECH MANAGEMENT OFFICE - LG Contracts (Innovation Implementation)",0,-T33*Distribution!$B$2)</f>
        <v>-22.582749999999997</v>
      </c>
      <c r="V33" s="2">
        <f>IF(C33="WMPC TECH MANAGEMENT OFFICE - LG Contracts (Innovation Implementation)",0,-SUM(T33:U33)*Distribution!$B$1)</f>
        <v>-8.027202925000001</v>
      </c>
      <c r="W33" s="2">
        <f t="shared" si="1"/>
        <v>407.89004707500004</v>
      </c>
    </row>
    <row r="34" spans="1:23" x14ac:dyDescent="0.25">
      <c r="A34">
        <v>3684</v>
      </c>
      <c r="B34" t="s">
        <v>23</v>
      </c>
      <c r="C34" t="s">
        <v>24</v>
      </c>
      <c r="D34" t="s">
        <v>25</v>
      </c>
      <c r="E34" t="s">
        <v>35</v>
      </c>
      <c r="F34" t="s">
        <v>36</v>
      </c>
      <c r="G34" t="s">
        <v>27</v>
      </c>
      <c r="H34" t="s">
        <v>28</v>
      </c>
      <c r="I34" s="1">
        <v>44879</v>
      </c>
      <c r="J34" t="s">
        <v>34</v>
      </c>
      <c r="K34">
        <v>4.5</v>
      </c>
      <c r="L34">
        <v>0.5</v>
      </c>
      <c r="O34" t="s">
        <v>30</v>
      </c>
      <c r="P34">
        <v>2022</v>
      </c>
      <c r="Q34">
        <v>59.736843933333297</v>
      </c>
      <c r="R34">
        <v>877</v>
      </c>
      <c r="S34">
        <v>97.4444444444444</v>
      </c>
      <c r="T34">
        <f t="shared" si="0"/>
        <v>438.5</v>
      </c>
      <c r="U34" s="2">
        <f>IF(C34="WMPC TECH MANAGEMENT OFFICE - LG Contracts (Innovation Implementation)",0,-T34*Distribution!$B$2)</f>
        <v>-22.582749999999997</v>
      </c>
      <c r="V34" s="2">
        <f>IF(C34="WMPC TECH MANAGEMENT OFFICE - LG Contracts (Innovation Implementation)",0,-SUM(T34:U34)*Distribution!$B$1)</f>
        <v>-8.027202925000001</v>
      </c>
      <c r="W34" s="2">
        <f t="shared" si="1"/>
        <v>407.89004707500004</v>
      </c>
    </row>
    <row r="35" spans="1:23" x14ac:dyDescent="0.25">
      <c r="A35">
        <v>3684</v>
      </c>
      <c r="B35" t="s">
        <v>23</v>
      </c>
      <c r="C35" t="s">
        <v>24</v>
      </c>
      <c r="D35" t="s">
        <v>25</v>
      </c>
      <c r="E35" t="s">
        <v>35</v>
      </c>
      <c r="F35" t="s">
        <v>36</v>
      </c>
      <c r="G35" t="s">
        <v>27</v>
      </c>
      <c r="H35" t="s">
        <v>28</v>
      </c>
      <c r="I35" s="1">
        <v>44882</v>
      </c>
      <c r="J35" t="s">
        <v>29</v>
      </c>
      <c r="K35">
        <v>4.5</v>
      </c>
      <c r="L35">
        <v>0.5</v>
      </c>
      <c r="O35" t="s">
        <v>30</v>
      </c>
      <c r="P35">
        <v>2022</v>
      </c>
      <c r="Q35">
        <v>59.736843933333297</v>
      </c>
      <c r="R35">
        <v>877</v>
      </c>
      <c r="S35">
        <v>97.4444444444444</v>
      </c>
      <c r="T35">
        <f t="shared" si="0"/>
        <v>438.5</v>
      </c>
      <c r="U35" s="2">
        <f>IF(C35="WMPC TECH MANAGEMENT OFFICE - LG Contracts (Innovation Implementation)",0,-T35*Distribution!$B$2)</f>
        <v>-22.582749999999997</v>
      </c>
      <c r="V35" s="2">
        <f>IF(C35="WMPC TECH MANAGEMENT OFFICE - LG Contracts (Innovation Implementation)",0,-SUM(T35:U35)*Distribution!$B$1)</f>
        <v>-8.027202925000001</v>
      </c>
      <c r="W35" s="2">
        <f t="shared" si="1"/>
        <v>407.89004707500004</v>
      </c>
    </row>
    <row r="36" spans="1:23" x14ac:dyDescent="0.25">
      <c r="A36">
        <v>3684</v>
      </c>
      <c r="B36" t="s">
        <v>23</v>
      </c>
      <c r="C36" t="s">
        <v>24</v>
      </c>
      <c r="D36" t="s">
        <v>25</v>
      </c>
      <c r="E36" t="s">
        <v>35</v>
      </c>
      <c r="F36" t="s">
        <v>36</v>
      </c>
      <c r="G36" t="s">
        <v>27</v>
      </c>
      <c r="H36" t="s">
        <v>28</v>
      </c>
      <c r="I36" s="1">
        <v>44890</v>
      </c>
      <c r="J36" t="s">
        <v>33</v>
      </c>
      <c r="K36">
        <v>4.5</v>
      </c>
      <c r="L36">
        <v>0.5</v>
      </c>
      <c r="O36" t="s">
        <v>30</v>
      </c>
      <c r="P36">
        <v>2022</v>
      </c>
      <c r="Q36">
        <v>59.736843933333297</v>
      </c>
      <c r="R36">
        <v>877</v>
      </c>
      <c r="S36">
        <v>97.4444444444444</v>
      </c>
      <c r="T36">
        <f t="shared" si="0"/>
        <v>438.5</v>
      </c>
      <c r="U36" s="2">
        <f>IF(C36="WMPC TECH MANAGEMENT OFFICE - LG Contracts (Innovation Implementation)",0,-T36*Distribution!$B$2)</f>
        <v>-22.582749999999997</v>
      </c>
      <c r="V36" s="2">
        <f>IF(C36="WMPC TECH MANAGEMENT OFFICE - LG Contracts (Innovation Implementation)",0,-SUM(T36:U36)*Distribution!$B$1)</f>
        <v>-8.027202925000001</v>
      </c>
      <c r="W36" s="2">
        <f t="shared" si="1"/>
        <v>407.89004707500004</v>
      </c>
    </row>
    <row r="37" spans="1:23" x14ac:dyDescent="0.25">
      <c r="A37">
        <v>3684</v>
      </c>
      <c r="B37" t="s">
        <v>23</v>
      </c>
      <c r="C37" t="s">
        <v>24</v>
      </c>
      <c r="D37" t="s">
        <v>25</v>
      </c>
      <c r="E37" t="s">
        <v>35</v>
      </c>
      <c r="F37" t="s">
        <v>36</v>
      </c>
      <c r="G37" t="s">
        <v>27</v>
      </c>
      <c r="H37" t="s">
        <v>28</v>
      </c>
      <c r="I37" s="1">
        <v>44889</v>
      </c>
      <c r="J37" t="s">
        <v>29</v>
      </c>
      <c r="K37">
        <v>4.5</v>
      </c>
      <c r="L37">
        <v>0.5</v>
      </c>
      <c r="O37" t="s">
        <v>30</v>
      </c>
      <c r="P37">
        <v>2022</v>
      </c>
      <c r="Q37">
        <v>59.736843933333297</v>
      </c>
      <c r="R37">
        <v>877</v>
      </c>
      <c r="S37">
        <v>97.4444444444444</v>
      </c>
      <c r="T37">
        <f t="shared" si="0"/>
        <v>438.5</v>
      </c>
      <c r="U37" s="2">
        <f>IF(C37="WMPC TECH MANAGEMENT OFFICE - LG Contracts (Innovation Implementation)",0,-T37*Distribution!$B$2)</f>
        <v>-22.582749999999997</v>
      </c>
      <c r="V37" s="2">
        <f>IF(C37="WMPC TECH MANAGEMENT OFFICE - LG Contracts (Innovation Implementation)",0,-SUM(T37:U37)*Distribution!$B$1)</f>
        <v>-8.027202925000001</v>
      </c>
      <c r="W37" s="2">
        <f t="shared" si="1"/>
        <v>407.89004707500004</v>
      </c>
    </row>
    <row r="38" spans="1:23" x14ac:dyDescent="0.25">
      <c r="A38">
        <v>3684</v>
      </c>
      <c r="B38" t="s">
        <v>23</v>
      </c>
      <c r="C38" t="s">
        <v>24</v>
      </c>
      <c r="D38" t="s">
        <v>25</v>
      </c>
      <c r="E38" t="s">
        <v>35</v>
      </c>
      <c r="F38" t="s">
        <v>36</v>
      </c>
      <c r="G38" t="s">
        <v>27</v>
      </c>
      <c r="H38" t="s">
        <v>28</v>
      </c>
      <c r="I38" s="1">
        <v>44887</v>
      </c>
      <c r="J38" t="s">
        <v>31</v>
      </c>
      <c r="K38">
        <v>4.5</v>
      </c>
      <c r="L38">
        <v>0.5</v>
      </c>
      <c r="O38" t="s">
        <v>30</v>
      </c>
      <c r="P38">
        <v>2022</v>
      </c>
      <c r="Q38">
        <v>59.736843933333297</v>
      </c>
      <c r="R38">
        <v>877</v>
      </c>
      <c r="S38">
        <v>97.4444444444444</v>
      </c>
      <c r="T38">
        <f t="shared" si="0"/>
        <v>438.5</v>
      </c>
      <c r="U38" s="2">
        <f>IF(C38="WMPC TECH MANAGEMENT OFFICE - LG Contracts (Innovation Implementation)",0,-T38*Distribution!$B$2)</f>
        <v>-22.582749999999997</v>
      </c>
      <c r="V38" s="2">
        <f>IF(C38="WMPC TECH MANAGEMENT OFFICE - LG Contracts (Innovation Implementation)",0,-SUM(T38:U38)*Distribution!$B$1)</f>
        <v>-8.027202925000001</v>
      </c>
      <c r="W38" s="2">
        <f t="shared" si="1"/>
        <v>407.89004707500004</v>
      </c>
    </row>
    <row r="39" spans="1:23" x14ac:dyDescent="0.25">
      <c r="A39">
        <v>3684</v>
      </c>
      <c r="B39" t="s">
        <v>23</v>
      </c>
      <c r="C39" t="s">
        <v>24</v>
      </c>
      <c r="D39" t="s">
        <v>25</v>
      </c>
      <c r="E39" t="s">
        <v>35</v>
      </c>
      <c r="F39" t="s">
        <v>36</v>
      </c>
      <c r="G39" t="s">
        <v>27</v>
      </c>
      <c r="H39" t="s">
        <v>28</v>
      </c>
      <c r="I39" s="1">
        <v>44888</v>
      </c>
      <c r="J39" t="s">
        <v>32</v>
      </c>
      <c r="K39">
        <v>4.5</v>
      </c>
      <c r="L39">
        <v>0.5</v>
      </c>
      <c r="O39" t="s">
        <v>30</v>
      </c>
      <c r="P39">
        <v>2022</v>
      </c>
      <c r="Q39">
        <v>59.736843933333297</v>
      </c>
      <c r="R39">
        <v>877</v>
      </c>
      <c r="S39">
        <v>97.4444444444444</v>
      </c>
      <c r="T39">
        <f t="shared" si="0"/>
        <v>438.5</v>
      </c>
      <c r="U39" s="2">
        <f>IF(C39="WMPC TECH MANAGEMENT OFFICE - LG Contracts (Innovation Implementation)",0,-T39*Distribution!$B$2)</f>
        <v>-22.582749999999997</v>
      </c>
      <c r="V39" s="2">
        <f>IF(C39="WMPC TECH MANAGEMENT OFFICE - LG Contracts (Innovation Implementation)",0,-SUM(T39:U39)*Distribution!$B$1)</f>
        <v>-8.027202925000001</v>
      </c>
      <c r="W39" s="2">
        <f t="shared" si="1"/>
        <v>407.89004707500004</v>
      </c>
    </row>
    <row r="40" spans="1:23" x14ac:dyDescent="0.25">
      <c r="A40">
        <v>3684</v>
      </c>
      <c r="B40" t="s">
        <v>23</v>
      </c>
      <c r="C40" t="s">
        <v>24</v>
      </c>
      <c r="D40" t="s">
        <v>25</v>
      </c>
      <c r="E40" t="s">
        <v>35</v>
      </c>
      <c r="F40" t="s">
        <v>36</v>
      </c>
      <c r="G40" t="s">
        <v>27</v>
      </c>
      <c r="H40" t="s">
        <v>28</v>
      </c>
      <c r="I40" s="1">
        <v>44886</v>
      </c>
      <c r="J40" t="s">
        <v>34</v>
      </c>
      <c r="K40">
        <v>4.5</v>
      </c>
      <c r="L40">
        <v>0.5</v>
      </c>
      <c r="O40" t="s">
        <v>30</v>
      </c>
      <c r="P40">
        <v>2022</v>
      </c>
      <c r="Q40">
        <v>59.736843933333297</v>
      </c>
      <c r="R40">
        <v>877</v>
      </c>
      <c r="S40">
        <v>97.4444444444444</v>
      </c>
      <c r="T40">
        <f t="shared" si="0"/>
        <v>438.5</v>
      </c>
      <c r="U40" s="2">
        <f>IF(C40="WMPC TECH MANAGEMENT OFFICE - LG Contracts (Innovation Implementation)",0,-T40*Distribution!$B$2)</f>
        <v>-22.582749999999997</v>
      </c>
      <c r="V40" s="2">
        <f>IF(C40="WMPC TECH MANAGEMENT OFFICE - LG Contracts (Innovation Implementation)",0,-SUM(T40:U40)*Distribution!$B$1)</f>
        <v>-8.027202925000001</v>
      </c>
      <c r="W40" s="2">
        <f t="shared" si="1"/>
        <v>407.89004707500004</v>
      </c>
    </row>
    <row r="41" spans="1:23" x14ac:dyDescent="0.25">
      <c r="A41">
        <v>3684</v>
      </c>
      <c r="B41" t="s">
        <v>23</v>
      </c>
      <c r="C41" t="s">
        <v>24</v>
      </c>
      <c r="D41" t="s">
        <v>25</v>
      </c>
      <c r="E41" t="s">
        <v>35</v>
      </c>
      <c r="F41" t="s">
        <v>36</v>
      </c>
      <c r="G41" t="s">
        <v>27</v>
      </c>
      <c r="H41" t="s">
        <v>28</v>
      </c>
      <c r="I41" s="1">
        <v>44894</v>
      </c>
      <c r="J41" t="s">
        <v>31</v>
      </c>
      <c r="K41">
        <v>4.5</v>
      </c>
      <c r="L41">
        <v>0.5</v>
      </c>
      <c r="O41" t="s">
        <v>30</v>
      </c>
      <c r="P41">
        <v>2022</v>
      </c>
      <c r="Q41">
        <v>59.736843933333297</v>
      </c>
      <c r="R41">
        <v>877</v>
      </c>
      <c r="S41">
        <v>97.4444444444444</v>
      </c>
      <c r="T41">
        <f t="shared" si="0"/>
        <v>438.5</v>
      </c>
      <c r="U41" s="2">
        <f>IF(C41="WMPC TECH MANAGEMENT OFFICE - LG Contracts (Innovation Implementation)",0,-T41*Distribution!$B$2)</f>
        <v>-22.582749999999997</v>
      </c>
      <c r="V41" s="2">
        <f>IF(C41="WMPC TECH MANAGEMENT OFFICE - LG Contracts (Innovation Implementation)",0,-SUM(T41:U41)*Distribution!$B$1)</f>
        <v>-8.027202925000001</v>
      </c>
      <c r="W41" s="2">
        <f t="shared" si="1"/>
        <v>407.89004707500004</v>
      </c>
    </row>
    <row r="42" spans="1:23" x14ac:dyDescent="0.25">
      <c r="A42">
        <v>3684</v>
      </c>
      <c r="B42" t="s">
        <v>23</v>
      </c>
      <c r="C42" t="s">
        <v>24</v>
      </c>
      <c r="D42" t="s">
        <v>25</v>
      </c>
      <c r="E42" t="s">
        <v>35</v>
      </c>
      <c r="F42" t="s">
        <v>36</v>
      </c>
      <c r="G42" t="s">
        <v>27</v>
      </c>
      <c r="H42" t="s">
        <v>28</v>
      </c>
      <c r="I42" s="1">
        <v>44895</v>
      </c>
      <c r="J42" t="s">
        <v>32</v>
      </c>
      <c r="K42">
        <v>4.5</v>
      </c>
      <c r="L42">
        <v>0.5</v>
      </c>
      <c r="O42" t="s">
        <v>30</v>
      </c>
      <c r="P42">
        <v>2022</v>
      </c>
      <c r="Q42">
        <v>59.736843933333297</v>
      </c>
      <c r="R42">
        <v>877</v>
      </c>
      <c r="S42">
        <v>97.4444444444444</v>
      </c>
      <c r="T42">
        <f t="shared" si="0"/>
        <v>438.5</v>
      </c>
      <c r="U42" s="2">
        <f>IF(C42="WMPC TECH MANAGEMENT OFFICE - LG Contracts (Innovation Implementation)",0,-T42*Distribution!$B$2)</f>
        <v>-22.582749999999997</v>
      </c>
      <c r="V42" s="2">
        <f>IF(C42="WMPC TECH MANAGEMENT OFFICE - LG Contracts (Innovation Implementation)",0,-SUM(T42:U42)*Distribution!$B$1)</f>
        <v>-8.027202925000001</v>
      </c>
      <c r="W42" s="2">
        <f t="shared" si="1"/>
        <v>407.89004707500004</v>
      </c>
    </row>
    <row r="43" spans="1:23" x14ac:dyDescent="0.25">
      <c r="A43">
        <v>3711</v>
      </c>
      <c r="B43" t="s">
        <v>23</v>
      </c>
      <c r="C43" t="s">
        <v>24</v>
      </c>
      <c r="D43" t="s">
        <v>37</v>
      </c>
      <c r="E43" t="s">
        <v>38</v>
      </c>
      <c r="F43" t="s">
        <v>39</v>
      </c>
      <c r="G43" t="s">
        <v>27</v>
      </c>
      <c r="H43" t="s">
        <v>40</v>
      </c>
      <c r="I43" s="1">
        <v>44869</v>
      </c>
      <c r="J43" t="s">
        <v>33</v>
      </c>
      <c r="K43">
        <v>7</v>
      </c>
      <c r="L43">
        <v>0.77777777777777779</v>
      </c>
      <c r="O43" t="s">
        <v>30</v>
      </c>
      <c r="P43">
        <v>2022</v>
      </c>
      <c r="Q43">
        <v>59.736843933333297</v>
      </c>
      <c r="R43">
        <v>224.16651296383299</v>
      </c>
      <c r="S43">
        <v>24.907390329314701</v>
      </c>
      <c r="T43">
        <f t="shared" si="0"/>
        <v>174.35173230520343</v>
      </c>
      <c r="U43" s="2">
        <f>IF(C43="WMPC TECH MANAGEMENT OFFICE - LG Contracts (Innovation Implementation)",0,-T43*Distribution!$B$2)</f>
        <v>-8.9791142137179758</v>
      </c>
      <c r="V43" s="2">
        <f>IF(C43="WMPC TECH MANAGEMENT OFFICE - LG Contracts (Innovation Implementation)",0,-SUM(T43:U43)*Distribution!$B$1)</f>
        <v>-3.1916915291656696</v>
      </c>
      <c r="W43" s="2">
        <f t="shared" si="1"/>
        <v>162.1809265623198</v>
      </c>
    </row>
    <row r="44" spans="1:23" x14ac:dyDescent="0.25">
      <c r="A44">
        <v>3711</v>
      </c>
      <c r="B44" t="s">
        <v>23</v>
      </c>
      <c r="C44" t="s">
        <v>24</v>
      </c>
      <c r="D44" t="s">
        <v>37</v>
      </c>
      <c r="E44" t="s">
        <v>38</v>
      </c>
      <c r="F44" t="s">
        <v>39</v>
      </c>
      <c r="G44" t="s">
        <v>27</v>
      </c>
      <c r="H44" t="s">
        <v>40</v>
      </c>
      <c r="I44" s="1">
        <v>44868</v>
      </c>
      <c r="J44" t="s">
        <v>29</v>
      </c>
      <c r="K44">
        <v>7</v>
      </c>
      <c r="L44">
        <v>0.77777777777777779</v>
      </c>
      <c r="O44" t="s">
        <v>30</v>
      </c>
      <c r="P44">
        <v>2022</v>
      </c>
      <c r="Q44">
        <v>59.736843933333297</v>
      </c>
      <c r="R44">
        <v>224.16651296383299</v>
      </c>
      <c r="S44">
        <v>24.907390329314701</v>
      </c>
      <c r="T44">
        <f t="shared" si="0"/>
        <v>174.35173230520343</v>
      </c>
      <c r="U44" s="2">
        <f>IF(C44="WMPC TECH MANAGEMENT OFFICE - LG Contracts (Innovation Implementation)",0,-T44*Distribution!$B$2)</f>
        <v>-8.9791142137179758</v>
      </c>
      <c r="V44" s="2">
        <f>IF(C44="WMPC TECH MANAGEMENT OFFICE - LG Contracts (Innovation Implementation)",0,-SUM(T44:U44)*Distribution!$B$1)</f>
        <v>-3.1916915291656696</v>
      </c>
      <c r="W44" s="2">
        <f t="shared" si="1"/>
        <v>162.1809265623198</v>
      </c>
    </row>
    <row r="45" spans="1:23" x14ac:dyDescent="0.25">
      <c r="A45">
        <v>3711</v>
      </c>
      <c r="B45" t="s">
        <v>23</v>
      </c>
      <c r="C45" t="s">
        <v>24</v>
      </c>
      <c r="D45" t="s">
        <v>37</v>
      </c>
      <c r="E45" t="s">
        <v>38</v>
      </c>
      <c r="F45" t="s">
        <v>39</v>
      </c>
      <c r="G45" t="s">
        <v>27</v>
      </c>
      <c r="H45" t="s">
        <v>40</v>
      </c>
      <c r="I45" s="1">
        <v>44867</v>
      </c>
      <c r="J45" t="s">
        <v>32</v>
      </c>
      <c r="K45">
        <v>7</v>
      </c>
      <c r="L45">
        <v>0.77777777777777779</v>
      </c>
      <c r="O45" t="s">
        <v>30</v>
      </c>
      <c r="P45">
        <v>2022</v>
      </c>
      <c r="Q45">
        <v>59.736843933333297</v>
      </c>
      <c r="R45">
        <v>224.16651296383299</v>
      </c>
      <c r="S45">
        <v>24.907390329314701</v>
      </c>
      <c r="T45">
        <f t="shared" si="0"/>
        <v>174.35173230520343</v>
      </c>
      <c r="U45" s="2">
        <f>IF(C45="WMPC TECH MANAGEMENT OFFICE - LG Contracts (Innovation Implementation)",0,-T45*Distribution!$B$2)</f>
        <v>-8.9791142137179758</v>
      </c>
      <c r="V45" s="2">
        <f>IF(C45="WMPC TECH MANAGEMENT OFFICE - LG Contracts (Innovation Implementation)",0,-SUM(T45:U45)*Distribution!$B$1)</f>
        <v>-3.1916915291656696</v>
      </c>
      <c r="W45" s="2">
        <f t="shared" si="1"/>
        <v>162.1809265623198</v>
      </c>
    </row>
    <row r="46" spans="1:23" x14ac:dyDescent="0.25">
      <c r="A46">
        <v>3711</v>
      </c>
      <c r="B46" t="s">
        <v>23</v>
      </c>
      <c r="C46" t="s">
        <v>24</v>
      </c>
      <c r="D46" t="s">
        <v>37</v>
      </c>
      <c r="E46" t="s">
        <v>38</v>
      </c>
      <c r="F46" t="s">
        <v>39</v>
      </c>
      <c r="G46" t="s">
        <v>27</v>
      </c>
      <c r="H46" t="s">
        <v>40</v>
      </c>
      <c r="I46" s="1">
        <v>44876</v>
      </c>
      <c r="J46" t="s">
        <v>33</v>
      </c>
      <c r="K46">
        <v>7</v>
      </c>
      <c r="L46">
        <v>0.77777777777777779</v>
      </c>
      <c r="O46" t="s">
        <v>30</v>
      </c>
      <c r="P46">
        <v>2022</v>
      </c>
      <c r="Q46">
        <v>59.736843933333297</v>
      </c>
      <c r="R46">
        <v>224.16651296383299</v>
      </c>
      <c r="S46">
        <v>24.907390329314701</v>
      </c>
      <c r="T46">
        <f t="shared" si="0"/>
        <v>174.35173230520343</v>
      </c>
      <c r="U46" s="2">
        <f>IF(C46="WMPC TECH MANAGEMENT OFFICE - LG Contracts (Innovation Implementation)",0,-T46*Distribution!$B$2)</f>
        <v>-8.9791142137179758</v>
      </c>
      <c r="V46" s="2">
        <f>IF(C46="WMPC TECH MANAGEMENT OFFICE - LG Contracts (Innovation Implementation)",0,-SUM(T46:U46)*Distribution!$B$1)</f>
        <v>-3.1916915291656696</v>
      </c>
      <c r="W46" s="2">
        <f t="shared" si="1"/>
        <v>162.1809265623198</v>
      </c>
    </row>
    <row r="47" spans="1:23" x14ac:dyDescent="0.25">
      <c r="A47">
        <v>3711</v>
      </c>
      <c r="B47" t="s">
        <v>23</v>
      </c>
      <c r="C47" t="s">
        <v>24</v>
      </c>
      <c r="D47" t="s">
        <v>37</v>
      </c>
      <c r="E47" t="s">
        <v>38</v>
      </c>
      <c r="F47" t="s">
        <v>39</v>
      </c>
      <c r="G47" t="s">
        <v>27</v>
      </c>
      <c r="H47" t="s">
        <v>40</v>
      </c>
      <c r="I47" s="1">
        <v>44874</v>
      </c>
      <c r="J47" t="s">
        <v>32</v>
      </c>
      <c r="K47">
        <v>7</v>
      </c>
      <c r="L47">
        <v>0.77777777777777779</v>
      </c>
      <c r="O47" t="s">
        <v>30</v>
      </c>
      <c r="P47">
        <v>2022</v>
      </c>
      <c r="Q47">
        <v>59.736843933333297</v>
      </c>
      <c r="R47">
        <v>224.16651296383299</v>
      </c>
      <c r="S47">
        <v>24.907390329314701</v>
      </c>
      <c r="T47">
        <f t="shared" si="0"/>
        <v>174.35173230520343</v>
      </c>
      <c r="U47" s="2">
        <f>IF(C47="WMPC TECH MANAGEMENT OFFICE - LG Contracts (Innovation Implementation)",0,-T47*Distribution!$B$2)</f>
        <v>-8.9791142137179758</v>
      </c>
      <c r="V47" s="2">
        <f>IF(C47="WMPC TECH MANAGEMENT OFFICE - LG Contracts (Innovation Implementation)",0,-SUM(T47:U47)*Distribution!$B$1)</f>
        <v>-3.1916915291656696</v>
      </c>
      <c r="W47" s="2">
        <f t="shared" si="1"/>
        <v>162.1809265623198</v>
      </c>
    </row>
    <row r="48" spans="1:23" x14ac:dyDescent="0.25">
      <c r="A48">
        <v>3711</v>
      </c>
      <c r="B48" t="s">
        <v>23</v>
      </c>
      <c r="C48" t="s">
        <v>24</v>
      </c>
      <c r="D48" t="s">
        <v>37</v>
      </c>
      <c r="E48" t="s">
        <v>38</v>
      </c>
      <c r="F48" t="s">
        <v>39</v>
      </c>
      <c r="G48" t="s">
        <v>27</v>
      </c>
      <c r="H48" t="s">
        <v>40</v>
      </c>
      <c r="I48" s="1">
        <v>44873</v>
      </c>
      <c r="J48" t="s">
        <v>31</v>
      </c>
      <c r="K48">
        <v>7</v>
      </c>
      <c r="L48">
        <v>0.77777777777777779</v>
      </c>
      <c r="O48" t="s">
        <v>30</v>
      </c>
      <c r="P48">
        <v>2022</v>
      </c>
      <c r="Q48">
        <v>59.736843933333297</v>
      </c>
      <c r="R48">
        <v>224.16651296383299</v>
      </c>
      <c r="S48">
        <v>24.907390329314701</v>
      </c>
      <c r="T48">
        <f t="shared" si="0"/>
        <v>174.35173230520343</v>
      </c>
      <c r="U48" s="2">
        <f>IF(C48="WMPC TECH MANAGEMENT OFFICE - LG Contracts (Innovation Implementation)",0,-T48*Distribution!$B$2)</f>
        <v>-8.9791142137179758</v>
      </c>
      <c r="V48" s="2">
        <f>IF(C48="WMPC TECH MANAGEMENT OFFICE - LG Contracts (Innovation Implementation)",0,-SUM(T48:U48)*Distribution!$B$1)</f>
        <v>-3.1916915291656696</v>
      </c>
      <c r="W48" s="2">
        <f t="shared" si="1"/>
        <v>162.1809265623198</v>
      </c>
    </row>
    <row r="49" spans="1:23" x14ac:dyDescent="0.25">
      <c r="A49">
        <v>3711</v>
      </c>
      <c r="B49" t="s">
        <v>23</v>
      </c>
      <c r="C49" t="s">
        <v>24</v>
      </c>
      <c r="D49" t="s">
        <v>37</v>
      </c>
      <c r="E49" t="s">
        <v>38</v>
      </c>
      <c r="F49" t="s">
        <v>39</v>
      </c>
      <c r="G49" t="s">
        <v>27</v>
      </c>
      <c r="H49" t="s">
        <v>40</v>
      </c>
      <c r="I49" s="1">
        <v>44872</v>
      </c>
      <c r="J49" t="s">
        <v>34</v>
      </c>
      <c r="K49">
        <v>7</v>
      </c>
      <c r="L49">
        <v>0.77777777777777779</v>
      </c>
      <c r="O49" t="s">
        <v>30</v>
      </c>
      <c r="P49">
        <v>2022</v>
      </c>
      <c r="Q49">
        <v>59.736843933333297</v>
      </c>
      <c r="R49">
        <v>224.16651296383299</v>
      </c>
      <c r="S49">
        <v>24.907390329314701</v>
      </c>
      <c r="T49">
        <f t="shared" si="0"/>
        <v>174.35173230520343</v>
      </c>
      <c r="U49" s="2">
        <f>IF(C49="WMPC TECH MANAGEMENT OFFICE - LG Contracts (Innovation Implementation)",0,-T49*Distribution!$B$2)</f>
        <v>-8.9791142137179758</v>
      </c>
      <c r="V49" s="2">
        <f>IF(C49="WMPC TECH MANAGEMENT OFFICE - LG Contracts (Innovation Implementation)",0,-SUM(T49:U49)*Distribution!$B$1)</f>
        <v>-3.1916915291656696</v>
      </c>
      <c r="W49" s="2">
        <f t="shared" si="1"/>
        <v>162.1809265623198</v>
      </c>
    </row>
    <row r="50" spans="1:23" x14ac:dyDescent="0.25">
      <c r="A50">
        <v>3711</v>
      </c>
      <c r="B50" t="s">
        <v>23</v>
      </c>
      <c r="C50" t="s">
        <v>24</v>
      </c>
      <c r="D50" t="s">
        <v>37</v>
      </c>
      <c r="E50" t="s">
        <v>38</v>
      </c>
      <c r="F50" t="s">
        <v>39</v>
      </c>
      <c r="G50" t="s">
        <v>27</v>
      </c>
      <c r="H50" t="s">
        <v>40</v>
      </c>
      <c r="I50" s="1">
        <v>44875</v>
      </c>
      <c r="J50" t="s">
        <v>29</v>
      </c>
      <c r="K50">
        <v>7</v>
      </c>
      <c r="L50">
        <v>0.77777777777777779</v>
      </c>
      <c r="O50" t="s">
        <v>30</v>
      </c>
      <c r="P50">
        <v>2022</v>
      </c>
      <c r="Q50">
        <v>59.736843933333297</v>
      </c>
      <c r="R50">
        <v>224.16651296383299</v>
      </c>
      <c r="S50">
        <v>24.907390329314701</v>
      </c>
      <c r="T50">
        <f t="shared" si="0"/>
        <v>174.35173230520343</v>
      </c>
      <c r="U50" s="2">
        <f>IF(C50="WMPC TECH MANAGEMENT OFFICE - LG Contracts (Innovation Implementation)",0,-T50*Distribution!$B$2)</f>
        <v>-8.9791142137179758</v>
      </c>
      <c r="V50" s="2">
        <f>IF(C50="WMPC TECH MANAGEMENT OFFICE - LG Contracts (Innovation Implementation)",0,-SUM(T50:U50)*Distribution!$B$1)</f>
        <v>-3.1916915291656696</v>
      </c>
      <c r="W50" s="2">
        <f t="shared" si="1"/>
        <v>162.1809265623198</v>
      </c>
    </row>
    <row r="51" spans="1:23" x14ac:dyDescent="0.25">
      <c r="A51">
        <v>3711</v>
      </c>
      <c r="B51" t="s">
        <v>23</v>
      </c>
      <c r="C51" t="s">
        <v>24</v>
      </c>
      <c r="D51" t="s">
        <v>37</v>
      </c>
      <c r="E51" t="s">
        <v>38</v>
      </c>
      <c r="F51" t="s">
        <v>39</v>
      </c>
      <c r="G51" t="s">
        <v>27</v>
      </c>
      <c r="H51" t="s">
        <v>40</v>
      </c>
      <c r="I51" s="1">
        <v>44879</v>
      </c>
      <c r="J51" t="s">
        <v>34</v>
      </c>
      <c r="K51">
        <v>7</v>
      </c>
      <c r="L51">
        <v>0.77777777777777779</v>
      </c>
      <c r="O51" t="s">
        <v>30</v>
      </c>
      <c r="P51">
        <v>2022</v>
      </c>
      <c r="Q51">
        <v>59.736843933333297</v>
      </c>
      <c r="R51">
        <v>224.16651296383299</v>
      </c>
      <c r="S51">
        <v>24.907390329314701</v>
      </c>
      <c r="T51">
        <f t="shared" si="0"/>
        <v>174.35173230520343</v>
      </c>
      <c r="U51" s="2">
        <f>IF(C51="WMPC TECH MANAGEMENT OFFICE - LG Contracts (Innovation Implementation)",0,-T51*Distribution!$B$2)</f>
        <v>-8.9791142137179758</v>
      </c>
      <c r="V51" s="2">
        <f>IF(C51="WMPC TECH MANAGEMENT OFFICE - LG Contracts (Innovation Implementation)",0,-SUM(T51:U51)*Distribution!$B$1)</f>
        <v>-3.1916915291656696</v>
      </c>
      <c r="W51" s="2">
        <f t="shared" si="1"/>
        <v>162.1809265623198</v>
      </c>
    </row>
    <row r="52" spans="1:23" x14ac:dyDescent="0.25">
      <c r="A52">
        <v>3711</v>
      </c>
      <c r="B52" t="s">
        <v>23</v>
      </c>
      <c r="C52" t="s">
        <v>24</v>
      </c>
      <c r="D52" t="s">
        <v>37</v>
      </c>
      <c r="E52" t="s">
        <v>38</v>
      </c>
      <c r="F52" t="s">
        <v>39</v>
      </c>
      <c r="G52" t="s">
        <v>27</v>
      </c>
      <c r="H52" t="s">
        <v>40</v>
      </c>
      <c r="I52" s="1">
        <v>44881</v>
      </c>
      <c r="J52" t="s">
        <v>32</v>
      </c>
      <c r="K52">
        <v>7</v>
      </c>
      <c r="L52">
        <v>0.77777777777777779</v>
      </c>
      <c r="O52" t="s">
        <v>30</v>
      </c>
      <c r="P52">
        <v>2022</v>
      </c>
      <c r="Q52">
        <v>59.736843933333297</v>
      </c>
      <c r="R52">
        <v>224.16651296383299</v>
      </c>
      <c r="S52">
        <v>24.907390329314701</v>
      </c>
      <c r="T52">
        <f t="shared" si="0"/>
        <v>174.35173230520343</v>
      </c>
      <c r="U52" s="2">
        <f>IF(C52="WMPC TECH MANAGEMENT OFFICE - LG Contracts (Innovation Implementation)",0,-T52*Distribution!$B$2)</f>
        <v>-8.9791142137179758</v>
      </c>
      <c r="V52" s="2">
        <f>IF(C52="WMPC TECH MANAGEMENT OFFICE - LG Contracts (Innovation Implementation)",0,-SUM(T52:U52)*Distribution!$B$1)</f>
        <v>-3.1916915291656696</v>
      </c>
      <c r="W52" s="2">
        <f t="shared" si="1"/>
        <v>162.1809265623198</v>
      </c>
    </row>
    <row r="53" spans="1:23" x14ac:dyDescent="0.25">
      <c r="A53">
        <v>3711</v>
      </c>
      <c r="B53" t="s">
        <v>23</v>
      </c>
      <c r="C53" t="s">
        <v>24</v>
      </c>
      <c r="D53" t="s">
        <v>37</v>
      </c>
      <c r="E53" t="s">
        <v>38</v>
      </c>
      <c r="F53" t="s">
        <v>39</v>
      </c>
      <c r="G53" t="s">
        <v>27</v>
      </c>
      <c r="H53" t="s">
        <v>40</v>
      </c>
      <c r="I53" s="1">
        <v>44880</v>
      </c>
      <c r="J53" t="s">
        <v>31</v>
      </c>
      <c r="K53">
        <v>7</v>
      </c>
      <c r="L53">
        <v>0.77777777777777779</v>
      </c>
      <c r="O53" t="s">
        <v>30</v>
      </c>
      <c r="P53">
        <v>2022</v>
      </c>
      <c r="Q53">
        <v>59.736843933333297</v>
      </c>
      <c r="R53">
        <v>224.16651296383299</v>
      </c>
      <c r="S53">
        <v>24.907390329314701</v>
      </c>
      <c r="T53">
        <f t="shared" si="0"/>
        <v>174.35173230520343</v>
      </c>
      <c r="U53" s="2">
        <f>IF(C53="WMPC TECH MANAGEMENT OFFICE - LG Contracts (Innovation Implementation)",0,-T53*Distribution!$B$2)</f>
        <v>-8.9791142137179758</v>
      </c>
      <c r="V53" s="2">
        <f>IF(C53="WMPC TECH MANAGEMENT OFFICE - LG Contracts (Innovation Implementation)",0,-SUM(T53:U53)*Distribution!$B$1)</f>
        <v>-3.1916915291656696</v>
      </c>
      <c r="W53" s="2">
        <f t="shared" si="1"/>
        <v>162.1809265623198</v>
      </c>
    </row>
    <row r="54" spans="1:23" x14ac:dyDescent="0.25">
      <c r="A54">
        <v>3711</v>
      </c>
      <c r="B54" t="s">
        <v>23</v>
      </c>
      <c r="C54" t="s">
        <v>24</v>
      </c>
      <c r="D54" t="s">
        <v>37</v>
      </c>
      <c r="E54" t="s">
        <v>38</v>
      </c>
      <c r="F54" t="s">
        <v>39</v>
      </c>
      <c r="G54" t="s">
        <v>27</v>
      </c>
      <c r="H54" t="s">
        <v>40</v>
      </c>
      <c r="I54" s="1">
        <v>44882</v>
      </c>
      <c r="J54" t="s">
        <v>29</v>
      </c>
      <c r="K54">
        <v>7</v>
      </c>
      <c r="L54">
        <v>0.77777777777777779</v>
      </c>
      <c r="O54" t="s">
        <v>30</v>
      </c>
      <c r="P54">
        <v>2022</v>
      </c>
      <c r="Q54">
        <v>59.736843933333297</v>
      </c>
      <c r="R54">
        <v>224.16651296383299</v>
      </c>
      <c r="S54">
        <v>24.907390329314701</v>
      </c>
      <c r="T54">
        <f t="shared" si="0"/>
        <v>174.35173230520343</v>
      </c>
      <c r="U54" s="2">
        <f>IF(C54="WMPC TECH MANAGEMENT OFFICE - LG Contracts (Innovation Implementation)",0,-T54*Distribution!$B$2)</f>
        <v>-8.9791142137179758</v>
      </c>
      <c r="V54" s="2">
        <f>IF(C54="WMPC TECH MANAGEMENT OFFICE - LG Contracts (Innovation Implementation)",0,-SUM(T54:U54)*Distribution!$B$1)</f>
        <v>-3.1916915291656696</v>
      </c>
      <c r="W54" s="2">
        <f t="shared" si="1"/>
        <v>162.1809265623198</v>
      </c>
    </row>
    <row r="55" spans="1:23" x14ac:dyDescent="0.25">
      <c r="A55">
        <v>3711</v>
      </c>
      <c r="B55" t="s">
        <v>23</v>
      </c>
      <c r="C55" t="s">
        <v>24</v>
      </c>
      <c r="D55" t="s">
        <v>37</v>
      </c>
      <c r="E55" t="s">
        <v>38</v>
      </c>
      <c r="F55" t="s">
        <v>39</v>
      </c>
      <c r="G55" t="s">
        <v>27</v>
      </c>
      <c r="H55" t="s">
        <v>40</v>
      </c>
      <c r="I55" s="1">
        <v>44883</v>
      </c>
      <c r="J55" t="s">
        <v>33</v>
      </c>
      <c r="K55">
        <v>7</v>
      </c>
      <c r="L55">
        <v>0.77777777777777779</v>
      </c>
      <c r="O55" t="s">
        <v>30</v>
      </c>
      <c r="P55">
        <v>2022</v>
      </c>
      <c r="Q55">
        <v>59.736843933333297</v>
      </c>
      <c r="R55">
        <v>224.16651296383299</v>
      </c>
      <c r="S55">
        <v>24.907390329314701</v>
      </c>
      <c r="T55">
        <f t="shared" si="0"/>
        <v>174.35173230520343</v>
      </c>
      <c r="U55" s="2">
        <f>IF(C55="WMPC TECH MANAGEMENT OFFICE - LG Contracts (Innovation Implementation)",0,-T55*Distribution!$B$2)</f>
        <v>-8.9791142137179758</v>
      </c>
      <c r="V55" s="2">
        <f>IF(C55="WMPC TECH MANAGEMENT OFFICE - LG Contracts (Innovation Implementation)",0,-SUM(T55:U55)*Distribution!$B$1)</f>
        <v>-3.1916915291656696</v>
      </c>
      <c r="W55" s="2">
        <f t="shared" si="1"/>
        <v>162.1809265623198</v>
      </c>
    </row>
    <row r="56" spans="1:23" x14ac:dyDescent="0.25">
      <c r="A56">
        <v>3711</v>
      </c>
      <c r="B56" t="s">
        <v>23</v>
      </c>
      <c r="C56" t="s">
        <v>24</v>
      </c>
      <c r="D56" t="s">
        <v>37</v>
      </c>
      <c r="E56" t="s">
        <v>38</v>
      </c>
      <c r="F56" t="s">
        <v>39</v>
      </c>
      <c r="G56" t="s">
        <v>27</v>
      </c>
      <c r="H56" t="s">
        <v>40</v>
      </c>
      <c r="I56" s="1">
        <v>44890</v>
      </c>
      <c r="J56" t="s">
        <v>33</v>
      </c>
      <c r="K56">
        <v>7</v>
      </c>
      <c r="L56">
        <v>0.77777777777777779</v>
      </c>
      <c r="O56" t="s">
        <v>30</v>
      </c>
      <c r="P56">
        <v>2022</v>
      </c>
      <c r="Q56">
        <v>59.736843933333297</v>
      </c>
      <c r="R56">
        <v>224.16651296383299</v>
      </c>
      <c r="S56">
        <v>24.907390329314701</v>
      </c>
      <c r="T56">
        <f t="shared" si="0"/>
        <v>174.35173230520343</v>
      </c>
      <c r="U56" s="2">
        <f>IF(C56="WMPC TECH MANAGEMENT OFFICE - LG Contracts (Innovation Implementation)",0,-T56*Distribution!$B$2)</f>
        <v>-8.9791142137179758</v>
      </c>
      <c r="V56" s="2">
        <f>IF(C56="WMPC TECH MANAGEMENT OFFICE - LG Contracts (Innovation Implementation)",0,-SUM(T56:U56)*Distribution!$B$1)</f>
        <v>-3.1916915291656696</v>
      </c>
      <c r="W56" s="2">
        <f t="shared" si="1"/>
        <v>162.1809265623198</v>
      </c>
    </row>
    <row r="57" spans="1:23" x14ac:dyDescent="0.25">
      <c r="A57">
        <v>3711</v>
      </c>
      <c r="B57" t="s">
        <v>23</v>
      </c>
      <c r="C57" t="s">
        <v>24</v>
      </c>
      <c r="D57" t="s">
        <v>37</v>
      </c>
      <c r="E57" t="s">
        <v>38</v>
      </c>
      <c r="F57" t="s">
        <v>39</v>
      </c>
      <c r="G57" t="s">
        <v>27</v>
      </c>
      <c r="H57" t="s">
        <v>40</v>
      </c>
      <c r="I57" s="1">
        <v>44886</v>
      </c>
      <c r="J57" t="s">
        <v>34</v>
      </c>
      <c r="K57">
        <v>7</v>
      </c>
      <c r="L57">
        <v>0.77777777777777779</v>
      </c>
      <c r="O57" t="s">
        <v>30</v>
      </c>
      <c r="P57">
        <v>2022</v>
      </c>
      <c r="Q57">
        <v>59.736843933333297</v>
      </c>
      <c r="R57">
        <v>224.16651296383299</v>
      </c>
      <c r="S57">
        <v>24.907390329314701</v>
      </c>
      <c r="T57">
        <f t="shared" si="0"/>
        <v>174.35173230520343</v>
      </c>
      <c r="U57" s="2">
        <f>IF(C57="WMPC TECH MANAGEMENT OFFICE - LG Contracts (Innovation Implementation)",0,-T57*Distribution!$B$2)</f>
        <v>-8.9791142137179758</v>
      </c>
      <c r="V57" s="2">
        <f>IF(C57="WMPC TECH MANAGEMENT OFFICE - LG Contracts (Innovation Implementation)",0,-SUM(T57:U57)*Distribution!$B$1)</f>
        <v>-3.1916915291656696</v>
      </c>
      <c r="W57" s="2">
        <f t="shared" si="1"/>
        <v>162.1809265623198</v>
      </c>
    </row>
    <row r="58" spans="1:23" x14ac:dyDescent="0.25">
      <c r="A58">
        <v>3711</v>
      </c>
      <c r="B58" t="s">
        <v>23</v>
      </c>
      <c r="C58" t="s">
        <v>24</v>
      </c>
      <c r="D58" t="s">
        <v>37</v>
      </c>
      <c r="E58" t="s">
        <v>38</v>
      </c>
      <c r="F58" t="s">
        <v>39</v>
      </c>
      <c r="G58" t="s">
        <v>27</v>
      </c>
      <c r="H58" t="s">
        <v>40</v>
      </c>
      <c r="I58" s="1">
        <v>44889</v>
      </c>
      <c r="J58" t="s">
        <v>29</v>
      </c>
      <c r="K58">
        <v>7</v>
      </c>
      <c r="L58">
        <v>0.77777777777777779</v>
      </c>
      <c r="O58" t="s">
        <v>30</v>
      </c>
      <c r="P58">
        <v>2022</v>
      </c>
      <c r="Q58">
        <v>59.736843933333297</v>
      </c>
      <c r="R58">
        <v>224.16651296383299</v>
      </c>
      <c r="S58">
        <v>24.907390329314701</v>
      </c>
      <c r="T58">
        <f t="shared" si="0"/>
        <v>174.35173230520343</v>
      </c>
      <c r="U58" s="2">
        <f>IF(C58="WMPC TECH MANAGEMENT OFFICE - LG Contracts (Innovation Implementation)",0,-T58*Distribution!$B$2)</f>
        <v>-8.9791142137179758</v>
      </c>
      <c r="V58" s="2">
        <f>IF(C58="WMPC TECH MANAGEMENT OFFICE - LG Contracts (Innovation Implementation)",0,-SUM(T58:U58)*Distribution!$B$1)</f>
        <v>-3.1916915291656696</v>
      </c>
      <c r="W58" s="2">
        <f t="shared" si="1"/>
        <v>162.1809265623198</v>
      </c>
    </row>
    <row r="59" spans="1:23" x14ac:dyDescent="0.25">
      <c r="A59">
        <v>3711</v>
      </c>
      <c r="B59" t="s">
        <v>23</v>
      </c>
      <c r="C59" t="s">
        <v>24</v>
      </c>
      <c r="D59" t="s">
        <v>37</v>
      </c>
      <c r="E59" t="s">
        <v>38</v>
      </c>
      <c r="F59" t="s">
        <v>39</v>
      </c>
      <c r="G59" t="s">
        <v>27</v>
      </c>
      <c r="H59" t="s">
        <v>40</v>
      </c>
      <c r="I59" s="1">
        <v>44888</v>
      </c>
      <c r="J59" t="s">
        <v>32</v>
      </c>
      <c r="K59">
        <v>7</v>
      </c>
      <c r="L59">
        <v>0.77777777777777779</v>
      </c>
      <c r="O59" t="s">
        <v>30</v>
      </c>
      <c r="P59">
        <v>2022</v>
      </c>
      <c r="Q59">
        <v>59.736843933333297</v>
      </c>
      <c r="R59">
        <v>224.16651296383299</v>
      </c>
      <c r="S59">
        <v>24.907390329314701</v>
      </c>
      <c r="T59">
        <f t="shared" si="0"/>
        <v>174.35173230520343</v>
      </c>
      <c r="U59" s="2">
        <f>IF(C59="WMPC TECH MANAGEMENT OFFICE - LG Contracts (Innovation Implementation)",0,-T59*Distribution!$B$2)</f>
        <v>-8.9791142137179758</v>
      </c>
      <c r="V59" s="2">
        <f>IF(C59="WMPC TECH MANAGEMENT OFFICE - LG Contracts (Innovation Implementation)",0,-SUM(T59:U59)*Distribution!$B$1)</f>
        <v>-3.1916915291656696</v>
      </c>
      <c r="W59" s="2">
        <f t="shared" si="1"/>
        <v>162.1809265623198</v>
      </c>
    </row>
    <row r="60" spans="1:23" x14ac:dyDescent="0.25">
      <c r="A60">
        <v>3711</v>
      </c>
      <c r="B60" t="s">
        <v>23</v>
      </c>
      <c r="C60" t="s">
        <v>24</v>
      </c>
      <c r="D60" t="s">
        <v>37</v>
      </c>
      <c r="E60" t="s">
        <v>38</v>
      </c>
      <c r="F60" t="s">
        <v>39</v>
      </c>
      <c r="G60" t="s">
        <v>27</v>
      </c>
      <c r="H60" t="s">
        <v>40</v>
      </c>
      <c r="I60" s="1">
        <v>44894</v>
      </c>
      <c r="J60" t="s">
        <v>31</v>
      </c>
      <c r="K60">
        <v>7</v>
      </c>
      <c r="L60">
        <v>0.77777777777777779</v>
      </c>
      <c r="O60" t="s">
        <v>30</v>
      </c>
      <c r="P60">
        <v>2022</v>
      </c>
      <c r="Q60">
        <v>59.736843933333297</v>
      </c>
      <c r="R60">
        <v>224.16651296383299</v>
      </c>
      <c r="S60">
        <v>24.907390329314701</v>
      </c>
      <c r="T60">
        <f t="shared" si="0"/>
        <v>174.35173230520343</v>
      </c>
      <c r="U60" s="2">
        <f>IF(C60="WMPC TECH MANAGEMENT OFFICE - LG Contracts (Innovation Implementation)",0,-T60*Distribution!$B$2)</f>
        <v>-8.9791142137179758</v>
      </c>
      <c r="V60" s="2">
        <f>IF(C60="WMPC TECH MANAGEMENT OFFICE - LG Contracts (Innovation Implementation)",0,-SUM(T60:U60)*Distribution!$B$1)</f>
        <v>-3.1916915291656696</v>
      </c>
      <c r="W60" s="2">
        <f t="shared" si="1"/>
        <v>162.1809265623198</v>
      </c>
    </row>
    <row r="61" spans="1:23" x14ac:dyDescent="0.25">
      <c r="A61">
        <v>3711</v>
      </c>
      <c r="B61" t="s">
        <v>23</v>
      </c>
      <c r="C61" t="s">
        <v>24</v>
      </c>
      <c r="D61" t="s">
        <v>37</v>
      </c>
      <c r="E61" t="s">
        <v>38</v>
      </c>
      <c r="F61" t="s">
        <v>39</v>
      </c>
      <c r="G61" t="s">
        <v>27</v>
      </c>
      <c r="H61" t="s">
        <v>40</v>
      </c>
      <c r="I61" s="1">
        <v>44893</v>
      </c>
      <c r="J61" t="s">
        <v>34</v>
      </c>
      <c r="K61">
        <v>7</v>
      </c>
      <c r="L61">
        <v>0.77777777777777779</v>
      </c>
      <c r="O61" t="s">
        <v>30</v>
      </c>
      <c r="P61">
        <v>2022</v>
      </c>
      <c r="Q61">
        <v>59.736843933333297</v>
      </c>
      <c r="R61">
        <v>224.16651296383299</v>
      </c>
      <c r="S61">
        <v>24.907390329314701</v>
      </c>
      <c r="T61">
        <f t="shared" si="0"/>
        <v>174.35173230520343</v>
      </c>
      <c r="U61" s="2">
        <f>IF(C61="WMPC TECH MANAGEMENT OFFICE - LG Contracts (Innovation Implementation)",0,-T61*Distribution!$B$2)</f>
        <v>-8.9791142137179758</v>
      </c>
      <c r="V61" s="2">
        <f>IF(C61="WMPC TECH MANAGEMENT OFFICE - LG Contracts (Innovation Implementation)",0,-SUM(T61:U61)*Distribution!$B$1)</f>
        <v>-3.1916915291656696</v>
      </c>
      <c r="W61" s="2">
        <f t="shared" si="1"/>
        <v>162.1809265623198</v>
      </c>
    </row>
    <row r="62" spans="1:23" x14ac:dyDescent="0.25">
      <c r="A62">
        <v>3711</v>
      </c>
      <c r="B62" t="s">
        <v>23</v>
      </c>
      <c r="C62" t="s">
        <v>24</v>
      </c>
      <c r="D62" t="s">
        <v>37</v>
      </c>
      <c r="E62" t="s">
        <v>41</v>
      </c>
      <c r="F62" t="s">
        <v>42</v>
      </c>
      <c r="G62" t="s">
        <v>27</v>
      </c>
      <c r="H62" t="s">
        <v>40</v>
      </c>
      <c r="I62" s="1">
        <v>44869</v>
      </c>
      <c r="J62" t="s">
        <v>33</v>
      </c>
      <c r="K62">
        <v>9</v>
      </c>
      <c r="L62">
        <v>1</v>
      </c>
      <c r="O62" t="s">
        <v>30</v>
      </c>
      <c r="P62">
        <v>2022</v>
      </c>
      <c r="Q62">
        <v>59.736843933333297</v>
      </c>
      <c r="R62">
        <v>224.16651296383299</v>
      </c>
      <c r="S62">
        <v>24.907390329314701</v>
      </c>
      <c r="T62">
        <f t="shared" si="0"/>
        <v>224.16651296383299</v>
      </c>
      <c r="U62" s="2">
        <f>IF(C62="WMPC TECH MANAGEMENT OFFICE - LG Contracts (Innovation Implementation)",0,-T62*Distribution!$B$2)</f>
        <v>-11.544575417637398</v>
      </c>
      <c r="V62" s="2">
        <f>IF(C62="WMPC TECH MANAGEMENT OFFICE - LG Contracts (Innovation Implementation)",0,-SUM(T62:U62)*Distribution!$B$1)</f>
        <v>-4.1036033946415751</v>
      </c>
      <c r="W62" s="2">
        <f t="shared" si="1"/>
        <v>208.51833415155403</v>
      </c>
    </row>
    <row r="63" spans="1:23" x14ac:dyDescent="0.25">
      <c r="A63">
        <v>3711</v>
      </c>
      <c r="B63" t="s">
        <v>23</v>
      </c>
      <c r="C63" t="s">
        <v>24</v>
      </c>
      <c r="D63" t="s">
        <v>37</v>
      </c>
      <c r="E63" t="s">
        <v>41</v>
      </c>
      <c r="F63" t="s">
        <v>42</v>
      </c>
      <c r="G63" t="s">
        <v>27</v>
      </c>
      <c r="H63" t="s">
        <v>40</v>
      </c>
      <c r="I63" s="1">
        <v>44867</v>
      </c>
      <c r="J63" t="s">
        <v>32</v>
      </c>
      <c r="K63">
        <v>9</v>
      </c>
      <c r="L63">
        <v>1</v>
      </c>
      <c r="O63" t="s">
        <v>30</v>
      </c>
      <c r="P63">
        <v>2022</v>
      </c>
      <c r="Q63">
        <v>59.736843933333297</v>
      </c>
      <c r="R63">
        <v>224.16651296383299</v>
      </c>
      <c r="S63">
        <v>24.907390329314701</v>
      </c>
      <c r="T63">
        <f t="shared" si="0"/>
        <v>224.16651296383299</v>
      </c>
      <c r="U63" s="2">
        <f>IF(C63="WMPC TECH MANAGEMENT OFFICE - LG Contracts (Innovation Implementation)",0,-T63*Distribution!$B$2)</f>
        <v>-11.544575417637398</v>
      </c>
      <c r="V63" s="2">
        <f>IF(C63="WMPC TECH MANAGEMENT OFFICE - LG Contracts (Innovation Implementation)",0,-SUM(T63:U63)*Distribution!$B$1)</f>
        <v>-4.1036033946415751</v>
      </c>
      <c r="W63" s="2">
        <f t="shared" si="1"/>
        <v>208.51833415155403</v>
      </c>
    </row>
    <row r="64" spans="1:23" x14ac:dyDescent="0.25">
      <c r="A64">
        <v>3711</v>
      </c>
      <c r="B64" t="s">
        <v>23</v>
      </c>
      <c r="C64" t="s">
        <v>24</v>
      </c>
      <c r="D64" t="s">
        <v>37</v>
      </c>
      <c r="E64" t="s">
        <v>41</v>
      </c>
      <c r="F64" t="s">
        <v>42</v>
      </c>
      <c r="G64" t="s">
        <v>27</v>
      </c>
      <c r="H64" t="s">
        <v>40</v>
      </c>
      <c r="I64" s="1">
        <v>44868</v>
      </c>
      <c r="J64" t="s">
        <v>29</v>
      </c>
      <c r="K64">
        <v>9</v>
      </c>
      <c r="L64">
        <v>1</v>
      </c>
      <c r="O64" t="s">
        <v>30</v>
      </c>
      <c r="P64">
        <v>2022</v>
      </c>
      <c r="Q64">
        <v>59.736843933333297</v>
      </c>
      <c r="R64">
        <v>224.16651296383299</v>
      </c>
      <c r="S64">
        <v>24.907390329314701</v>
      </c>
      <c r="T64">
        <f t="shared" si="0"/>
        <v>224.16651296383299</v>
      </c>
      <c r="U64" s="2">
        <f>IF(C64="WMPC TECH MANAGEMENT OFFICE - LG Contracts (Innovation Implementation)",0,-T64*Distribution!$B$2)</f>
        <v>-11.544575417637398</v>
      </c>
      <c r="V64" s="2">
        <f>IF(C64="WMPC TECH MANAGEMENT OFFICE - LG Contracts (Innovation Implementation)",0,-SUM(T64:U64)*Distribution!$B$1)</f>
        <v>-4.1036033946415751</v>
      </c>
      <c r="W64" s="2">
        <f t="shared" si="1"/>
        <v>208.51833415155403</v>
      </c>
    </row>
    <row r="65" spans="1:23" x14ac:dyDescent="0.25">
      <c r="A65">
        <v>3711</v>
      </c>
      <c r="B65" t="s">
        <v>23</v>
      </c>
      <c r="C65" t="s">
        <v>24</v>
      </c>
      <c r="D65" t="s">
        <v>37</v>
      </c>
      <c r="E65" t="s">
        <v>41</v>
      </c>
      <c r="F65" t="s">
        <v>42</v>
      </c>
      <c r="G65" t="s">
        <v>27</v>
      </c>
      <c r="H65" t="s">
        <v>40</v>
      </c>
      <c r="I65" s="1">
        <v>44874</v>
      </c>
      <c r="J65" t="s">
        <v>32</v>
      </c>
      <c r="K65">
        <v>9</v>
      </c>
      <c r="L65">
        <v>1</v>
      </c>
      <c r="O65" t="s">
        <v>30</v>
      </c>
      <c r="P65">
        <v>2022</v>
      </c>
      <c r="Q65">
        <v>59.736843933333297</v>
      </c>
      <c r="R65">
        <v>224.16651296383299</v>
      </c>
      <c r="S65">
        <v>24.907390329314701</v>
      </c>
      <c r="T65">
        <f t="shared" si="0"/>
        <v>224.16651296383299</v>
      </c>
      <c r="U65" s="2">
        <f>IF(C65="WMPC TECH MANAGEMENT OFFICE - LG Contracts (Innovation Implementation)",0,-T65*Distribution!$B$2)</f>
        <v>-11.544575417637398</v>
      </c>
      <c r="V65" s="2">
        <f>IF(C65="WMPC TECH MANAGEMENT OFFICE - LG Contracts (Innovation Implementation)",0,-SUM(T65:U65)*Distribution!$B$1)</f>
        <v>-4.1036033946415751</v>
      </c>
      <c r="W65" s="2">
        <f t="shared" si="1"/>
        <v>208.51833415155403</v>
      </c>
    </row>
    <row r="66" spans="1:23" x14ac:dyDescent="0.25">
      <c r="A66">
        <v>3711</v>
      </c>
      <c r="B66" t="s">
        <v>23</v>
      </c>
      <c r="C66" t="s">
        <v>24</v>
      </c>
      <c r="D66" t="s">
        <v>37</v>
      </c>
      <c r="E66" t="s">
        <v>41</v>
      </c>
      <c r="F66" t="s">
        <v>42</v>
      </c>
      <c r="G66" t="s">
        <v>27</v>
      </c>
      <c r="H66" t="s">
        <v>40</v>
      </c>
      <c r="I66" s="1">
        <v>44875</v>
      </c>
      <c r="J66" t="s">
        <v>29</v>
      </c>
      <c r="K66">
        <v>9</v>
      </c>
      <c r="L66">
        <v>1</v>
      </c>
      <c r="O66" t="s">
        <v>30</v>
      </c>
      <c r="P66">
        <v>2022</v>
      </c>
      <c r="Q66">
        <v>59.736843933333297</v>
      </c>
      <c r="R66">
        <v>224.16651296383299</v>
      </c>
      <c r="S66">
        <v>24.907390329314701</v>
      </c>
      <c r="T66">
        <f t="shared" si="0"/>
        <v>224.16651296383299</v>
      </c>
      <c r="U66" s="2">
        <f>IF(C66="WMPC TECH MANAGEMENT OFFICE - LG Contracts (Innovation Implementation)",0,-T66*Distribution!$B$2)</f>
        <v>-11.544575417637398</v>
      </c>
      <c r="V66" s="2">
        <f>IF(C66="WMPC TECH MANAGEMENT OFFICE - LG Contracts (Innovation Implementation)",0,-SUM(T66:U66)*Distribution!$B$1)</f>
        <v>-4.1036033946415751</v>
      </c>
      <c r="W66" s="2">
        <f t="shared" si="1"/>
        <v>208.51833415155403</v>
      </c>
    </row>
    <row r="67" spans="1:23" x14ac:dyDescent="0.25">
      <c r="A67">
        <v>3711</v>
      </c>
      <c r="B67" t="s">
        <v>23</v>
      </c>
      <c r="C67" t="s">
        <v>24</v>
      </c>
      <c r="D67" t="s">
        <v>37</v>
      </c>
      <c r="E67" t="s">
        <v>41</v>
      </c>
      <c r="F67" t="s">
        <v>42</v>
      </c>
      <c r="G67" t="s">
        <v>27</v>
      </c>
      <c r="H67" t="s">
        <v>40</v>
      </c>
      <c r="I67" s="1">
        <v>44873</v>
      </c>
      <c r="J67" t="s">
        <v>31</v>
      </c>
      <c r="K67">
        <v>9</v>
      </c>
      <c r="L67">
        <v>1</v>
      </c>
      <c r="O67" t="s">
        <v>30</v>
      </c>
      <c r="P67">
        <v>2022</v>
      </c>
      <c r="Q67">
        <v>59.736843933333297</v>
      </c>
      <c r="R67">
        <v>224.16651296383299</v>
      </c>
      <c r="S67">
        <v>24.907390329314701</v>
      </c>
      <c r="T67">
        <f t="shared" ref="T67:T130" si="2">R67*L67</f>
        <v>224.16651296383299</v>
      </c>
      <c r="U67" s="2">
        <f>IF(C67="WMPC TECH MANAGEMENT OFFICE - LG Contracts (Innovation Implementation)",0,-T67*Distribution!$B$2)</f>
        <v>-11.544575417637398</v>
      </c>
      <c r="V67" s="2">
        <f>IF(C67="WMPC TECH MANAGEMENT OFFICE - LG Contracts (Innovation Implementation)",0,-SUM(T67:U67)*Distribution!$B$1)</f>
        <v>-4.1036033946415751</v>
      </c>
      <c r="W67" s="2">
        <f t="shared" ref="W67:W130" si="3">SUM(T67:V67)</f>
        <v>208.51833415155403</v>
      </c>
    </row>
    <row r="68" spans="1:23" x14ac:dyDescent="0.25">
      <c r="A68">
        <v>3711</v>
      </c>
      <c r="B68" t="s">
        <v>23</v>
      </c>
      <c r="C68" t="s">
        <v>24</v>
      </c>
      <c r="D68" t="s">
        <v>37</v>
      </c>
      <c r="E68" t="s">
        <v>41</v>
      </c>
      <c r="F68" t="s">
        <v>42</v>
      </c>
      <c r="G68" t="s">
        <v>27</v>
      </c>
      <c r="H68" t="s">
        <v>40</v>
      </c>
      <c r="I68" s="1">
        <v>44876</v>
      </c>
      <c r="J68" t="s">
        <v>33</v>
      </c>
      <c r="K68">
        <v>9</v>
      </c>
      <c r="L68">
        <v>1</v>
      </c>
      <c r="O68" t="s">
        <v>30</v>
      </c>
      <c r="P68">
        <v>2022</v>
      </c>
      <c r="Q68">
        <v>59.736843933333297</v>
      </c>
      <c r="R68">
        <v>224.16651296383299</v>
      </c>
      <c r="S68">
        <v>24.907390329314701</v>
      </c>
      <c r="T68">
        <f t="shared" si="2"/>
        <v>224.16651296383299</v>
      </c>
      <c r="U68" s="2">
        <f>IF(C68="WMPC TECH MANAGEMENT OFFICE - LG Contracts (Innovation Implementation)",0,-T68*Distribution!$B$2)</f>
        <v>-11.544575417637398</v>
      </c>
      <c r="V68" s="2">
        <f>IF(C68="WMPC TECH MANAGEMENT OFFICE - LG Contracts (Innovation Implementation)",0,-SUM(T68:U68)*Distribution!$B$1)</f>
        <v>-4.1036033946415751</v>
      </c>
      <c r="W68" s="2">
        <f t="shared" si="3"/>
        <v>208.51833415155403</v>
      </c>
    </row>
    <row r="69" spans="1:23" x14ac:dyDescent="0.25">
      <c r="A69">
        <v>3711</v>
      </c>
      <c r="B69" t="s">
        <v>23</v>
      </c>
      <c r="C69" t="s">
        <v>24</v>
      </c>
      <c r="D69" t="s">
        <v>37</v>
      </c>
      <c r="E69" t="s">
        <v>41</v>
      </c>
      <c r="F69" t="s">
        <v>42</v>
      </c>
      <c r="G69" t="s">
        <v>27</v>
      </c>
      <c r="H69" t="s">
        <v>40</v>
      </c>
      <c r="I69" s="1">
        <v>44872</v>
      </c>
      <c r="J69" t="s">
        <v>34</v>
      </c>
      <c r="K69">
        <v>9</v>
      </c>
      <c r="L69">
        <v>1</v>
      </c>
      <c r="O69" t="s">
        <v>30</v>
      </c>
      <c r="P69">
        <v>2022</v>
      </c>
      <c r="Q69">
        <v>59.736843933333297</v>
      </c>
      <c r="R69">
        <v>224.16651296383299</v>
      </c>
      <c r="S69">
        <v>24.907390329314701</v>
      </c>
      <c r="T69">
        <f t="shared" si="2"/>
        <v>224.16651296383299</v>
      </c>
      <c r="U69" s="2">
        <f>IF(C69="WMPC TECH MANAGEMENT OFFICE - LG Contracts (Innovation Implementation)",0,-T69*Distribution!$B$2)</f>
        <v>-11.544575417637398</v>
      </c>
      <c r="V69" s="2">
        <f>IF(C69="WMPC TECH MANAGEMENT OFFICE - LG Contracts (Innovation Implementation)",0,-SUM(T69:U69)*Distribution!$B$1)</f>
        <v>-4.1036033946415751</v>
      </c>
      <c r="W69" s="2">
        <f t="shared" si="3"/>
        <v>208.51833415155403</v>
      </c>
    </row>
    <row r="70" spans="1:23" x14ac:dyDescent="0.25">
      <c r="A70">
        <v>3711</v>
      </c>
      <c r="B70" t="s">
        <v>23</v>
      </c>
      <c r="C70" t="s">
        <v>24</v>
      </c>
      <c r="D70" t="s">
        <v>37</v>
      </c>
      <c r="E70" t="s">
        <v>41</v>
      </c>
      <c r="F70" t="s">
        <v>42</v>
      </c>
      <c r="G70" t="s">
        <v>27</v>
      </c>
      <c r="H70" t="s">
        <v>40</v>
      </c>
      <c r="I70" s="1">
        <v>44880</v>
      </c>
      <c r="J70" t="s">
        <v>31</v>
      </c>
      <c r="K70">
        <v>9</v>
      </c>
      <c r="L70">
        <v>1</v>
      </c>
      <c r="O70" t="s">
        <v>30</v>
      </c>
      <c r="P70">
        <v>2022</v>
      </c>
      <c r="Q70">
        <v>59.736843933333297</v>
      </c>
      <c r="R70">
        <v>224.16651296383299</v>
      </c>
      <c r="S70">
        <v>24.907390329314701</v>
      </c>
      <c r="T70">
        <f t="shared" si="2"/>
        <v>224.16651296383299</v>
      </c>
      <c r="U70" s="2">
        <f>IF(C70="WMPC TECH MANAGEMENT OFFICE - LG Contracts (Innovation Implementation)",0,-T70*Distribution!$B$2)</f>
        <v>-11.544575417637398</v>
      </c>
      <c r="V70" s="2">
        <f>IF(C70="WMPC TECH MANAGEMENT OFFICE - LG Contracts (Innovation Implementation)",0,-SUM(T70:U70)*Distribution!$B$1)</f>
        <v>-4.1036033946415751</v>
      </c>
      <c r="W70" s="2">
        <f t="shared" si="3"/>
        <v>208.51833415155403</v>
      </c>
    </row>
    <row r="71" spans="1:23" x14ac:dyDescent="0.25">
      <c r="A71">
        <v>3711</v>
      </c>
      <c r="B71" t="s">
        <v>23</v>
      </c>
      <c r="C71" t="s">
        <v>24</v>
      </c>
      <c r="D71" t="s">
        <v>37</v>
      </c>
      <c r="E71" t="s">
        <v>41</v>
      </c>
      <c r="F71" t="s">
        <v>42</v>
      </c>
      <c r="G71" t="s">
        <v>27</v>
      </c>
      <c r="H71" t="s">
        <v>40</v>
      </c>
      <c r="I71" s="1">
        <v>44881</v>
      </c>
      <c r="J71" t="s">
        <v>32</v>
      </c>
      <c r="K71">
        <v>9</v>
      </c>
      <c r="L71">
        <v>1</v>
      </c>
      <c r="O71" t="s">
        <v>30</v>
      </c>
      <c r="P71">
        <v>2022</v>
      </c>
      <c r="Q71">
        <v>59.736843933333297</v>
      </c>
      <c r="R71">
        <v>224.16651296383299</v>
      </c>
      <c r="S71">
        <v>24.907390329314701</v>
      </c>
      <c r="T71">
        <f t="shared" si="2"/>
        <v>224.16651296383299</v>
      </c>
      <c r="U71" s="2">
        <f>IF(C71="WMPC TECH MANAGEMENT OFFICE - LG Contracts (Innovation Implementation)",0,-T71*Distribution!$B$2)</f>
        <v>-11.544575417637398</v>
      </c>
      <c r="V71" s="2">
        <f>IF(C71="WMPC TECH MANAGEMENT OFFICE - LG Contracts (Innovation Implementation)",0,-SUM(T71:U71)*Distribution!$B$1)</f>
        <v>-4.1036033946415751</v>
      </c>
      <c r="W71" s="2">
        <f t="shared" si="3"/>
        <v>208.51833415155403</v>
      </c>
    </row>
    <row r="72" spans="1:23" x14ac:dyDescent="0.25">
      <c r="A72">
        <v>3711</v>
      </c>
      <c r="B72" t="s">
        <v>23</v>
      </c>
      <c r="C72" t="s">
        <v>24</v>
      </c>
      <c r="D72" t="s">
        <v>37</v>
      </c>
      <c r="E72" t="s">
        <v>41</v>
      </c>
      <c r="F72" t="s">
        <v>42</v>
      </c>
      <c r="G72" t="s">
        <v>27</v>
      </c>
      <c r="H72" t="s">
        <v>40</v>
      </c>
      <c r="I72" s="1">
        <v>44879</v>
      </c>
      <c r="J72" t="s">
        <v>34</v>
      </c>
      <c r="K72">
        <v>9</v>
      </c>
      <c r="L72">
        <v>1</v>
      </c>
      <c r="O72" t="s">
        <v>30</v>
      </c>
      <c r="P72">
        <v>2022</v>
      </c>
      <c r="Q72">
        <v>59.736843933333297</v>
      </c>
      <c r="R72">
        <v>224.16651296383299</v>
      </c>
      <c r="S72">
        <v>24.907390329314701</v>
      </c>
      <c r="T72">
        <f t="shared" si="2"/>
        <v>224.16651296383299</v>
      </c>
      <c r="U72" s="2">
        <f>IF(C72="WMPC TECH MANAGEMENT OFFICE - LG Contracts (Innovation Implementation)",0,-T72*Distribution!$B$2)</f>
        <v>-11.544575417637398</v>
      </c>
      <c r="V72" s="2">
        <f>IF(C72="WMPC TECH MANAGEMENT OFFICE - LG Contracts (Innovation Implementation)",0,-SUM(T72:U72)*Distribution!$B$1)</f>
        <v>-4.1036033946415751</v>
      </c>
      <c r="W72" s="2">
        <f t="shared" si="3"/>
        <v>208.51833415155403</v>
      </c>
    </row>
    <row r="73" spans="1:23" x14ac:dyDescent="0.25">
      <c r="A73">
        <v>3711</v>
      </c>
      <c r="B73" t="s">
        <v>23</v>
      </c>
      <c r="C73" t="s">
        <v>24</v>
      </c>
      <c r="D73" t="s">
        <v>37</v>
      </c>
      <c r="E73" t="s">
        <v>41</v>
      </c>
      <c r="F73" t="s">
        <v>42</v>
      </c>
      <c r="G73" t="s">
        <v>27</v>
      </c>
      <c r="H73" t="s">
        <v>40</v>
      </c>
      <c r="I73" s="1">
        <v>44882</v>
      </c>
      <c r="J73" t="s">
        <v>29</v>
      </c>
      <c r="K73">
        <v>9</v>
      </c>
      <c r="L73">
        <v>1</v>
      </c>
      <c r="O73" t="s">
        <v>30</v>
      </c>
      <c r="P73">
        <v>2022</v>
      </c>
      <c r="Q73">
        <v>59.736843933333297</v>
      </c>
      <c r="R73">
        <v>224.16651296383299</v>
      </c>
      <c r="S73">
        <v>24.907390329314701</v>
      </c>
      <c r="T73">
        <f t="shared" si="2"/>
        <v>224.16651296383299</v>
      </c>
      <c r="U73" s="2">
        <f>IF(C73="WMPC TECH MANAGEMENT OFFICE - LG Contracts (Innovation Implementation)",0,-T73*Distribution!$B$2)</f>
        <v>-11.544575417637398</v>
      </c>
      <c r="V73" s="2">
        <f>IF(C73="WMPC TECH MANAGEMENT OFFICE - LG Contracts (Innovation Implementation)",0,-SUM(T73:U73)*Distribution!$B$1)</f>
        <v>-4.1036033946415751</v>
      </c>
      <c r="W73" s="2">
        <f t="shared" si="3"/>
        <v>208.51833415155403</v>
      </c>
    </row>
    <row r="74" spans="1:23" x14ac:dyDescent="0.25">
      <c r="A74">
        <v>3711</v>
      </c>
      <c r="B74" t="s">
        <v>23</v>
      </c>
      <c r="C74" t="s">
        <v>24</v>
      </c>
      <c r="D74" t="s">
        <v>37</v>
      </c>
      <c r="E74" t="s">
        <v>41</v>
      </c>
      <c r="F74" t="s">
        <v>42</v>
      </c>
      <c r="G74" t="s">
        <v>27</v>
      </c>
      <c r="H74" t="s">
        <v>40</v>
      </c>
      <c r="I74" s="1">
        <v>44883</v>
      </c>
      <c r="J74" t="s">
        <v>33</v>
      </c>
      <c r="K74">
        <v>9</v>
      </c>
      <c r="L74">
        <v>1</v>
      </c>
      <c r="O74" t="s">
        <v>30</v>
      </c>
      <c r="P74">
        <v>2022</v>
      </c>
      <c r="Q74">
        <v>59.736843933333297</v>
      </c>
      <c r="R74">
        <v>224.16651296383299</v>
      </c>
      <c r="S74">
        <v>24.907390329314701</v>
      </c>
      <c r="T74">
        <f t="shared" si="2"/>
        <v>224.16651296383299</v>
      </c>
      <c r="U74" s="2">
        <f>IF(C74="WMPC TECH MANAGEMENT OFFICE - LG Contracts (Innovation Implementation)",0,-T74*Distribution!$B$2)</f>
        <v>-11.544575417637398</v>
      </c>
      <c r="V74" s="2">
        <f>IF(C74="WMPC TECH MANAGEMENT OFFICE - LG Contracts (Innovation Implementation)",0,-SUM(T74:U74)*Distribution!$B$1)</f>
        <v>-4.1036033946415751</v>
      </c>
      <c r="W74" s="2">
        <f t="shared" si="3"/>
        <v>208.51833415155403</v>
      </c>
    </row>
    <row r="75" spans="1:23" x14ac:dyDescent="0.25">
      <c r="A75">
        <v>3711</v>
      </c>
      <c r="B75" t="s">
        <v>23</v>
      </c>
      <c r="C75" t="s">
        <v>24</v>
      </c>
      <c r="D75" t="s">
        <v>37</v>
      </c>
      <c r="E75" t="s">
        <v>41</v>
      </c>
      <c r="F75" t="s">
        <v>42</v>
      </c>
      <c r="G75" t="s">
        <v>27</v>
      </c>
      <c r="H75" t="s">
        <v>40</v>
      </c>
      <c r="I75" s="1">
        <v>44889</v>
      </c>
      <c r="J75" t="s">
        <v>29</v>
      </c>
      <c r="K75">
        <v>4.5</v>
      </c>
      <c r="L75">
        <v>0.5</v>
      </c>
      <c r="O75" t="s">
        <v>30</v>
      </c>
      <c r="P75">
        <v>2022</v>
      </c>
      <c r="Q75">
        <v>59.736843933333297</v>
      </c>
      <c r="R75">
        <v>224.16651296383299</v>
      </c>
      <c r="S75">
        <v>24.907390329314701</v>
      </c>
      <c r="T75">
        <f t="shared" si="2"/>
        <v>112.08325648191649</v>
      </c>
      <c r="U75" s="2">
        <f>IF(C75="WMPC TECH MANAGEMENT OFFICE - LG Contracts (Innovation Implementation)",0,-T75*Distribution!$B$2)</f>
        <v>-5.7722877088186992</v>
      </c>
      <c r="V75" s="2">
        <f>IF(C75="WMPC TECH MANAGEMENT OFFICE - LG Contracts (Innovation Implementation)",0,-SUM(T75:U75)*Distribution!$B$1)</f>
        <v>-2.0518016973207875</v>
      </c>
      <c r="W75" s="2">
        <f t="shared" si="3"/>
        <v>104.25916707577701</v>
      </c>
    </row>
    <row r="76" spans="1:23" x14ac:dyDescent="0.25">
      <c r="A76">
        <v>3711</v>
      </c>
      <c r="B76" t="s">
        <v>23</v>
      </c>
      <c r="C76" t="s">
        <v>24</v>
      </c>
      <c r="D76" t="s">
        <v>37</v>
      </c>
      <c r="E76" t="s">
        <v>41</v>
      </c>
      <c r="F76" t="s">
        <v>42</v>
      </c>
      <c r="G76" t="s">
        <v>27</v>
      </c>
      <c r="H76" t="s">
        <v>40</v>
      </c>
      <c r="I76" s="1">
        <v>44887</v>
      </c>
      <c r="J76" t="s">
        <v>31</v>
      </c>
      <c r="K76">
        <v>9</v>
      </c>
      <c r="L76">
        <v>1</v>
      </c>
      <c r="O76" t="s">
        <v>30</v>
      </c>
      <c r="P76">
        <v>2022</v>
      </c>
      <c r="Q76">
        <v>59.736843933333297</v>
      </c>
      <c r="R76">
        <v>224.16651296383299</v>
      </c>
      <c r="S76">
        <v>24.907390329314701</v>
      </c>
      <c r="T76">
        <f t="shared" si="2"/>
        <v>224.16651296383299</v>
      </c>
      <c r="U76" s="2">
        <f>IF(C76="WMPC TECH MANAGEMENT OFFICE - LG Contracts (Innovation Implementation)",0,-T76*Distribution!$B$2)</f>
        <v>-11.544575417637398</v>
      </c>
      <c r="V76" s="2">
        <f>IF(C76="WMPC TECH MANAGEMENT OFFICE - LG Contracts (Innovation Implementation)",0,-SUM(T76:U76)*Distribution!$B$1)</f>
        <v>-4.1036033946415751</v>
      </c>
      <c r="W76" s="2">
        <f t="shared" si="3"/>
        <v>208.51833415155403</v>
      </c>
    </row>
    <row r="77" spans="1:23" x14ac:dyDescent="0.25">
      <c r="A77">
        <v>3711</v>
      </c>
      <c r="B77" t="s">
        <v>23</v>
      </c>
      <c r="C77" t="s">
        <v>24</v>
      </c>
      <c r="D77" t="s">
        <v>37</v>
      </c>
      <c r="E77" t="s">
        <v>41</v>
      </c>
      <c r="F77" t="s">
        <v>42</v>
      </c>
      <c r="G77" t="s">
        <v>27</v>
      </c>
      <c r="H77" t="s">
        <v>40</v>
      </c>
      <c r="I77" s="1">
        <v>44886</v>
      </c>
      <c r="J77" t="s">
        <v>34</v>
      </c>
      <c r="K77">
        <v>3</v>
      </c>
      <c r="L77">
        <f>K77/9</f>
        <v>0.33333333333333331</v>
      </c>
      <c r="O77" t="s">
        <v>30</v>
      </c>
      <c r="P77">
        <v>2022</v>
      </c>
      <c r="Q77">
        <v>59.736843933333297</v>
      </c>
      <c r="R77">
        <v>224.16651296383299</v>
      </c>
      <c r="S77">
        <v>24.907390329314701</v>
      </c>
      <c r="T77">
        <f t="shared" si="2"/>
        <v>74.722170987944324</v>
      </c>
      <c r="U77" s="2">
        <f>IF(C77="WMPC TECH MANAGEMENT OFFICE - LG Contracts (Innovation Implementation)",0,-T77*Distribution!$B$2)</f>
        <v>-3.8481918058791327</v>
      </c>
      <c r="V77" s="2">
        <f>IF(C77="WMPC TECH MANAGEMENT OFFICE - LG Contracts (Innovation Implementation)",0,-SUM(T77:U77)*Distribution!$B$1)</f>
        <v>-1.3678677982138581</v>
      </c>
      <c r="W77" s="2">
        <f t="shared" si="3"/>
        <v>69.506111383851334</v>
      </c>
    </row>
    <row r="78" spans="1:23" x14ac:dyDescent="0.25">
      <c r="A78">
        <v>3711</v>
      </c>
      <c r="B78" t="s">
        <v>23</v>
      </c>
      <c r="C78" t="s">
        <v>24</v>
      </c>
      <c r="D78" t="s">
        <v>37</v>
      </c>
      <c r="E78" t="s">
        <v>41</v>
      </c>
      <c r="F78" t="s">
        <v>42</v>
      </c>
      <c r="G78" t="s">
        <v>27</v>
      </c>
      <c r="H78" t="s">
        <v>40</v>
      </c>
      <c r="I78" s="1">
        <v>44890</v>
      </c>
      <c r="J78" t="s">
        <v>33</v>
      </c>
      <c r="K78">
        <v>9</v>
      </c>
      <c r="L78">
        <v>1</v>
      </c>
      <c r="O78" t="s">
        <v>30</v>
      </c>
      <c r="P78">
        <v>2022</v>
      </c>
      <c r="Q78">
        <v>59.736843933333297</v>
      </c>
      <c r="R78">
        <v>224.16651296383299</v>
      </c>
      <c r="S78">
        <v>24.907390329314701</v>
      </c>
      <c r="T78">
        <f t="shared" si="2"/>
        <v>224.16651296383299</v>
      </c>
      <c r="U78" s="2">
        <f>IF(C78="WMPC TECH MANAGEMENT OFFICE - LG Contracts (Innovation Implementation)",0,-T78*Distribution!$B$2)</f>
        <v>-11.544575417637398</v>
      </c>
      <c r="V78" s="2">
        <f>IF(C78="WMPC TECH MANAGEMENT OFFICE - LG Contracts (Innovation Implementation)",0,-SUM(T78:U78)*Distribution!$B$1)</f>
        <v>-4.1036033946415751</v>
      </c>
      <c r="W78" s="2">
        <f t="shared" si="3"/>
        <v>208.51833415155403</v>
      </c>
    </row>
    <row r="79" spans="1:23" x14ac:dyDescent="0.25">
      <c r="A79">
        <v>3711</v>
      </c>
      <c r="B79" t="s">
        <v>23</v>
      </c>
      <c r="C79" t="s">
        <v>24</v>
      </c>
      <c r="D79" t="s">
        <v>37</v>
      </c>
      <c r="E79" t="s">
        <v>41</v>
      </c>
      <c r="F79" t="s">
        <v>42</v>
      </c>
      <c r="G79" t="s">
        <v>27</v>
      </c>
      <c r="H79" t="s">
        <v>40</v>
      </c>
      <c r="I79" s="1">
        <v>44888</v>
      </c>
      <c r="J79" t="s">
        <v>32</v>
      </c>
      <c r="K79">
        <v>9</v>
      </c>
      <c r="L79">
        <v>1</v>
      </c>
      <c r="O79" t="s">
        <v>30</v>
      </c>
      <c r="P79">
        <v>2022</v>
      </c>
      <c r="Q79">
        <v>59.736843933333297</v>
      </c>
      <c r="R79">
        <v>224.16651296383299</v>
      </c>
      <c r="S79">
        <v>24.907390329314701</v>
      </c>
      <c r="T79">
        <f t="shared" si="2"/>
        <v>224.16651296383299</v>
      </c>
      <c r="U79" s="2">
        <f>IF(C79="WMPC TECH MANAGEMENT OFFICE - LG Contracts (Innovation Implementation)",0,-T79*Distribution!$B$2)</f>
        <v>-11.544575417637398</v>
      </c>
      <c r="V79" s="2">
        <f>IF(C79="WMPC TECH MANAGEMENT OFFICE - LG Contracts (Innovation Implementation)",0,-SUM(T79:U79)*Distribution!$B$1)</f>
        <v>-4.1036033946415751</v>
      </c>
      <c r="W79" s="2">
        <f t="shared" si="3"/>
        <v>208.51833415155403</v>
      </c>
    </row>
    <row r="80" spans="1:23" x14ac:dyDescent="0.25">
      <c r="A80">
        <v>3711</v>
      </c>
      <c r="B80" t="s">
        <v>23</v>
      </c>
      <c r="C80" t="s">
        <v>24</v>
      </c>
      <c r="D80" t="s">
        <v>37</v>
      </c>
      <c r="E80" t="s">
        <v>41</v>
      </c>
      <c r="F80" t="s">
        <v>42</v>
      </c>
      <c r="G80" t="s">
        <v>27</v>
      </c>
      <c r="H80" t="s">
        <v>40</v>
      </c>
      <c r="I80" s="1">
        <v>44894</v>
      </c>
      <c r="J80" t="s">
        <v>31</v>
      </c>
      <c r="K80">
        <v>9</v>
      </c>
      <c r="L80">
        <v>1</v>
      </c>
      <c r="O80" t="s">
        <v>30</v>
      </c>
      <c r="P80">
        <v>2022</v>
      </c>
      <c r="Q80">
        <v>59.736843933333297</v>
      </c>
      <c r="R80">
        <v>224.16651296383299</v>
      </c>
      <c r="S80">
        <v>24.907390329314701</v>
      </c>
      <c r="T80">
        <f t="shared" si="2"/>
        <v>224.16651296383299</v>
      </c>
      <c r="U80" s="2">
        <f>IF(C80="WMPC TECH MANAGEMENT OFFICE - LG Contracts (Innovation Implementation)",0,-T80*Distribution!$B$2)</f>
        <v>-11.544575417637398</v>
      </c>
      <c r="V80" s="2">
        <f>IF(C80="WMPC TECH MANAGEMENT OFFICE - LG Contracts (Innovation Implementation)",0,-SUM(T80:U80)*Distribution!$B$1)</f>
        <v>-4.1036033946415751</v>
      </c>
      <c r="W80" s="2">
        <f t="shared" si="3"/>
        <v>208.51833415155403</v>
      </c>
    </row>
    <row r="81" spans="1:23" x14ac:dyDescent="0.25">
      <c r="A81">
        <v>3711</v>
      </c>
      <c r="B81" t="s">
        <v>23</v>
      </c>
      <c r="C81" t="s">
        <v>24</v>
      </c>
      <c r="D81" t="s">
        <v>37</v>
      </c>
      <c r="E81" t="s">
        <v>41</v>
      </c>
      <c r="F81" t="s">
        <v>42</v>
      </c>
      <c r="G81" t="s">
        <v>27</v>
      </c>
      <c r="H81" t="s">
        <v>40</v>
      </c>
      <c r="I81" s="1">
        <v>44893</v>
      </c>
      <c r="J81" t="s">
        <v>34</v>
      </c>
      <c r="K81">
        <v>9</v>
      </c>
      <c r="L81">
        <v>1</v>
      </c>
      <c r="O81" t="s">
        <v>30</v>
      </c>
      <c r="P81">
        <v>2022</v>
      </c>
      <c r="Q81">
        <v>59.736843933333297</v>
      </c>
      <c r="R81">
        <v>224.16651296383299</v>
      </c>
      <c r="S81">
        <v>24.907390329314701</v>
      </c>
      <c r="T81">
        <f t="shared" si="2"/>
        <v>224.16651296383299</v>
      </c>
      <c r="U81" s="2">
        <f>IF(C81="WMPC TECH MANAGEMENT OFFICE - LG Contracts (Innovation Implementation)",0,-T81*Distribution!$B$2)</f>
        <v>-11.544575417637398</v>
      </c>
      <c r="V81" s="2">
        <f>IF(C81="WMPC TECH MANAGEMENT OFFICE - LG Contracts (Innovation Implementation)",0,-SUM(T81:U81)*Distribution!$B$1)</f>
        <v>-4.1036033946415751</v>
      </c>
      <c r="W81" s="2">
        <f t="shared" si="3"/>
        <v>208.51833415155403</v>
      </c>
    </row>
    <row r="82" spans="1:23" x14ac:dyDescent="0.25">
      <c r="A82">
        <v>3692</v>
      </c>
      <c r="B82" t="s">
        <v>43</v>
      </c>
      <c r="C82" t="s">
        <v>24</v>
      </c>
      <c r="D82" t="s">
        <v>44</v>
      </c>
      <c r="E82" t="s">
        <v>38</v>
      </c>
      <c r="F82" t="s">
        <v>39</v>
      </c>
      <c r="G82" t="s">
        <v>27</v>
      </c>
      <c r="H82" t="s">
        <v>40</v>
      </c>
      <c r="I82" s="1">
        <v>44869</v>
      </c>
      <c r="J82" t="s">
        <v>33</v>
      </c>
      <c r="K82">
        <v>2</v>
      </c>
      <c r="L82">
        <v>0.22222222222222221</v>
      </c>
      <c r="O82" t="s">
        <v>30</v>
      </c>
      <c r="P82">
        <v>2022</v>
      </c>
      <c r="Q82">
        <v>59.736843933333297</v>
      </c>
      <c r="R82">
        <v>224.16651296383299</v>
      </c>
      <c r="S82">
        <v>24.907390329314701</v>
      </c>
      <c r="T82">
        <f t="shared" si="2"/>
        <v>49.814780658629552</v>
      </c>
      <c r="U82" s="2">
        <f>IF(C82="WMPC TECH MANAGEMENT OFFICE - LG Contracts (Innovation Implementation)",0,-T82*Distribution!$B$2)</f>
        <v>-2.5654612039194218</v>
      </c>
      <c r="V82" s="2">
        <f>IF(C82="WMPC TECH MANAGEMENT OFFICE - LG Contracts (Innovation Implementation)",0,-SUM(T82:U82)*Distribution!$B$1)</f>
        <v>-0.91191186547590564</v>
      </c>
      <c r="W82" s="2">
        <f t="shared" si="3"/>
        <v>46.337407589234225</v>
      </c>
    </row>
    <row r="83" spans="1:23" x14ac:dyDescent="0.25">
      <c r="A83">
        <v>3692</v>
      </c>
      <c r="B83" t="s">
        <v>43</v>
      </c>
      <c r="C83" t="s">
        <v>24</v>
      </c>
      <c r="D83" t="s">
        <v>44</v>
      </c>
      <c r="E83" t="s">
        <v>38</v>
      </c>
      <c r="F83" t="s">
        <v>39</v>
      </c>
      <c r="G83" t="s">
        <v>27</v>
      </c>
      <c r="H83" t="s">
        <v>40</v>
      </c>
      <c r="I83" s="1">
        <v>44867</v>
      </c>
      <c r="J83" t="s">
        <v>32</v>
      </c>
      <c r="K83">
        <v>2</v>
      </c>
      <c r="L83">
        <v>0.22222222222222221</v>
      </c>
      <c r="O83" t="s">
        <v>30</v>
      </c>
      <c r="P83">
        <v>2022</v>
      </c>
      <c r="Q83">
        <v>59.736843933333297</v>
      </c>
      <c r="R83">
        <v>224.16651296383299</v>
      </c>
      <c r="S83">
        <v>24.907390329314701</v>
      </c>
      <c r="T83">
        <f t="shared" si="2"/>
        <v>49.814780658629552</v>
      </c>
      <c r="U83" s="2">
        <f>IF(C83="WMPC TECH MANAGEMENT OFFICE - LG Contracts (Innovation Implementation)",0,-T83*Distribution!$B$2)</f>
        <v>-2.5654612039194218</v>
      </c>
      <c r="V83" s="2">
        <f>IF(C83="WMPC TECH MANAGEMENT OFFICE - LG Contracts (Innovation Implementation)",0,-SUM(T83:U83)*Distribution!$B$1)</f>
        <v>-0.91191186547590564</v>
      </c>
      <c r="W83" s="2">
        <f t="shared" si="3"/>
        <v>46.337407589234225</v>
      </c>
    </row>
    <row r="84" spans="1:23" x14ac:dyDescent="0.25">
      <c r="A84">
        <v>3692</v>
      </c>
      <c r="B84" t="s">
        <v>43</v>
      </c>
      <c r="C84" t="s">
        <v>24</v>
      </c>
      <c r="D84" t="s">
        <v>44</v>
      </c>
      <c r="E84" t="s">
        <v>38</v>
      </c>
      <c r="F84" t="s">
        <v>39</v>
      </c>
      <c r="G84" t="s">
        <v>27</v>
      </c>
      <c r="H84" t="s">
        <v>40</v>
      </c>
      <c r="I84" s="1">
        <v>44868</v>
      </c>
      <c r="J84" t="s">
        <v>29</v>
      </c>
      <c r="K84">
        <v>2</v>
      </c>
      <c r="L84">
        <v>0.22222222222222221</v>
      </c>
      <c r="O84" t="s">
        <v>30</v>
      </c>
      <c r="P84">
        <v>2022</v>
      </c>
      <c r="Q84">
        <v>59.736843933333297</v>
      </c>
      <c r="R84">
        <v>224.16651296383299</v>
      </c>
      <c r="S84">
        <v>24.907390329314701</v>
      </c>
      <c r="T84">
        <f t="shared" si="2"/>
        <v>49.814780658629552</v>
      </c>
      <c r="U84" s="2">
        <f>IF(C84="WMPC TECH MANAGEMENT OFFICE - LG Contracts (Innovation Implementation)",0,-T84*Distribution!$B$2)</f>
        <v>-2.5654612039194218</v>
      </c>
      <c r="V84" s="2">
        <f>IF(C84="WMPC TECH MANAGEMENT OFFICE - LG Contracts (Innovation Implementation)",0,-SUM(T84:U84)*Distribution!$B$1)</f>
        <v>-0.91191186547590564</v>
      </c>
      <c r="W84" s="2">
        <f t="shared" si="3"/>
        <v>46.337407589234225</v>
      </c>
    </row>
    <row r="85" spans="1:23" x14ac:dyDescent="0.25">
      <c r="A85">
        <v>3692</v>
      </c>
      <c r="B85" t="s">
        <v>43</v>
      </c>
      <c r="C85" t="s">
        <v>24</v>
      </c>
      <c r="D85" t="s">
        <v>44</v>
      </c>
      <c r="E85" t="s">
        <v>38</v>
      </c>
      <c r="F85" t="s">
        <v>39</v>
      </c>
      <c r="G85" t="s">
        <v>27</v>
      </c>
      <c r="H85" t="s">
        <v>40</v>
      </c>
      <c r="I85" s="1">
        <v>44874</v>
      </c>
      <c r="J85" t="s">
        <v>32</v>
      </c>
      <c r="K85">
        <v>2</v>
      </c>
      <c r="L85">
        <v>0.22222222222222221</v>
      </c>
      <c r="O85" t="s">
        <v>30</v>
      </c>
      <c r="P85">
        <v>2022</v>
      </c>
      <c r="Q85">
        <v>59.736843933333297</v>
      </c>
      <c r="R85">
        <v>224.16651296383299</v>
      </c>
      <c r="S85">
        <v>24.907390329314701</v>
      </c>
      <c r="T85">
        <f t="shared" si="2"/>
        <v>49.814780658629552</v>
      </c>
      <c r="U85" s="2">
        <f>IF(C85="WMPC TECH MANAGEMENT OFFICE - LG Contracts (Innovation Implementation)",0,-T85*Distribution!$B$2)</f>
        <v>-2.5654612039194218</v>
      </c>
      <c r="V85" s="2">
        <f>IF(C85="WMPC TECH MANAGEMENT OFFICE - LG Contracts (Innovation Implementation)",0,-SUM(T85:U85)*Distribution!$B$1)</f>
        <v>-0.91191186547590564</v>
      </c>
      <c r="W85" s="2">
        <f t="shared" si="3"/>
        <v>46.337407589234225</v>
      </c>
    </row>
    <row r="86" spans="1:23" x14ac:dyDescent="0.25">
      <c r="A86">
        <v>3692</v>
      </c>
      <c r="B86" t="s">
        <v>43</v>
      </c>
      <c r="C86" t="s">
        <v>24</v>
      </c>
      <c r="D86" t="s">
        <v>44</v>
      </c>
      <c r="E86" t="s">
        <v>38</v>
      </c>
      <c r="F86" t="s">
        <v>39</v>
      </c>
      <c r="G86" t="s">
        <v>27</v>
      </c>
      <c r="H86" t="s">
        <v>40</v>
      </c>
      <c r="I86" s="1">
        <v>44872</v>
      </c>
      <c r="J86" t="s">
        <v>34</v>
      </c>
      <c r="K86">
        <v>2</v>
      </c>
      <c r="L86">
        <v>0.22222222222222221</v>
      </c>
      <c r="O86" t="s">
        <v>30</v>
      </c>
      <c r="P86">
        <v>2022</v>
      </c>
      <c r="Q86">
        <v>59.736843933333297</v>
      </c>
      <c r="R86">
        <v>224.16651296383299</v>
      </c>
      <c r="S86">
        <v>24.907390329314701</v>
      </c>
      <c r="T86">
        <f t="shared" si="2"/>
        <v>49.814780658629552</v>
      </c>
      <c r="U86" s="2">
        <f>IF(C86="WMPC TECH MANAGEMENT OFFICE - LG Contracts (Innovation Implementation)",0,-T86*Distribution!$B$2)</f>
        <v>-2.5654612039194218</v>
      </c>
      <c r="V86" s="2">
        <f>IF(C86="WMPC TECH MANAGEMENT OFFICE - LG Contracts (Innovation Implementation)",0,-SUM(T86:U86)*Distribution!$B$1)</f>
        <v>-0.91191186547590564</v>
      </c>
      <c r="W86" s="2">
        <f t="shared" si="3"/>
        <v>46.337407589234225</v>
      </c>
    </row>
    <row r="87" spans="1:23" x14ac:dyDescent="0.25">
      <c r="A87">
        <v>3692</v>
      </c>
      <c r="B87" t="s">
        <v>43</v>
      </c>
      <c r="C87" t="s">
        <v>24</v>
      </c>
      <c r="D87" t="s">
        <v>44</v>
      </c>
      <c r="E87" t="s">
        <v>38</v>
      </c>
      <c r="F87" t="s">
        <v>39</v>
      </c>
      <c r="G87" t="s">
        <v>27</v>
      </c>
      <c r="H87" t="s">
        <v>40</v>
      </c>
      <c r="I87" s="1">
        <v>44875</v>
      </c>
      <c r="J87" t="s">
        <v>29</v>
      </c>
      <c r="K87">
        <v>2</v>
      </c>
      <c r="L87">
        <v>0.22222222222222221</v>
      </c>
      <c r="O87" t="s">
        <v>30</v>
      </c>
      <c r="P87">
        <v>2022</v>
      </c>
      <c r="Q87">
        <v>59.736843933333297</v>
      </c>
      <c r="R87">
        <v>224.16651296383299</v>
      </c>
      <c r="S87">
        <v>24.907390329314701</v>
      </c>
      <c r="T87">
        <f t="shared" si="2"/>
        <v>49.814780658629552</v>
      </c>
      <c r="U87" s="2">
        <f>IF(C87="WMPC TECH MANAGEMENT OFFICE - LG Contracts (Innovation Implementation)",0,-T87*Distribution!$B$2)</f>
        <v>-2.5654612039194218</v>
      </c>
      <c r="V87" s="2">
        <f>IF(C87="WMPC TECH MANAGEMENT OFFICE - LG Contracts (Innovation Implementation)",0,-SUM(T87:U87)*Distribution!$B$1)</f>
        <v>-0.91191186547590564</v>
      </c>
      <c r="W87" s="2">
        <f t="shared" si="3"/>
        <v>46.337407589234225</v>
      </c>
    </row>
    <row r="88" spans="1:23" x14ac:dyDescent="0.25">
      <c r="A88">
        <v>3692</v>
      </c>
      <c r="B88" t="s">
        <v>43</v>
      </c>
      <c r="C88" t="s">
        <v>24</v>
      </c>
      <c r="D88" t="s">
        <v>44</v>
      </c>
      <c r="E88" t="s">
        <v>38</v>
      </c>
      <c r="F88" t="s">
        <v>39</v>
      </c>
      <c r="G88" t="s">
        <v>27</v>
      </c>
      <c r="H88" t="s">
        <v>40</v>
      </c>
      <c r="I88" s="1">
        <v>44876</v>
      </c>
      <c r="J88" t="s">
        <v>33</v>
      </c>
      <c r="K88">
        <v>2</v>
      </c>
      <c r="L88">
        <v>0.22222222222222221</v>
      </c>
      <c r="O88" t="s">
        <v>30</v>
      </c>
      <c r="P88">
        <v>2022</v>
      </c>
      <c r="Q88">
        <v>59.736843933333297</v>
      </c>
      <c r="R88">
        <v>224.16651296383299</v>
      </c>
      <c r="S88">
        <v>24.907390329314701</v>
      </c>
      <c r="T88">
        <f t="shared" si="2"/>
        <v>49.814780658629552</v>
      </c>
      <c r="U88" s="2">
        <f>IF(C88="WMPC TECH MANAGEMENT OFFICE - LG Contracts (Innovation Implementation)",0,-T88*Distribution!$B$2)</f>
        <v>-2.5654612039194218</v>
      </c>
      <c r="V88" s="2">
        <f>IF(C88="WMPC TECH MANAGEMENT OFFICE - LG Contracts (Innovation Implementation)",0,-SUM(T88:U88)*Distribution!$B$1)</f>
        <v>-0.91191186547590564</v>
      </c>
      <c r="W88" s="2">
        <f t="shared" si="3"/>
        <v>46.337407589234225</v>
      </c>
    </row>
    <row r="89" spans="1:23" x14ac:dyDescent="0.25">
      <c r="A89">
        <v>3692</v>
      </c>
      <c r="B89" t="s">
        <v>43</v>
      </c>
      <c r="C89" t="s">
        <v>24</v>
      </c>
      <c r="D89" t="s">
        <v>44</v>
      </c>
      <c r="E89" t="s">
        <v>38</v>
      </c>
      <c r="F89" t="s">
        <v>39</v>
      </c>
      <c r="G89" t="s">
        <v>27</v>
      </c>
      <c r="H89" t="s">
        <v>40</v>
      </c>
      <c r="I89" s="1">
        <v>44873</v>
      </c>
      <c r="J89" t="s">
        <v>31</v>
      </c>
      <c r="K89">
        <v>2</v>
      </c>
      <c r="L89">
        <v>0.22222222222222221</v>
      </c>
      <c r="O89" t="s">
        <v>30</v>
      </c>
      <c r="P89">
        <v>2022</v>
      </c>
      <c r="Q89">
        <v>59.736843933333297</v>
      </c>
      <c r="R89">
        <v>224.16651296383299</v>
      </c>
      <c r="S89">
        <v>24.907390329314701</v>
      </c>
      <c r="T89">
        <f t="shared" si="2"/>
        <v>49.814780658629552</v>
      </c>
      <c r="U89" s="2">
        <f>IF(C89="WMPC TECH MANAGEMENT OFFICE - LG Contracts (Innovation Implementation)",0,-T89*Distribution!$B$2)</f>
        <v>-2.5654612039194218</v>
      </c>
      <c r="V89" s="2">
        <f>IF(C89="WMPC TECH MANAGEMENT OFFICE - LG Contracts (Innovation Implementation)",0,-SUM(T89:U89)*Distribution!$B$1)</f>
        <v>-0.91191186547590564</v>
      </c>
      <c r="W89" s="2">
        <f t="shared" si="3"/>
        <v>46.337407589234225</v>
      </c>
    </row>
    <row r="90" spans="1:23" x14ac:dyDescent="0.25">
      <c r="A90">
        <v>3692</v>
      </c>
      <c r="B90" t="s">
        <v>43</v>
      </c>
      <c r="C90" t="s">
        <v>24</v>
      </c>
      <c r="D90" t="s">
        <v>44</v>
      </c>
      <c r="E90" t="s">
        <v>38</v>
      </c>
      <c r="F90" t="s">
        <v>39</v>
      </c>
      <c r="G90" t="s">
        <v>27</v>
      </c>
      <c r="H90" t="s">
        <v>40</v>
      </c>
      <c r="I90" s="1">
        <v>44880</v>
      </c>
      <c r="J90" t="s">
        <v>31</v>
      </c>
      <c r="K90">
        <v>2</v>
      </c>
      <c r="L90">
        <v>0.22222222222222221</v>
      </c>
      <c r="O90" t="s">
        <v>30</v>
      </c>
      <c r="P90">
        <v>2022</v>
      </c>
      <c r="Q90">
        <v>59.736843933333297</v>
      </c>
      <c r="R90">
        <v>224.16651296383299</v>
      </c>
      <c r="S90">
        <v>24.907390329314701</v>
      </c>
      <c r="T90">
        <f t="shared" si="2"/>
        <v>49.814780658629552</v>
      </c>
      <c r="U90" s="2">
        <f>IF(C90="WMPC TECH MANAGEMENT OFFICE - LG Contracts (Innovation Implementation)",0,-T90*Distribution!$B$2)</f>
        <v>-2.5654612039194218</v>
      </c>
      <c r="V90" s="2">
        <f>IF(C90="WMPC TECH MANAGEMENT OFFICE - LG Contracts (Innovation Implementation)",0,-SUM(T90:U90)*Distribution!$B$1)</f>
        <v>-0.91191186547590564</v>
      </c>
      <c r="W90" s="2">
        <f t="shared" si="3"/>
        <v>46.337407589234225</v>
      </c>
    </row>
    <row r="91" spans="1:23" x14ac:dyDescent="0.25">
      <c r="A91">
        <v>3692</v>
      </c>
      <c r="B91" t="s">
        <v>43</v>
      </c>
      <c r="C91" t="s">
        <v>24</v>
      </c>
      <c r="D91" t="s">
        <v>44</v>
      </c>
      <c r="E91" t="s">
        <v>38</v>
      </c>
      <c r="F91" t="s">
        <v>39</v>
      </c>
      <c r="G91" t="s">
        <v>27</v>
      </c>
      <c r="H91" t="s">
        <v>40</v>
      </c>
      <c r="I91" s="1">
        <v>44879</v>
      </c>
      <c r="J91" t="s">
        <v>34</v>
      </c>
      <c r="K91">
        <v>2</v>
      </c>
      <c r="L91">
        <v>0.22222222222222221</v>
      </c>
      <c r="O91" t="s">
        <v>30</v>
      </c>
      <c r="P91">
        <v>2022</v>
      </c>
      <c r="Q91">
        <v>59.736843933333297</v>
      </c>
      <c r="R91">
        <v>224.16651296383299</v>
      </c>
      <c r="S91">
        <v>24.907390329314701</v>
      </c>
      <c r="T91">
        <f t="shared" si="2"/>
        <v>49.814780658629552</v>
      </c>
      <c r="U91" s="2">
        <f>IF(C91="WMPC TECH MANAGEMENT OFFICE - LG Contracts (Innovation Implementation)",0,-T91*Distribution!$B$2)</f>
        <v>-2.5654612039194218</v>
      </c>
      <c r="V91" s="2">
        <f>IF(C91="WMPC TECH MANAGEMENT OFFICE - LG Contracts (Innovation Implementation)",0,-SUM(T91:U91)*Distribution!$B$1)</f>
        <v>-0.91191186547590564</v>
      </c>
      <c r="W91" s="2">
        <f t="shared" si="3"/>
        <v>46.337407589234225</v>
      </c>
    </row>
    <row r="92" spans="1:23" x14ac:dyDescent="0.25">
      <c r="A92">
        <v>3692</v>
      </c>
      <c r="B92" t="s">
        <v>43</v>
      </c>
      <c r="C92" t="s">
        <v>24</v>
      </c>
      <c r="D92" t="s">
        <v>44</v>
      </c>
      <c r="E92" t="s">
        <v>38</v>
      </c>
      <c r="F92" t="s">
        <v>39</v>
      </c>
      <c r="G92" t="s">
        <v>27</v>
      </c>
      <c r="H92" t="s">
        <v>40</v>
      </c>
      <c r="I92" s="1">
        <v>44882</v>
      </c>
      <c r="J92" t="s">
        <v>29</v>
      </c>
      <c r="K92">
        <v>2</v>
      </c>
      <c r="L92">
        <v>0.22222222222222221</v>
      </c>
      <c r="O92" t="s">
        <v>30</v>
      </c>
      <c r="P92">
        <v>2022</v>
      </c>
      <c r="Q92">
        <v>59.736843933333297</v>
      </c>
      <c r="R92">
        <v>224.16651296383299</v>
      </c>
      <c r="S92">
        <v>24.907390329314701</v>
      </c>
      <c r="T92">
        <f t="shared" si="2"/>
        <v>49.814780658629552</v>
      </c>
      <c r="U92" s="2">
        <f>IF(C92="WMPC TECH MANAGEMENT OFFICE - LG Contracts (Innovation Implementation)",0,-T92*Distribution!$B$2)</f>
        <v>-2.5654612039194218</v>
      </c>
      <c r="V92" s="2">
        <f>IF(C92="WMPC TECH MANAGEMENT OFFICE - LG Contracts (Innovation Implementation)",0,-SUM(T92:U92)*Distribution!$B$1)</f>
        <v>-0.91191186547590564</v>
      </c>
      <c r="W92" s="2">
        <f t="shared" si="3"/>
        <v>46.337407589234225</v>
      </c>
    </row>
    <row r="93" spans="1:23" x14ac:dyDescent="0.25">
      <c r="A93">
        <v>3692</v>
      </c>
      <c r="B93" t="s">
        <v>43</v>
      </c>
      <c r="C93" t="s">
        <v>24</v>
      </c>
      <c r="D93" t="s">
        <v>44</v>
      </c>
      <c r="E93" t="s">
        <v>38</v>
      </c>
      <c r="F93" t="s">
        <v>39</v>
      </c>
      <c r="G93" t="s">
        <v>27</v>
      </c>
      <c r="H93" t="s">
        <v>40</v>
      </c>
      <c r="I93" s="1">
        <v>44883</v>
      </c>
      <c r="J93" t="s">
        <v>33</v>
      </c>
      <c r="K93">
        <v>2</v>
      </c>
      <c r="L93">
        <v>0.22222222222222221</v>
      </c>
      <c r="O93" t="s">
        <v>30</v>
      </c>
      <c r="P93">
        <v>2022</v>
      </c>
      <c r="Q93">
        <v>59.736843933333297</v>
      </c>
      <c r="R93">
        <v>224.16651296383299</v>
      </c>
      <c r="S93">
        <v>24.907390329314701</v>
      </c>
      <c r="T93">
        <f t="shared" si="2"/>
        <v>49.814780658629552</v>
      </c>
      <c r="U93" s="2">
        <f>IF(C93="WMPC TECH MANAGEMENT OFFICE - LG Contracts (Innovation Implementation)",0,-T93*Distribution!$B$2)</f>
        <v>-2.5654612039194218</v>
      </c>
      <c r="V93" s="2">
        <f>IF(C93="WMPC TECH MANAGEMENT OFFICE - LG Contracts (Innovation Implementation)",0,-SUM(T93:U93)*Distribution!$B$1)</f>
        <v>-0.91191186547590564</v>
      </c>
      <c r="W93" s="2">
        <f t="shared" si="3"/>
        <v>46.337407589234225</v>
      </c>
    </row>
    <row r="94" spans="1:23" x14ac:dyDescent="0.25">
      <c r="A94">
        <v>3692</v>
      </c>
      <c r="B94" t="s">
        <v>43</v>
      </c>
      <c r="C94" t="s">
        <v>24</v>
      </c>
      <c r="D94" t="s">
        <v>44</v>
      </c>
      <c r="E94" t="s">
        <v>38</v>
      </c>
      <c r="F94" t="s">
        <v>39</v>
      </c>
      <c r="G94" t="s">
        <v>27</v>
      </c>
      <c r="H94" t="s">
        <v>40</v>
      </c>
      <c r="I94" s="1">
        <v>44881</v>
      </c>
      <c r="J94" t="s">
        <v>32</v>
      </c>
      <c r="K94">
        <v>2</v>
      </c>
      <c r="L94">
        <v>0.22222222222222221</v>
      </c>
      <c r="O94" t="s">
        <v>30</v>
      </c>
      <c r="P94">
        <v>2022</v>
      </c>
      <c r="Q94">
        <v>59.736843933333297</v>
      </c>
      <c r="R94">
        <v>224.16651296383299</v>
      </c>
      <c r="S94">
        <v>24.907390329314701</v>
      </c>
      <c r="T94">
        <f t="shared" si="2"/>
        <v>49.814780658629552</v>
      </c>
      <c r="U94" s="2">
        <f>IF(C94="WMPC TECH MANAGEMENT OFFICE - LG Contracts (Innovation Implementation)",0,-T94*Distribution!$B$2)</f>
        <v>-2.5654612039194218</v>
      </c>
      <c r="V94" s="2">
        <f>IF(C94="WMPC TECH MANAGEMENT OFFICE - LG Contracts (Innovation Implementation)",0,-SUM(T94:U94)*Distribution!$B$1)</f>
        <v>-0.91191186547590564</v>
      </c>
      <c r="W94" s="2">
        <f t="shared" si="3"/>
        <v>46.337407589234225</v>
      </c>
    </row>
    <row r="95" spans="1:23" x14ac:dyDescent="0.25">
      <c r="A95">
        <v>3692</v>
      </c>
      <c r="B95" t="s">
        <v>43</v>
      </c>
      <c r="C95" t="s">
        <v>24</v>
      </c>
      <c r="D95" t="s">
        <v>44</v>
      </c>
      <c r="E95" t="s">
        <v>38</v>
      </c>
      <c r="F95" t="s">
        <v>39</v>
      </c>
      <c r="G95" t="s">
        <v>27</v>
      </c>
      <c r="H95" t="s">
        <v>40</v>
      </c>
      <c r="I95" s="1">
        <v>44886</v>
      </c>
      <c r="J95" t="s">
        <v>34</v>
      </c>
      <c r="K95">
        <v>2</v>
      </c>
      <c r="L95">
        <v>0.22222222222222221</v>
      </c>
      <c r="O95" t="s">
        <v>30</v>
      </c>
      <c r="P95">
        <v>2022</v>
      </c>
      <c r="Q95">
        <v>59.736843933333297</v>
      </c>
      <c r="R95">
        <v>224.16651296383299</v>
      </c>
      <c r="S95">
        <v>24.907390329314701</v>
      </c>
      <c r="T95">
        <f t="shared" si="2"/>
        <v>49.814780658629552</v>
      </c>
      <c r="U95" s="2">
        <f>IF(C95="WMPC TECH MANAGEMENT OFFICE - LG Contracts (Innovation Implementation)",0,-T95*Distribution!$B$2)</f>
        <v>-2.5654612039194218</v>
      </c>
      <c r="V95" s="2">
        <f>IF(C95="WMPC TECH MANAGEMENT OFFICE - LG Contracts (Innovation Implementation)",0,-SUM(T95:U95)*Distribution!$B$1)</f>
        <v>-0.91191186547590564</v>
      </c>
      <c r="W95" s="2">
        <f t="shared" si="3"/>
        <v>46.337407589234225</v>
      </c>
    </row>
    <row r="96" spans="1:23" x14ac:dyDescent="0.25">
      <c r="A96">
        <v>3692</v>
      </c>
      <c r="B96" t="s">
        <v>43</v>
      </c>
      <c r="C96" t="s">
        <v>24</v>
      </c>
      <c r="D96" t="s">
        <v>44</v>
      </c>
      <c r="E96" t="s">
        <v>38</v>
      </c>
      <c r="F96" t="s">
        <v>39</v>
      </c>
      <c r="G96" t="s">
        <v>27</v>
      </c>
      <c r="H96" t="s">
        <v>40</v>
      </c>
      <c r="I96" s="1">
        <v>44889</v>
      </c>
      <c r="J96" t="s">
        <v>29</v>
      </c>
      <c r="K96">
        <v>2</v>
      </c>
      <c r="L96">
        <v>0.22222222222222221</v>
      </c>
      <c r="O96" t="s">
        <v>30</v>
      </c>
      <c r="P96">
        <v>2022</v>
      </c>
      <c r="Q96">
        <v>59.736843933333297</v>
      </c>
      <c r="R96">
        <v>224.16651296383299</v>
      </c>
      <c r="S96">
        <v>24.907390329314701</v>
      </c>
      <c r="T96">
        <f t="shared" si="2"/>
        <v>49.814780658629552</v>
      </c>
      <c r="U96" s="2">
        <f>IF(C96="WMPC TECH MANAGEMENT OFFICE - LG Contracts (Innovation Implementation)",0,-T96*Distribution!$B$2)</f>
        <v>-2.5654612039194218</v>
      </c>
      <c r="V96" s="2">
        <f>IF(C96="WMPC TECH MANAGEMENT OFFICE - LG Contracts (Innovation Implementation)",0,-SUM(T96:U96)*Distribution!$B$1)</f>
        <v>-0.91191186547590564</v>
      </c>
      <c r="W96" s="2">
        <f t="shared" si="3"/>
        <v>46.337407589234225</v>
      </c>
    </row>
    <row r="97" spans="1:23" x14ac:dyDescent="0.25">
      <c r="A97">
        <v>3692</v>
      </c>
      <c r="B97" t="s">
        <v>43</v>
      </c>
      <c r="C97" t="s">
        <v>24</v>
      </c>
      <c r="D97" t="s">
        <v>44</v>
      </c>
      <c r="E97" t="s">
        <v>38</v>
      </c>
      <c r="F97" t="s">
        <v>39</v>
      </c>
      <c r="G97" t="s">
        <v>27</v>
      </c>
      <c r="H97" t="s">
        <v>40</v>
      </c>
      <c r="I97" s="1">
        <v>44890</v>
      </c>
      <c r="J97" t="s">
        <v>33</v>
      </c>
      <c r="K97">
        <v>2</v>
      </c>
      <c r="L97">
        <v>0.22222222222222221</v>
      </c>
      <c r="O97" t="s">
        <v>30</v>
      </c>
      <c r="P97">
        <v>2022</v>
      </c>
      <c r="Q97">
        <v>59.736843933333297</v>
      </c>
      <c r="R97">
        <v>224.16651296383299</v>
      </c>
      <c r="S97">
        <v>24.907390329314701</v>
      </c>
      <c r="T97">
        <f t="shared" si="2"/>
        <v>49.814780658629552</v>
      </c>
      <c r="U97" s="2">
        <f>IF(C97="WMPC TECH MANAGEMENT OFFICE - LG Contracts (Innovation Implementation)",0,-T97*Distribution!$B$2)</f>
        <v>-2.5654612039194218</v>
      </c>
      <c r="V97" s="2">
        <f>IF(C97="WMPC TECH MANAGEMENT OFFICE - LG Contracts (Innovation Implementation)",0,-SUM(T97:U97)*Distribution!$B$1)</f>
        <v>-0.91191186547590564</v>
      </c>
      <c r="W97" s="2">
        <f t="shared" si="3"/>
        <v>46.337407589234225</v>
      </c>
    </row>
    <row r="98" spans="1:23" x14ac:dyDescent="0.25">
      <c r="A98">
        <v>3692</v>
      </c>
      <c r="B98" t="s">
        <v>43</v>
      </c>
      <c r="C98" t="s">
        <v>24</v>
      </c>
      <c r="D98" t="s">
        <v>44</v>
      </c>
      <c r="E98" t="s">
        <v>38</v>
      </c>
      <c r="F98" t="s">
        <v>39</v>
      </c>
      <c r="G98" t="s">
        <v>27</v>
      </c>
      <c r="H98" t="s">
        <v>40</v>
      </c>
      <c r="I98" s="1">
        <v>44888</v>
      </c>
      <c r="J98" t="s">
        <v>32</v>
      </c>
      <c r="K98">
        <v>2</v>
      </c>
      <c r="L98">
        <v>0.22222222222222221</v>
      </c>
      <c r="O98" t="s">
        <v>30</v>
      </c>
      <c r="P98">
        <v>2022</v>
      </c>
      <c r="Q98">
        <v>59.736843933333297</v>
      </c>
      <c r="R98">
        <v>224.16651296383299</v>
      </c>
      <c r="S98">
        <v>24.907390329314701</v>
      </c>
      <c r="T98">
        <f t="shared" si="2"/>
        <v>49.814780658629552</v>
      </c>
      <c r="U98" s="2">
        <f>IF(C98="WMPC TECH MANAGEMENT OFFICE - LG Contracts (Innovation Implementation)",0,-T98*Distribution!$B$2)</f>
        <v>-2.5654612039194218</v>
      </c>
      <c r="V98" s="2">
        <f>IF(C98="WMPC TECH MANAGEMENT OFFICE - LG Contracts (Innovation Implementation)",0,-SUM(T98:U98)*Distribution!$B$1)</f>
        <v>-0.91191186547590564</v>
      </c>
      <c r="W98" s="2">
        <f t="shared" si="3"/>
        <v>46.337407589234225</v>
      </c>
    </row>
    <row r="99" spans="1:23" x14ac:dyDescent="0.25">
      <c r="A99">
        <v>3692</v>
      </c>
      <c r="B99" t="s">
        <v>43</v>
      </c>
      <c r="C99" t="s">
        <v>24</v>
      </c>
      <c r="D99" t="s">
        <v>44</v>
      </c>
      <c r="E99" t="s">
        <v>38</v>
      </c>
      <c r="F99" t="s">
        <v>39</v>
      </c>
      <c r="G99" t="s">
        <v>27</v>
      </c>
      <c r="H99" t="s">
        <v>40</v>
      </c>
      <c r="I99" s="1">
        <v>44894</v>
      </c>
      <c r="J99" t="s">
        <v>31</v>
      </c>
      <c r="K99">
        <v>2</v>
      </c>
      <c r="L99">
        <v>0.22222222222222221</v>
      </c>
      <c r="O99" t="s">
        <v>30</v>
      </c>
      <c r="P99">
        <v>2022</v>
      </c>
      <c r="Q99">
        <v>59.736843933333297</v>
      </c>
      <c r="R99">
        <v>224.16651296383299</v>
      </c>
      <c r="S99">
        <v>24.907390329314701</v>
      </c>
      <c r="T99">
        <f t="shared" si="2"/>
        <v>49.814780658629552</v>
      </c>
      <c r="U99" s="2">
        <f>IF(C99="WMPC TECH MANAGEMENT OFFICE - LG Contracts (Innovation Implementation)",0,-T99*Distribution!$B$2)</f>
        <v>-2.5654612039194218</v>
      </c>
      <c r="V99" s="2">
        <f>IF(C99="WMPC TECH MANAGEMENT OFFICE - LG Contracts (Innovation Implementation)",0,-SUM(T99:U99)*Distribution!$B$1)</f>
        <v>-0.91191186547590564</v>
      </c>
      <c r="W99" s="2">
        <f t="shared" si="3"/>
        <v>46.337407589234225</v>
      </c>
    </row>
    <row r="100" spans="1:23" x14ac:dyDescent="0.25">
      <c r="A100">
        <v>3692</v>
      </c>
      <c r="B100" t="s">
        <v>43</v>
      </c>
      <c r="C100" t="s">
        <v>24</v>
      </c>
      <c r="D100" t="s">
        <v>44</v>
      </c>
      <c r="E100" t="s">
        <v>38</v>
      </c>
      <c r="F100" t="s">
        <v>39</v>
      </c>
      <c r="G100" t="s">
        <v>27</v>
      </c>
      <c r="H100" t="s">
        <v>40</v>
      </c>
      <c r="I100" s="1">
        <v>44893</v>
      </c>
      <c r="J100" t="s">
        <v>34</v>
      </c>
      <c r="K100">
        <v>2</v>
      </c>
      <c r="L100">
        <v>0.22222222222222221</v>
      </c>
      <c r="O100" t="s">
        <v>30</v>
      </c>
      <c r="P100">
        <v>2022</v>
      </c>
      <c r="Q100">
        <v>59.736843933333297</v>
      </c>
      <c r="R100">
        <v>224.16651296383299</v>
      </c>
      <c r="S100">
        <v>24.907390329314701</v>
      </c>
      <c r="T100">
        <f t="shared" si="2"/>
        <v>49.814780658629552</v>
      </c>
      <c r="U100" s="2">
        <f>IF(C100="WMPC TECH MANAGEMENT OFFICE - LG Contracts (Innovation Implementation)",0,-T100*Distribution!$B$2)</f>
        <v>-2.5654612039194218</v>
      </c>
      <c r="V100" s="2">
        <f>IF(C100="WMPC TECH MANAGEMENT OFFICE - LG Contracts (Innovation Implementation)",0,-SUM(T100:U100)*Distribution!$B$1)</f>
        <v>-0.91191186547590564</v>
      </c>
      <c r="W100" s="2">
        <f t="shared" si="3"/>
        <v>46.337407589234225</v>
      </c>
    </row>
    <row r="101" spans="1:23" x14ac:dyDescent="0.25">
      <c r="A101">
        <v>3711</v>
      </c>
      <c r="B101" t="s">
        <v>43</v>
      </c>
      <c r="C101" t="s">
        <v>24</v>
      </c>
      <c r="D101" t="s">
        <v>44</v>
      </c>
      <c r="E101" t="s">
        <v>45</v>
      </c>
      <c r="F101" t="s">
        <v>46</v>
      </c>
      <c r="G101" t="s">
        <v>27</v>
      </c>
      <c r="H101" t="s">
        <v>40</v>
      </c>
      <c r="I101" s="1">
        <v>44872</v>
      </c>
      <c r="J101" t="str">
        <f>TEXT(I101,"DDD")</f>
        <v>Mon</v>
      </c>
      <c r="K101">
        <v>9</v>
      </c>
      <c r="L101">
        <v>1</v>
      </c>
      <c r="O101" t="s">
        <v>30</v>
      </c>
      <c r="P101">
        <v>2022</v>
      </c>
      <c r="Q101">
        <v>59.736843933333297</v>
      </c>
      <c r="R101">
        <v>224.16651296383299</v>
      </c>
      <c r="S101">
        <v>24.907390329314701</v>
      </c>
      <c r="T101">
        <f t="shared" si="2"/>
        <v>224.16651296383299</v>
      </c>
      <c r="U101" s="2">
        <f>IF(C101="WMPC TECH MANAGEMENT OFFICE - LG Contracts (Innovation Implementation)",0,-T101*Distribution!$B$2)</f>
        <v>-11.544575417637398</v>
      </c>
      <c r="V101" s="2">
        <f>IF(C101="WMPC TECH MANAGEMENT OFFICE - LG Contracts (Innovation Implementation)",0,-SUM(T101:U101)*Distribution!$B$1)</f>
        <v>-4.1036033946415751</v>
      </c>
      <c r="W101" s="2">
        <f t="shared" si="3"/>
        <v>208.51833415155403</v>
      </c>
    </row>
    <row r="102" spans="1:23" x14ac:dyDescent="0.25">
      <c r="A102">
        <v>3711</v>
      </c>
      <c r="B102" t="s">
        <v>43</v>
      </c>
      <c r="C102" t="s">
        <v>24</v>
      </c>
      <c r="D102" t="s">
        <v>44</v>
      </c>
      <c r="E102" t="s">
        <v>45</v>
      </c>
      <c r="F102" t="s">
        <v>46</v>
      </c>
      <c r="G102" t="s">
        <v>27</v>
      </c>
      <c r="H102" t="s">
        <v>40</v>
      </c>
      <c r="I102" s="1">
        <v>44873</v>
      </c>
      <c r="J102" t="str">
        <f>TEXT(I102,"DDD")</f>
        <v>Tue</v>
      </c>
      <c r="K102">
        <v>9</v>
      </c>
      <c r="L102">
        <v>1</v>
      </c>
      <c r="O102" t="s">
        <v>30</v>
      </c>
      <c r="P102">
        <v>2022</v>
      </c>
      <c r="Q102">
        <v>59.736843933333297</v>
      </c>
      <c r="R102">
        <v>224.16651296383299</v>
      </c>
      <c r="S102">
        <v>24.907390329314701</v>
      </c>
      <c r="T102">
        <f t="shared" si="2"/>
        <v>224.16651296383299</v>
      </c>
      <c r="U102" s="2">
        <f>IF(C102="WMPC TECH MANAGEMENT OFFICE - LG Contracts (Innovation Implementation)",0,-T102*Distribution!$B$2)</f>
        <v>-11.544575417637398</v>
      </c>
      <c r="V102" s="2">
        <f>IF(C102="WMPC TECH MANAGEMENT OFFICE - LG Contracts (Innovation Implementation)",0,-SUM(T102:U102)*Distribution!$B$1)</f>
        <v>-4.1036033946415751</v>
      </c>
      <c r="W102" s="2">
        <f t="shared" si="3"/>
        <v>208.51833415155403</v>
      </c>
    </row>
    <row r="103" spans="1:23" x14ac:dyDescent="0.25">
      <c r="A103">
        <v>3692</v>
      </c>
      <c r="B103" t="s">
        <v>43</v>
      </c>
      <c r="C103" t="s">
        <v>24</v>
      </c>
      <c r="D103" t="s">
        <v>44</v>
      </c>
      <c r="E103" t="s">
        <v>45</v>
      </c>
      <c r="F103" t="s">
        <v>46</v>
      </c>
      <c r="G103" t="s">
        <v>27</v>
      </c>
      <c r="H103" t="s">
        <v>40</v>
      </c>
      <c r="I103" s="1">
        <v>44868</v>
      </c>
      <c r="J103" t="s">
        <v>29</v>
      </c>
      <c r="K103">
        <v>9</v>
      </c>
      <c r="L103">
        <v>1</v>
      </c>
      <c r="O103" t="s">
        <v>30</v>
      </c>
      <c r="P103">
        <v>2022</v>
      </c>
      <c r="Q103">
        <v>59.736843933333297</v>
      </c>
      <c r="R103">
        <v>224.16651296383299</v>
      </c>
      <c r="S103">
        <v>24.907390329314701</v>
      </c>
      <c r="T103">
        <f t="shared" si="2"/>
        <v>224.16651296383299</v>
      </c>
      <c r="U103" s="2">
        <f>IF(C103="WMPC TECH MANAGEMENT OFFICE - LG Contracts (Innovation Implementation)",0,-T103*Distribution!$B$2)</f>
        <v>-11.544575417637398</v>
      </c>
      <c r="V103" s="2">
        <f>IF(C103="WMPC TECH MANAGEMENT OFFICE - LG Contracts (Innovation Implementation)",0,-SUM(T103:U103)*Distribution!$B$1)</f>
        <v>-4.1036033946415751</v>
      </c>
      <c r="W103" s="2">
        <f t="shared" si="3"/>
        <v>208.51833415155403</v>
      </c>
    </row>
    <row r="104" spans="1:23" x14ac:dyDescent="0.25">
      <c r="A104">
        <v>3692</v>
      </c>
      <c r="B104" t="s">
        <v>43</v>
      </c>
      <c r="C104" t="s">
        <v>24</v>
      </c>
      <c r="D104" t="s">
        <v>44</v>
      </c>
      <c r="E104" t="s">
        <v>45</v>
      </c>
      <c r="F104" t="s">
        <v>46</v>
      </c>
      <c r="G104" t="s">
        <v>27</v>
      </c>
      <c r="H104" t="s">
        <v>40</v>
      </c>
      <c r="I104" s="1">
        <v>44869</v>
      </c>
      <c r="J104" t="s">
        <v>33</v>
      </c>
      <c r="K104">
        <v>9</v>
      </c>
      <c r="L104">
        <v>1</v>
      </c>
      <c r="O104" t="s">
        <v>30</v>
      </c>
      <c r="P104">
        <v>2022</v>
      </c>
      <c r="Q104">
        <v>59.736843933333297</v>
      </c>
      <c r="R104">
        <v>224.16651296383299</v>
      </c>
      <c r="S104">
        <v>24.907390329314701</v>
      </c>
      <c r="T104">
        <f t="shared" si="2"/>
        <v>224.16651296383299</v>
      </c>
      <c r="U104" s="2">
        <f>IF(C104="WMPC TECH MANAGEMENT OFFICE - LG Contracts (Innovation Implementation)",0,-T104*Distribution!$B$2)</f>
        <v>-11.544575417637398</v>
      </c>
      <c r="V104" s="2">
        <f>IF(C104="WMPC TECH MANAGEMENT OFFICE - LG Contracts (Innovation Implementation)",0,-SUM(T104:U104)*Distribution!$B$1)</f>
        <v>-4.1036033946415751</v>
      </c>
      <c r="W104" s="2">
        <f t="shared" si="3"/>
        <v>208.51833415155403</v>
      </c>
    </row>
    <row r="105" spans="1:23" x14ac:dyDescent="0.25">
      <c r="A105">
        <v>3692</v>
      </c>
      <c r="B105" t="s">
        <v>43</v>
      </c>
      <c r="C105" t="s">
        <v>24</v>
      </c>
      <c r="D105" t="s">
        <v>44</v>
      </c>
      <c r="E105" t="s">
        <v>47</v>
      </c>
      <c r="F105" t="s">
        <v>47</v>
      </c>
      <c r="G105" t="s">
        <v>27</v>
      </c>
      <c r="H105" t="s">
        <v>48</v>
      </c>
      <c r="I105" s="1">
        <v>44867</v>
      </c>
      <c r="J105" t="s">
        <v>32</v>
      </c>
      <c r="K105">
        <v>4.2</v>
      </c>
      <c r="L105">
        <v>0.5</v>
      </c>
      <c r="O105" t="s">
        <v>30</v>
      </c>
      <c r="P105">
        <v>2022</v>
      </c>
      <c r="Q105">
        <v>59.736843933333297</v>
      </c>
      <c r="R105">
        <v>1556</v>
      </c>
      <c r="S105">
        <v>185.23809523809524</v>
      </c>
      <c r="T105">
        <f t="shared" si="2"/>
        <v>778</v>
      </c>
      <c r="U105" s="2">
        <f>IF(C105="WMPC TECH MANAGEMENT OFFICE - LG Contracts (Innovation Implementation)",0,-T105*Distribution!$B$2)</f>
        <v>-40.067</v>
      </c>
      <c r="V105" s="2">
        <f>IF(C105="WMPC TECH MANAGEMENT OFFICE - LG Contracts (Innovation Implementation)",0,-SUM(T105:U105)*Distribution!$B$1)</f>
        <v>-14.242106900000001</v>
      </c>
      <c r="W105" s="2">
        <f t="shared" si="3"/>
        <v>723.69089310000004</v>
      </c>
    </row>
    <row r="106" spans="1:23" x14ac:dyDescent="0.25">
      <c r="A106">
        <v>3692</v>
      </c>
      <c r="B106" t="s">
        <v>43</v>
      </c>
      <c r="C106" t="s">
        <v>24</v>
      </c>
      <c r="D106" t="s">
        <v>44</v>
      </c>
      <c r="E106" t="s">
        <v>47</v>
      </c>
      <c r="F106" t="s">
        <v>47</v>
      </c>
      <c r="G106" t="s">
        <v>27</v>
      </c>
      <c r="H106" t="s">
        <v>48</v>
      </c>
      <c r="I106" s="1">
        <v>44866</v>
      </c>
      <c r="J106" t="s">
        <v>31</v>
      </c>
      <c r="K106">
        <v>4.2</v>
      </c>
      <c r="L106">
        <v>0.5</v>
      </c>
      <c r="O106" t="s">
        <v>30</v>
      </c>
      <c r="P106">
        <v>2022</v>
      </c>
      <c r="Q106">
        <v>59.736843933333297</v>
      </c>
      <c r="R106">
        <v>1556</v>
      </c>
      <c r="S106">
        <v>185.23809523809524</v>
      </c>
      <c r="T106">
        <f t="shared" si="2"/>
        <v>778</v>
      </c>
      <c r="U106" s="2">
        <f>IF(C106="WMPC TECH MANAGEMENT OFFICE - LG Contracts (Innovation Implementation)",0,-T106*Distribution!$B$2)</f>
        <v>-40.067</v>
      </c>
      <c r="V106" s="2">
        <f>IF(C106="WMPC TECH MANAGEMENT OFFICE - LG Contracts (Innovation Implementation)",0,-SUM(T106:U106)*Distribution!$B$1)</f>
        <v>-14.242106900000001</v>
      </c>
      <c r="W106" s="2">
        <f t="shared" si="3"/>
        <v>723.69089310000004</v>
      </c>
    </row>
    <row r="107" spans="1:23" x14ac:dyDescent="0.25">
      <c r="A107">
        <v>3692</v>
      </c>
      <c r="B107" t="s">
        <v>43</v>
      </c>
      <c r="C107" t="s">
        <v>24</v>
      </c>
      <c r="D107" t="s">
        <v>44</v>
      </c>
      <c r="E107" t="s">
        <v>47</v>
      </c>
      <c r="F107" t="s">
        <v>47</v>
      </c>
      <c r="G107" t="s">
        <v>27</v>
      </c>
      <c r="H107" t="s">
        <v>48</v>
      </c>
      <c r="I107" s="1">
        <v>44869</v>
      </c>
      <c r="J107" t="s">
        <v>33</v>
      </c>
      <c r="K107">
        <v>4.2</v>
      </c>
      <c r="L107">
        <v>0.5</v>
      </c>
      <c r="O107" t="s">
        <v>30</v>
      </c>
      <c r="P107">
        <v>2022</v>
      </c>
      <c r="Q107">
        <v>59.736843933333297</v>
      </c>
      <c r="R107">
        <v>1556</v>
      </c>
      <c r="S107">
        <v>185.23809523809524</v>
      </c>
      <c r="T107">
        <f t="shared" si="2"/>
        <v>778</v>
      </c>
      <c r="U107" s="2">
        <f>IF(C107="WMPC TECH MANAGEMENT OFFICE - LG Contracts (Innovation Implementation)",0,-T107*Distribution!$B$2)</f>
        <v>-40.067</v>
      </c>
      <c r="V107" s="2">
        <f>IF(C107="WMPC TECH MANAGEMENT OFFICE - LG Contracts (Innovation Implementation)",0,-SUM(T107:U107)*Distribution!$B$1)</f>
        <v>-14.242106900000001</v>
      </c>
      <c r="W107" s="2">
        <f t="shared" si="3"/>
        <v>723.69089310000004</v>
      </c>
    </row>
    <row r="108" spans="1:23" x14ac:dyDescent="0.25">
      <c r="A108">
        <v>3692</v>
      </c>
      <c r="B108" t="s">
        <v>43</v>
      </c>
      <c r="C108" t="s">
        <v>24</v>
      </c>
      <c r="D108" t="s">
        <v>44</v>
      </c>
      <c r="E108" t="s">
        <v>47</v>
      </c>
      <c r="F108" t="s">
        <v>47</v>
      </c>
      <c r="G108" t="s">
        <v>27</v>
      </c>
      <c r="H108" t="s">
        <v>48</v>
      </c>
      <c r="I108" s="1">
        <v>44868</v>
      </c>
      <c r="J108" t="s">
        <v>29</v>
      </c>
      <c r="K108">
        <v>4.2</v>
      </c>
      <c r="L108">
        <v>0.5</v>
      </c>
      <c r="O108" t="s">
        <v>30</v>
      </c>
      <c r="P108">
        <v>2022</v>
      </c>
      <c r="Q108">
        <v>59.736843933333297</v>
      </c>
      <c r="R108">
        <v>1556</v>
      </c>
      <c r="S108">
        <v>185.23809523809524</v>
      </c>
      <c r="T108">
        <f t="shared" si="2"/>
        <v>778</v>
      </c>
      <c r="U108" s="2">
        <f>IF(C108="WMPC TECH MANAGEMENT OFFICE - LG Contracts (Innovation Implementation)",0,-T108*Distribution!$B$2)</f>
        <v>-40.067</v>
      </c>
      <c r="V108" s="2">
        <f>IF(C108="WMPC TECH MANAGEMENT OFFICE - LG Contracts (Innovation Implementation)",0,-SUM(T108:U108)*Distribution!$B$1)</f>
        <v>-14.242106900000001</v>
      </c>
      <c r="W108" s="2">
        <f t="shared" si="3"/>
        <v>723.69089310000004</v>
      </c>
    </row>
    <row r="109" spans="1:23" x14ac:dyDescent="0.25">
      <c r="A109">
        <v>3692</v>
      </c>
      <c r="B109" t="s">
        <v>43</v>
      </c>
      <c r="C109" t="s">
        <v>24</v>
      </c>
      <c r="D109" t="s">
        <v>44</v>
      </c>
      <c r="E109" t="s">
        <v>47</v>
      </c>
      <c r="F109" t="s">
        <v>47</v>
      </c>
      <c r="G109" t="s">
        <v>27</v>
      </c>
      <c r="H109" t="s">
        <v>48</v>
      </c>
      <c r="I109" s="1">
        <v>44874</v>
      </c>
      <c r="J109" t="s">
        <v>32</v>
      </c>
      <c r="K109">
        <v>4.2</v>
      </c>
      <c r="L109">
        <v>0.5</v>
      </c>
      <c r="O109" t="s">
        <v>30</v>
      </c>
      <c r="P109">
        <v>2022</v>
      </c>
      <c r="Q109">
        <v>59.736843933333297</v>
      </c>
      <c r="R109">
        <v>1556</v>
      </c>
      <c r="S109">
        <v>185.23809523809524</v>
      </c>
      <c r="T109">
        <f t="shared" si="2"/>
        <v>778</v>
      </c>
      <c r="U109" s="2">
        <f>IF(C109="WMPC TECH MANAGEMENT OFFICE - LG Contracts (Innovation Implementation)",0,-T109*Distribution!$B$2)</f>
        <v>-40.067</v>
      </c>
      <c r="V109" s="2">
        <f>IF(C109="WMPC TECH MANAGEMENT OFFICE - LG Contracts (Innovation Implementation)",0,-SUM(T109:U109)*Distribution!$B$1)</f>
        <v>-14.242106900000001</v>
      </c>
      <c r="W109" s="2">
        <f t="shared" si="3"/>
        <v>723.69089310000004</v>
      </c>
    </row>
    <row r="110" spans="1:23" x14ac:dyDescent="0.25">
      <c r="A110">
        <v>3692</v>
      </c>
      <c r="B110" t="s">
        <v>43</v>
      </c>
      <c r="C110" t="s">
        <v>24</v>
      </c>
      <c r="D110" t="s">
        <v>44</v>
      </c>
      <c r="E110" t="s">
        <v>47</v>
      </c>
      <c r="F110" t="s">
        <v>47</v>
      </c>
      <c r="G110" t="s">
        <v>27</v>
      </c>
      <c r="H110" t="s">
        <v>48</v>
      </c>
      <c r="I110" s="1">
        <v>44873</v>
      </c>
      <c r="J110" t="s">
        <v>31</v>
      </c>
      <c r="K110">
        <v>4.2</v>
      </c>
      <c r="L110">
        <v>0.5</v>
      </c>
      <c r="O110" t="s">
        <v>30</v>
      </c>
      <c r="P110">
        <v>2022</v>
      </c>
      <c r="Q110">
        <v>59.736843933333297</v>
      </c>
      <c r="R110">
        <v>1556</v>
      </c>
      <c r="S110">
        <v>185.23809523809524</v>
      </c>
      <c r="T110">
        <f t="shared" si="2"/>
        <v>778</v>
      </c>
      <c r="U110" s="2">
        <f>IF(C110="WMPC TECH MANAGEMENT OFFICE - LG Contracts (Innovation Implementation)",0,-T110*Distribution!$B$2)</f>
        <v>-40.067</v>
      </c>
      <c r="V110" s="2">
        <f>IF(C110="WMPC TECH MANAGEMENT OFFICE - LG Contracts (Innovation Implementation)",0,-SUM(T110:U110)*Distribution!$B$1)</f>
        <v>-14.242106900000001</v>
      </c>
      <c r="W110" s="2">
        <f t="shared" si="3"/>
        <v>723.69089310000004</v>
      </c>
    </row>
    <row r="111" spans="1:23" x14ac:dyDescent="0.25">
      <c r="A111">
        <v>3692</v>
      </c>
      <c r="B111" t="s">
        <v>43</v>
      </c>
      <c r="C111" t="s">
        <v>24</v>
      </c>
      <c r="D111" t="s">
        <v>44</v>
      </c>
      <c r="E111" t="s">
        <v>47</v>
      </c>
      <c r="F111" t="s">
        <v>47</v>
      </c>
      <c r="G111" t="s">
        <v>27</v>
      </c>
      <c r="H111" t="s">
        <v>48</v>
      </c>
      <c r="I111" s="1">
        <v>44872</v>
      </c>
      <c r="J111" t="s">
        <v>34</v>
      </c>
      <c r="K111">
        <v>4.2</v>
      </c>
      <c r="L111">
        <v>0.5</v>
      </c>
      <c r="O111" t="s">
        <v>30</v>
      </c>
      <c r="P111">
        <v>2022</v>
      </c>
      <c r="Q111">
        <v>59.736843933333297</v>
      </c>
      <c r="R111">
        <v>1556</v>
      </c>
      <c r="S111">
        <v>185.23809523809524</v>
      </c>
      <c r="T111">
        <f t="shared" si="2"/>
        <v>778</v>
      </c>
      <c r="U111" s="2">
        <f>IF(C111="WMPC TECH MANAGEMENT OFFICE - LG Contracts (Innovation Implementation)",0,-T111*Distribution!$B$2)</f>
        <v>-40.067</v>
      </c>
      <c r="V111" s="2">
        <f>IF(C111="WMPC TECH MANAGEMENT OFFICE - LG Contracts (Innovation Implementation)",0,-SUM(T111:U111)*Distribution!$B$1)</f>
        <v>-14.242106900000001</v>
      </c>
      <c r="W111" s="2">
        <f t="shared" si="3"/>
        <v>723.69089310000004</v>
      </c>
    </row>
    <row r="112" spans="1:23" x14ac:dyDescent="0.25">
      <c r="A112">
        <v>3692</v>
      </c>
      <c r="B112" t="s">
        <v>43</v>
      </c>
      <c r="C112" t="s">
        <v>24</v>
      </c>
      <c r="D112" t="s">
        <v>44</v>
      </c>
      <c r="E112" t="s">
        <v>47</v>
      </c>
      <c r="F112" t="s">
        <v>47</v>
      </c>
      <c r="G112" t="s">
        <v>27</v>
      </c>
      <c r="H112" t="s">
        <v>48</v>
      </c>
      <c r="I112" s="1">
        <v>44875</v>
      </c>
      <c r="J112" t="s">
        <v>29</v>
      </c>
      <c r="K112">
        <v>4.2</v>
      </c>
      <c r="L112">
        <v>0.5</v>
      </c>
      <c r="O112" t="s">
        <v>30</v>
      </c>
      <c r="P112">
        <v>2022</v>
      </c>
      <c r="Q112">
        <v>59.736843933333297</v>
      </c>
      <c r="R112">
        <v>1556</v>
      </c>
      <c r="S112">
        <v>185.23809523809524</v>
      </c>
      <c r="T112">
        <f t="shared" si="2"/>
        <v>778</v>
      </c>
      <c r="U112" s="2">
        <f>IF(C112="WMPC TECH MANAGEMENT OFFICE - LG Contracts (Innovation Implementation)",0,-T112*Distribution!$B$2)</f>
        <v>-40.067</v>
      </c>
      <c r="V112" s="2">
        <f>IF(C112="WMPC TECH MANAGEMENT OFFICE - LG Contracts (Innovation Implementation)",0,-SUM(T112:U112)*Distribution!$B$1)</f>
        <v>-14.242106900000001</v>
      </c>
      <c r="W112" s="2">
        <f t="shared" si="3"/>
        <v>723.69089310000004</v>
      </c>
    </row>
    <row r="113" spans="1:23" x14ac:dyDescent="0.25">
      <c r="A113">
        <v>3692</v>
      </c>
      <c r="B113" t="s">
        <v>43</v>
      </c>
      <c r="C113" t="s">
        <v>24</v>
      </c>
      <c r="D113" t="s">
        <v>44</v>
      </c>
      <c r="E113" t="s">
        <v>47</v>
      </c>
      <c r="F113" t="s">
        <v>47</v>
      </c>
      <c r="G113" t="s">
        <v>27</v>
      </c>
      <c r="H113" t="s">
        <v>48</v>
      </c>
      <c r="I113" s="1">
        <v>44876</v>
      </c>
      <c r="J113" t="s">
        <v>33</v>
      </c>
      <c r="K113">
        <v>4.2</v>
      </c>
      <c r="L113">
        <v>0.5</v>
      </c>
      <c r="O113" t="s">
        <v>30</v>
      </c>
      <c r="P113">
        <v>2022</v>
      </c>
      <c r="Q113">
        <v>59.736843933333297</v>
      </c>
      <c r="R113">
        <v>1556</v>
      </c>
      <c r="S113">
        <v>185.23809523809524</v>
      </c>
      <c r="T113">
        <f t="shared" si="2"/>
        <v>778</v>
      </c>
      <c r="U113" s="2">
        <f>IF(C113="WMPC TECH MANAGEMENT OFFICE - LG Contracts (Innovation Implementation)",0,-T113*Distribution!$B$2)</f>
        <v>-40.067</v>
      </c>
      <c r="V113" s="2">
        <f>IF(C113="WMPC TECH MANAGEMENT OFFICE - LG Contracts (Innovation Implementation)",0,-SUM(T113:U113)*Distribution!$B$1)</f>
        <v>-14.242106900000001</v>
      </c>
      <c r="W113" s="2">
        <f t="shared" si="3"/>
        <v>723.69089310000004</v>
      </c>
    </row>
    <row r="114" spans="1:23" x14ac:dyDescent="0.25">
      <c r="A114">
        <v>3692</v>
      </c>
      <c r="B114" t="s">
        <v>43</v>
      </c>
      <c r="C114" t="s">
        <v>24</v>
      </c>
      <c r="D114" t="s">
        <v>44</v>
      </c>
      <c r="E114" t="s">
        <v>47</v>
      </c>
      <c r="F114" t="s">
        <v>47</v>
      </c>
      <c r="G114" t="s">
        <v>27</v>
      </c>
      <c r="H114" t="s">
        <v>48</v>
      </c>
      <c r="I114" s="1">
        <v>44883</v>
      </c>
      <c r="J114" t="s">
        <v>33</v>
      </c>
      <c r="K114">
        <v>4.2</v>
      </c>
      <c r="L114">
        <v>0.5</v>
      </c>
      <c r="O114" t="s">
        <v>30</v>
      </c>
      <c r="P114">
        <v>2022</v>
      </c>
      <c r="Q114">
        <v>59.736843933333297</v>
      </c>
      <c r="R114">
        <v>1556</v>
      </c>
      <c r="S114">
        <v>185.23809523809524</v>
      </c>
      <c r="T114">
        <f t="shared" si="2"/>
        <v>778</v>
      </c>
      <c r="U114" s="2">
        <f>IF(C114="WMPC TECH MANAGEMENT OFFICE - LG Contracts (Innovation Implementation)",0,-T114*Distribution!$B$2)</f>
        <v>-40.067</v>
      </c>
      <c r="V114" s="2">
        <f>IF(C114="WMPC TECH MANAGEMENT OFFICE - LG Contracts (Innovation Implementation)",0,-SUM(T114:U114)*Distribution!$B$1)</f>
        <v>-14.242106900000001</v>
      </c>
      <c r="W114" s="2">
        <f t="shared" si="3"/>
        <v>723.69089310000004</v>
      </c>
    </row>
    <row r="115" spans="1:23" x14ac:dyDescent="0.25">
      <c r="A115">
        <v>3692</v>
      </c>
      <c r="B115" t="s">
        <v>43</v>
      </c>
      <c r="C115" t="s">
        <v>24</v>
      </c>
      <c r="D115" t="s">
        <v>44</v>
      </c>
      <c r="E115" t="s">
        <v>47</v>
      </c>
      <c r="F115" t="s">
        <v>47</v>
      </c>
      <c r="G115" t="s">
        <v>27</v>
      </c>
      <c r="H115" t="s">
        <v>48</v>
      </c>
      <c r="I115" s="1">
        <v>44882</v>
      </c>
      <c r="J115" t="s">
        <v>29</v>
      </c>
      <c r="K115">
        <v>4.2</v>
      </c>
      <c r="L115">
        <v>0.5</v>
      </c>
      <c r="O115" t="s">
        <v>30</v>
      </c>
      <c r="P115">
        <v>2022</v>
      </c>
      <c r="Q115">
        <v>59.736843933333297</v>
      </c>
      <c r="R115">
        <v>1556</v>
      </c>
      <c r="S115">
        <v>185.23809523809524</v>
      </c>
      <c r="T115">
        <f t="shared" si="2"/>
        <v>778</v>
      </c>
      <c r="U115" s="2">
        <f>IF(C115="WMPC TECH MANAGEMENT OFFICE - LG Contracts (Innovation Implementation)",0,-T115*Distribution!$B$2)</f>
        <v>-40.067</v>
      </c>
      <c r="V115" s="2">
        <f>IF(C115="WMPC TECH MANAGEMENT OFFICE - LG Contracts (Innovation Implementation)",0,-SUM(T115:U115)*Distribution!$B$1)</f>
        <v>-14.242106900000001</v>
      </c>
      <c r="W115" s="2">
        <f t="shared" si="3"/>
        <v>723.69089310000004</v>
      </c>
    </row>
    <row r="116" spans="1:23" x14ac:dyDescent="0.25">
      <c r="A116">
        <v>3692</v>
      </c>
      <c r="B116" t="s">
        <v>43</v>
      </c>
      <c r="C116" t="s">
        <v>24</v>
      </c>
      <c r="D116" t="s">
        <v>44</v>
      </c>
      <c r="E116" t="s">
        <v>47</v>
      </c>
      <c r="F116" t="s">
        <v>47</v>
      </c>
      <c r="G116" t="s">
        <v>27</v>
      </c>
      <c r="H116" t="s">
        <v>48</v>
      </c>
      <c r="I116" s="1">
        <v>44881</v>
      </c>
      <c r="J116" t="s">
        <v>32</v>
      </c>
      <c r="K116">
        <v>4.2</v>
      </c>
      <c r="L116">
        <v>0.5</v>
      </c>
      <c r="O116" t="s">
        <v>30</v>
      </c>
      <c r="P116">
        <v>2022</v>
      </c>
      <c r="Q116">
        <v>59.736843933333297</v>
      </c>
      <c r="R116">
        <v>1556</v>
      </c>
      <c r="S116">
        <v>185.23809523809524</v>
      </c>
      <c r="T116">
        <f t="shared" si="2"/>
        <v>778</v>
      </c>
      <c r="U116" s="2">
        <f>IF(C116="WMPC TECH MANAGEMENT OFFICE - LG Contracts (Innovation Implementation)",0,-T116*Distribution!$B$2)</f>
        <v>-40.067</v>
      </c>
      <c r="V116" s="2">
        <f>IF(C116="WMPC TECH MANAGEMENT OFFICE - LG Contracts (Innovation Implementation)",0,-SUM(T116:U116)*Distribution!$B$1)</f>
        <v>-14.242106900000001</v>
      </c>
      <c r="W116" s="2">
        <f t="shared" si="3"/>
        <v>723.69089310000004</v>
      </c>
    </row>
    <row r="117" spans="1:23" x14ac:dyDescent="0.25">
      <c r="A117">
        <v>3692</v>
      </c>
      <c r="B117" t="s">
        <v>43</v>
      </c>
      <c r="C117" t="s">
        <v>24</v>
      </c>
      <c r="D117" t="s">
        <v>44</v>
      </c>
      <c r="E117" t="s">
        <v>47</v>
      </c>
      <c r="F117" t="s">
        <v>47</v>
      </c>
      <c r="G117" t="s">
        <v>27</v>
      </c>
      <c r="H117" t="s">
        <v>48</v>
      </c>
      <c r="I117" s="1">
        <v>44880</v>
      </c>
      <c r="J117" t="s">
        <v>31</v>
      </c>
      <c r="K117">
        <v>4.2</v>
      </c>
      <c r="L117">
        <v>0.5</v>
      </c>
      <c r="O117" t="s">
        <v>30</v>
      </c>
      <c r="P117">
        <v>2022</v>
      </c>
      <c r="Q117">
        <v>59.736843933333297</v>
      </c>
      <c r="R117">
        <v>1556</v>
      </c>
      <c r="S117">
        <v>185.23809523809524</v>
      </c>
      <c r="T117">
        <f t="shared" si="2"/>
        <v>778</v>
      </c>
      <c r="U117" s="2">
        <f>IF(C117="WMPC TECH MANAGEMENT OFFICE - LG Contracts (Innovation Implementation)",0,-T117*Distribution!$B$2)</f>
        <v>-40.067</v>
      </c>
      <c r="V117" s="2">
        <f>IF(C117="WMPC TECH MANAGEMENT OFFICE - LG Contracts (Innovation Implementation)",0,-SUM(T117:U117)*Distribution!$B$1)</f>
        <v>-14.242106900000001</v>
      </c>
      <c r="W117" s="2">
        <f t="shared" si="3"/>
        <v>723.69089310000004</v>
      </c>
    </row>
    <row r="118" spans="1:23" x14ac:dyDescent="0.25">
      <c r="A118">
        <v>3692</v>
      </c>
      <c r="B118" t="s">
        <v>43</v>
      </c>
      <c r="C118" t="s">
        <v>24</v>
      </c>
      <c r="D118" t="s">
        <v>44</v>
      </c>
      <c r="E118" t="s">
        <v>47</v>
      </c>
      <c r="F118" t="s">
        <v>47</v>
      </c>
      <c r="G118" t="s">
        <v>27</v>
      </c>
      <c r="H118" t="s">
        <v>48</v>
      </c>
      <c r="I118" s="1">
        <v>44879</v>
      </c>
      <c r="J118" t="s">
        <v>34</v>
      </c>
      <c r="K118">
        <v>4.2</v>
      </c>
      <c r="L118">
        <v>0.5</v>
      </c>
      <c r="O118" t="s">
        <v>30</v>
      </c>
      <c r="P118">
        <v>2022</v>
      </c>
      <c r="Q118">
        <v>59.736843933333297</v>
      </c>
      <c r="R118">
        <v>1556</v>
      </c>
      <c r="S118">
        <v>185.23809523809524</v>
      </c>
      <c r="T118">
        <f t="shared" si="2"/>
        <v>778</v>
      </c>
      <c r="U118" s="2">
        <f>IF(C118="WMPC TECH MANAGEMENT OFFICE - LG Contracts (Innovation Implementation)",0,-T118*Distribution!$B$2)</f>
        <v>-40.067</v>
      </c>
      <c r="V118" s="2">
        <f>IF(C118="WMPC TECH MANAGEMENT OFFICE - LG Contracts (Innovation Implementation)",0,-SUM(T118:U118)*Distribution!$B$1)</f>
        <v>-14.242106900000001</v>
      </c>
      <c r="W118" s="2">
        <f t="shared" si="3"/>
        <v>723.69089310000004</v>
      </c>
    </row>
    <row r="119" spans="1:23" x14ac:dyDescent="0.25">
      <c r="A119">
        <v>3692</v>
      </c>
      <c r="B119" t="s">
        <v>43</v>
      </c>
      <c r="C119" t="s">
        <v>24</v>
      </c>
      <c r="D119" t="s">
        <v>44</v>
      </c>
      <c r="E119" t="s">
        <v>47</v>
      </c>
      <c r="F119" t="s">
        <v>47</v>
      </c>
      <c r="G119" t="s">
        <v>27</v>
      </c>
      <c r="H119" t="s">
        <v>48</v>
      </c>
      <c r="I119" s="1">
        <v>44887</v>
      </c>
      <c r="J119" t="s">
        <v>31</v>
      </c>
      <c r="K119">
        <v>4.2</v>
      </c>
      <c r="L119">
        <v>0.5</v>
      </c>
      <c r="O119" t="s">
        <v>30</v>
      </c>
      <c r="P119">
        <v>2022</v>
      </c>
      <c r="Q119">
        <v>59.736843933333297</v>
      </c>
      <c r="R119">
        <v>1556</v>
      </c>
      <c r="S119">
        <v>185.23809523809524</v>
      </c>
      <c r="T119">
        <f t="shared" si="2"/>
        <v>778</v>
      </c>
      <c r="U119" s="2">
        <f>IF(C119="WMPC TECH MANAGEMENT OFFICE - LG Contracts (Innovation Implementation)",0,-T119*Distribution!$B$2)</f>
        <v>-40.067</v>
      </c>
      <c r="V119" s="2">
        <f>IF(C119="WMPC TECH MANAGEMENT OFFICE - LG Contracts (Innovation Implementation)",0,-SUM(T119:U119)*Distribution!$B$1)</f>
        <v>-14.242106900000001</v>
      </c>
      <c r="W119" s="2">
        <f t="shared" si="3"/>
        <v>723.69089310000004</v>
      </c>
    </row>
    <row r="120" spans="1:23" x14ac:dyDescent="0.25">
      <c r="A120">
        <v>3692</v>
      </c>
      <c r="B120" t="s">
        <v>43</v>
      </c>
      <c r="C120" t="s">
        <v>24</v>
      </c>
      <c r="D120" t="s">
        <v>44</v>
      </c>
      <c r="E120" t="s">
        <v>47</v>
      </c>
      <c r="F120" t="s">
        <v>47</v>
      </c>
      <c r="G120" t="s">
        <v>27</v>
      </c>
      <c r="H120" t="s">
        <v>48</v>
      </c>
      <c r="I120" s="1">
        <v>44890</v>
      </c>
      <c r="J120" t="s">
        <v>33</v>
      </c>
      <c r="K120">
        <v>4.2</v>
      </c>
      <c r="L120">
        <v>0.5</v>
      </c>
      <c r="O120" t="s">
        <v>30</v>
      </c>
      <c r="P120">
        <v>2022</v>
      </c>
      <c r="Q120">
        <v>59.736843933333297</v>
      </c>
      <c r="R120">
        <v>1556</v>
      </c>
      <c r="S120">
        <v>185.23809523809524</v>
      </c>
      <c r="T120">
        <f t="shared" si="2"/>
        <v>778</v>
      </c>
      <c r="U120" s="2">
        <f>IF(C120="WMPC TECH MANAGEMENT OFFICE - LG Contracts (Innovation Implementation)",0,-T120*Distribution!$B$2)</f>
        <v>-40.067</v>
      </c>
      <c r="V120" s="2">
        <f>IF(C120="WMPC TECH MANAGEMENT OFFICE - LG Contracts (Innovation Implementation)",0,-SUM(T120:U120)*Distribution!$B$1)</f>
        <v>-14.242106900000001</v>
      </c>
      <c r="W120" s="2">
        <f t="shared" si="3"/>
        <v>723.69089310000004</v>
      </c>
    </row>
    <row r="121" spans="1:23" x14ac:dyDescent="0.25">
      <c r="A121">
        <v>3692</v>
      </c>
      <c r="B121" t="s">
        <v>43</v>
      </c>
      <c r="C121" t="s">
        <v>24</v>
      </c>
      <c r="D121" t="s">
        <v>44</v>
      </c>
      <c r="E121" t="s">
        <v>47</v>
      </c>
      <c r="F121" t="s">
        <v>47</v>
      </c>
      <c r="G121" t="s">
        <v>27</v>
      </c>
      <c r="H121" t="s">
        <v>48</v>
      </c>
      <c r="I121" s="1">
        <v>44886</v>
      </c>
      <c r="J121" t="s">
        <v>34</v>
      </c>
      <c r="K121">
        <v>4.2</v>
      </c>
      <c r="L121">
        <v>0.5</v>
      </c>
      <c r="O121" t="s">
        <v>30</v>
      </c>
      <c r="P121">
        <v>2022</v>
      </c>
      <c r="Q121">
        <v>59.736843933333297</v>
      </c>
      <c r="R121">
        <v>1556</v>
      </c>
      <c r="S121">
        <v>185.23809523809524</v>
      </c>
      <c r="T121">
        <f t="shared" si="2"/>
        <v>778</v>
      </c>
      <c r="U121" s="2">
        <f>IF(C121="WMPC TECH MANAGEMENT OFFICE - LG Contracts (Innovation Implementation)",0,-T121*Distribution!$B$2)</f>
        <v>-40.067</v>
      </c>
      <c r="V121" s="2">
        <f>IF(C121="WMPC TECH MANAGEMENT OFFICE - LG Contracts (Innovation Implementation)",0,-SUM(T121:U121)*Distribution!$B$1)</f>
        <v>-14.242106900000001</v>
      </c>
      <c r="W121" s="2">
        <f t="shared" si="3"/>
        <v>723.69089310000004</v>
      </c>
    </row>
    <row r="122" spans="1:23" x14ac:dyDescent="0.25">
      <c r="A122">
        <v>3692</v>
      </c>
      <c r="B122" t="s">
        <v>43</v>
      </c>
      <c r="C122" t="s">
        <v>24</v>
      </c>
      <c r="D122" t="s">
        <v>44</v>
      </c>
      <c r="E122" t="s">
        <v>47</v>
      </c>
      <c r="F122" t="s">
        <v>47</v>
      </c>
      <c r="G122" t="s">
        <v>27</v>
      </c>
      <c r="H122" t="s">
        <v>48</v>
      </c>
      <c r="I122" s="1">
        <v>44889</v>
      </c>
      <c r="J122" t="s">
        <v>29</v>
      </c>
      <c r="K122">
        <v>4.2</v>
      </c>
      <c r="L122">
        <v>0.5</v>
      </c>
      <c r="O122" t="s">
        <v>30</v>
      </c>
      <c r="P122">
        <v>2022</v>
      </c>
      <c r="Q122">
        <v>59.736843933333297</v>
      </c>
      <c r="R122">
        <v>1556</v>
      </c>
      <c r="S122">
        <v>185.23809523809524</v>
      </c>
      <c r="T122">
        <f t="shared" si="2"/>
        <v>778</v>
      </c>
      <c r="U122" s="2">
        <f>IF(C122="WMPC TECH MANAGEMENT OFFICE - LG Contracts (Innovation Implementation)",0,-T122*Distribution!$B$2)</f>
        <v>-40.067</v>
      </c>
      <c r="V122" s="2">
        <f>IF(C122="WMPC TECH MANAGEMENT OFFICE - LG Contracts (Innovation Implementation)",0,-SUM(T122:U122)*Distribution!$B$1)</f>
        <v>-14.242106900000001</v>
      </c>
      <c r="W122" s="2">
        <f t="shared" si="3"/>
        <v>723.69089310000004</v>
      </c>
    </row>
    <row r="123" spans="1:23" x14ac:dyDescent="0.25">
      <c r="A123">
        <v>3692</v>
      </c>
      <c r="B123" t="s">
        <v>43</v>
      </c>
      <c r="C123" t="s">
        <v>24</v>
      </c>
      <c r="D123" t="s">
        <v>44</v>
      </c>
      <c r="E123" t="s">
        <v>47</v>
      </c>
      <c r="F123" t="s">
        <v>47</v>
      </c>
      <c r="G123" t="s">
        <v>27</v>
      </c>
      <c r="H123" t="s">
        <v>48</v>
      </c>
      <c r="I123" s="1">
        <v>44888</v>
      </c>
      <c r="J123" t="s">
        <v>32</v>
      </c>
      <c r="K123">
        <v>4.2</v>
      </c>
      <c r="L123">
        <v>0.5</v>
      </c>
      <c r="O123" t="s">
        <v>30</v>
      </c>
      <c r="P123">
        <v>2022</v>
      </c>
      <c r="Q123">
        <v>59.736843933333297</v>
      </c>
      <c r="R123">
        <v>1556</v>
      </c>
      <c r="S123">
        <v>185.23809523809524</v>
      </c>
      <c r="T123">
        <f t="shared" si="2"/>
        <v>778</v>
      </c>
      <c r="U123" s="2">
        <f>IF(C123="WMPC TECH MANAGEMENT OFFICE - LG Contracts (Innovation Implementation)",0,-T123*Distribution!$B$2)</f>
        <v>-40.067</v>
      </c>
      <c r="V123" s="2">
        <f>IF(C123="WMPC TECH MANAGEMENT OFFICE - LG Contracts (Innovation Implementation)",0,-SUM(T123:U123)*Distribution!$B$1)</f>
        <v>-14.242106900000001</v>
      </c>
      <c r="W123" s="2">
        <f t="shared" si="3"/>
        <v>723.69089310000004</v>
      </c>
    </row>
    <row r="124" spans="1:23" x14ac:dyDescent="0.25">
      <c r="A124">
        <v>3711</v>
      </c>
      <c r="B124" t="s">
        <v>43</v>
      </c>
      <c r="C124" t="s">
        <v>24</v>
      </c>
      <c r="D124" t="s">
        <v>44</v>
      </c>
      <c r="E124" t="s">
        <v>47</v>
      </c>
      <c r="F124" t="s">
        <v>47</v>
      </c>
      <c r="G124" t="s">
        <v>27</v>
      </c>
      <c r="H124" t="s">
        <v>48</v>
      </c>
      <c r="I124" s="1">
        <v>44894</v>
      </c>
      <c r="J124" t="s">
        <v>31</v>
      </c>
      <c r="K124">
        <v>4.2</v>
      </c>
      <c r="L124">
        <v>0.5</v>
      </c>
      <c r="O124" t="s">
        <v>30</v>
      </c>
      <c r="P124">
        <v>2022</v>
      </c>
      <c r="Q124">
        <v>59.736843933333297</v>
      </c>
      <c r="R124">
        <v>1556</v>
      </c>
      <c r="S124">
        <v>185.23809523809524</v>
      </c>
      <c r="T124">
        <f t="shared" si="2"/>
        <v>778</v>
      </c>
      <c r="U124" s="2">
        <f>IF(C124="WMPC TECH MANAGEMENT OFFICE - LG Contracts (Innovation Implementation)",0,-T124*Distribution!$B$2)</f>
        <v>-40.067</v>
      </c>
      <c r="V124" s="2">
        <f>IF(C124="WMPC TECH MANAGEMENT OFFICE - LG Contracts (Innovation Implementation)",0,-SUM(T124:U124)*Distribution!$B$1)</f>
        <v>-14.242106900000001</v>
      </c>
      <c r="W124" s="2">
        <f t="shared" si="3"/>
        <v>723.69089310000004</v>
      </c>
    </row>
    <row r="125" spans="1:23" x14ac:dyDescent="0.25">
      <c r="A125">
        <v>3711</v>
      </c>
      <c r="B125" t="s">
        <v>43</v>
      </c>
      <c r="C125" t="s">
        <v>24</v>
      </c>
      <c r="D125" t="s">
        <v>44</v>
      </c>
      <c r="E125" t="s">
        <v>47</v>
      </c>
      <c r="F125" t="s">
        <v>47</v>
      </c>
      <c r="G125" t="s">
        <v>27</v>
      </c>
      <c r="H125" t="s">
        <v>48</v>
      </c>
      <c r="I125" s="1">
        <v>44895</v>
      </c>
      <c r="J125" t="s">
        <v>32</v>
      </c>
      <c r="K125">
        <v>4.2</v>
      </c>
      <c r="L125">
        <v>0.5</v>
      </c>
      <c r="O125" t="s">
        <v>30</v>
      </c>
      <c r="P125">
        <v>2022</v>
      </c>
      <c r="Q125">
        <v>59.736843933333297</v>
      </c>
      <c r="R125">
        <v>1556</v>
      </c>
      <c r="S125">
        <v>185.23809523809524</v>
      </c>
      <c r="T125">
        <f t="shared" si="2"/>
        <v>778</v>
      </c>
      <c r="U125" s="2">
        <f>IF(C125="WMPC TECH MANAGEMENT OFFICE - LG Contracts (Innovation Implementation)",0,-T125*Distribution!$B$2)</f>
        <v>-40.067</v>
      </c>
      <c r="V125" s="2">
        <f>IF(C125="WMPC TECH MANAGEMENT OFFICE - LG Contracts (Innovation Implementation)",0,-SUM(T125:U125)*Distribution!$B$1)</f>
        <v>-14.242106900000001</v>
      </c>
      <c r="W125" s="2">
        <f t="shared" si="3"/>
        <v>723.69089310000004</v>
      </c>
    </row>
    <row r="126" spans="1:23" x14ac:dyDescent="0.25">
      <c r="A126">
        <v>3711</v>
      </c>
      <c r="B126" t="s">
        <v>43</v>
      </c>
      <c r="C126" t="s">
        <v>24</v>
      </c>
      <c r="D126" t="s">
        <v>44</v>
      </c>
      <c r="E126" t="s">
        <v>47</v>
      </c>
      <c r="F126" t="s">
        <v>47</v>
      </c>
      <c r="G126" t="s">
        <v>27</v>
      </c>
      <c r="H126" t="s">
        <v>48</v>
      </c>
      <c r="I126" s="1">
        <v>44893</v>
      </c>
      <c r="J126" t="s">
        <v>34</v>
      </c>
      <c r="K126">
        <v>4.2</v>
      </c>
      <c r="L126">
        <v>0.5</v>
      </c>
      <c r="O126" t="s">
        <v>30</v>
      </c>
      <c r="P126">
        <v>2022</v>
      </c>
      <c r="Q126">
        <v>59.736843933333297</v>
      </c>
      <c r="R126">
        <v>1556</v>
      </c>
      <c r="S126">
        <v>185.23809523809524</v>
      </c>
      <c r="T126">
        <f t="shared" si="2"/>
        <v>778</v>
      </c>
      <c r="U126" s="2">
        <f>IF(C126="WMPC TECH MANAGEMENT OFFICE - LG Contracts (Innovation Implementation)",0,-T126*Distribution!$B$2)</f>
        <v>-40.067</v>
      </c>
      <c r="V126" s="2">
        <f>IF(C126="WMPC TECH MANAGEMENT OFFICE - LG Contracts (Innovation Implementation)",0,-SUM(T126:U126)*Distribution!$B$1)</f>
        <v>-14.242106900000001</v>
      </c>
      <c r="W126" s="2">
        <f t="shared" si="3"/>
        <v>723.69089310000004</v>
      </c>
    </row>
    <row r="127" spans="1:23" x14ac:dyDescent="0.25">
      <c r="A127">
        <v>3692</v>
      </c>
      <c r="B127" t="s">
        <v>43</v>
      </c>
      <c r="C127" t="s">
        <v>24</v>
      </c>
      <c r="D127" t="s">
        <v>44</v>
      </c>
      <c r="E127" t="s">
        <v>49</v>
      </c>
      <c r="F127" t="s">
        <v>50</v>
      </c>
      <c r="G127" t="s">
        <v>27</v>
      </c>
      <c r="H127" t="s">
        <v>48</v>
      </c>
      <c r="I127" s="1">
        <v>44866</v>
      </c>
      <c r="J127" t="s">
        <v>31</v>
      </c>
      <c r="K127">
        <v>3.2</v>
      </c>
      <c r="L127">
        <v>0.38095238095238093</v>
      </c>
      <c r="O127" t="s">
        <v>30</v>
      </c>
      <c r="P127">
        <v>2022</v>
      </c>
      <c r="Q127">
        <v>59.736843933333297</v>
      </c>
      <c r="R127">
        <v>1395</v>
      </c>
      <c r="S127">
        <v>166.07142857142856</v>
      </c>
      <c r="T127">
        <f t="shared" si="2"/>
        <v>531.42857142857144</v>
      </c>
      <c r="U127" s="2">
        <f>IF(C127="WMPC TECH MANAGEMENT OFFICE - LG Contracts (Innovation Implementation)",0,-T127*Distribution!$B$2)</f>
        <v>-27.368571428571428</v>
      </c>
      <c r="V127" s="2">
        <f>IF(C127="WMPC TECH MANAGEMENT OFFICE - LG Contracts (Innovation Implementation)",0,-SUM(T127:U127)*Distribution!$B$1)</f>
        <v>-9.7283580000000001</v>
      </c>
      <c r="W127" s="2">
        <f t="shared" si="3"/>
        <v>494.33164199999999</v>
      </c>
    </row>
    <row r="128" spans="1:23" x14ac:dyDescent="0.25">
      <c r="A128">
        <v>3692</v>
      </c>
      <c r="B128" t="s">
        <v>43</v>
      </c>
      <c r="C128" t="s">
        <v>24</v>
      </c>
      <c r="D128" t="s">
        <v>44</v>
      </c>
      <c r="E128" t="s">
        <v>49</v>
      </c>
      <c r="F128" t="s">
        <v>50</v>
      </c>
      <c r="G128" t="s">
        <v>27</v>
      </c>
      <c r="H128" t="s">
        <v>48</v>
      </c>
      <c r="I128" s="1">
        <v>44869</v>
      </c>
      <c r="J128" t="s">
        <v>33</v>
      </c>
      <c r="K128">
        <v>3.2</v>
      </c>
      <c r="L128">
        <v>0.38095238095238093</v>
      </c>
      <c r="O128" t="s">
        <v>30</v>
      </c>
      <c r="P128">
        <v>2022</v>
      </c>
      <c r="Q128">
        <v>59.736843933333297</v>
      </c>
      <c r="R128">
        <v>1395</v>
      </c>
      <c r="S128">
        <v>166.07142857142856</v>
      </c>
      <c r="T128">
        <f t="shared" si="2"/>
        <v>531.42857142857144</v>
      </c>
      <c r="U128" s="2">
        <f>IF(C128="WMPC TECH MANAGEMENT OFFICE - LG Contracts (Innovation Implementation)",0,-T128*Distribution!$B$2)</f>
        <v>-27.368571428571428</v>
      </c>
      <c r="V128" s="2">
        <f>IF(C128="WMPC TECH MANAGEMENT OFFICE - LG Contracts (Innovation Implementation)",0,-SUM(T128:U128)*Distribution!$B$1)</f>
        <v>-9.7283580000000001</v>
      </c>
      <c r="W128" s="2">
        <f t="shared" si="3"/>
        <v>494.33164199999999</v>
      </c>
    </row>
    <row r="129" spans="1:23" x14ac:dyDescent="0.25">
      <c r="A129">
        <v>3692</v>
      </c>
      <c r="B129" t="s">
        <v>43</v>
      </c>
      <c r="C129" t="s">
        <v>24</v>
      </c>
      <c r="D129" t="s">
        <v>44</v>
      </c>
      <c r="E129" t="s">
        <v>49</v>
      </c>
      <c r="F129" t="s">
        <v>50</v>
      </c>
      <c r="G129" t="s">
        <v>27</v>
      </c>
      <c r="H129" t="s">
        <v>48</v>
      </c>
      <c r="I129" s="1">
        <v>44867</v>
      </c>
      <c r="J129" t="s">
        <v>32</v>
      </c>
      <c r="K129">
        <v>3.2</v>
      </c>
      <c r="L129">
        <v>0.38095238095238093</v>
      </c>
      <c r="O129" t="s">
        <v>30</v>
      </c>
      <c r="P129">
        <v>2022</v>
      </c>
      <c r="Q129">
        <v>59.736843933333297</v>
      </c>
      <c r="R129">
        <v>1395</v>
      </c>
      <c r="S129">
        <v>166.07142857142856</v>
      </c>
      <c r="T129">
        <f t="shared" si="2"/>
        <v>531.42857142857144</v>
      </c>
      <c r="U129" s="2">
        <f>IF(C129="WMPC TECH MANAGEMENT OFFICE - LG Contracts (Innovation Implementation)",0,-T129*Distribution!$B$2)</f>
        <v>-27.368571428571428</v>
      </c>
      <c r="V129" s="2">
        <f>IF(C129="WMPC TECH MANAGEMENT OFFICE - LG Contracts (Innovation Implementation)",0,-SUM(T129:U129)*Distribution!$B$1)</f>
        <v>-9.7283580000000001</v>
      </c>
      <c r="W129" s="2">
        <f t="shared" si="3"/>
        <v>494.33164199999999</v>
      </c>
    </row>
    <row r="130" spans="1:23" x14ac:dyDescent="0.25">
      <c r="A130">
        <v>3692</v>
      </c>
      <c r="B130" t="s">
        <v>43</v>
      </c>
      <c r="C130" t="s">
        <v>24</v>
      </c>
      <c r="D130" t="s">
        <v>44</v>
      </c>
      <c r="E130" t="s">
        <v>49</v>
      </c>
      <c r="F130" t="s">
        <v>50</v>
      </c>
      <c r="G130" t="s">
        <v>27</v>
      </c>
      <c r="H130" t="s">
        <v>48</v>
      </c>
      <c r="I130" s="1">
        <v>44868</v>
      </c>
      <c r="J130" t="s">
        <v>29</v>
      </c>
      <c r="K130">
        <v>3.2</v>
      </c>
      <c r="L130">
        <v>0.38095238095238093</v>
      </c>
      <c r="O130" t="s">
        <v>30</v>
      </c>
      <c r="P130">
        <v>2022</v>
      </c>
      <c r="Q130">
        <v>59.736843933333297</v>
      </c>
      <c r="R130">
        <v>1395</v>
      </c>
      <c r="S130">
        <v>166.07142857142856</v>
      </c>
      <c r="T130">
        <f t="shared" si="2"/>
        <v>531.42857142857144</v>
      </c>
      <c r="U130" s="2">
        <f>IF(C130="WMPC TECH MANAGEMENT OFFICE - LG Contracts (Innovation Implementation)",0,-T130*Distribution!$B$2)</f>
        <v>-27.368571428571428</v>
      </c>
      <c r="V130" s="2">
        <f>IF(C130="WMPC TECH MANAGEMENT OFFICE - LG Contracts (Innovation Implementation)",0,-SUM(T130:U130)*Distribution!$B$1)</f>
        <v>-9.7283580000000001</v>
      </c>
      <c r="W130" s="2">
        <f t="shared" si="3"/>
        <v>494.33164199999999</v>
      </c>
    </row>
    <row r="131" spans="1:23" x14ac:dyDescent="0.25">
      <c r="A131">
        <v>3692</v>
      </c>
      <c r="B131" t="s">
        <v>43</v>
      </c>
      <c r="C131" t="s">
        <v>24</v>
      </c>
      <c r="D131" t="s">
        <v>44</v>
      </c>
      <c r="E131" t="s">
        <v>49</v>
      </c>
      <c r="F131" t="s">
        <v>50</v>
      </c>
      <c r="G131" t="s">
        <v>27</v>
      </c>
      <c r="H131" t="s">
        <v>48</v>
      </c>
      <c r="I131" s="1">
        <v>44873</v>
      </c>
      <c r="J131" t="s">
        <v>31</v>
      </c>
      <c r="K131">
        <v>3.2</v>
      </c>
      <c r="L131">
        <v>0.38095238095238093</v>
      </c>
      <c r="O131" t="s">
        <v>30</v>
      </c>
      <c r="P131">
        <v>2022</v>
      </c>
      <c r="Q131">
        <v>59.736843933333297</v>
      </c>
      <c r="R131">
        <v>1395</v>
      </c>
      <c r="S131">
        <v>166.07142857142856</v>
      </c>
      <c r="T131">
        <f t="shared" ref="T131:T194" si="4">R131*L131</f>
        <v>531.42857142857144</v>
      </c>
      <c r="U131" s="2">
        <f>IF(C131="WMPC TECH MANAGEMENT OFFICE - LG Contracts (Innovation Implementation)",0,-T131*Distribution!$B$2)</f>
        <v>-27.368571428571428</v>
      </c>
      <c r="V131" s="2">
        <f>IF(C131="WMPC TECH MANAGEMENT OFFICE - LG Contracts (Innovation Implementation)",0,-SUM(T131:U131)*Distribution!$B$1)</f>
        <v>-9.7283580000000001</v>
      </c>
      <c r="W131" s="2">
        <f t="shared" ref="W131:W194" si="5">SUM(T131:V131)</f>
        <v>494.33164199999999</v>
      </c>
    </row>
    <row r="132" spans="1:23" x14ac:dyDescent="0.25">
      <c r="A132">
        <v>3692</v>
      </c>
      <c r="B132" t="s">
        <v>43</v>
      </c>
      <c r="C132" t="s">
        <v>24</v>
      </c>
      <c r="D132" t="s">
        <v>44</v>
      </c>
      <c r="E132" t="s">
        <v>49</v>
      </c>
      <c r="F132" t="s">
        <v>50</v>
      </c>
      <c r="G132" t="s">
        <v>27</v>
      </c>
      <c r="H132" t="s">
        <v>48</v>
      </c>
      <c r="I132" s="1">
        <v>44872</v>
      </c>
      <c r="J132" t="s">
        <v>34</v>
      </c>
      <c r="K132">
        <v>3.2</v>
      </c>
      <c r="L132">
        <v>0.38095238095238093</v>
      </c>
      <c r="O132" t="s">
        <v>30</v>
      </c>
      <c r="P132">
        <v>2022</v>
      </c>
      <c r="Q132">
        <v>59.736843933333297</v>
      </c>
      <c r="R132">
        <v>1395</v>
      </c>
      <c r="S132">
        <v>166.07142857142856</v>
      </c>
      <c r="T132">
        <f t="shared" si="4"/>
        <v>531.42857142857144</v>
      </c>
      <c r="U132" s="2">
        <f>IF(C132="WMPC TECH MANAGEMENT OFFICE - LG Contracts (Innovation Implementation)",0,-T132*Distribution!$B$2)</f>
        <v>-27.368571428571428</v>
      </c>
      <c r="V132" s="2">
        <f>IF(C132="WMPC TECH MANAGEMENT OFFICE - LG Contracts (Innovation Implementation)",0,-SUM(T132:U132)*Distribution!$B$1)</f>
        <v>-9.7283580000000001</v>
      </c>
      <c r="W132" s="2">
        <f t="shared" si="5"/>
        <v>494.33164199999999</v>
      </c>
    </row>
    <row r="133" spans="1:23" x14ac:dyDescent="0.25">
      <c r="A133">
        <v>3692</v>
      </c>
      <c r="B133" t="s">
        <v>43</v>
      </c>
      <c r="C133" t="s">
        <v>24</v>
      </c>
      <c r="D133" t="s">
        <v>44</v>
      </c>
      <c r="E133" t="s">
        <v>49</v>
      </c>
      <c r="F133" t="s">
        <v>50</v>
      </c>
      <c r="G133" t="s">
        <v>27</v>
      </c>
      <c r="H133" t="s">
        <v>48</v>
      </c>
      <c r="I133" s="1">
        <v>44875</v>
      </c>
      <c r="J133" t="s">
        <v>29</v>
      </c>
      <c r="K133">
        <v>3.2</v>
      </c>
      <c r="L133">
        <v>0.38095238095238093</v>
      </c>
      <c r="O133" t="s">
        <v>30</v>
      </c>
      <c r="P133">
        <v>2022</v>
      </c>
      <c r="Q133">
        <v>59.736843933333297</v>
      </c>
      <c r="R133">
        <v>1395</v>
      </c>
      <c r="S133">
        <v>166.07142857142856</v>
      </c>
      <c r="T133">
        <f t="shared" si="4"/>
        <v>531.42857142857144</v>
      </c>
      <c r="U133" s="2">
        <f>IF(C133="WMPC TECH MANAGEMENT OFFICE - LG Contracts (Innovation Implementation)",0,-T133*Distribution!$B$2)</f>
        <v>-27.368571428571428</v>
      </c>
      <c r="V133" s="2">
        <f>IF(C133="WMPC TECH MANAGEMENT OFFICE - LG Contracts (Innovation Implementation)",0,-SUM(T133:U133)*Distribution!$B$1)</f>
        <v>-9.7283580000000001</v>
      </c>
      <c r="W133" s="2">
        <f t="shared" si="5"/>
        <v>494.33164199999999</v>
      </c>
    </row>
    <row r="134" spans="1:23" x14ac:dyDescent="0.25">
      <c r="A134">
        <v>3692</v>
      </c>
      <c r="B134" t="s">
        <v>43</v>
      </c>
      <c r="C134" t="s">
        <v>24</v>
      </c>
      <c r="D134" t="s">
        <v>44</v>
      </c>
      <c r="E134" t="s">
        <v>49</v>
      </c>
      <c r="F134" t="s">
        <v>50</v>
      </c>
      <c r="G134" t="s">
        <v>27</v>
      </c>
      <c r="H134" t="s">
        <v>48</v>
      </c>
      <c r="I134" s="1">
        <v>44874</v>
      </c>
      <c r="J134" t="s">
        <v>32</v>
      </c>
      <c r="K134">
        <v>3.2</v>
      </c>
      <c r="L134">
        <v>0.38095238095238093</v>
      </c>
      <c r="O134" t="s">
        <v>30</v>
      </c>
      <c r="P134">
        <v>2022</v>
      </c>
      <c r="Q134">
        <v>59.736843933333297</v>
      </c>
      <c r="R134">
        <v>1395</v>
      </c>
      <c r="S134">
        <v>166.07142857142856</v>
      </c>
      <c r="T134">
        <f t="shared" si="4"/>
        <v>531.42857142857144</v>
      </c>
      <c r="U134" s="2">
        <f>IF(C134="WMPC TECH MANAGEMENT OFFICE - LG Contracts (Innovation Implementation)",0,-T134*Distribution!$B$2)</f>
        <v>-27.368571428571428</v>
      </c>
      <c r="V134" s="2">
        <f>IF(C134="WMPC TECH MANAGEMENT OFFICE - LG Contracts (Innovation Implementation)",0,-SUM(T134:U134)*Distribution!$B$1)</f>
        <v>-9.7283580000000001</v>
      </c>
      <c r="W134" s="2">
        <f t="shared" si="5"/>
        <v>494.33164199999999</v>
      </c>
    </row>
    <row r="135" spans="1:23" x14ac:dyDescent="0.25">
      <c r="A135">
        <v>3692</v>
      </c>
      <c r="B135" t="s">
        <v>43</v>
      </c>
      <c r="C135" t="s">
        <v>24</v>
      </c>
      <c r="D135" t="s">
        <v>44</v>
      </c>
      <c r="E135" t="s">
        <v>49</v>
      </c>
      <c r="F135" t="s">
        <v>50</v>
      </c>
      <c r="G135" t="s">
        <v>27</v>
      </c>
      <c r="H135" t="s">
        <v>48</v>
      </c>
      <c r="I135" s="1">
        <v>44876</v>
      </c>
      <c r="J135" t="s">
        <v>33</v>
      </c>
      <c r="K135">
        <v>3.2</v>
      </c>
      <c r="L135">
        <v>0.38095238095238093</v>
      </c>
      <c r="O135" t="s">
        <v>30</v>
      </c>
      <c r="P135">
        <v>2022</v>
      </c>
      <c r="Q135">
        <v>59.736843933333297</v>
      </c>
      <c r="R135">
        <v>1395</v>
      </c>
      <c r="S135">
        <v>166.07142857142856</v>
      </c>
      <c r="T135">
        <f t="shared" si="4"/>
        <v>531.42857142857144</v>
      </c>
      <c r="U135" s="2">
        <f>IF(C135="WMPC TECH MANAGEMENT OFFICE - LG Contracts (Innovation Implementation)",0,-T135*Distribution!$B$2)</f>
        <v>-27.368571428571428</v>
      </c>
      <c r="V135" s="2">
        <f>IF(C135="WMPC TECH MANAGEMENT OFFICE - LG Contracts (Innovation Implementation)",0,-SUM(T135:U135)*Distribution!$B$1)</f>
        <v>-9.7283580000000001</v>
      </c>
      <c r="W135" s="2">
        <f t="shared" si="5"/>
        <v>494.33164199999999</v>
      </c>
    </row>
    <row r="136" spans="1:23" x14ac:dyDescent="0.25">
      <c r="A136">
        <v>3692</v>
      </c>
      <c r="B136" t="s">
        <v>43</v>
      </c>
      <c r="C136" t="s">
        <v>24</v>
      </c>
      <c r="D136" t="s">
        <v>44</v>
      </c>
      <c r="E136" t="s">
        <v>49</v>
      </c>
      <c r="F136" t="s">
        <v>50</v>
      </c>
      <c r="G136" t="s">
        <v>27</v>
      </c>
      <c r="H136" t="s">
        <v>48</v>
      </c>
      <c r="I136" s="1">
        <v>44881</v>
      </c>
      <c r="J136" t="s">
        <v>32</v>
      </c>
      <c r="K136">
        <v>3.2</v>
      </c>
      <c r="L136">
        <v>0.38095238095238093</v>
      </c>
      <c r="O136" t="s">
        <v>30</v>
      </c>
      <c r="P136">
        <v>2022</v>
      </c>
      <c r="Q136">
        <v>59.736843933333297</v>
      </c>
      <c r="R136">
        <v>1395</v>
      </c>
      <c r="S136">
        <v>166.07142857142856</v>
      </c>
      <c r="T136">
        <f t="shared" si="4"/>
        <v>531.42857142857144</v>
      </c>
      <c r="U136" s="2">
        <f>IF(C136="WMPC TECH MANAGEMENT OFFICE - LG Contracts (Innovation Implementation)",0,-T136*Distribution!$B$2)</f>
        <v>-27.368571428571428</v>
      </c>
      <c r="V136" s="2">
        <f>IF(C136="WMPC TECH MANAGEMENT OFFICE - LG Contracts (Innovation Implementation)",0,-SUM(T136:U136)*Distribution!$B$1)</f>
        <v>-9.7283580000000001</v>
      </c>
      <c r="W136" s="2">
        <f t="shared" si="5"/>
        <v>494.33164199999999</v>
      </c>
    </row>
    <row r="137" spans="1:23" x14ac:dyDescent="0.25">
      <c r="A137">
        <v>3692</v>
      </c>
      <c r="B137" t="s">
        <v>43</v>
      </c>
      <c r="C137" t="s">
        <v>24</v>
      </c>
      <c r="D137" t="s">
        <v>44</v>
      </c>
      <c r="E137" t="s">
        <v>49</v>
      </c>
      <c r="F137" t="s">
        <v>50</v>
      </c>
      <c r="G137" t="s">
        <v>27</v>
      </c>
      <c r="H137" t="s">
        <v>48</v>
      </c>
      <c r="I137" s="1">
        <v>44883</v>
      </c>
      <c r="J137" t="s">
        <v>33</v>
      </c>
      <c r="K137">
        <v>3.2</v>
      </c>
      <c r="L137">
        <v>0.38095238095238093</v>
      </c>
      <c r="O137" t="s">
        <v>30</v>
      </c>
      <c r="P137">
        <v>2022</v>
      </c>
      <c r="Q137">
        <v>59.736843933333297</v>
      </c>
      <c r="R137">
        <v>1395</v>
      </c>
      <c r="S137">
        <v>166.07142857142856</v>
      </c>
      <c r="T137">
        <f t="shared" si="4"/>
        <v>531.42857142857144</v>
      </c>
      <c r="U137" s="2">
        <f>IF(C137="WMPC TECH MANAGEMENT OFFICE - LG Contracts (Innovation Implementation)",0,-T137*Distribution!$B$2)</f>
        <v>-27.368571428571428</v>
      </c>
      <c r="V137" s="2">
        <f>IF(C137="WMPC TECH MANAGEMENT OFFICE - LG Contracts (Innovation Implementation)",0,-SUM(T137:U137)*Distribution!$B$1)</f>
        <v>-9.7283580000000001</v>
      </c>
      <c r="W137" s="2">
        <f t="shared" si="5"/>
        <v>494.33164199999999</v>
      </c>
    </row>
    <row r="138" spans="1:23" x14ac:dyDescent="0.25">
      <c r="A138">
        <v>3692</v>
      </c>
      <c r="B138" t="s">
        <v>43</v>
      </c>
      <c r="C138" t="s">
        <v>24</v>
      </c>
      <c r="D138" t="s">
        <v>44</v>
      </c>
      <c r="E138" t="s">
        <v>49</v>
      </c>
      <c r="F138" t="s">
        <v>50</v>
      </c>
      <c r="G138" t="s">
        <v>27</v>
      </c>
      <c r="H138" t="s">
        <v>48</v>
      </c>
      <c r="I138" s="1">
        <v>44879</v>
      </c>
      <c r="J138" t="s">
        <v>34</v>
      </c>
      <c r="K138">
        <v>3.2</v>
      </c>
      <c r="L138">
        <v>0.38095238095238093</v>
      </c>
      <c r="O138" t="s">
        <v>30</v>
      </c>
      <c r="P138">
        <v>2022</v>
      </c>
      <c r="Q138">
        <v>59.736843933333297</v>
      </c>
      <c r="R138">
        <v>1395</v>
      </c>
      <c r="S138">
        <v>166.07142857142856</v>
      </c>
      <c r="T138">
        <f t="shared" si="4"/>
        <v>531.42857142857144</v>
      </c>
      <c r="U138" s="2">
        <f>IF(C138="WMPC TECH MANAGEMENT OFFICE - LG Contracts (Innovation Implementation)",0,-T138*Distribution!$B$2)</f>
        <v>-27.368571428571428</v>
      </c>
      <c r="V138" s="2">
        <f>IF(C138="WMPC TECH MANAGEMENT OFFICE - LG Contracts (Innovation Implementation)",0,-SUM(T138:U138)*Distribution!$B$1)</f>
        <v>-9.7283580000000001</v>
      </c>
      <c r="W138" s="2">
        <f t="shared" si="5"/>
        <v>494.33164199999999</v>
      </c>
    </row>
    <row r="139" spans="1:23" x14ac:dyDescent="0.25">
      <c r="A139">
        <v>3692</v>
      </c>
      <c r="B139" t="s">
        <v>43</v>
      </c>
      <c r="C139" t="s">
        <v>24</v>
      </c>
      <c r="D139" t="s">
        <v>44</v>
      </c>
      <c r="E139" t="s">
        <v>49</v>
      </c>
      <c r="F139" t="s">
        <v>50</v>
      </c>
      <c r="G139" t="s">
        <v>27</v>
      </c>
      <c r="H139" t="s">
        <v>48</v>
      </c>
      <c r="I139" s="1">
        <v>44882</v>
      </c>
      <c r="J139" t="s">
        <v>29</v>
      </c>
      <c r="K139">
        <v>3.2</v>
      </c>
      <c r="L139">
        <v>0.38095238095238093</v>
      </c>
      <c r="O139" t="s">
        <v>30</v>
      </c>
      <c r="P139">
        <v>2022</v>
      </c>
      <c r="Q139">
        <v>59.736843933333297</v>
      </c>
      <c r="R139">
        <v>1395</v>
      </c>
      <c r="S139">
        <v>166.07142857142856</v>
      </c>
      <c r="T139">
        <f t="shared" si="4"/>
        <v>531.42857142857144</v>
      </c>
      <c r="U139" s="2">
        <f>IF(C139="WMPC TECH MANAGEMENT OFFICE - LG Contracts (Innovation Implementation)",0,-T139*Distribution!$B$2)</f>
        <v>-27.368571428571428</v>
      </c>
      <c r="V139" s="2">
        <f>IF(C139="WMPC TECH MANAGEMENT OFFICE - LG Contracts (Innovation Implementation)",0,-SUM(T139:U139)*Distribution!$B$1)</f>
        <v>-9.7283580000000001</v>
      </c>
      <c r="W139" s="2">
        <f t="shared" si="5"/>
        <v>494.33164199999999</v>
      </c>
    </row>
    <row r="140" spans="1:23" x14ac:dyDescent="0.25">
      <c r="A140">
        <v>3692</v>
      </c>
      <c r="B140" t="s">
        <v>43</v>
      </c>
      <c r="C140" t="s">
        <v>24</v>
      </c>
      <c r="D140" t="s">
        <v>44</v>
      </c>
      <c r="E140" t="s">
        <v>49</v>
      </c>
      <c r="F140" t="s">
        <v>50</v>
      </c>
      <c r="G140" t="s">
        <v>27</v>
      </c>
      <c r="H140" t="s">
        <v>48</v>
      </c>
      <c r="I140" s="1">
        <v>44886</v>
      </c>
      <c r="J140" t="s">
        <v>34</v>
      </c>
      <c r="K140">
        <v>3.2</v>
      </c>
      <c r="L140">
        <v>0.38095238095238093</v>
      </c>
      <c r="O140" t="s">
        <v>30</v>
      </c>
      <c r="P140">
        <v>2022</v>
      </c>
      <c r="Q140">
        <v>59.736843933333297</v>
      </c>
      <c r="R140">
        <v>1395</v>
      </c>
      <c r="S140">
        <v>166.07142857142856</v>
      </c>
      <c r="T140">
        <f t="shared" si="4"/>
        <v>531.42857142857144</v>
      </c>
      <c r="U140" s="2">
        <f>IF(C140="WMPC TECH MANAGEMENT OFFICE - LG Contracts (Innovation Implementation)",0,-T140*Distribution!$B$2)</f>
        <v>-27.368571428571428</v>
      </c>
      <c r="V140" s="2">
        <f>IF(C140="WMPC TECH MANAGEMENT OFFICE - LG Contracts (Innovation Implementation)",0,-SUM(T140:U140)*Distribution!$B$1)</f>
        <v>-9.7283580000000001</v>
      </c>
      <c r="W140" s="2">
        <f t="shared" si="5"/>
        <v>494.33164199999999</v>
      </c>
    </row>
    <row r="141" spans="1:23" x14ac:dyDescent="0.25">
      <c r="A141">
        <v>3692</v>
      </c>
      <c r="B141" t="s">
        <v>43</v>
      </c>
      <c r="C141" t="s">
        <v>24</v>
      </c>
      <c r="D141" t="s">
        <v>44</v>
      </c>
      <c r="E141" t="s">
        <v>49</v>
      </c>
      <c r="F141" t="s">
        <v>50</v>
      </c>
      <c r="G141" t="s">
        <v>27</v>
      </c>
      <c r="H141" t="s">
        <v>48</v>
      </c>
      <c r="I141" s="1">
        <v>44889</v>
      </c>
      <c r="J141" t="s">
        <v>29</v>
      </c>
      <c r="K141">
        <v>3.2</v>
      </c>
      <c r="L141">
        <v>0.38095238095238093</v>
      </c>
      <c r="O141" t="s">
        <v>30</v>
      </c>
      <c r="P141">
        <v>2022</v>
      </c>
      <c r="Q141">
        <v>59.736843933333297</v>
      </c>
      <c r="R141">
        <v>1395</v>
      </c>
      <c r="S141">
        <v>166.07142857142856</v>
      </c>
      <c r="T141">
        <f t="shared" si="4"/>
        <v>531.42857142857144</v>
      </c>
      <c r="U141" s="2">
        <f>IF(C141="WMPC TECH MANAGEMENT OFFICE - LG Contracts (Innovation Implementation)",0,-T141*Distribution!$B$2)</f>
        <v>-27.368571428571428</v>
      </c>
      <c r="V141" s="2">
        <f>IF(C141="WMPC TECH MANAGEMENT OFFICE - LG Contracts (Innovation Implementation)",0,-SUM(T141:U141)*Distribution!$B$1)</f>
        <v>-9.7283580000000001</v>
      </c>
      <c r="W141" s="2">
        <f t="shared" si="5"/>
        <v>494.33164199999999</v>
      </c>
    </row>
    <row r="142" spans="1:23" x14ac:dyDescent="0.25">
      <c r="A142">
        <v>3692</v>
      </c>
      <c r="B142" t="s">
        <v>43</v>
      </c>
      <c r="C142" t="s">
        <v>24</v>
      </c>
      <c r="D142" t="s">
        <v>44</v>
      </c>
      <c r="E142" t="s">
        <v>49</v>
      </c>
      <c r="F142" t="s">
        <v>50</v>
      </c>
      <c r="G142" t="s">
        <v>27</v>
      </c>
      <c r="H142" t="s">
        <v>48</v>
      </c>
      <c r="I142" s="1">
        <v>44887</v>
      </c>
      <c r="J142" t="s">
        <v>31</v>
      </c>
      <c r="K142">
        <v>3.2</v>
      </c>
      <c r="L142">
        <v>0.38095238095238093</v>
      </c>
      <c r="O142" t="s">
        <v>30</v>
      </c>
      <c r="P142">
        <v>2022</v>
      </c>
      <c r="Q142">
        <v>59.736843933333297</v>
      </c>
      <c r="R142">
        <v>1395</v>
      </c>
      <c r="S142">
        <v>166.07142857142856</v>
      </c>
      <c r="T142">
        <f t="shared" si="4"/>
        <v>531.42857142857144</v>
      </c>
      <c r="U142" s="2">
        <f>IF(C142="WMPC TECH MANAGEMENT OFFICE - LG Contracts (Innovation Implementation)",0,-T142*Distribution!$B$2)</f>
        <v>-27.368571428571428</v>
      </c>
      <c r="V142" s="2">
        <f>IF(C142="WMPC TECH MANAGEMENT OFFICE - LG Contracts (Innovation Implementation)",0,-SUM(T142:U142)*Distribution!$B$1)</f>
        <v>-9.7283580000000001</v>
      </c>
      <c r="W142" s="2">
        <f t="shared" si="5"/>
        <v>494.33164199999999</v>
      </c>
    </row>
    <row r="143" spans="1:23" x14ac:dyDescent="0.25">
      <c r="A143">
        <v>3692</v>
      </c>
      <c r="B143" t="s">
        <v>43</v>
      </c>
      <c r="C143" t="s">
        <v>24</v>
      </c>
      <c r="D143" t="s">
        <v>44</v>
      </c>
      <c r="E143" t="s">
        <v>49</v>
      </c>
      <c r="F143" t="s">
        <v>50</v>
      </c>
      <c r="G143" t="s">
        <v>27</v>
      </c>
      <c r="H143" t="s">
        <v>48</v>
      </c>
      <c r="I143" s="1">
        <v>44890</v>
      </c>
      <c r="J143" t="s">
        <v>33</v>
      </c>
      <c r="K143">
        <v>3.2</v>
      </c>
      <c r="L143">
        <v>0.38095238095238093</v>
      </c>
      <c r="O143" t="s">
        <v>30</v>
      </c>
      <c r="P143">
        <v>2022</v>
      </c>
      <c r="Q143">
        <v>59.736843933333297</v>
      </c>
      <c r="R143">
        <v>1395</v>
      </c>
      <c r="S143">
        <v>166.07142857142856</v>
      </c>
      <c r="T143">
        <f t="shared" si="4"/>
        <v>531.42857142857144</v>
      </c>
      <c r="U143" s="2">
        <f>IF(C143="WMPC TECH MANAGEMENT OFFICE - LG Contracts (Innovation Implementation)",0,-T143*Distribution!$B$2)</f>
        <v>-27.368571428571428</v>
      </c>
      <c r="V143" s="2">
        <f>IF(C143="WMPC TECH MANAGEMENT OFFICE - LG Contracts (Innovation Implementation)",0,-SUM(T143:U143)*Distribution!$B$1)</f>
        <v>-9.7283580000000001</v>
      </c>
      <c r="W143" s="2">
        <f t="shared" si="5"/>
        <v>494.33164199999999</v>
      </c>
    </row>
    <row r="144" spans="1:23" x14ac:dyDescent="0.25">
      <c r="A144">
        <v>3692</v>
      </c>
      <c r="B144" t="s">
        <v>43</v>
      </c>
      <c r="C144" t="s">
        <v>24</v>
      </c>
      <c r="D144" t="s">
        <v>44</v>
      </c>
      <c r="E144" t="s">
        <v>49</v>
      </c>
      <c r="F144" t="s">
        <v>50</v>
      </c>
      <c r="G144" t="s">
        <v>27</v>
      </c>
      <c r="H144" t="s">
        <v>48</v>
      </c>
      <c r="I144" s="1">
        <v>44888</v>
      </c>
      <c r="J144" t="s">
        <v>32</v>
      </c>
      <c r="K144">
        <v>3.2</v>
      </c>
      <c r="L144">
        <v>0.38095238095238093</v>
      </c>
      <c r="O144" t="s">
        <v>30</v>
      </c>
      <c r="P144">
        <v>2022</v>
      </c>
      <c r="Q144">
        <v>59.736843933333297</v>
      </c>
      <c r="R144">
        <v>1395</v>
      </c>
      <c r="S144">
        <v>166.07142857142856</v>
      </c>
      <c r="T144">
        <f t="shared" si="4"/>
        <v>531.42857142857144</v>
      </c>
      <c r="U144" s="2">
        <f>IF(C144="WMPC TECH MANAGEMENT OFFICE - LG Contracts (Innovation Implementation)",0,-T144*Distribution!$B$2)</f>
        <v>-27.368571428571428</v>
      </c>
      <c r="V144" s="2">
        <f>IF(C144="WMPC TECH MANAGEMENT OFFICE - LG Contracts (Innovation Implementation)",0,-SUM(T144:U144)*Distribution!$B$1)</f>
        <v>-9.7283580000000001</v>
      </c>
      <c r="W144" s="2">
        <f t="shared" si="5"/>
        <v>494.33164199999999</v>
      </c>
    </row>
    <row r="145" spans="1:23" x14ac:dyDescent="0.25">
      <c r="A145">
        <v>3692</v>
      </c>
      <c r="B145" t="s">
        <v>43</v>
      </c>
      <c r="C145" t="s">
        <v>24</v>
      </c>
      <c r="D145" t="s">
        <v>44</v>
      </c>
      <c r="E145" t="s">
        <v>49</v>
      </c>
      <c r="F145" t="s">
        <v>50</v>
      </c>
      <c r="G145" t="s">
        <v>27</v>
      </c>
      <c r="H145" t="s">
        <v>48</v>
      </c>
      <c r="I145" s="1">
        <v>44893</v>
      </c>
      <c r="J145" t="s">
        <v>34</v>
      </c>
      <c r="K145">
        <v>3.2</v>
      </c>
      <c r="L145">
        <v>0.38095238095238093</v>
      </c>
      <c r="O145" t="s">
        <v>30</v>
      </c>
      <c r="P145">
        <v>2022</v>
      </c>
      <c r="Q145">
        <v>59.736843933333297</v>
      </c>
      <c r="R145">
        <v>1395</v>
      </c>
      <c r="S145">
        <v>166.07142857142856</v>
      </c>
      <c r="T145">
        <f t="shared" si="4"/>
        <v>531.42857142857144</v>
      </c>
      <c r="U145" s="2">
        <f>IF(C145="WMPC TECH MANAGEMENT OFFICE - LG Contracts (Innovation Implementation)",0,-T145*Distribution!$B$2)</f>
        <v>-27.368571428571428</v>
      </c>
      <c r="V145" s="2">
        <f>IF(C145="WMPC TECH MANAGEMENT OFFICE - LG Contracts (Innovation Implementation)",0,-SUM(T145:U145)*Distribution!$B$1)</f>
        <v>-9.7283580000000001</v>
      </c>
      <c r="W145" s="2">
        <f t="shared" si="5"/>
        <v>494.33164199999999</v>
      </c>
    </row>
    <row r="146" spans="1:23" x14ac:dyDescent="0.25">
      <c r="A146">
        <v>3692</v>
      </c>
      <c r="B146" t="s">
        <v>43</v>
      </c>
      <c r="C146" t="s">
        <v>24</v>
      </c>
      <c r="D146" t="s">
        <v>44</v>
      </c>
      <c r="E146" t="s">
        <v>49</v>
      </c>
      <c r="F146" t="s">
        <v>50</v>
      </c>
      <c r="G146" t="s">
        <v>27</v>
      </c>
      <c r="H146" t="s">
        <v>48</v>
      </c>
      <c r="I146" s="1">
        <v>44894</v>
      </c>
      <c r="J146" t="s">
        <v>31</v>
      </c>
      <c r="K146">
        <v>3.2</v>
      </c>
      <c r="L146">
        <v>0.38095238095238093</v>
      </c>
      <c r="O146" t="s">
        <v>30</v>
      </c>
      <c r="P146">
        <v>2022</v>
      </c>
      <c r="Q146">
        <v>59.736843933333297</v>
      </c>
      <c r="R146">
        <v>1395</v>
      </c>
      <c r="S146">
        <v>166.07142857142856</v>
      </c>
      <c r="T146">
        <f t="shared" si="4"/>
        <v>531.42857142857144</v>
      </c>
      <c r="U146" s="2">
        <f>IF(C146="WMPC TECH MANAGEMENT OFFICE - LG Contracts (Innovation Implementation)",0,-T146*Distribution!$B$2)</f>
        <v>-27.368571428571428</v>
      </c>
      <c r="V146" s="2">
        <f>IF(C146="WMPC TECH MANAGEMENT OFFICE - LG Contracts (Innovation Implementation)",0,-SUM(T146:U146)*Distribution!$B$1)</f>
        <v>-9.7283580000000001</v>
      </c>
      <c r="W146" s="2">
        <f t="shared" si="5"/>
        <v>494.33164199999999</v>
      </c>
    </row>
    <row r="147" spans="1:23" x14ac:dyDescent="0.25">
      <c r="A147">
        <v>3692</v>
      </c>
      <c r="B147" t="s">
        <v>43</v>
      </c>
      <c r="C147" t="s">
        <v>24</v>
      </c>
      <c r="D147" t="s">
        <v>44</v>
      </c>
      <c r="E147" t="s">
        <v>49</v>
      </c>
      <c r="F147" t="s">
        <v>50</v>
      </c>
      <c r="G147" t="s">
        <v>27</v>
      </c>
      <c r="H147" t="s">
        <v>48</v>
      </c>
      <c r="I147" s="1">
        <v>44895</v>
      </c>
      <c r="J147" t="s">
        <v>32</v>
      </c>
      <c r="K147">
        <v>3.2</v>
      </c>
      <c r="L147">
        <v>0.38095238095238093</v>
      </c>
      <c r="O147" t="s">
        <v>30</v>
      </c>
      <c r="P147">
        <v>2022</v>
      </c>
      <c r="Q147">
        <v>59.736843933333297</v>
      </c>
      <c r="R147">
        <v>1395</v>
      </c>
      <c r="S147">
        <v>166.07142857142856</v>
      </c>
      <c r="T147">
        <f t="shared" si="4"/>
        <v>531.42857142857144</v>
      </c>
      <c r="U147" s="2">
        <f>IF(C147="WMPC TECH MANAGEMENT OFFICE - LG Contracts (Innovation Implementation)",0,-T147*Distribution!$B$2)</f>
        <v>-27.368571428571428</v>
      </c>
      <c r="V147" s="2">
        <f>IF(C147="WMPC TECH MANAGEMENT OFFICE - LG Contracts (Innovation Implementation)",0,-SUM(T147:U147)*Distribution!$B$1)</f>
        <v>-9.7283580000000001</v>
      </c>
      <c r="W147" s="2">
        <f t="shared" si="5"/>
        <v>494.33164199999999</v>
      </c>
    </row>
    <row r="148" spans="1:23" x14ac:dyDescent="0.25">
      <c r="A148">
        <v>3692</v>
      </c>
      <c r="B148" t="s">
        <v>43</v>
      </c>
      <c r="C148" t="s">
        <v>24</v>
      </c>
      <c r="D148" t="s">
        <v>44</v>
      </c>
      <c r="E148" t="s">
        <v>51</v>
      </c>
      <c r="F148" t="s">
        <v>52</v>
      </c>
      <c r="G148" t="s">
        <v>27</v>
      </c>
      <c r="H148" t="s">
        <v>40</v>
      </c>
      <c r="I148" s="1">
        <v>44869</v>
      </c>
      <c r="J148" t="s">
        <v>33</v>
      </c>
      <c r="K148">
        <v>9</v>
      </c>
      <c r="L148">
        <v>1</v>
      </c>
      <c r="O148" t="s">
        <v>30</v>
      </c>
      <c r="P148">
        <v>2022</v>
      </c>
      <c r="Q148">
        <v>59.736843933333297</v>
      </c>
      <c r="R148">
        <v>224.16651296383299</v>
      </c>
      <c r="S148">
        <v>24.907390329314701</v>
      </c>
      <c r="T148">
        <f t="shared" si="4"/>
        <v>224.16651296383299</v>
      </c>
      <c r="U148" s="2">
        <f>IF(C148="WMPC TECH MANAGEMENT OFFICE - LG Contracts (Innovation Implementation)",0,-T148*Distribution!$B$2)</f>
        <v>-11.544575417637398</v>
      </c>
      <c r="V148" s="2">
        <f>IF(C148="WMPC TECH MANAGEMENT OFFICE - LG Contracts (Innovation Implementation)",0,-SUM(T148:U148)*Distribution!$B$1)</f>
        <v>-4.1036033946415751</v>
      </c>
      <c r="W148" s="2">
        <f t="shared" si="5"/>
        <v>208.51833415155403</v>
      </c>
    </row>
    <row r="149" spans="1:23" x14ac:dyDescent="0.25">
      <c r="A149">
        <v>3692</v>
      </c>
      <c r="B149" t="s">
        <v>43</v>
      </c>
      <c r="C149" t="s">
        <v>24</v>
      </c>
      <c r="D149" t="s">
        <v>44</v>
      </c>
      <c r="E149" t="s">
        <v>51</v>
      </c>
      <c r="F149" t="s">
        <v>52</v>
      </c>
      <c r="G149" t="s">
        <v>27</v>
      </c>
      <c r="H149" t="s">
        <v>40</v>
      </c>
      <c r="I149" s="1">
        <v>44873</v>
      </c>
      <c r="J149" t="s">
        <v>31</v>
      </c>
      <c r="K149">
        <v>9</v>
      </c>
      <c r="L149">
        <v>1</v>
      </c>
      <c r="O149" t="s">
        <v>30</v>
      </c>
      <c r="P149">
        <v>2022</v>
      </c>
      <c r="Q149">
        <v>59.736843933333297</v>
      </c>
      <c r="R149">
        <v>224.16651296383299</v>
      </c>
      <c r="S149">
        <v>24.907390329314701</v>
      </c>
      <c r="T149">
        <f t="shared" si="4"/>
        <v>224.16651296383299</v>
      </c>
      <c r="U149" s="2">
        <f>IF(C149="WMPC TECH MANAGEMENT OFFICE - LG Contracts (Innovation Implementation)",0,-T149*Distribution!$B$2)</f>
        <v>-11.544575417637398</v>
      </c>
      <c r="V149" s="2">
        <f>IF(C149="WMPC TECH MANAGEMENT OFFICE - LG Contracts (Innovation Implementation)",0,-SUM(T149:U149)*Distribution!$B$1)</f>
        <v>-4.1036033946415751</v>
      </c>
      <c r="W149" s="2">
        <f t="shared" si="5"/>
        <v>208.51833415155403</v>
      </c>
    </row>
    <row r="150" spans="1:23" x14ac:dyDescent="0.25">
      <c r="A150">
        <v>3692</v>
      </c>
      <c r="B150" t="s">
        <v>43</v>
      </c>
      <c r="C150" t="s">
        <v>24</v>
      </c>
      <c r="D150" t="s">
        <v>44</v>
      </c>
      <c r="E150" t="s">
        <v>51</v>
      </c>
      <c r="F150" t="s">
        <v>52</v>
      </c>
      <c r="G150" t="s">
        <v>27</v>
      </c>
      <c r="H150" t="s">
        <v>40</v>
      </c>
      <c r="I150" s="1">
        <v>44872</v>
      </c>
      <c r="J150" t="s">
        <v>34</v>
      </c>
      <c r="K150">
        <v>9</v>
      </c>
      <c r="L150">
        <v>1</v>
      </c>
      <c r="O150" t="s">
        <v>30</v>
      </c>
      <c r="P150">
        <v>2022</v>
      </c>
      <c r="Q150">
        <v>59.736843933333297</v>
      </c>
      <c r="R150">
        <v>224.16651296383299</v>
      </c>
      <c r="S150">
        <v>24.907390329314701</v>
      </c>
      <c r="T150">
        <f t="shared" si="4"/>
        <v>224.16651296383299</v>
      </c>
      <c r="U150" s="2">
        <f>IF(C150="WMPC TECH MANAGEMENT OFFICE - LG Contracts (Innovation Implementation)",0,-T150*Distribution!$B$2)</f>
        <v>-11.544575417637398</v>
      </c>
      <c r="V150" s="2">
        <f>IF(C150="WMPC TECH MANAGEMENT OFFICE - LG Contracts (Innovation Implementation)",0,-SUM(T150:U150)*Distribution!$B$1)</f>
        <v>-4.1036033946415751</v>
      </c>
      <c r="W150" s="2">
        <f t="shared" si="5"/>
        <v>208.51833415155403</v>
      </c>
    </row>
    <row r="151" spans="1:23" x14ac:dyDescent="0.25">
      <c r="A151">
        <v>3692</v>
      </c>
      <c r="B151" t="s">
        <v>43</v>
      </c>
      <c r="C151" t="s">
        <v>24</v>
      </c>
      <c r="D151" t="s">
        <v>44</v>
      </c>
      <c r="E151" t="s">
        <v>51</v>
      </c>
      <c r="F151" t="s">
        <v>52</v>
      </c>
      <c r="G151" t="s">
        <v>27</v>
      </c>
      <c r="H151" t="s">
        <v>40</v>
      </c>
      <c r="I151" s="1">
        <v>44875</v>
      </c>
      <c r="J151" t="s">
        <v>29</v>
      </c>
      <c r="K151">
        <v>5</v>
      </c>
      <c r="L151">
        <v>0.55555555555555558</v>
      </c>
      <c r="O151" t="s">
        <v>30</v>
      </c>
      <c r="P151">
        <v>2022</v>
      </c>
      <c r="Q151">
        <v>59.736843933333297</v>
      </c>
      <c r="R151">
        <v>224.16651296383299</v>
      </c>
      <c r="S151">
        <v>24.907390329314701</v>
      </c>
      <c r="T151">
        <f t="shared" si="4"/>
        <v>124.53695164657388</v>
      </c>
      <c r="U151" s="2">
        <f>IF(C151="WMPC TECH MANAGEMENT OFFICE - LG Contracts (Innovation Implementation)",0,-T151*Distribution!$B$2)</f>
        <v>-6.4136530097985549</v>
      </c>
      <c r="V151" s="2">
        <f>IF(C151="WMPC TECH MANAGEMENT OFFICE - LG Contracts (Innovation Implementation)",0,-SUM(T151:U151)*Distribution!$B$1)</f>
        <v>-2.279779663689764</v>
      </c>
      <c r="W151" s="2">
        <f t="shared" si="5"/>
        <v>115.84351897308557</v>
      </c>
    </row>
    <row r="152" spans="1:23" x14ac:dyDescent="0.25">
      <c r="A152">
        <v>3692</v>
      </c>
      <c r="B152" t="s">
        <v>43</v>
      </c>
      <c r="C152" t="s">
        <v>24</v>
      </c>
      <c r="D152" t="s">
        <v>44</v>
      </c>
      <c r="E152" t="s">
        <v>51</v>
      </c>
      <c r="F152" t="s">
        <v>52</v>
      </c>
      <c r="G152" t="s">
        <v>27</v>
      </c>
      <c r="H152" t="s">
        <v>40</v>
      </c>
      <c r="I152" s="1">
        <v>44879</v>
      </c>
      <c r="J152" t="s">
        <v>34</v>
      </c>
      <c r="K152">
        <v>9</v>
      </c>
      <c r="L152">
        <v>1</v>
      </c>
      <c r="O152" t="s">
        <v>30</v>
      </c>
      <c r="P152">
        <v>2022</v>
      </c>
      <c r="Q152">
        <v>59.736843933333297</v>
      </c>
      <c r="R152">
        <v>224.16651296383299</v>
      </c>
      <c r="S152">
        <v>24.907390329314701</v>
      </c>
      <c r="T152">
        <f t="shared" si="4"/>
        <v>224.16651296383299</v>
      </c>
      <c r="U152" s="2">
        <f>IF(C152="WMPC TECH MANAGEMENT OFFICE - LG Contracts (Innovation Implementation)",0,-T152*Distribution!$B$2)</f>
        <v>-11.544575417637398</v>
      </c>
      <c r="V152" s="2">
        <f>IF(C152="WMPC TECH MANAGEMENT OFFICE - LG Contracts (Innovation Implementation)",0,-SUM(T152:U152)*Distribution!$B$1)</f>
        <v>-4.1036033946415751</v>
      </c>
      <c r="W152" s="2">
        <f t="shared" si="5"/>
        <v>208.51833415155403</v>
      </c>
    </row>
    <row r="153" spans="1:23" x14ac:dyDescent="0.25">
      <c r="A153">
        <v>3692</v>
      </c>
      <c r="B153" t="s">
        <v>43</v>
      </c>
      <c r="C153" t="s">
        <v>24</v>
      </c>
      <c r="D153" t="s">
        <v>44</v>
      </c>
      <c r="E153" t="s">
        <v>51</v>
      </c>
      <c r="F153" t="s">
        <v>52</v>
      </c>
      <c r="G153" t="s">
        <v>27</v>
      </c>
      <c r="H153" t="s">
        <v>40</v>
      </c>
      <c r="I153" s="1">
        <v>44880</v>
      </c>
      <c r="J153" t="s">
        <v>31</v>
      </c>
      <c r="K153">
        <v>9</v>
      </c>
      <c r="L153">
        <v>1</v>
      </c>
      <c r="O153" t="s">
        <v>30</v>
      </c>
      <c r="P153">
        <v>2022</v>
      </c>
      <c r="Q153">
        <v>59.736843933333297</v>
      </c>
      <c r="R153">
        <v>224.16651296383299</v>
      </c>
      <c r="S153">
        <v>24.907390329314701</v>
      </c>
      <c r="T153">
        <f t="shared" si="4"/>
        <v>224.16651296383299</v>
      </c>
      <c r="U153" s="2">
        <f>IF(C153="WMPC TECH MANAGEMENT OFFICE - LG Contracts (Innovation Implementation)",0,-T153*Distribution!$B$2)</f>
        <v>-11.544575417637398</v>
      </c>
      <c r="V153" s="2">
        <f>IF(C153="WMPC TECH MANAGEMENT OFFICE - LG Contracts (Innovation Implementation)",0,-SUM(T153:U153)*Distribution!$B$1)</f>
        <v>-4.1036033946415751</v>
      </c>
      <c r="W153" s="2">
        <f t="shared" si="5"/>
        <v>208.51833415155403</v>
      </c>
    </row>
    <row r="154" spans="1:23" x14ac:dyDescent="0.25">
      <c r="A154">
        <v>3692</v>
      </c>
      <c r="B154" t="s">
        <v>43</v>
      </c>
      <c r="C154" t="s">
        <v>24</v>
      </c>
      <c r="D154" t="s">
        <v>44</v>
      </c>
      <c r="E154" t="s">
        <v>51</v>
      </c>
      <c r="F154" t="s">
        <v>52</v>
      </c>
      <c r="G154" t="s">
        <v>27</v>
      </c>
      <c r="H154" t="s">
        <v>40</v>
      </c>
      <c r="I154" s="1">
        <v>44881</v>
      </c>
      <c r="J154" t="s">
        <v>32</v>
      </c>
      <c r="K154">
        <v>9</v>
      </c>
      <c r="L154">
        <v>1</v>
      </c>
      <c r="O154" t="s">
        <v>30</v>
      </c>
      <c r="P154">
        <v>2022</v>
      </c>
      <c r="Q154">
        <v>59.736843933333297</v>
      </c>
      <c r="R154">
        <v>224.16651296383299</v>
      </c>
      <c r="S154">
        <v>24.907390329314701</v>
      </c>
      <c r="T154">
        <f t="shared" si="4"/>
        <v>224.16651296383299</v>
      </c>
      <c r="U154" s="2">
        <f>IF(C154="WMPC TECH MANAGEMENT OFFICE - LG Contracts (Innovation Implementation)",0,-T154*Distribution!$B$2)</f>
        <v>-11.544575417637398</v>
      </c>
      <c r="V154" s="2">
        <f>IF(C154="WMPC TECH MANAGEMENT OFFICE - LG Contracts (Innovation Implementation)",0,-SUM(T154:U154)*Distribution!$B$1)</f>
        <v>-4.1036033946415751</v>
      </c>
      <c r="W154" s="2">
        <f t="shared" si="5"/>
        <v>208.51833415155403</v>
      </c>
    </row>
    <row r="155" spans="1:23" x14ac:dyDescent="0.25">
      <c r="A155">
        <v>3692</v>
      </c>
      <c r="B155" t="s">
        <v>43</v>
      </c>
      <c r="C155" t="s">
        <v>24</v>
      </c>
      <c r="D155" t="s">
        <v>44</v>
      </c>
      <c r="E155" t="s">
        <v>51</v>
      </c>
      <c r="F155" t="s">
        <v>52</v>
      </c>
      <c r="G155" t="s">
        <v>27</v>
      </c>
      <c r="H155" t="s">
        <v>40</v>
      </c>
      <c r="I155" s="1">
        <v>44886</v>
      </c>
      <c r="J155" t="s">
        <v>34</v>
      </c>
      <c r="K155">
        <v>9</v>
      </c>
      <c r="L155">
        <v>1</v>
      </c>
      <c r="O155" t="s">
        <v>30</v>
      </c>
      <c r="P155">
        <v>2022</v>
      </c>
      <c r="Q155">
        <v>59.736843933333297</v>
      </c>
      <c r="R155">
        <v>224.16651296383299</v>
      </c>
      <c r="S155">
        <v>24.907390329314701</v>
      </c>
      <c r="T155">
        <f t="shared" si="4"/>
        <v>224.16651296383299</v>
      </c>
      <c r="U155" s="2">
        <f>IF(C155="WMPC TECH MANAGEMENT OFFICE - LG Contracts (Innovation Implementation)",0,-T155*Distribution!$B$2)</f>
        <v>-11.544575417637398</v>
      </c>
      <c r="V155" s="2">
        <f>IF(C155="WMPC TECH MANAGEMENT OFFICE - LG Contracts (Innovation Implementation)",0,-SUM(T155:U155)*Distribution!$B$1)</f>
        <v>-4.1036033946415751</v>
      </c>
      <c r="W155" s="2">
        <f t="shared" si="5"/>
        <v>208.51833415155403</v>
      </c>
    </row>
    <row r="156" spans="1:23" x14ac:dyDescent="0.25">
      <c r="A156">
        <v>3692</v>
      </c>
      <c r="B156" t="s">
        <v>43</v>
      </c>
      <c r="C156" t="s">
        <v>24</v>
      </c>
      <c r="D156" t="s">
        <v>44</v>
      </c>
      <c r="E156" t="s">
        <v>51</v>
      </c>
      <c r="F156" t="s">
        <v>52</v>
      </c>
      <c r="G156" t="s">
        <v>27</v>
      </c>
      <c r="H156" t="s">
        <v>40</v>
      </c>
      <c r="I156" s="1">
        <v>44889</v>
      </c>
      <c r="J156" t="s">
        <v>29</v>
      </c>
      <c r="K156">
        <v>9</v>
      </c>
      <c r="L156">
        <v>1</v>
      </c>
      <c r="O156" t="s">
        <v>30</v>
      </c>
      <c r="P156">
        <v>2022</v>
      </c>
      <c r="Q156">
        <v>59.736843933333297</v>
      </c>
      <c r="R156">
        <v>224.16651296383299</v>
      </c>
      <c r="S156">
        <v>24.907390329314701</v>
      </c>
      <c r="T156">
        <f t="shared" si="4"/>
        <v>224.16651296383299</v>
      </c>
      <c r="U156" s="2">
        <f>IF(C156="WMPC TECH MANAGEMENT OFFICE - LG Contracts (Innovation Implementation)",0,-T156*Distribution!$B$2)</f>
        <v>-11.544575417637398</v>
      </c>
      <c r="V156" s="2">
        <f>IF(C156="WMPC TECH MANAGEMENT OFFICE - LG Contracts (Innovation Implementation)",0,-SUM(T156:U156)*Distribution!$B$1)</f>
        <v>-4.1036033946415751</v>
      </c>
      <c r="W156" s="2">
        <f t="shared" si="5"/>
        <v>208.51833415155403</v>
      </c>
    </row>
    <row r="157" spans="1:23" x14ac:dyDescent="0.25">
      <c r="A157">
        <v>3692</v>
      </c>
      <c r="B157" t="s">
        <v>43</v>
      </c>
      <c r="C157" t="s">
        <v>24</v>
      </c>
      <c r="D157" t="s">
        <v>44</v>
      </c>
      <c r="E157" t="s">
        <v>51</v>
      </c>
      <c r="F157" t="s">
        <v>52</v>
      </c>
      <c r="G157" t="s">
        <v>27</v>
      </c>
      <c r="H157" t="s">
        <v>40</v>
      </c>
      <c r="I157" s="1">
        <v>44888</v>
      </c>
      <c r="J157" t="s">
        <v>32</v>
      </c>
      <c r="K157">
        <v>9</v>
      </c>
      <c r="L157">
        <v>1</v>
      </c>
      <c r="O157" t="s">
        <v>30</v>
      </c>
      <c r="P157">
        <v>2022</v>
      </c>
      <c r="Q157">
        <v>59.736843933333297</v>
      </c>
      <c r="R157">
        <v>224.16651296383299</v>
      </c>
      <c r="S157">
        <v>24.907390329314701</v>
      </c>
      <c r="T157">
        <f t="shared" si="4"/>
        <v>224.16651296383299</v>
      </c>
      <c r="U157" s="2">
        <f>IF(C157="WMPC TECH MANAGEMENT OFFICE - LG Contracts (Innovation Implementation)",0,-T157*Distribution!$B$2)</f>
        <v>-11.544575417637398</v>
      </c>
      <c r="V157" s="2">
        <f>IF(C157="WMPC TECH MANAGEMENT OFFICE - LG Contracts (Innovation Implementation)",0,-SUM(T157:U157)*Distribution!$B$1)</f>
        <v>-4.1036033946415751</v>
      </c>
      <c r="W157" s="2">
        <f t="shared" si="5"/>
        <v>208.51833415155403</v>
      </c>
    </row>
    <row r="158" spans="1:23" x14ac:dyDescent="0.25">
      <c r="A158">
        <v>3692</v>
      </c>
      <c r="B158" t="s">
        <v>43</v>
      </c>
      <c r="C158" t="s">
        <v>24</v>
      </c>
      <c r="D158" t="s">
        <v>44</v>
      </c>
      <c r="E158" t="s">
        <v>51</v>
      </c>
      <c r="F158" t="s">
        <v>52</v>
      </c>
      <c r="G158" t="s">
        <v>27</v>
      </c>
      <c r="H158" t="s">
        <v>40</v>
      </c>
      <c r="I158" s="1">
        <v>44887</v>
      </c>
      <c r="J158" t="s">
        <v>31</v>
      </c>
      <c r="K158">
        <v>9</v>
      </c>
      <c r="L158">
        <v>1</v>
      </c>
      <c r="O158" t="s">
        <v>30</v>
      </c>
      <c r="P158">
        <v>2022</v>
      </c>
      <c r="Q158">
        <v>59.736843933333297</v>
      </c>
      <c r="R158">
        <v>224.16651296383299</v>
      </c>
      <c r="S158">
        <v>24.907390329314701</v>
      </c>
      <c r="T158">
        <f t="shared" si="4"/>
        <v>224.16651296383299</v>
      </c>
      <c r="U158" s="2">
        <f>IF(C158="WMPC TECH MANAGEMENT OFFICE - LG Contracts (Innovation Implementation)",0,-T158*Distribution!$B$2)</f>
        <v>-11.544575417637398</v>
      </c>
      <c r="V158" s="2">
        <f>IF(C158="WMPC TECH MANAGEMENT OFFICE - LG Contracts (Innovation Implementation)",0,-SUM(T158:U158)*Distribution!$B$1)</f>
        <v>-4.1036033946415751</v>
      </c>
      <c r="W158" s="2">
        <f t="shared" si="5"/>
        <v>208.51833415155403</v>
      </c>
    </row>
    <row r="159" spans="1:23" x14ac:dyDescent="0.25">
      <c r="A159">
        <v>3692</v>
      </c>
      <c r="B159" t="s">
        <v>43</v>
      </c>
      <c r="C159" t="s">
        <v>24</v>
      </c>
      <c r="D159" t="s">
        <v>44</v>
      </c>
      <c r="E159" t="s">
        <v>51</v>
      </c>
      <c r="F159" t="s">
        <v>52</v>
      </c>
      <c r="G159" t="s">
        <v>27</v>
      </c>
      <c r="H159" t="s">
        <v>40</v>
      </c>
      <c r="I159" s="1">
        <v>44890</v>
      </c>
      <c r="J159" t="s">
        <v>33</v>
      </c>
      <c r="K159">
        <v>9</v>
      </c>
      <c r="L159">
        <v>1</v>
      </c>
      <c r="O159" t="s">
        <v>30</v>
      </c>
      <c r="P159">
        <v>2022</v>
      </c>
      <c r="Q159">
        <v>59.736843933333297</v>
      </c>
      <c r="R159">
        <v>224.16651296383299</v>
      </c>
      <c r="S159">
        <v>24.907390329314701</v>
      </c>
      <c r="T159">
        <f t="shared" si="4"/>
        <v>224.16651296383299</v>
      </c>
      <c r="U159" s="2">
        <f>IF(C159="WMPC TECH MANAGEMENT OFFICE - LG Contracts (Innovation Implementation)",0,-T159*Distribution!$B$2)</f>
        <v>-11.544575417637398</v>
      </c>
      <c r="V159" s="2">
        <f>IF(C159="WMPC TECH MANAGEMENT OFFICE - LG Contracts (Innovation Implementation)",0,-SUM(T159:U159)*Distribution!$B$1)</f>
        <v>-4.1036033946415751</v>
      </c>
      <c r="W159" s="2">
        <f t="shared" si="5"/>
        <v>208.51833415155403</v>
      </c>
    </row>
    <row r="160" spans="1:23" x14ac:dyDescent="0.25">
      <c r="A160">
        <v>3722</v>
      </c>
      <c r="B160" t="s">
        <v>43</v>
      </c>
      <c r="C160" t="s">
        <v>24</v>
      </c>
      <c r="D160" t="s">
        <v>53</v>
      </c>
      <c r="E160" t="s">
        <v>54</v>
      </c>
      <c r="F160" t="s">
        <v>55</v>
      </c>
      <c r="G160" t="s">
        <v>27</v>
      </c>
      <c r="H160" t="s">
        <v>48</v>
      </c>
      <c r="I160" s="1">
        <v>44866</v>
      </c>
      <c r="J160" t="s">
        <v>31</v>
      </c>
      <c r="K160">
        <v>8.4</v>
      </c>
      <c r="L160">
        <v>1</v>
      </c>
      <c r="O160" t="s">
        <v>30</v>
      </c>
      <c r="P160">
        <v>2022</v>
      </c>
      <c r="Q160">
        <v>59.736843933333297</v>
      </c>
      <c r="R160">
        <v>1395</v>
      </c>
      <c r="S160">
        <v>207.14285714285714</v>
      </c>
      <c r="T160">
        <f t="shared" si="4"/>
        <v>1395</v>
      </c>
      <c r="U160" s="2">
        <f>IF(C160="WMPC TECH MANAGEMENT OFFICE - LG Contracts (Innovation Implementation)",0,-T160*Distribution!$B$2)</f>
        <v>-71.842500000000001</v>
      </c>
      <c r="V160" s="2">
        <f>IF(C160="WMPC TECH MANAGEMENT OFFICE - LG Contracts (Innovation Implementation)",0,-SUM(T160:U160)*Distribution!$B$1)</f>
        <v>-25.536939750000002</v>
      </c>
      <c r="W160" s="2">
        <f t="shared" si="5"/>
        <v>1297.6205602499999</v>
      </c>
    </row>
    <row r="161" spans="1:23" x14ac:dyDescent="0.25">
      <c r="A161">
        <v>3722</v>
      </c>
      <c r="B161" t="s">
        <v>43</v>
      </c>
      <c r="C161" t="s">
        <v>24</v>
      </c>
      <c r="D161" t="s">
        <v>53</v>
      </c>
      <c r="E161" t="s">
        <v>54</v>
      </c>
      <c r="F161" t="s">
        <v>55</v>
      </c>
      <c r="G161" t="s">
        <v>27</v>
      </c>
      <c r="H161" t="s">
        <v>48</v>
      </c>
      <c r="I161" s="1">
        <v>44867</v>
      </c>
      <c r="J161" t="s">
        <v>32</v>
      </c>
      <c r="K161">
        <v>8.4</v>
      </c>
      <c r="L161">
        <v>1</v>
      </c>
      <c r="O161" t="s">
        <v>30</v>
      </c>
      <c r="P161">
        <v>2022</v>
      </c>
      <c r="Q161">
        <v>59.736843933333297</v>
      </c>
      <c r="R161">
        <v>1395</v>
      </c>
      <c r="S161">
        <v>207.14285714285714</v>
      </c>
      <c r="T161">
        <f t="shared" si="4"/>
        <v>1395</v>
      </c>
      <c r="U161" s="2">
        <f>IF(C161="WMPC TECH MANAGEMENT OFFICE - LG Contracts (Innovation Implementation)",0,-T161*Distribution!$B$2)</f>
        <v>-71.842500000000001</v>
      </c>
      <c r="V161" s="2">
        <f>IF(C161="WMPC TECH MANAGEMENT OFFICE - LG Contracts (Innovation Implementation)",0,-SUM(T161:U161)*Distribution!$B$1)</f>
        <v>-25.536939750000002</v>
      </c>
      <c r="W161" s="2">
        <f t="shared" si="5"/>
        <v>1297.6205602499999</v>
      </c>
    </row>
    <row r="162" spans="1:23" x14ac:dyDescent="0.25">
      <c r="A162">
        <v>3722</v>
      </c>
      <c r="B162" t="s">
        <v>43</v>
      </c>
      <c r="C162" t="s">
        <v>24</v>
      </c>
      <c r="D162" t="s">
        <v>53</v>
      </c>
      <c r="E162" t="s">
        <v>54</v>
      </c>
      <c r="F162" t="s">
        <v>55</v>
      </c>
      <c r="G162" t="s">
        <v>27</v>
      </c>
      <c r="H162" t="s">
        <v>48</v>
      </c>
      <c r="I162" s="1">
        <v>44868</v>
      </c>
      <c r="J162" t="s">
        <v>29</v>
      </c>
      <c r="K162">
        <v>8.4</v>
      </c>
      <c r="L162">
        <v>1</v>
      </c>
      <c r="O162" t="s">
        <v>30</v>
      </c>
      <c r="P162">
        <v>2022</v>
      </c>
      <c r="Q162">
        <v>59.736843933333297</v>
      </c>
      <c r="R162">
        <v>1395</v>
      </c>
      <c r="S162">
        <v>207.14285714285714</v>
      </c>
      <c r="T162">
        <f t="shared" si="4"/>
        <v>1395</v>
      </c>
      <c r="U162" s="2">
        <f>IF(C162="WMPC TECH MANAGEMENT OFFICE - LG Contracts (Innovation Implementation)",0,-T162*Distribution!$B$2)</f>
        <v>-71.842500000000001</v>
      </c>
      <c r="V162" s="2">
        <f>IF(C162="WMPC TECH MANAGEMENT OFFICE - LG Contracts (Innovation Implementation)",0,-SUM(T162:U162)*Distribution!$B$1)</f>
        <v>-25.536939750000002</v>
      </c>
      <c r="W162" s="2">
        <f t="shared" si="5"/>
        <v>1297.6205602499999</v>
      </c>
    </row>
    <row r="163" spans="1:23" x14ac:dyDescent="0.25">
      <c r="A163">
        <v>3722</v>
      </c>
      <c r="B163" t="s">
        <v>43</v>
      </c>
      <c r="C163" t="s">
        <v>24</v>
      </c>
      <c r="D163" t="s">
        <v>53</v>
      </c>
      <c r="E163" t="s">
        <v>54</v>
      </c>
      <c r="F163" t="s">
        <v>55</v>
      </c>
      <c r="G163" t="s">
        <v>27</v>
      </c>
      <c r="H163" t="s">
        <v>48</v>
      </c>
      <c r="I163" s="1">
        <v>44869</v>
      </c>
      <c r="J163" t="s">
        <v>33</v>
      </c>
      <c r="K163">
        <v>8.4</v>
      </c>
      <c r="L163">
        <v>1</v>
      </c>
      <c r="O163" t="s">
        <v>30</v>
      </c>
      <c r="P163">
        <v>2022</v>
      </c>
      <c r="Q163">
        <v>59.736843933333297</v>
      </c>
      <c r="R163">
        <v>1395</v>
      </c>
      <c r="S163">
        <v>207.14285714285714</v>
      </c>
      <c r="T163">
        <f t="shared" si="4"/>
        <v>1395</v>
      </c>
      <c r="U163" s="2">
        <f>IF(C163="WMPC TECH MANAGEMENT OFFICE - LG Contracts (Innovation Implementation)",0,-T163*Distribution!$B$2)</f>
        <v>-71.842500000000001</v>
      </c>
      <c r="V163" s="2">
        <f>IF(C163="WMPC TECH MANAGEMENT OFFICE - LG Contracts (Innovation Implementation)",0,-SUM(T163:U163)*Distribution!$B$1)</f>
        <v>-25.536939750000002</v>
      </c>
      <c r="W163" s="2">
        <f t="shared" si="5"/>
        <v>1297.6205602499999</v>
      </c>
    </row>
    <row r="164" spans="1:23" x14ac:dyDescent="0.25">
      <c r="A164">
        <v>3722</v>
      </c>
      <c r="B164" t="s">
        <v>43</v>
      </c>
      <c r="C164" t="s">
        <v>24</v>
      </c>
      <c r="D164" t="s">
        <v>53</v>
      </c>
      <c r="E164" t="s">
        <v>54</v>
      </c>
      <c r="F164" t="s">
        <v>55</v>
      </c>
      <c r="G164" t="s">
        <v>27</v>
      </c>
      <c r="H164" t="s">
        <v>48</v>
      </c>
      <c r="I164" s="1">
        <v>44872</v>
      </c>
      <c r="J164" t="s">
        <v>34</v>
      </c>
      <c r="K164">
        <v>8.4</v>
      </c>
      <c r="L164">
        <v>1</v>
      </c>
      <c r="O164" t="s">
        <v>30</v>
      </c>
      <c r="P164">
        <v>2022</v>
      </c>
      <c r="Q164">
        <v>59.736843933333297</v>
      </c>
      <c r="R164">
        <v>1395</v>
      </c>
      <c r="S164">
        <v>207.14285714285714</v>
      </c>
      <c r="T164">
        <f t="shared" si="4"/>
        <v>1395</v>
      </c>
      <c r="U164" s="2">
        <f>IF(C164="WMPC TECH MANAGEMENT OFFICE - LG Contracts (Innovation Implementation)",0,-T164*Distribution!$B$2)</f>
        <v>-71.842500000000001</v>
      </c>
      <c r="V164" s="2">
        <f>IF(C164="WMPC TECH MANAGEMENT OFFICE - LG Contracts (Innovation Implementation)",0,-SUM(T164:U164)*Distribution!$B$1)</f>
        <v>-25.536939750000002</v>
      </c>
      <c r="W164" s="2">
        <f t="shared" si="5"/>
        <v>1297.6205602499999</v>
      </c>
    </row>
    <row r="165" spans="1:23" x14ac:dyDescent="0.25">
      <c r="A165">
        <v>3722</v>
      </c>
      <c r="B165" t="s">
        <v>43</v>
      </c>
      <c r="C165" t="s">
        <v>24</v>
      </c>
      <c r="D165" t="s">
        <v>53</v>
      </c>
      <c r="E165" t="s">
        <v>54</v>
      </c>
      <c r="F165" t="s">
        <v>55</v>
      </c>
      <c r="G165" t="s">
        <v>27</v>
      </c>
      <c r="H165" t="s">
        <v>48</v>
      </c>
      <c r="I165" s="1">
        <v>44873</v>
      </c>
      <c r="J165" t="s">
        <v>31</v>
      </c>
      <c r="K165">
        <v>8.4</v>
      </c>
      <c r="L165">
        <v>1</v>
      </c>
      <c r="O165" t="s">
        <v>30</v>
      </c>
      <c r="P165">
        <v>2022</v>
      </c>
      <c r="Q165">
        <v>59.736843933333297</v>
      </c>
      <c r="R165">
        <v>1395</v>
      </c>
      <c r="S165">
        <v>207.14285714285714</v>
      </c>
      <c r="T165">
        <f t="shared" si="4"/>
        <v>1395</v>
      </c>
      <c r="U165" s="2">
        <f>IF(C165="WMPC TECH MANAGEMENT OFFICE - LG Contracts (Innovation Implementation)",0,-T165*Distribution!$B$2)</f>
        <v>-71.842500000000001</v>
      </c>
      <c r="V165" s="2">
        <f>IF(C165="WMPC TECH MANAGEMENT OFFICE - LG Contracts (Innovation Implementation)",0,-SUM(T165:U165)*Distribution!$B$1)</f>
        <v>-25.536939750000002</v>
      </c>
      <c r="W165" s="2">
        <f t="shared" si="5"/>
        <v>1297.6205602499999</v>
      </c>
    </row>
    <row r="166" spans="1:23" x14ac:dyDescent="0.25">
      <c r="A166">
        <v>3722</v>
      </c>
      <c r="B166" t="s">
        <v>43</v>
      </c>
      <c r="C166" t="s">
        <v>24</v>
      </c>
      <c r="D166" t="s">
        <v>53</v>
      </c>
      <c r="E166" t="s">
        <v>54</v>
      </c>
      <c r="F166" t="s">
        <v>55</v>
      </c>
      <c r="G166" t="s">
        <v>27</v>
      </c>
      <c r="H166" t="s">
        <v>48</v>
      </c>
      <c r="I166" s="1">
        <v>44874</v>
      </c>
      <c r="J166" t="s">
        <v>32</v>
      </c>
      <c r="K166">
        <v>8.4</v>
      </c>
      <c r="L166">
        <v>1</v>
      </c>
      <c r="O166" t="s">
        <v>30</v>
      </c>
      <c r="P166">
        <v>2022</v>
      </c>
      <c r="Q166">
        <v>59.736843933333297</v>
      </c>
      <c r="R166">
        <v>1395</v>
      </c>
      <c r="S166">
        <v>207.14285714285714</v>
      </c>
      <c r="T166">
        <f t="shared" si="4"/>
        <v>1395</v>
      </c>
      <c r="U166" s="2">
        <f>IF(C166="WMPC TECH MANAGEMENT OFFICE - LG Contracts (Innovation Implementation)",0,-T166*Distribution!$B$2)</f>
        <v>-71.842500000000001</v>
      </c>
      <c r="V166" s="2">
        <f>IF(C166="WMPC TECH MANAGEMENT OFFICE - LG Contracts (Innovation Implementation)",0,-SUM(T166:U166)*Distribution!$B$1)</f>
        <v>-25.536939750000002</v>
      </c>
      <c r="W166" s="2">
        <f t="shared" si="5"/>
        <v>1297.6205602499999</v>
      </c>
    </row>
    <row r="167" spans="1:23" x14ac:dyDescent="0.25">
      <c r="A167">
        <v>3722</v>
      </c>
      <c r="B167" t="s">
        <v>43</v>
      </c>
      <c r="C167" t="s">
        <v>24</v>
      </c>
      <c r="D167" t="s">
        <v>53</v>
      </c>
      <c r="E167" t="s">
        <v>54</v>
      </c>
      <c r="F167" t="s">
        <v>55</v>
      </c>
      <c r="G167" t="s">
        <v>27</v>
      </c>
      <c r="H167" t="s">
        <v>48</v>
      </c>
      <c r="I167" s="1">
        <v>44875</v>
      </c>
      <c r="J167" t="s">
        <v>29</v>
      </c>
      <c r="K167">
        <v>4.2</v>
      </c>
      <c r="L167">
        <v>0.5</v>
      </c>
      <c r="O167" t="s">
        <v>30</v>
      </c>
      <c r="P167">
        <v>2022</v>
      </c>
      <c r="Q167">
        <v>59.736843933333297</v>
      </c>
      <c r="R167">
        <v>1395</v>
      </c>
      <c r="S167">
        <v>207.14285714285714</v>
      </c>
      <c r="T167">
        <f t="shared" si="4"/>
        <v>697.5</v>
      </c>
      <c r="U167" s="2">
        <f>IF(C167="WMPC TECH MANAGEMENT OFFICE - LG Contracts (Innovation Implementation)",0,-T167*Distribution!$B$2)</f>
        <v>-35.921250000000001</v>
      </c>
      <c r="V167" s="2">
        <f>IF(C167="WMPC TECH MANAGEMENT OFFICE - LG Contracts (Innovation Implementation)",0,-SUM(T167:U167)*Distribution!$B$1)</f>
        <v>-12.768469875000001</v>
      </c>
      <c r="W167" s="2">
        <f t="shared" si="5"/>
        <v>648.81028012499996</v>
      </c>
    </row>
    <row r="168" spans="1:23" x14ac:dyDescent="0.25">
      <c r="A168" s="22">
        <v>3711</v>
      </c>
      <c r="B168" t="s">
        <v>43</v>
      </c>
      <c r="C168" t="s">
        <v>24</v>
      </c>
      <c r="D168" t="s">
        <v>53</v>
      </c>
      <c r="E168" t="s">
        <v>54</v>
      </c>
      <c r="F168" t="s">
        <v>55</v>
      </c>
      <c r="G168" t="s">
        <v>27</v>
      </c>
      <c r="H168" t="s">
        <v>48</v>
      </c>
      <c r="I168" s="1">
        <v>44875</v>
      </c>
      <c r="J168" t="s">
        <v>29</v>
      </c>
      <c r="K168">
        <v>4.2</v>
      </c>
      <c r="L168">
        <v>0.5</v>
      </c>
      <c r="O168" t="s">
        <v>30</v>
      </c>
      <c r="P168">
        <v>2022</v>
      </c>
      <c r="Q168">
        <v>59.736843933333297</v>
      </c>
      <c r="R168">
        <v>1395</v>
      </c>
      <c r="S168">
        <v>207.14285714285714</v>
      </c>
      <c r="T168">
        <f t="shared" si="4"/>
        <v>697.5</v>
      </c>
      <c r="U168" s="2">
        <f>IF(C168="WMPC TECH MANAGEMENT OFFICE - LG Contracts (Innovation Implementation)",0,-T168*Distribution!$B$2)</f>
        <v>-35.921250000000001</v>
      </c>
      <c r="V168" s="2">
        <f>IF(C168="WMPC TECH MANAGEMENT OFFICE - LG Contracts (Innovation Implementation)",0,-SUM(T168:U168)*Distribution!$B$1)</f>
        <v>-12.768469875000001</v>
      </c>
      <c r="W168" s="2">
        <f t="shared" si="5"/>
        <v>648.81028012499996</v>
      </c>
    </row>
    <row r="169" spans="1:23" x14ac:dyDescent="0.25">
      <c r="A169" s="22">
        <v>3711</v>
      </c>
      <c r="B169" t="s">
        <v>43</v>
      </c>
      <c r="C169" t="s">
        <v>24</v>
      </c>
      <c r="D169" t="s">
        <v>53</v>
      </c>
      <c r="E169" t="s">
        <v>54</v>
      </c>
      <c r="F169" t="s">
        <v>55</v>
      </c>
      <c r="G169" t="s">
        <v>27</v>
      </c>
      <c r="H169" t="s">
        <v>48</v>
      </c>
      <c r="I169" s="1">
        <v>44876</v>
      </c>
      <c r="J169" t="s">
        <v>33</v>
      </c>
      <c r="K169">
        <v>8.4</v>
      </c>
      <c r="L169">
        <v>1</v>
      </c>
      <c r="O169" t="s">
        <v>30</v>
      </c>
      <c r="P169">
        <v>2022</v>
      </c>
      <c r="Q169">
        <v>59.736843933333297</v>
      </c>
      <c r="R169">
        <v>1395</v>
      </c>
      <c r="S169">
        <v>207.14285714285714</v>
      </c>
      <c r="T169">
        <f t="shared" si="4"/>
        <v>1395</v>
      </c>
      <c r="U169" s="2">
        <f>IF(C169="WMPC TECH MANAGEMENT OFFICE - LG Contracts (Innovation Implementation)",0,-T169*Distribution!$B$2)</f>
        <v>-71.842500000000001</v>
      </c>
      <c r="V169" s="2">
        <f>IF(C169="WMPC TECH MANAGEMENT OFFICE - LG Contracts (Innovation Implementation)",0,-SUM(T169:U169)*Distribution!$B$1)</f>
        <v>-25.536939750000002</v>
      </c>
      <c r="W169" s="2">
        <f t="shared" si="5"/>
        <v>1297.6205602499999</v>
      </c>
    </row>
    <row r="170" spans="1:23" x14ac:dyDescent="0.25">
      <c r="A170">
        <v>3722</v>
      </c>
      <c r="B170" t="s">
        <v>43</v>
      </c>
      <c r="C170" t="s">
        <v>24</v>
      </c>
      <c r="D170" t="s">
        <v>53</v>
      </c>
      <c r="E170" t="s">
        <v>56</v>
      </c>
      <c r="F170" t="s">
        <v>57</v>
      </c>
      <c r="G170" t="s">
        <v>27</v>
      </c>
      <c r="H170" t="s">
        <v>48</v>
      </c>
      <c r="I170" s="1">
        <v>44869</v>
      </c>
      <c r="J170" t="s">
        <v>33</v>
      </c>
      <c r="K170">
        <v>5</v>
      </c>
      <c r="L170">
        <v>0.59523809523809523</v>
      </c>
      <c r="O170" t="s">
        <v>30</v>
      </c>
      <c r="P170">
        <v>2022</v>
      </c>
      <c r="Q170">
        <v>59.736843933333297</v>
      </c>
      <c r="R170">
        <v>1395</v>
      </c>
      <c r="S170">
        <v>166.07142857142856</v>
      </c>
      <c r="T170">
        <f t="shared" si="4"/>
        <v>830.35714285714289</v>
      </c>
      <c r="U170" s="2">
        <f>IF(C170="WMPC TECH MANAGEMENT OFFICE - LG Contracts (Innovation Implementation)",0,-T170*Distribution!$B$2)</f>
        <v>-42.763392857142854</v>
      </c>
      <c r="V170" s="2">
        <f>IF(C170="WMPC TECH MANAGEMENT OFFICE - LG Contracts (Innovation Implementation)",0,-SUM(T170:U170)*Distribution!$B$1)</f>
        <v>-15.200559375000001</v>
      </c>
      <c r="W170" s="2">
        <f t="shared" si="5"/>
        <v>772.39319062499999</v>
      </c>
    </row>
    <row r="171" spans="1:23" x14ac:dyDescent="0.25">
      <c r="A171">
        <v>3722</v>
      </c>
      <c r="B171" t="s">
        <v>43</v>
      </c>
      <c r="C171" t="s">
        <v>24</v>
      </c>
      <c r="D171" t="s">
        <v>53</v>
      </c>
      <c r="E171" t="s">
        <v>56</v>
      </c>
      <c r="F171" t="s">
        <v>57</v>
      </c>
      <c r="G171" t="s">
        <v>27</v>
      </c>
      <c r="H171" t="s">
        <v>48</v>
      </c>
      <c r="I171" s="1">
        <v>44866</v>
      </c>
      <c r="J171" t="s">
        <v>31</v>
      </c>
      <c r="K171">
        <v>4</v>
      </c>
      <c r="L171">
        <v>0.47619047619047616</v>
      </c>
      <c r="O171" t="s">
        <v>30</v>
      </c>
      <c r="P171">
        <v>2022</v>
      </c>
      <c r="Q171">
        <v>59.736843933333297</v>
      </c>
      <c r="R171">
        <v>1395</v>
      </c>
      <c r="S171">
        <v>166.07142857142856</v>
      </c>
      <c r="T171">
        <f t="shared" si="4"/>
        <v>664.28571428571422</v>
      </c>
      <c r="U171" s="2">
        <f>IF(C171="WMPC TECH MANAGEMENT OFFICE - LG Contracts (Innovation Implementation)",0,-T171*Distribution!$B$2)</f>
        <v>-34.210714285714282</v>
      </c>
      <c r="V171" s="2">
        <f>IF(C171="WMPC TECH MANAGEMENT OFFICE - LG Contracts (Innovation Implementation)",0,-SUM(T171:U171)*Distribution!$B$1)</f>
        <v>-12.1604475</v>
      </c>
      <c r="W171" s="2">
        <f t="shared" si="5"/>
        <v>617.9145524999999</v>
      </c>
    </row>
    <row r="172" spans="1:23" x14ac:dyDescent="0.25">
      <c r="A172">
        <v>3722</v>
      </c>
      <c r="B172" t="s">
        <v>43</v>
      </c>
      <c r="C172" t="s">
        <v>24</v>
      </c>
      <c r="D172" t="s">
        <v>53</v>
      </c>
      <c r="E172" t="s">
        <v>56</v>
      </c>
      <c r="F172" t="s">
        <v>57</v>
      </c>
      <c r="G172" t="s">
        <v>27</v>
      </c>
      <c r="H172" t="s">
        <v>48</v>
      </c>
      <c r="I172" s="1">
        <v>44868</v>
      </c>
      <c r="J172" t="s">
        <v>29</v>
      </c>
      <c r="K172">
        <v>2</v>
      </c>
      <c r="L172">
        <v>0.23809523809523808</v>
      </c>
      <c r="O172" t="s">
        <v>30</v>
      </c>
      <c r="P172">
        <v>2022</v>
      </c>
      <c r="Q172">
        <v>59.736843933333297</v>
      </c>
      <c r="R172">
        <v>1395</v>
      </c>
      <c r="S172">
        <v>166.07142857142856</v>
      </c>
      <c r="T172">
        <f t="shared" si="4"/>
        <v>332.14285714285711</v>
      </c>
      <c r="U172" s="2">
        <f>IF(C172="WMPC TECH MANAGEMENT OFFICE - LG Contracts (Innovation Implementation)",0,-T172*Distribution!$B$2)</f>
        <v>-17.105357142857141</v>
      </c>
      <c r="V172" s="2">
        <f>IF(C172="WMPC TECH MANAGEMENT OFFICE - LG Contracts (Innovation Implementation)",0,-SUM(T172:U172)*Distribution!$B$1)</f>
        <v>-6.08022375</v>
      </c>
      <c r="W172" s="2">
        <f t="shared" si="5"/>
        <v>308.95727624999995</v>
      </c>
    </row>
    <row r="173" spans="1:23" x14ac:dyDescent="0.25">
      <c r="A173">
        <v>3722</v>
      </c>
      <c r="B173" t="s">
        <v>43</v>
      </c>
      <c r="C173" t="s">
        <v>24</v>
      </c>
      <c r="D173" t="s">
        <v>53</v>
      </c>
      <c r="E173" t="s">
        <v>56</v>
      </c>
      <c r="F173" t="s">
        <v>57</v>
      </c>
      <c r="G173" t="s">
        <v>27</v>
      </c>
      <c r="H173" t="s">
        <v>48</v>
      </c>
      <c r="I173" s="1">
        <v>44873</v>
      </c>
      <c r="J173" t="s">
        <v>31</v>
      </c>
      <c r="K173">
        <v>6</v>
      </c>
      <c r="L173">
        <v>0.7142857142857143</v>
      </c>
      <c r="O173" t="s">
        <v>30</v>
      </c>
      <c r="P173">
        <v>2022</v>
      </c>
      <c r="Q173">
        <v>59.736843933333297</v>
      </c>
      <c r="R173">
        <v>1395</v>
      </c>
      <c r="S173">
        <v>166.07142857142856</v>
      </c>
      <c r="T173">
        <f t="shared" si="4"/>
        <v>996.42857142857144</v>
      </c>
      <c r="U173" s="2">
        <f>IF(C173="WMPC TECH MANAGEMENT OFFICE - LG Contracts (Innovation Implementation)",0,-T173*Distribution!$B$2)</f>
        <v>-51.316071428571426</v>
      </c>
      <c r="V173" s="2">
        <f>IF(C173="WMPC TECH MANAGEMENT OFFICE - LG Contracts (Innovation Implementation)",0,-SUM(T173:U173)*Distribution!$B$1)</f>
        <v>-18.240671250000002</v>
      </c>
      <c r="W173" s="2">
        <f t="shared" si="5"/>
        <v>926.87182875000008</v>
      </c>
    </row>
    <row r="174" spans="1:23" x14ac:dyDescent="0.25">
      <c r="A174">
        <v>3722</v>
      </c>
      <c r="B174" t="s">
        <v>43</v>
      </c>
      <c r="C174" t="s">
        <v>24</v>
      </c>
      <c r="D174" t="s">
        <v>53</v>
      </c>
      <c r="E174" t="s">
        <v>56</v>
      </c>
      <c r="F174" t="s">
        <v>57</v>
      </c>
      <c r="G174" t="s">
        <v>27</v>
      </c>
      <c r="H174" t="s">
        <v>48</v>
      </c>
      <c r="I174" s="1">
        <v>44872</v>
      </c>
      <c r="J174" t="s">
        <v>34</v>
      </c>
      <c r="K174">
        <v>5</v>
      </c>
      <c r="L174">
        <v>0.59523809523809523</v>
      </c>
      <c r="O174" t="s">
        <v>30</v>
      </c>
      <c r="P174">
        <v>2022</v>
      </c>
      <c r="Q174">
        <v>59.736843933333297</v>
      </c>
      <c r="R174">
        <v>1395</v>
      </c>
      <c r="S174">
        <v>166.07142857142856</v>
      </c>
      <c r="T174">
        <f t="shared" si="4"/>
        <v>830.35714285714289</v>
      </c>
      <c r="U174" s="2">
        <f>IF(C174="WMPC TECH MANAGEMENT OFFICE - LG Contracts (Innovation Implementation)",0,-T174*Distribution!$B$2)</f>
        <v>-42.763392857142854</v>
      </c>
      <c r="V174" s="2">
        <f>IF(C174="WMPC TECH MANAGEMENT OFFICE - LG Contracts (Innovation Implementation)",0,-SUM(T174:U174)*Distribution!$B$1)</f>
        <v>-15.200559375000001</v>
      </c>
      <c r="W174" s="2">
        <f t="shared" si="5"/>
        <v>772.39319062499999</v>
      </c>
    </row>
    <row r="175" spans="1:23" x14ac:dyDescent="0.25">
      <c r="A175">
        <v>3722</v>
      </c>
      <c r="B175" t="s">
        <v>43</v>
      </c>
      <c r="C175" t="s">
        <v>24</v>
      </c>
      <c r="D175" t="s">
        <v>53</v>
      </c>
      <c r="E175" t="s">
        <v>56</v>
      </c>
      <c r="F175" t="s">
        <v>57</v>
      </c>
      <c r="G175" t="s">
        <v>27</v>
      </c>
      <c r="H175" t="s">
        <v>48</v>
      </c>
      <c r="I175" s="1">
        <v>44874</v>
      </c>
      <c r="J175" t="s">
        <v>32</v>
      </c>
      <c r="K175">
        <v>5.5</v>
      </c>
      <c r="L175">
        <v>0.65476190476190477</v>
      </c>
      <c r="O175" t="s">
        <v>30</v>
      </c>
      <c r="P175">
        <v>2022</v>
      </c>
      <c r="Q175">
        <v>59.736843933333297</v>
      </c>
      <c r="R175">
        <v>1395</v>
      </c>
      <c r="S175">
        <v>166.07142857142856</v>
      </c>
      <c r="T175">
        <f t="shared" si="4"/>
        <v>913.39285714285711</v>
      </c>
      <c r="U175" s="2">
        <f>IF(C175="WMPC TECH MANAGEMENT OFFICE - LG Contracts (Innovation Implementation)",0,-T175*Distribution!$B$2)</f>
        <v>-47.03973214285714</v>
      </c>
      <c r="V175" s="2">
        <f>IF(C175="WMPC TECH MANAGEMENT OFFICE - LG Contracts (Innovation Implementation)",0,-SUM(T175:U175)*Distribution!$B$1)</f>
        <v>-16.720615312500001</v>
      </c>
      <c r="W175" s="2">
        <f t="shared" si="5"/>
        <v>849.63250968750003</v>
      </c>
    </row>
    <row r="176" spans="1:23" x14ac:dyDescent="0.25">
      <c r="A176">
        <v>3722</v>
      </c>
      <c r="B176" t="s">
        <v>43</v>
      </c>
      <c r="C176" t="s">
        <v>24</v>
      </c>
      <c r="D176" t="s">
        <v>53</v>
      </c>
      <c r="E176" t="s">
        <v>56</v>
      </c>
      <c r="F176" t="s">
        <v>57</v>
      </c>
      <c r="G176" t="s">
        <v>27</v>
      </c>
      <c r="H176" t="s">
        <v>48</v>
      </c>
      <c r="I176" s="1">
        <v>44880</v>
      </c>
      <c r="J176" t="s">
        <v>31</v>
      </c>
      <c r="K176">
        <v>2.5</v>
      </c>
      <c r="L176">
        <v>0.29761904761904762</v>
      </c>
      <c r="O176" t="s">
        <v>30</v>
      </c>
      <c r="P176">
        <v>2022</v>
      </c>
      <c r="Q176">
        <v>59.736843933333297</v>
      </c>
      <c r="R176">
        <v>1395</v>
      </c>
      <c r="S176">
        <v>166.07142857142856</v>
      </c>
      <c r="T176">
        <f t="shared" si="4"/>
        <v>415.17857142857144</v>
      </c>
      <c r="U176" s="2">
        <f>IF(C176="WMPC TECH MANAGEMENT OFFICE - LG Contracts (Innovation Implementation)",0,-T176*Distribution!$B$2)</f>
        <v>-21.381696428571427</v>
      </c>
      <c r="V176" s="2">
        <f>IF(C176="WMPC TECH MANAGEMENT OFFICE - LG Contracts (Innovation Implementation)",0,-SUM(T176:U176)*Distribution!$B$1)</f>
        <v>-7.6002796875000005</v>
      </c>
      <c r="W176" s="2">
        <f t="shared" si="5"/>
        <v>386.19659531249999</v>
      </c>
    </row>
    <row r="177" spans="1:23" x14ac:dyDescent="0.25">
      <c r="A177">
        <v>3722</v>
      </c>
      <c r="B177" t="s">
        <v>43</v>
      </c>
      <c r="C177" t="s">
        <v>24</v>
      </c>
      <c r="D177" t="s">
        <v>53</v>
      </c>
      <c r="E177" t="s">
        <v>56</v>
      </c>
      <c r="F177" t="s">
        <v>57</v>
      </c>
      <c r="G177" t="s">
        <v>27</v>
      </c>
      <c r="H177" t="s">
        <v>48</v>
      </c>
      <c r="I177" s="1">
        <v>44881</v>
      </c>
      <c r="J177" t="s">
        <v>32</v>
      </c>
      <c r="K177">
        <v>2.5</v>
      </c>
      <c r="L177">
        <v>0.29761904761904762</v>
      </c>
      <c r="O177" t="s">
        <v>30</v>
      </c>
      <c r="P177">
        <v>2022</v>
      </c>
      <c r="Q177">
        <v>59.736843933333297</v>
      </c>
      <c r="R177">
        <v>1395</v>
      </c>
      <c r="S177">
        <v>166.07142857142856</v>
      </c>
      <c r="T177">
        <f t="shared" si="4"/>
        <v>415.17857142857144</v>
      </c>
      <c r="U177" s="2">
        <f>IF(C177="WMPC TECH MANAGEMENT OFFICE - LG Contracts (Innovation Implementation)",0,-T177*Distribution!$B$2)</f>
        <v>-21.381696428571427</v>
      </c>
      <c r="V177" s="2">
        <f>IF(C177="WMPC TECH MANAGEMENT OFFICE - LG Contracts (Innovation Implementation)",0,-SUM(T177:U177)*Distribution!$B$1)</f>
        <v>-7.6002796875000005</v>
      </c>
      <c r="W177" s="2">
        <f t="shared" si="5"/>
        <v>386.19659531249999</v>
      </c>
    </row>
    <row r="178" spans="1:23" x14ac:dyDescent="0.25">
      <c r="A178">
        <v>3722</v>
      </c>
      <c r="B178" t="s">
        <v>43</v>
      </c>
      <c r="C178" t="s">
        <v>24</v>
      </c>
      <c r="D178" t="s">
        <v>53</v>
      </c>
      <c r="E178" t="s">
        <v>56</v>
      </c>
      <c r="F178" t="s">
        <v>57</v>
      </c>
      <c r="G178" t="s">
        <v>27</v>
      </c>
      <c r="H178" t="s">
        <v>48</v>
      </c>
      <c r="I178" s="1">
        <v>44882</v>
      </c>
      <c r="J178" t="s">
        <v>29</v>
      </c>
      <c r="K178">
        <v>1.5</v>
      </c>
      <c r="L178">
        <v>0.17857142857142858</v>
      </c>
      <c r="O178" t="s">
        <v>30</v>
      </c>
      <c r="P178">
        <v>2022</v>
      </c>
      <c r="Q178">
        <v>59.736843933333297</v>
      </c>
      <c r="R178">
        <v>1395</v>
      </c>
      <c r="S178">
        <v>166.07142857142856</v>
      </c>
      <c r="T178">
        <f t="shared" si="4"/>
        <v>249.10714285714286</v>
      </c>
      <c r="U178" s="2">
        <f>IF(C178="WMPC TECH MANAGEMENT OFFICE - LG Contracts (Innovation Implementation)",0,-T178*Distribution!$B$2)</f>
        <v>-12.829017857142857</v>
      </c>
      <c r="V178" s="2">
        <f>IF(C178="WMPC TECH MANAGEMENT OFFICE - LG Contracts (Innovation Implementation)",0,-SUM(T178:U178)*Distribution!$B$1)</f>
        <v>-4.5601678125000005</v>
      </c>
      <c r="W178" s="2">
        <f t="shared" si="5"/>
        <v>231.71795718750002</v>
      </c>
    </row>
    <row r="179" spans="1:23" x14ac:dyDescent="0.25">
      <c r="A179">
        <v>3722</v>
      </c>
      <c r="B179" t="s">
        <v>43</v>
      </c>
      <c r="C179" t="s">
        <v>24</v>
      </c>
      <c r="D179" t="s">
        <v>53</v>
      </c>
      <c r="E179" t="s">
        <v>56</v>
      </c>
      <c r="F179" t="s">
        <v>57</v>
      </c>
      <c r="G179" t="s">
        <v>27</v>
      </c>
      <c r="H179" t="s">
        <v>48</v>
      </c>
      <c r="I179" s="1">
        <v>44887</v>
      </c>
      <c r="J179" t="s">
        <v>31</v>
      </c>
      <c r="K179">
        <v>6</v>
      </c>
      <c r="L179">
        <v>0.7142857142857143</v>
      </c>
      <c r="O179" t="s">
        <v>30</v>
      </c>
      <c r="P179">
        <v>2022</v>
      </c>
      <c r="Q179">
        <v>59.736843933333297</v>
      </c>
      <c r="R179">
        <v>1395</v>
      </c>
      <c r="S179">
        <v>166.07142857142856</v>
      </c>
      <c r="T179">
        <f t="shared" si="4"/>
        <v>996.42857142857144</v>
      </c>
      <c r="U179" s="2">
        <f>IF(C179="WMPC TECH MANAGEMENT OFFICE - LG Contracts (Innovation Implementation)",0,-T179*Distribution!$B$2)</f>
        <v>-51.316071428571426</v>
      </c>
      <c r="V179" s="2">
        <f>IF(C179="WMPC TECH MANAGEMENT OFFICE - LG Contracts (Innovation Implementation)",0,-SUM(T179:U179)*Distribution!$B$1)</f>
        <v>-18.240671250000002</v>
      </c>
      <c r="W179" s="2">
        <f t="shared" si="5"/>
        <v>926.87182875000008</v>
      </c>
    </row>
    <row r="180" spans="1:23" x14ac:dyDescent="0.25">
      <c r="A180">
        <v>3722</v>
      </c>
      <c r="B180" t="s">
        <v>43</v>
      </c>
      <c r="C180" t="s">
        <v>24</v>
      </c>
      <c r="D180" t="s">
        <v>53</v>
      </c>
      <c r="E180" t="s">
        <v>56</v>
      </c>
      <c r="F180" t="s">
        <v>57</v>
      </c>
      <c r="G180" t="s">
        <v>27</v>
      </c>
      <c r="H180" t="s">
        <v>48</v>
      </c>
      <c r="I180" s="1">
        <v>44889</v>
      </c>
      <c r="J180" t="s">
        <v>29</v>
      </c>
      <c r="K180">
        <v>4</v>
      </c>
      <c r="L180">
        <v>0.47619047619047616</v>
      </c>
      <c r="O180" t="s">
        <v>30</v>
      </c>
      <c r="P180">
        <v>2022</v>
      </c>
      <c r="Q180">
        <v>59.736843933333297</v>
      </c>
      <c r="R180">
        <v>1395</v>
      </c>
      <c r="S180">
        <v>166.07142857142856</v>
      </c>
      <c r="T180">
        <f t="shared" si="4"/>
        <v>664.28571428571422</v>
      </c>
      <c r="U180" s="2">
        <f>IF(C180="WMPC TECH MANAGEMENT OFFICE - LG Contracts (Innovation Implementation)",0,-T180*Distribution!$B$2)</f>
        <v>-34.210714285714282</v>
      </c>
      <c r="V180" s="2">
        <f>IF(C180="WMPC TECH MANAGEMENT OFFICE - LG Contracts (Innovation Implementation)",0,-SUM(T180:U180)*Distribution!$B$1)</f>
        <v>-12.1604475</v>
      </c>
      <c r="W180" s="2">
        <f t="shared" si="5"/>
        <v>617.9145524999999</v>
      </c>
    </row>
    <row r="181" spans="1:23" x14ac:dyDescent="0.25">
      <c r="A181">
        <v>3722</v>
      </c>
      <c r="B181" t="s">
        <v>43</v>
      </c>
      <c r="C181" t="s">
        <v>24</v>
      </c>
      <c r="D181" t="s">
        <v>53</v>
      </c>
      <c r="E181" t="s">
        <v>56</v>
      </c>
      <c r="F181" t="s">
        <v>57</v>
      </c>
      <c r="G181" t="s">
        <v>27</v>
      </c>
      <c r="H181" t="s">
        <v>48</v>
      </c>
      <c r="I181" s="1">
        <v>44886</v>
      </c>
      <c r="J181" t="s">
        <v>34</v>
      </c>
      <c r="K181">
        <v>1</v>
      </c>
      <c r="L181">
        <v>0.11904761904761904</v>
      </c>
      <c r="O181" t="s">
        <v>30</v>
      </c>
      <c r="P181">
        <v>2022</v>
      </c>
      <c r="Q181">
        <v>59.736843933333297</v>
      </c>
      <c r="R181">
        <v>1395</v>
      </c>
      <c r="S181">
        <v>166.07142857142856</v>
      </c>
      <c r="T181">
        <f t="shared" si="4"/>
        <v>166.07142857142856</v>
      </c>
      <c r="U181" s="2">
        <f>IF(C181="WMPC TECH MANAGEMENT OFFICE - LG Contracts (Innovation Implementation)",0,-T181*Distribution!$B$2)</f>
        <v>-8.5526785714285705</v>
      </c>
      <c r="V181" s="2">
        <f>IF(C181="WMPC TECH MANAGEMENT OFFICE - LG Contracts (Innovation Implementation)",0,-SUM(T181:U181)*Distribution!$B$1)</f>
        <v>-3.040111875</v>
      </c>
      <c r="W181" s="2">
        <f t="shared" si="5"/>
        <v>154.47863812499997</v>
      </c>
    </row>
    <row r="182" spans="1:23" x14ac:dyDescent="0.25">
      <c r="A182">
        <v>3722</v>
      </c>
      <c r="B182" t="s">
        <v>43</v>
      </c>
      <c r="C182" t="s">
        <v>24</v>
      </c>
      <c r="D182" t="s">
        <v>53</v>
      </c>
      <c r="E182" t="s">
        <v>56</v>
      </c>
      <c r="F182" t="s">
        <v>57</v>
      </c>
      <c r="G182" t="s">
        <v>27</v>
      </c>
      <c r="H182" t="s">
        <v>48</v>
      </c>
      <c r="I182" s="1">
        <v>44888</v>
      </c>
      <c r="J182" t="s">
        <v>32</v>
      </c>
      <c r="K182">
        <v>6</v>
      </c>
      <c r="L182">
        <v>0.7142857142857143</v>
      </c>
      <c r="O182" t="s">
        <v>30</v>
      </c>
      <c r="P182">
        <v>2022</v>
      </c>
      <c r="Q182">
        <v>59.736843933333297</v>
      </c>
      <c r="R182">
        <v>1395</v>
      </c>
      <c r="S182">
        <v>166.07142857142856</v>
      </c>
      <c r="T182">
        <f t="shared" si="4"/>
        <v>996.42857142857144</v>
      </c>
      <c r="U182" s="2">
        <f>IF(C182="WMPC TECH MANAGEMENT OFFICE - LG Contracts (Innovation Implementation)",0,-T182*Distribution!$B$2)</f>
        <v>-51.316071428571426</v>
      </c>
      <c r="V182" s="2">
        <f>IF(C182="WMPC TECH MANAGEMENT OFFICE - LG Contracts (Innovation Implementation)",0,-SUM(T182:U182)*Distribution!$B$1)</f>
        <v>-18.240671250000002</v>
      </c>
      <c r="W182" s="2">
        <f t="shared" si="5"/>
        <v>926.87182875000008</v>
      </c>
    </row>
    <row r="183" spans="1:23" x14ac:dyDescent="0.25">
      <c r="A183">
        <v>3693</v>
      </c>
      <c r="B183" t="s">
        <v>58</v>
      </c>
      <c r="C183" t="s">
        <v>24</v>
      </c>
      <c r="D183" t="s">
        <v>59</v>
      </c>
      <c r="E183" t="s">
        <v>60</v>
      </c>
      <c r="F183" t="s">
        <v>61</v>
      </c>
      <c r="G183" t="s">
        <v>27</v>
      </c>
      <c r="H183" t="s">
        <v>28</v>
      </c>
      <c r="I183" s="1">
        <v>44883</v>
      </c>
      <c r="J183" t="s">
        <v>33</v>
      </c>
      <c r="K183">
        <v>2</v>
      </c>
      <c r="L183">
        <v>0.22222222222222221</v>
      </c>
      <c r="O183" t="s">
        <v>30</v>
      </c>
      <c r="P183">
        <v>2022</v>
      </c>
      <c r="Q183">
        <v>59.736843933333297</v>
      </c>
      <c r="R183">
        <v>877</v>
      </c>
      <c r="S183">
        <v>97.4444444444444</v>
      </c>
      <c r="T183">
        <f t="shared" si="4"/>
        <v>194.88888888888889</v>
      </c>
      <c r="U183" s="2">
        <f>IF(C183="WMPC TECH MANAGEMENT OFFICE - LG Contracts (Innovation Implementation)",0,-T183*Distribution!$B$2)</f>
        <v>-10.036777777777777</v>
      </c>
      <c r="V183" s="2">
        <f>IF(C183="WMPC TECH MANAGEMENT OFFICE - LG Contracts (Innovation Implementation)",0,-SUM(T183:U183)*Distribution!$B$1)</f>
        <v>-3.5676457444444445</v>
      </c>
      <c r="W183" s="2">
        <f t="shared" si="5"/>
        <v>181.28446536666667</v>
      </c>
    </row>
    <row r="184" spans="1:23" x14ac:dyDescent="0.25">
      <c r="A184">
        <v>3693</v>
      </c>
      <c r="B184" t="s">
        <v>58</v>
      </c>
      <c r="C184" t="s">
        <v>24</v>
      </c>
      <c r="D184" t="s">
        <v>59</v>
      </c>
      <c r="E184" t="s">
        <v>62</v>
      </c>
      <c r="F184" t="s">
        <v>63</v>
      </c>
      <c r="G184" t="s">
        <v>27</v>
      </c>
      <c r="H184" t="s">
        <v>28</v>
      </c>
      <c r="I184" s="1">
        <v>44890</v>
      </c>
      <c r="J184" t="s">
        <v>33</v>
      </c>
      <c r="K184">
        <v>9</v>
      </c>
      <c r="L184">
        <v>1</v>
      </c>
      <c r="O184" t="s">
        <v>30</v>
      </c>
      <c r="P184">
        <v>2022</v>
      </c>
      <c r="Q184">
        <v>59.736843933333297</v>
      </c>
      <c r="R184">
        <v>877</v>
      </c>
      <c r="S184">
        <v>97.4444444444444</v>
      </c>
      <c r="T184">
        <f t="shared" si="4"/>
        <v>877</v>
      </c>
      <c r="U184" s="2">
        <f>IF(C184="WMPC TECH MANAGEMENT OFFICE - LG Contracts (Innovation Implementation)",0,-T184*Distribution!$B$2)</f>
        <v>-45.165499999999994</v>
      </c>
      <c r="V184" s="2">
        <f>IF(C184="WMPC TECH MANAGEMENT OFFICE - LG Contracts (Innovation Implementation)",0,-SUM(T184:U184)*Distribution!$B$1)</f>
        <v>-16.054405850000002</v>
      </c>
      <c r="W184" s="2">
        <f t="shared" si="5"/>
        <v>815.78009415000008</v>
      </c>
    </row>
    <row r="185" spans="1:23" x14ac:dyDescent="0.25">
      <c r="A185">
        <v>3693</v>
      </c>
      <c r="B185" t="s">
        <v>58</v>
      </c>
      <c r="C185" t="s">
        <v>24</v>
      </c>
      <c r="D185" t="s">
        <v>59</v>
      </c>
      <c r="E185" t="s">
        <v>64</v>
      </c>
      <c r="F185" t="s">
        <v>65</v>
      </c>
      <c r="G185" t="s">
        <v>27</v>
      </c>
      <c r="H185" t="s">
        <v>28</v>
      </c>
      <c r="I185" s="1">
        <v>44895</v>
      </c>
      <c r="J185" t="s">
        <v>32</v>
      </c>
      <c r="K185">
        <v>9</v>
      </c>
      <c r="L185">
        <v>1</v>
      </c>
      <c r="O185" t="s">
        <v>30</v>
      </c>
      <c r="P185">
        <v>2022</v>
      </c>
      <c r="Q185">
        <v>59.736843933333297</v>
      </c>
      <c r="R185">
        <v>877</v>
      </c>
      <c r="S185">
        <v>97.4444444444444</v>
      </c>
      <c r="T185">
        <f t="shared" si="4"/>
        <v>877</v>
      </c>
      <c r="U185" s="2">
        <f>IF(C185="WMPC TECH MANAGEMENT OFFICE - LG Contracts (Innovation Implementation)",0,-T185*Distribution!$B$2)</f>
        <v>-45.165499999999994</v>
      </c>
      <c r="V185" s="2">
        <f>IF(C185="WMPC TECH MANAGEMENT OFFICE - LG Contracts (Innovation Implementation)",0,-SUM(T185:U185)*Distribution!$B$1)</f>
        <v>-16.054405850000002</v>
      </c>
      <c r="W185" s="2">
        <f t="shared" si="5"/>
        <v>815.78009415000008</v>
      </c>
    </row>
    <row r="186" spans="1:23" x14ac:dyDescent="0.25">
      <c r="A186">
        <v>3680</v>
      </c>
      <c r="B186" t="s">
        <v>66</v>
      </c>
      <c r="C186" t="s">
        <v>24</v>
      </c>
      <c r="D186" t="s">
        <v>67</v>
      </c>
      <c r="E186" t="s">
        <v>68</v>
      </c>
      <c r="F186" t="s">
        <v>69</v>
      </c>
      <c r="G186" t="s">
        <v>27</v>
      </c>
      <c r="H186" t="s">
        <v>40</v>
      </c>
      <c r="I186" s="1">
        <v>44866</v>
      </c>
      <c r="J186" t="s">
        <v>31</v>
      </c>
      <c r="K186">
        <v>4</v>
      </c>
      <c r="L186">
        <v>0.44444444444444442</v>
      </c>
      <c r="O186" t="s">
        <v>30</v>
      </c>
      <c r="P186">
        <v>2022</v>
      </c>
      <c r="Q186">
        <v>59.736843933333297</v>
      </c>
      <c r="R186">
        <v>224.16651296383299</v>
      </c>
      <c r="S186">
        <v>24.907390329314701</v>
      </c>
      <c r="T186">
        <f t="shared" si="4"/>
        <v>99.629561317259103</v>
      </c>
      <c r="U186" s="2">
        <f>IF(C186="WMPC TECH MANAGEMENT OFFICE - LG Contracts (Innovation Implementation)",0,-T186*Distribution!$B$2)</f>
        <v>-5.1309224078388436</v>
      </c>
      <c r="V186" s="2">
        <f>IF(C186="WMPC TECH MANAGEMENT OFFICE - LG Contracts (Innovation Implementation)",0,-SUM(T186:U186)*Distribution!$B$1)</f>
        <v>-1.8238237309518113</v>
      </c>
      <c r="W186" s="2">
        <f t="shared" si="5"/>
        <v>92.67481517846845</v>
      </c>
    </row>
    <row r="187" spans="1:23" x14ac:dyDescent="0.25">
      <c r="A187">
        <v>3680</v>
      </c>
      <c r="B187" t="s">
        <v>66</v>
      </c>
      <c r="C187" t="s">
        <v>24</v>
      </c>
      <c r="D187" t="s">
        <v>67</v>
      </c>
      <c r="E187" t="s">
        <v>68</v>
      </c>
      <c r="F187" t="s">
        <v>69</v>
      </c>
      <c r="G187" t="s">
        <v>27</v>
      </c>
      <c r="H187" t="s">
        <v>40</v>
      </c>
      <c r="I187" s="1">
        <v>44869</v>
      </c>
      <c r="J187" t="s">
        <v>33</v>
      </c>
      <c r="K187">
        <v>4</v>
      </c>
      <c r="L187">
        <v>0.44444444444444442</v>
      </c>
      <c r="O187" t="s">
        <v>30</v>
      </c>
      <c r="P187">
        <v>2022</v>
      </c>
      <c r="Q187">
        <v>59.736843933333297</v>
      </c>
      <c r="R187">
        <v>224.16651296383299</v>
      </c>
      <c r="S187">
        <v>24.907390329314701</v>
      </c>
      <c r="T187">
        <f t="shared" si="4"/>
        <v>99.629561317259103</v>
      </c>
      <c r="U187" s="2">
        <f>IF(C187="WMPC TECH MANAGEMENT OFFICE - LG Contracts (Innovation Implementation)",0,-T187*Distribution!$B$2)</f>
        <v>-5.1309224078388436</v>
      </c>
      <c r="V187" s="2">
        <f>IF(C187="WMPC TECH MANAGEMENT OFFICE - LG Contracts (Innovation Implementation)",0,-SUM(T187:U187)*Distribution!$B$1)</f>
        <v>-1.8238237309518113</v>
      </c>
      <c r="W187" s="2">
        <f t="shared" si="5"/>
        <v>92.67481517846845</v>
      </c>
    </row>
    <row r="188" spans="1:23" x14ac:dyDescent="0.25">
      <c r="A188">
        <v>3680</v>
      </c>
      <c r="B188" t="s">
        <v>66</v>
      </c>
      <c r="C188" t="s">
        <v>24</v>
      </c>
      <c r="D188" t="s">
        <v>67</v>
      </c>
      <c r="E188" t="s">
        <v>68</v>
      </c>
      <c r="F188" t="s">
        <v>69</v>
      </c>
      <c r="G188" t="s">
        <v>27</v>
      </c>
      <c r="H188" t="s">
        <v>40</v>
      </c>
      <c r="I188" s="1">
        <v>44868</v>
      </c>
      <c r="J188" t="s">
        <v>29</v>
      </c>
      <c r="K188">
        <v>4</v>
      </c>
      <c r="L188">
        <v>0.44444444444444442</v>
      </c>
      <c r="O188" t="s">
        <v>30</v>
      </c>
      <c r="P188">
        <v>2022</v>
      </c>
      <c r="Q188">
        <v>59.736843933333297</v>
      </c>
      <c r="R188">
        <v>224.16651296383299</v>
      </c>
      <c r="S188">
        <v>24.907390329314701</v>
      </c>
      <c r="T188">
        <f t="shared" si="4"/>
        <v>99.629561317259103</v>
      </c>
      <c r="U188" s="2">
        <f>IF(C188="WMPC TECH MANAGEMENT OFFICE - LG Contracts (Innovation Implementation)",0,-T188*Distribution!$B$2)</f>
        <v>-5.1309224078388436</v>
      </c>
      <c r="V188" s="2">
        <f>IF(C188="WMPC TECH MANAGEMENT OFFICE - LG Contracts (Innovation Implementation)",0,-SUM(T188:U188)*Distribution!$B$1)</f>
        <v>-1.8238237309518113</v>
      </c>
      <c r="W188" s="2">
        <f t="shared" si="5"/>
        <v>92.67481517846845</v>
      </c>
    </row>
    <row r="189" spans="1:23" x14ac:dyDescent="0.25">
      <c r="A189">
        <v>3680</v>
      </c>
      <c r="B189" t="s">
        <v>66</v>
      </c>
      <c r="C189" t="s">
        <v>24</v>
      </c>
      <c r="D189" t="s">
        <v>67</v>
      </c>
      <c r="E189" t="s">
        <v>68</v>
      </c>
      <c r="F189" t="s">
        <v>69</v>
      </c>
      <c r="G189" t="s">
        <v>27</v>
      </c>
      <c r="H189" t="s">
        <v>40</v>
      </c>
      <c r="I189" s="1">
        <v>44867</v>
      </c>
      <c r="J189" t="s">
        <v>32</v>
      </c>
      <c r="K189">
        <v>4</v>
      </c>
      <c r="L189">
        <v>0.44444444444444442</v>
      </c>
      <c r="O189" t="s">
        <v>30</v>
      </c>
      <c r="P189">
        <v>2022</v>
      </c>
      <c r="Q189">
        <v>59.736843933333297</v>
      </c>
      <c r="R189">
        <v>224.16651296383299</v>
      </c>
      <c r="S189">
        <v>24.907390329314701</v>
      </c>
      <c r="T189">
        <f t="shared" si="4"/>
        <v>99.629561317259103</v>
      </c>
      <c r="U189" s="2">
        <f>IF(C189="WMPC TECH MANAGEMENT OFFICE - LG Contracts (Innovation Implementation)",0,-T189*Distribution!$B$2)</f>
        <v>-5.1309224078388436</v>
      </c>
      <c r="V189" s="2">
        <f>IF(C189="WMPC TECH MANAGEMENT OFFICE - LG Contracts (Innovation Implementation)",0,-SUM(T189:U189)*Distribution!$B$1)</f>
        <v>-1.8238237309518113</v>
      </c>
      <c r="W189" s="2">
        <f t="shared" si="5"/>
        <v>92.67481517846845</v>
      </c>
    </row>
    <row r="190" spans="1:23" x14ac:dyDescent="0.25">
      <c r="A190">
        <v>3680</v>
      </c>
      <c r="B190" t="s">
        <v>66</v>
      </c>
      <c r="C190" t="s">
        <v>24</v>
      </c>
      <c r="D190" t="s">
        <v>67</v>
      </c>
      <c r="E190" t="s">
        <v>68</v>
      </c>
      <c r="F190" t="s">
        <v>69</v>
      </c>
      <c r="G190" t="s">
        <v>27</v>
      </c>
      <c r="H190" t="s">
        <v>40</v>
      </c>
      <c r="I190" s="1">
        <v>44873</v>
      </c>
      <c r="J190" t="s">
        <v>31</v>
      </c>
      <c r="K190">
        <v>4</v>
      </c>
      <c r="L190">
        <v>0.44444444444444442</v>
      </c>
      <c r="O190" t="s">
        <v>30</v>
      </c>
      <c r="P190">
        <v>2022</v>
      </c>
      <c r="Q190">
        <v>59.736843933333297</v>
      </c>
      <c r="R190">
        <v>224.16651296383299</v>
      </c>
      <c r="S190">
        <v>24.907390329314701</v>
      </c>
      <c r="T190">
        <f t="shared" si="4"/>
        <v>99.629561317259103</v>
      </c>
      <c r="U190" s="2">
        <f>IF(C190="WMPC TECH MANAGEMENT OFFICE - LG Contracts (Innovation Implementation)",0,-T190*Distribution!$B$2)</f>
        <v>-5.1309224078388436</v>
      </c>
      <c r="V190" s="2">
        <f>IF(C190="WMPC TECH MANAGEMENT OFFICE - LG Contracts (Innovation Implementation)",0,-SUM(T190:U190)*Distribution!$B$1)</f>
        <v>-1.8238237309518113</v>
      </c>
      <c r="W190" s="2">
        <f t="shared" si="5"/>
        <v>92.67481517846845</v>
      </c>
    </row>
    <row r="191" spans="1:23" x14ac:dyDescent="0.25">
      <c r="A191">
        <v>3680</v>
      </c>
      <c r="B191" t="s">
        <v>66</v>
      </c>
      <c r="C191" t="s">
        <v>24</v>
      </c>
      <c r="D191" t="s">
        <v>67</v>
      </c>
      <c r="E191" t="s">
        <v>68</v>
      </c>
      <c r="F191" t="s">
        <v>69</v>
      </c>
      <c r="G191" t="s">
        <v>27</v>
      </c>
      <c r="H191" t="s">
        <v>40</v>
      </c>
      <c r="I191" s="1">
        <v>44876</v>
      </c>
      <c r="J191" t="s">
        <v>33</v>
      </c>
      <c r="K191">
        <v>4</v>
      </c>
      <c r="L191">
        <v>0.44444444444444442</v>
      </c>
      <c r="O191" t="s">
        <v>30</v>
      </c>
      <c r="P191">
        <v>2022</v>
      </c>
      <c r="Q191">
        <v>59.736843933333297</v>
      </c>
      <c r="R191">
        <v>224.16651296383299</v>
      </c>
      <c r="S191">
        <v>24.907390329314701</v>
      </c>
      <c r="T191">
        <f t="shared" si="4"/>
        <v>99.629561317259103</v>
      </c>
      <c r="U191" s="2">
        <f>IF(C191="WMPC TECH MANAGEMENT OFFICE - LG Contracts (Innovation Implementation)",0,-T191*Distribution!$B$2)</f>
        <v>-5.1309224078388436</v>
      </c>
      <c r="V191" s="2">
        <f>IF(C191="WMPC TECH MANAGEMENT OFFICE - LG Contracts (Innovation Implementation)",0,-SUM(T191:U191)*Distribution!$B$1)</f>
        <v>-1.8238237309518113</v>
      </c>
      <c r="W191" s="2">
        <f t="shared" si="5"/>
        <v>92.67481517846845</v>
      </c>
    </row>
    <row r="192" spans="1:23" x14ac:dyDescent="0.25">
      <c r="A192">
        <v>3680</v>
      </c>
      <c r="B192" t="s">
        <v>66</v>
      </c>
      <c r="C192" t="s">
        <v>24</v>
      </c>
      <c r="D192" t="s">
        <v>67</v>
      </c>
      <c r="E192" t="s">
        <v>68</v>
      </c>
      <c r="F192" t="s">
        <v>69</v>
      </c>
      <c r="G192" t="s">
        <v>27</v>
      </c>
      <c r="H192" t="s">
        <v>40</v>
      </c>
      <c r="I192" s="1">
        <v>44872</v>
      </c>
      <c r="J192" t="s">
        <v>34</v>
      </c>
      <c r="K192">
        <v>4</v>
      </c>
      <c r="L192">
        <v>0.44444444444444442</v>
      </c>
      <c r="O192" t="s">
        <v>30</v>
      </c>
      <c r="P192">
        <v>2022</v>
      </c>
      <c r="Q192">
        <v>59.736843933333297</v>
      </c>
      <c r="R192">
        <v>224.16651296383299</v>
      </c>
      <c r="S192">
        <v>24.907390329314701</v>
      </c>
      <c r="T192">
        <f t="shared" si="4"/>
        <v>99.629561317259103</v>
      </c>
      <c r="U192" s="2">
        <f>IF(C192="WMPC TECH MANAGEMENT OFFICE - LG Contracts (Innovation Implementation)",0,-T192*Distribution!$B$2)</f>
        <v>-5.1309224078388436</v>
      </c>
      <c r="V192" s="2">
        <f>IF(C192="WMPC TECH MANAGEMENT OFFICE - LG Contracts (Innovation Implementation)",0,-SUM(T192:U192)*Distribution!$B$1)</f>
        <v>-1.8238237309518113</v>
      </c>
      <c r="W192" s="2">
        <f t="shared" si="5"/>
        <v>92.67481517846845</v>
      </c>
    </row>
    <row r="193" spans="1:23" x14ac:dyDescent="0.25">
      <c r="A193">
        <v>3680</v>
      </c>
      <c r="B193" t="s">
        <v>66</v>
      </c>
      <c r="C193" t="s">
        <v>24</v>
      </c>
      <c r="D193" t="s">
        <v>67</v>
      </c>
      <c r="E193" t="s">
        <v>68</v>
      </c>
      <c r="F193" t="s">
        <v>69</v>
      </c>
      <c r="G193" t="s">
        <v>27</v>
      </c>
      <c r="H193" t="s">
        <v>40</v>
      </c>
      <c r="I193" s="1">
        <v>44874</v>
      </c>
      <c r="J193" t="s">
        <v>32</v>
      </c>
      <c r="K193">
        <v>4</v>
      </c>
      <c r="L193">
        <v>0.44444444444444442</v>
      </c>
      <c r="O193" t="s">
        <v>30</v>
      </c>
      <c r="P193">
        <v>2022</v>
      </c>
      <c r="Q193">
        <v>59.736843933333297</v>
      </c>
      <c r="R193">
        <v>224.16651296383299</v>
      </c>
      <c r="S193">
        <v>24.907390329314701</v>
      </c>
      <c r="T193">
        <f t="shared" si="4"/>
        <v>99.629561317259103</v>
      </c>
      <c r="U193" s="2">
        <f>IF(C193="WMPC TECH MANAGEMENT OFFICE - LG Contracts (Innovation Implementation)",0,-T193*Distribution!$B$2)</f>
        <v>-5.1309224078388436</v>
      </c>
      <c r="V193" s="2">
        <f>IF(C193="WMPC TECH MANAGEMENT OFFICE - LG Contracts (Innovation Implementation)",0,-SUM(T193:U193)*Distribution!$B$1)</f>
        <v>-1.8238237309518113</v>
      </c>
      <c r="W193" s="2">
        <f t="shared" si="5"/>
        <v>92.67481517846845</v>
      </c>
    </row>
    <row r="194" spans="1:23" x14ac:dyDescent="0.25">
      <c r="A194">
        <v>3680</v>
      </c>
      <c r="B194" t="s">
        <v>66</v>
      </c>
      <c r="C194" t="s">
        <v>24</v>
      </c>
      <c r="D194" t="s">
        <v>67</v>
      </c>
      <c r="E194" t="s">
        <v>68</v>
      </c>
      <c r="F194" t="s">
        <v>69</v>
      </c>
      <c r="G194" t="s">
        <v>27</v>
      </c>
      <c r="H194" t="s">
        <v>40</v>
      </c>
      <c r="I194" s="1">
        <v>44875</v>
      </c>
      <c r="J194" t="s">
        <v>29</v>
      </c>
      <c r="K194">
        <v>4</v>
      </c>
      <c r="L194">
        <v>0.44444444444444442</v>
      </c>
      <c r="O194" t="s">
        <v>30</v>
      </c>
      <c r="P194">
        <v>2022</v>
      </c>
      <c r="Q194">
        <v>59.736843933333297</v>
      </c>
      <c r="R194">
        <v>224.16651296383299</v>
      </c>
      <c r="S194">
        <v>24.907390329314701</v>
      </c>
      <c r="T194">
        <f t="shared" si="4"/>
        <v>99.629561317259103</v>
      </c>
      <c r="U194" s="2">
        <f>IF(C194="WMPC TECH MANAGEMENT OFFICE - LG Contracts (Innovation Implementation)",0,-T194*Distribution!$B$2)</f>
        <v>-5.1309224078388436</v>
      </c>
      <c r="V194" s="2">
        <f>IF(C194="WMPC TECH MANAGEMENT OFFICE - LG Contracts (Innovation Implementation)",0,-SUM(T194:U194)*Distribution!$B$1)</f>
        <v>-1.8238237309518113</v>
      </c>
      <c r="W194" s="2">
        <f t="shared" si="5"/>
        <v>92.67481517846845</v>
      </c>
    </row>
    <row r="195" spans="1:23" x14ac:dyDescent="0.25">
      <c r="A195">
        <v>3680</v>
      </c>
      <c r="B195" t="s">
        <v>66</v>
      </c>
      <c r="C195" t="s">
        <v>24</v>
      </c>
      <c r="D195" t="s">
        <v>67</v>
      </c>
      <c r="E195" t="s">
        <v>68</v>
      </c>
      <c r="F195" t="s">
        <v>69</v>
      </c>
      <c r="G195" t="s">
        <v>27</v>
      </c>
      <c r="H195" t="s">
        <v>40</v>
      </c>
      <c r="I195" s="1">
        <v>44880</v>
      </c>
      <c r="J195" t="s">
        <v>31</v>
      </c>
      <c r="K195">
        <v>4</v>
      </c>
      <c r="L195">
        <v>0.44444444444444442</v>
      </c>
      <c r="O195" t="s">
        <v>30</v>
      </c>
      <c r="P195">
        <v>2022</v>
      </c>
      <c r="Q195">
        <v>59.736843933333297</v>
      </c>
      <c r="R195">
        <v>224.16651296383299</v>
      </c>
      <c r="S195">
        <v>24.907390329314701</v>
      </c>
      <c r="T195">
        <f t="shared" ref="T195:T258" si="6">R195*L195</f>
        <v>99.629561317259103</v>
      </c>
      <c r="U195" s="2">
        <f>IF(C195="WMPC TECH MANAGEMENT OFFICE - LG Contracts (Innovation Implementation)",0,-T195*Distribution!$B$2)</f>
        <v>-5.1309224078388436</v>
      </c>
      <c r="V195" s="2">
        <f>IF(C195="WMPC TECH MANAGEMENT OFFICE - LG Contracts (Innovation Implementation)",0,-SUM(T195:U195)*Distribution!$B$1)</f>
        <v>-1.8238237309518113</v>
      </c>
      <c r="W195" s="2">
        <f t="shared" ref="W195:W258" si="7">SUM(T195:V195)</f>
        <v>92.67481517846845</v>
      </c>
    </row>
    <row r="196" spans="1:23" x14ac:dyDescent="0.25">
      <c r="A196">
        <v>3680</v>
      </c>
      <c r="B196" t="s">
        <v>66</v>
      </c>
      <c r="C196" t="s">
        <v>24</v>
      </c>
      <c r="D196" t="s">
        <v>67</v>
      </c>
      <c r="E196" t="s">
        <v>68</v>
      </c>
      <c r="F196" t="s">
        <v>69</v>
      </c>
      <c r="G196" t="s">
        <v>27</v>
      </c>
      <c r="H196" t="s">
        <v>40</v>
      </c>
      <c r="I196" s="1">
        <v>44883</v>
      </c>
      <c r="J196" t="s">
        <v>33</v>
      </c>
      <c r="K196">
        <v>4</v>
      </c>
      <c r="L196">
        <v>0.44444444444444442</v>
      </c>
      <c r="O196" t="s">
        <v>30</v>
      </c>
      <c r="P196">
        <v>2022</v>
      </c>
      <c r="Q196">
        <v>59.736843933333297</v>
      </c>
      <c r="R196">
        <v>224.16651296383299</v>
      </c>
      <c r="S196">
        <v>24.907390329314701</v>
      </c>
      <c r="T196">
        <f t="shared" si="6"/>
        <v>99.629561317259103</v>
      </c>
      <c r="U196" s="2">
        <f>IF(C196="WMPC TECH MANAGEMENT OFFICE - LG Contracts (Innovation Implementation)",0,-T196*Distribution!$B$2)</f>
        <v>-5.1309224078388436</v>
      </c>
      <c r="V196" s="2">
        <f>IF(C196="WMPC TECH MANAGEMENT OFFICE - LG Contracts (Innovation Implementation)",0,-SUM(T196:U196)*Distribution!$B$1)</f>
        <v>-1.8238237309518113</v>
      </c>
      <c r="W196" s="2">
        <f t="shared" si="7"/>
        <v>92.67481517846845</v>
      </c>
    </row>
    <row r="197" spans="1:23" x14ac:dyDescent="0.25">
      <c r="A197">
        <v>3680</v>
      </c>
      <c r="B197" t="s">
        <v>66</v>
      </c>
      <c r="C197" t="s">
        <v>24</v>
      </c>
      <c r="D197" t="s">
        <v>67</v>
      </c>
      <c r="E197" t="s">
        <v>68</v>
      </c>
      <c r="F197" t="s">
        <v>69</v>
      </c>
      <c r="G197" t="s">
        <v>27</v>
      </c>
      <c r="H197" t="s">
        <v>40</v>
      </c>
      <c r="I197" s="1">
        <v>44881</v>
      </c>
      <c r="J197" t="s">
        <v>32</v>
      </c>
      <c r="K197">
        <v>4</v>
      </c>
      <c r="L197">
        <v>0.44444444444444442</v>
      </c>
      <c r="O197" t="s">
        <v>30</v>
      </c>
      <c r="P197">
        <v>2022</v>
      </c>
      <c r="Q197">
        <v>59.736843933333297</v>
      </c>
      <c r="R197">
        <v>224.16651296383299</v>
      </c>
      <c r="S197">
        <v>24.907390329314701</v>
      </c>
      <c r="T197">
        <f t="shared" si="6"/>
        <v>99.629561317259103</v>
      </c>
      <c r="U197" s="2">
        <f>IF(C197="WMPC TECH MANAGEMENT OFFICE - LG Contracts (Innovation Implementation)",0,-T197*Distribution!$B$2)</f>
        <v>-5.1309224078388436</v>
      </c>
      <c r="V197" s="2">
        <f>IF(C197="WMPC TECH MANAGEMENT OFFICE - LG Contracts (Innovation Implementation)",0,-SUM(T197:U197)*Distribution!$B$1)</f>
        <v>-1.8238237309518113</v>
      </c>
      <c r="W197" s="2">
        <f t="shared" si="7"/>
        <v>92.67481517846845</v>
      </c>
    </row>
    <row r="198" spans="1:23" x14ac:dyDescent="0.25">
      <c r="A198">
        <v>3680</v>
      </c>
      <c r="B198" t="s">
        <v>66</v>
      </c>
      <c r="C198" t="s">
        <v>24</v>
      </c>
      <c r="D198" t="s">
        <v>67</v>
      </c>
      <c r="E198" t="s">
        <v>68</v>
      </c>
      <c r="F198" t="s">
        <v>69</v>
      </c>
      <c r="G198" t="s">
        <v>27</v>
      </c>
      <c r="H198" t="s">
        <v>40</v>
      </c>
      <c r="I198" s="1">
        <v>44879</v>
      </c>
      <c r="J198" t="s">
        <v>34</v>
      </c>
      <c r="K198">
        <v>4</v>
      </c>
      <c r="L198">
        <v>0.44444444444444442</v>
      </c>
      <c r="O198" t="s">
        <v>30</v>
      </c>
      <c r="P198">
        <v>2022</v>
      </c>
      <c r="Q198">
        <v>59.736843933333297</v>
      </c>
      <c r="R198">
        <v>224.16651296383299</v>
      </c>
      <c r="S198">
        <v>24.907390329314701</v>
      </c>
      <c r="T198">
        <f t="shared" si="6"/>
        <v>99.629561317259103</v>
      </c>
      <c r="U198" s="2">
        <f>IF(C198="WMPC TECH MANAGEMENT OFFICE - LG Contracts (Innovation Implementation)",0,-T198*Distribution!$B$2)</f>
        <v>-5.1309224078388436</v>
      </c>
      <c r="V198" s="2">
        <f>IF(C198="WMPC TECH MANAGEMENT OFFICE - LG Contracts (Innovation Implementation)",0,-SUM(T198:U198)*Distribution!$B$1)</f>
        <v>-1.8238237309518113</v>
      </c>
      <c r="W198" s="2">
        <f t="shared" si="7"/>
        <v>92.67481517846845</v>
      </c>
    </row>
    <row r="199" spans="1:23" x14ac:dyDescent="0.25">
      <c r="A199">
        <v>3680</v>
      </c>
      <c r="B199" t="s">
        <v>66</v>
      </c>
      <c r="C199" t="s">
        <v>24</v>
      </c>
      <c r="D199" t="s">
        <v>67</v>
      </c>
      <c r="E199" t="s">
        <v>68</v>
      </c>
      <c r="F199" t="s">
        <v>69</v>
      </c>
      <c r="G199" t="s">
        <v>27</v>
      </c>
      <c r="H199" t="s">
        <v>40</v>
      </c>
      <c r="I199" s="1">
        <v>44882</v>
      </c>
      <c r="J199" t="s">
        <v>29</v>
      </c>
      <c r="K199">
        <v>4</v>
      </c>
      <c r="L199">
        <v>0.44444444444444442</v>
      </c>
      <c r="O199" t="s">
        <v>30</v>
      </c>
      <c r="P199">
        <v>2022</v>
      </c>
      <c r="Q199">
        <v>59.736843933333297</v>
      </c>
      <c r="R199">
        <v>224.16651296383299</v>
      </c>
      <c r="S199">
        <v>24.907390329314701</v>
      </c>
      <c r="T199">
        <f t="shared" si="6"/>
        <v>99.629561317259103</v>
      </c>
      <c r="U199" s="2">
        <f>IF(C199="WMPC TECH MANAGEMENT OFFICE - LG Contracts (Innovation Implementation)",0,-T199*Distribution!$B$2)</f>
        <v>-5.1309224078388436</v>
      </c>
      <c r="V199" s="2">
        <f>IF(C199="WMPC TECH MANAGEMENT OFFICE - LG Contracts (Innovation Implementation)",0,-SUM(T199:U199)*Distribution!$B$1)</f>
        <v>-1.8238237309518113</v>
      </c>
      <c r="W199" s="2">
        <f t="shared" si="7"/>
        <v>92.67481517846845</v>
      </c>
    </row>
    <row r="200" spans="1:23" x14ac:dyDescent="0.25">
      <c r="A200">
        <v>3680</v>
      </c>
      <c r="B200" t="s">
        <v>66</v>
      </c>
      <c r="C200" t="s">
        <v>24</v>
      </c>
      <c r="D200" t="s">
        <v>67</v>
      </c>
      <c r="E200" t="s">
        <v>68</v>
      </c>
      <c r="F200" t="s">
        <v>69</v>
      </c>
      <c r="G200" t="s">
        <v>27</v>
      </c>
      <c r="H200" t="s">
        <v>40</v>
      </c>
      <c r="I200" s="1">
        <v>44890</v>
      </c>
      <c r="J200" t="s">
        <v>33</v>
      </c>
      <c r="K200">
        <v>4</v>
      </c>
      <c r="L200">
        <v>0.44444444444444442</v>
      </c>
      <c r="O200" t="s">
        <v>30</v>
      </c>
      <c r="P200">
        <v>2022</v>
      </c>
      <c r="Q200">
        <v>59.736843933333297</v>
      </c>
      <c r="R200">
        <v>224.16651296383299</v>
      </c>
      <c r="S200">
        <v>24.907390329314701</v>
      </c>
      <c r="T200">
        <f t="shared" si="6"/>
        <v>99.629561317259103</v>
      </c>
      <c r="U200" s="2">
        <f>IF(C200="WMPC TECH MANAGEMENT OFFICE - LG Contracts (Innovation Implementation)",0,-T200*Distribution!$B$2)</f>
        <v>-5.1309224078388436</v>
      </c>
      <c r="V200" s="2">
        <f>IF(C200="WMPC TECH MANAGEMENT OFFICE - LG Contracts (Innovation Implementation)",0,-SUM(T200:U200)*Distribution!$B$1)</f>
        <v>-1.8238237309518113</v>
      </c>
      <c r="W200" s="2">
        <f t="shared" si="7"/>
        <v>92.67481517846845</v>
      </c>
    </row>
    <row r="201" spans="1:23" x14ac:dyDescent="0.25">
      <c r="A201">
        <v>3680</v>
      </c>
      <c r="B201" t="s">
        <v>66</v>
      </c>
      <c r="C201" t="s">
        <v>24</v>
      </c>
      <c r="D201" t="s">
        <v>67</v>
      </c>
      <c r="E201" t="s">
        <v>68</v>
      </c>
      <c r="F201" t="s">
        <v>69</v>
      </c>
      <c r="G201" t="s">
        <v>27</v>
      </c>
      <c r="H201" t="s">
        <v>40</v>
      </c>
      <c r="I201" s="1">
        <v>44886</v>
      </c>
      <c r="J201" t="s">
        <v>34</v>
      </c>
      <c r="K201">
        <v>4</v>
      </c>
      <c r="L201">
        <v>0.44444444444444442</v>
      </c>
      <c r="O201" t="s">
        <v>30</v>
      </c>
      <c r="P201">
        <v>2022</v>
      </c>
      <c r="Q201">
        <v>59.736843933333297</v>
      </c>
      <c r="R201">
        <v>224.16651296383299</v>
      </c>
      <c r="S201">
        <v>24.907390329314701</v>
      </c>
      <c r="T201">
        <f t="shared" si="6"/>
        <v>99.629561317259103</v>
      </c>
      <c r="U201" s="2">
        <f>IF(C201="WMPC TECH MANAGEMENT OFFICE - LG Contracts (Innovation Implementation)",0,-T201*Distribution!$B$2)</f>
        <v>-5.1309224078388436</v>
      </c>
      <c r="V201" s="2">
        <f>IF(C201="WMPC TECH MANAGEMENT OFFICE - LG Contracts (Innovation Implementation)",0,-SUM(T201:U201)*Distribution!$B$1)</f>
        <v>-1.8238237309518113</v>
      </c>
      <c r="W201" s="2">
        <f t="shared" si="7"/>
        <v>92.67481517846845</v>
      </c>
    </row>
    <row r="202" spans="1:23" x14ac:dyDescent="0.25">
      <c r="A202">
        <v>3680</v>
      </c>
      <c r="B202" t="s">
        <v>66</v>
      </c>
      <c r="C202" t="s">
        <v>24</v>
      </c>
      <c r="D202" t="s">
        <v>67</v>
      </c>
      <c r="E202" t="s">
        <v>68</v>
      </c>
      <c r="F202" t="s">
        <v>69</v>
      </c>
      <c r="G202" t="s">
        <v>27</v>
      </c>
      <c r="H202" t="s">
        <v>40</v>
      </c>
      <c r="I202" s="1">
        <v>44889</v>
      </c>
      <c r="J202" t="s">
        <v>29</v>
      </c>
      <c r="K202">
        <v>4</v>
      </c>
      <c r="L202">
        <v>0.44444444444444442</v>
      </c>
      <c r="O202" t="s">
        <v>30</v>
      </c>
      <c r="P202">
        <v>2022</v>
      </c>
      <c r="Q202">
        <v>59.736843933333297</v>
      </c>
      <c r="R202">
        <v>224.16651296383299</v>
      </c>
      <c r="S202">
        <v>24.907390329314701</v>
      </c>
      <c r="T202">
        <f t="shared" si="6"/>
        <v>99.629561317259103</v>
      </c>
      <c r="U202" s="2">
        <f>IF(C202="WMPC TECH MANAGEMENT OFFICE - LG Contracts (Innovation Implementation)",0,-T202*Distribution!$B$2)</f>
        <v>-5.1309224078388436</v>
      </c>
      <c r="V202" s="2">
        <f>IF(C202="WMPC TECH MANAGEMENT OFFICE - LG Contracts (Innovation Implementation)",0,-SUM(T202:U202)*Distribution!$B$1)</f>
        <v>-1.8238237309518113</v>
      </c>
      <c r="W202" s="2">
        <f t="shared" si="7"/>
        <v>92.67481517846845</v>
      </c>
    </row>
    <row r="203" spans="1:23" x14ac:dyDescent="0.25">
      <c r="A203">
        <v>3680</v>
      </c>
      <c r="B203" t="s">
        <v>66</v>
      </c>
      <c r="C203" t="s">
        <v>24</v>
      </c>
      <c r="D203" t="s">
        <v>67</v>
      </c>
      <c r="E203" t="s">
        <v>68</v>
      </c>
      <c r="F203" t="s">
        <v>69</v>
      </c>
      <c r="G203" t="s">
        <v>27</v>
      </c>
      <c r="H203" t="s">
        <v>40</v>
      </c>
      <c r="I203" s="1">
        <v>44888</v>
      </c>
      <c r="J203" t="s">
        <v>32</v>
      </c>
      <c r="K203">
        <v>4</v>
      </c>
      <c r="L203">
        <v>0.44444444444444442</v>
      </c>
      <c r="O203" t="s">
        <v>30</v>
      </c>
      <c r="P203">
        <v>2022</v>
      </c>
      <c r="Q203">
        <v>59.736843933333297</v>
      </c>
      <c r="R203">
        <v>224.16651296383299</v>
      </c>
      <c r="S203">
        <v>24.907390329314701</v>
      </c>
      <c r="T203">
        <f t="shared" si="6"/>
        <v>99.629561317259103</v>
      </c>
      <c r="U203" s="2">
        <f>IF(C203="WMPC TECH MANAGEMENT OFFICE - LG Contracts (Innovation Implementation)",0,-T203*Distribution!$B$2)</f>
        <v>-5.1309224078388436</v>
      </c>
      <c r="V203" s="2">
        <f>IF(C203="WMPC TECH MANAGEMENT OFFICE - LG Contracts (Innovation Implementation)",0,-SUM(T203:U203)*Distribution!$B$1)</f>
        <v>-1.8238237309518113</v>
      </c>
      <c r="W203" s="2">
        <f t="shared" si="7"/>
        <v>92.67481517846845</v>
      </c>
    </row>
    <row r="204" spans="1:23" x14ac:dyDescent="0.25">
      <c r="A204">
        <v>3680</v>
      </c>
      <c r="B204" t="s">
        <v>66</v>
      </c>
      <c r="C204" t="s">
        <v>24</v>
      </c>
      <c r="D204" t="s">
        <v>67</v>
      </c>
      <c r="E204" t="s">
        <v>68</v>
      </c>
      <c r="F204" t="s">
        <v>69</v>
      </c>
      <c r="G204" t="s">
        <v>27</v>
      </c>
      <c r="H204" t="s">
        <v>40</v>
      </c>
      <c r="I204" s="1">
        <v>44887</v>
      </c>
      <c r="J204" t="s">
        <v>31</v>
      </c>
      <c r="K204">
        <v>4</v>
      </c>
      <c r="L204">
        <v>0.44444444444444442</v>
      </c>
      <c r="O204" t="s">
        <v>30</v>
      </c>
      <c r="P204">
        <v>2022</v>
      </c>
      <c r="Q204">
        <v>59.736843933333297</v>
      </c>
      <c r="R204">
        <v>224.16651296383299</v>
      </c>
      <c r="S204">
        <v>24.907390329314701</v>
      </c>
      <c r="T204">
        <f t="shared" si="6"/>
        <v>99.629561317259103</v>
      </c>
      <c r="U204" s="2">
        <f>IF(C204="WMPC TECH MANAGEMENT OFFICE - LG Contracts (Innovation Implementation)",0,-T204*Distribution!$B$2)</f>
        <v>-5.1309224078388436</v>
      </c>
      <c r="V204" s="2">
        <f>IF(C204="WMPC TECH MANAGEMENT OFFICE - LG Contracts (Innovation Implementation)",0,-SUM(T204:U204)*Distribution!$B$1)</f>
        <v>-1.8238237309518113</v>
      </c>
      <c r="W204" s="2">
        <f t="shared" si="7"/>
        <v>92.67481517846845</v>
      </c>
    </row>
    <row r="205" spans="1:23" x14ac:dyDescent="0.25">
      <c r="A205">
        <v>3680</v>
      </c>
      <c r="B205" t="s">
        <v>66</v>
      </c>
      <c r="C205" t="s">
        <v>24</v>
      </c>
      <c r="D205" t="s">
        <v>67</v>
      </c>
      <c r="E205" t="s">
        <v>68</v>
      </c>
      <c r="F205" t="s">
        <v>69</v>
      </c>
      <c r="G205" t="s">
        <v>27</v>
      </c>
      <c r="H205" t="s">
        <v>40</v>
      </c>
      <c r="I205" s="1">
        <v>44893</v>
      </c>
      <c r="J205" t="s">
        <v>34</v>
      </c>
      <c r="K205">
        <v>4</v>
      </c>
      <c r="L205">
        <v>0.44444444444444442</v>
      </c>
      <c r="O205" t="s">
        <v>30</v>
      </c>
      <c r="P205">
        <v>2022</v>
      </c>
      <c r="Q205">
        <v>59.736843933333297</v>
      </c>
      <c r="R205">
        <v>224.16651296383299</v>
      </c>
      <c r="S205">
        <v>24.907390329314701</v>
      </c>
      <c r="T205">
        <f t="shared" si="6"/>
        <v>99.629561317259103</v>
      </c>
      <c r="U205" s="2">
        <f>IF(C205="WMPC TECH MANAGEMENT OFFICE - LG Contracts (Innovation Implementation)",0,-T205*Distribution!$B$2)</f>
        <v>-5.1309224078388436</v>
      </c>
      <c r="V205" s="2">
        <f>IF(C205="WMPC TECH MANAGEMENT OFFICE - LG Contracts (Innovation Implementation)",0,-SUM(T205:U205)*Distribution!$B$1)</f>
        <v>-1.8238237309518113</v>
      </c>
      <c r="W205" s="2">
        <f t="shared" si="7"/>
        <v>92.67481517846845</v>
      </c>
    </row>
    <row r="206" spans="1:23" x14ac:dyDescent="0.25">
      <c r="A206">
        <v>3680</v>
      </c>
      <c r="B206" t="s">
        <v>66</v>
      </c>
      <c r="C206" t="s">
        <v>24</v>
      </c>
      <c r="D206" t="s">
        <v>67</v>
      </c>
      <c r="E206" t="s">
        <v>68</v>
      </c>
      <c r="F206" t="s">
        <v>69</v>
      </c>
      <c r="G206" t="s">
        <v>27</v>
      </c>
      <c r="H206" t="s">
        <v>40</v>
      </c>
      <c r="I206" s="1">
        <v>44894</v>
      </c>
      <c r="J206" t="s">
        <v>31</v>
      </c>
      <c r="K206">
        <v>4</v>
      </c>
      <c r="L206">
        <v>0.44444444444444442</v>
      </c>
      <c r="O206" t="s">
        <v>30</v>
      </c>
      <c r="P206">
        <v>2022</v>
      </c>
      <c r="Q206">
        <v>59.736843933333297</v>
      </c>
      <c r="R206">
        <v>224.16651296383299</v>
      </c>
      <c r="S206">
        <v>24.907390329314701</v>
      </c>
      <c r="T206">
        <f t="shared" si="6"/>
        <v>99.629561317259103</v>
      </c>
      <c r="U206" s="2">
        <f>IF(C206="WMPC TECH MANAGEMENT OFFICE - LG Contracts (Innovation Implementation)",0,-T206*Distribution!$B$2)</f>
        <v>-5.1309224078388436</v>
      </c>
      <c r="V206" s="2">
        <f>IF(C206="WMPC TECH MANAGEMENT OFFICE - LG Contracts (Innovation Implementation)",0,-SUM(T206:U206)*Distribution!$B$1)</f>
        <v>-1.8238237309518113</v>
      </c>
      <c r="W206" s="2">
        <f t="shared" si="7"/>
        <v>92.67481517846845</v>
      </c>
    </row>
    <row r="207" spans="1:23" x14ac:dyDescent="0.25">
      <c r="A207">
        <v>3680</v>
      </c>
      <c r="B207" t="s">
        <v>66</v>
      </c>
      <c r="C207" t="s">
        <v>24</v>
      </c>
      <c r="D207" t="s">
        <v>67</v>
      </c>
      <c r="E207" t="s">
        <v>68</v>
      </c>
      <c r="F207" t="s">
        <v>69</v>
      </c>
      <c r="G207" t="s">
        <v>27</v>
      </c>
      <c r="H207" t="s">
        <v>40</v>
      </c>
      <c r="I207" s="1">
        <v>44895</v>
      </c>
      <c r="J207" t="s">
        <v>32</v>
      </c>
      <c r="K207">
        <v>4</v>
      </c>
      <c r="L207">
        <v>0.44444444444444442</v>
      </c>
      <c r="O207" t="s">
        <v>30</v>
      </c>
      <c r="P207">
        <v>2022</v>
      </c>
      <c r="Q207">
        <v>59.736843933333297</v>
      </c>
      <c r="R207">
        <v>224.16651296383299</v>
      </c>
      <c r="S207">
        <v>24.907390329314701</v>
      </c>
      <c r="T207">
        <f t="shared" si="6"/>
        <v>99.629561317259103</v>
      </c>
      <c r="U207" s="2">
        <f>IF(C207="WMPC TECH MANAGEMENT OFFICE - LG Contracts (Innovation Implementation)",0,-T207*Distribution!$B$2)</f>
        <v>-5.1309224078388436</v>
      </c>
      <c r="V207" s="2">
        <f>IF(C207="WMPC TECH MANAGEMENT OFFICE - LG Contracts (Innovation Implementation)",0,-SUM(T207:U207)*Distribution!$B$1)</f>
        <v>-1.8238237309518113</v>
      </c>
      <c r="W207" s="2">
        <f t="shared" si="7"/>
        <v>92.67481517846845</v>
      </c>
    </row>
    <row r="208" spans="1:23" x14ac:dyDescent="0.25">
      <c r="A208">
        <v>3680</v>
      </c>
      <c r="B208" t="s">
        <v>66</v>
      </c>
      <c r="C208" t="s">
        <v>24</v>
      </c>
      <c r="D208" t="s">
        <v>67</v>
      </c>
      <c r="E208" t="s">
        <v>70</v>
      </c>
      <c r="F208" t="s">
        <v>71</v>
      </c>
      <c r="G208" t="s">
        <v>27</v>
      </c>
      <c r="H208" t="s">
        <v>40</v>
      </c>
      <c r="I208" s="1">
        <v>44869</v>
      </c>
      <c r="J208" t="s">
        <v>33</v>
      </c>
      <c r="K208">
        <v>4</v>
      </c>
      <c r="L208">
        <v>0.44444444444444442</v>
      </c>
      <c r="O208" t="s">
        <v>30</v>
      </c>
      <c r="P208">
        <v>2022</v>
      </c>
      <c r="Q208">
        <v>59.736843933333297</v>
      </c>
      <c r="R208">
        <v>224.16651296383299</v>
      </c>
      <c r="S208">
        <v>24.907390329314701</v>
      </c>
      <c r="T208">
        <f t="shared" si="6"/>
        <v>99.629561317259103</v>
      </c>
      <c r="U208" s="2">
        <f>IF(C208="WMPC TECH MANAGEMENT OFFICE - LG Contracts (Innovation Implementation)",0,-T208*Distribution!$B$2)</f>
        <v>-5.1309224078388436</v>
      </c>
      <c r="V208" s="2">
        <f>IF(C208="WMPC TECH MANAGEMENT OFFICE - LG Contracts (Innovation Implementation)",0,-SUM(T208:U208)*Distribution!$B$1)</f>
        <v>-1.8238237309518113</v>
      </c>
      <c r="W208" s="2">
        <f t="shared" si="7"/>
        <v>92.67481517846845</v>
      </c>
    </row>
    <row r="209" spans="1:23" x14ac:dyDescent="0.25">
      <c r="A209">
        <v>3680</v>
      </c>
      <c r="B209" t="s">
        <v>66</v>
      </c>
      <c r="C209" t="s">
        <v>24</v>
      </c>
      <c r="D209" t="s">
        <v>67</v>
      </c>
      <c r="E209" t="s">
        <v>70</v>
      </c>
      <c r="F209" t="s">
        <v>71</v>
      </c>
      <c r="G209" t="s">
        <v>27</v>
      </c>
      <c r="H209" t="s">
        <v>40</v>
      </c>
      <c r="I209" s="1">
        <v>44867</v>
      </c>
      <c r="J209" t="s">
        <v>32</v>
      </c>
      <c r="K209">
        <v>4</v>
      </c>
      <c r="L209">
        <v>0.44444444444444442</v>
      </c>
      <c r="O209" t="s">
        <v>30</v>
      </c>
      <c r="P209">
        <v>2022</v>
      </c>
      <c r="Q209">
        <v>59.736843933333297</v>
      </c>
      <c r="R209">
        <v>224.16651296383299</v>
      </c>
      <c r="S209">
        <v>24.907390329314701</v>
      </c>
      <c r="T209">
        <f t="shared" si="6"/>
        <v>99.629561317259103</v>
      </c>
      <c r="U209" s="2">
        <f>IF(C209="WMPC TECH MANAGEMENT OFFICE - LG Contracts (Innovation Implementation)",0,-T209*Distribution!$B$2)</f>
        <v>-5.1309224078388436</v>
      </c>
      <c r="V209" s="2">
        <f>IF(C209="WMPC TECH MANAGEMENT OFFICE - LG Contracts (Innovation Implementation)",0,-SUM(T209:U209)*Distribution!$B$1)</f>
        <v>-1.8238237309518113</v>
      </c>
      <c r="W209" s="2">
        <f t="shared" si="7"/>
        <v>92.67481517846845</v>
      </c>
    </row>
    <row r="210" spans="1:23" x14ac:dyDescent="0.25">
      <c r="A210">
        <v>3680</v>
      </c>
      <c r="B210" t="s">
        <v>66</v>
      </c>
      <c r="C210" t="s">
        <v>24</v>
      </c>
      <c r="D210" t="s">
        <v>67</v>
      </c>
      <c r="E210" t="s">
        <v>70</v>
      </c>
      <c r="F210" t="s">
        <v>71</v>
      </c>
      <c r="G210" t="s">
        <v>27</v>
      </c>
      <c r="H210" t="s">
        <v>40</v>
      </c>
      <c r="I210" s="1">
        <v>44868</v>
      </c>
      <c r="J210" t="s">
        <v>29</v>
      </c>
      <c r="K210">
        <v>4</v>
      </c>
      <c r="L210">
        <v>0.44444444444444442</v>
      </c>
      <c r="O210" t="s">
        <v>30</v>
      </c>
      <c r="P210">
        <v>2022</v>
      </c>
      <c r="Q210">
        <v>59.736843933333297</v>
      </c>
      <c r="R210">
        <v>224.16651296383299</v>
      </c>
      <c r="S210">
        <v>24.907390329314701</v>
      </c>
      <c r="T210">
        <f t="shared" si="6"/>
        <v>99.629561317259103</v>
      </c>
      <c r="U210" s="2">
        <f>IF(C210="WMPC TECH MANAGEMENT OFFICE - LG Contracts (Innovation Implementation)",0,-T210*Distribution!$B$2)</f>
        <v>-5.1309224078388436</v>
      </c>
      <c r="V210" s="2">
        <f>IF(C210="WMPC TECH MANAGEMENT OFFICE - LG Contracts (Innovation Implementation)",0,-SUM(T210:U210)*Distribution!$B$1)</f>
        <v>-1.8238237309518113</v>
      </c>
      <c r="W210" s="2">
        <f t="shared" si="7"/>
        <v>92.67481517846845</v>
      </c>
    </row>
    <row r="211" spans="1:23" x14ac:dyDescent="0.25">
      <c r="A211">
        <v>3680</v>
      </c>
      <c r="B211" t="s">
        <v>66</v>
      </c>
      <c r="C211" t="s">
        <v>24</v>
      </c>
      <c r="D211" t="s">
        <v>67</v>
      </c>
      <c r="E211" t="s">
        <v>70</v>
      </c>
      <c r="F211" t="s">
        <v>71</v>
      </c>
      <c r="G211" t="s">
        <v>27</v>
      </c>
      <c r="H211" t="s">
        <v>40</v>
      </c>
      <c r="I211" s="1">
        <v>44872</v>
      </c>
      <c r="J211" t="s">
        <v>34</v>
      </c>
      <c r="K211">
        <v>4</v>
      </c>
      <c r="L211">
        <v>0.44444444444444442</v>
      </c>
      <c r="O211" t="s">
        <v>30</v>
      </c>
      <c r="P211">
        <v>2022</v>
      </c>
      <c r="Q211">
        <v>59.736843933333297</v>
      </c>
      <c r="R211">
        <v>224.16651296383299</v>
      </c>
      <c r="S211">
        <v>24.907390329314701</v>
      </c>
      <c r="T211">
        <f t="shared" si="6"/>
        <v>99.629561317259103</v>
      </c>
      <c r="U211" s="2">
        <f>IF(C211="WMPC TECH MANAGEMENT OFFICE - LG Contracts (Innovation Implementation)",0,-T211*Distribution!$B$2)</f>
        <v>-5.1309224078388436</v>
      </c>
      <c r="V211" s="2">
        <f>IF(C211="WMPC TECH MANAGEMENT OFFICE - LG Contracts (Innovation Implementation)",0,-SUM(T211:U211)*Distribution!$B$1)</f>
        <v>-1.8238237309518113</v>
      </c>
      <c r="W211" s="2">
        <f t="shared" si="7"/>
        <v>92.67481517846845</v>
      </c>
    </row>
    <row r="212" spans="1:23" x14ac:dyDescent="0.25">
      <c r="A212">
        <v>3680</v>
      </c>
      <c r="B212" t="s">
        <v>66</v>
      </c>
      <c r="C212" t="s">
        <v>24</v>
      </c>
      <c r="D212" t="s">
        <v>67</v>
      </c>
      <c r="E212" t="s">
        <v>70</v>
      </c>
      <c r="F212" t="s">
        <v>71</v>
      </c>
      <c r="G212" t="s">
        <v>27</v>
      </c>
      <c r="H212" t="s">
        <v>40</v>
      </c>
      <c r="I212" s="1">
        <v>44875</v>
      </c>
      <c r="J212" t="s">
        <v>29</v>
      </c>
      <c r="K212">
        <v>4</v>
      </c>
      <c r="L212">
        <v>0.44444444444444442</v>
      </c>
      <c r="O212" t="s">
        <v>30</v>
      </c>
      <c r="P212">
        <v>2022</v>
      </c>
      <c r="Q212">
        <v>59.736843933333297</v>
      </c>
      <c r="R212">
        <v>224.16651296383299</v>
      </c>
      <c r="S212">
        <v>24.907390329314701</v>
      </c>
      <c r="T212">
        <f t="shared" si="6"/>
        <v>99.629561317259103</v>
      </c>
      <c r="U212" s="2">
        <f>IF(C212="WMPC TECH MANAGEMENT OFFICE - LG Contracts (Innovation Implementation)",0,-T212*Distribution!$B$2)</f>
        <v>-5.1309224078388436</v>
      </c>
      <c r="V212" s="2">
        <f>IF(C212="WMPC TECH MANAGEMENT OFFICE - LG Contracts (Innovation Implementation)",0,-SUM(T212:U212)*Distribution!$B$1)</f>
        <v>-1.8238237309518113</v>
      </c>
      <c r="W212" s="2">
        <f t="shared" si="7"/>
        <v>92.67481517846845</v>
      </c>
    </row>
    <row r="213" spans="1:23" x14ac:dyDescent="0.25">
      <c r="A213">
        <v>3680</v>
      </c>
      <c r="B213" t="s">
        <v>66</v>
      </c>
      <c r="C213" t="s">
        <v>24</v>
      </c>
      <c r="D213" t="s">
        <v>67</v>
      </c>
      <c r="E213" t="s">
        <v>70</v>
      </c>
      <c r="F213" t="s">
        <v>71</v>
      </c>
      <c r="G213" t="s">
        <v>27</v>
      </c>
      <c r="H213" t="s">
        <v>40</v>
      </c>
      <c r="I213" s="1">
        <v>44874</v>
      </c>
      <c r="J213" t="s">
        <v>32</v>
      </c>
      <c r="K213">
        <v>4</v>
      </c>
      <c r="L213">
        <v>0.44444444444444442</v>
      </c>
      <c r="O213" t="s">
        <v>30</v>
      </c>
      <c r="P213">
        <v>2022</v>
      </c>
      <c r="Q213">
        <v>59.736843933333297</v>
      </c>
      <c r="R213">
        <v>224.16651296383299</v>
      </c>
      <c r="S213">
        <v>24.907390329314701</v>
      </c>
      <c r="T213">
        <f t="shared" si="6"/>
        <v>99.629561317259103</v>
      </c>
      <c r="U213" s="2">
        <f>IF(C213="WMPC TECH MANAGEMENT OFFICE - LG Contracts (Innovation Implementation)",0,-T213*Distribution!$B$2)</f>
        <v>-5.1309224078388436</v>
      </c>
      <c r="V213" s="2">
        <f>IF(C213="WMPC TECH MANAGEMENT OFFICE - LG Contracts (Innovation Implementation)",0,-SUM(T213:U213)*Distribution!$B$1)</f>
        <v>-1.8238237309518113</v>
      </c>
      <c r="W213" s="2">
        <f t="shared" si="7"/>
        <v>92.67481517846845</v>
      </c>
    </row>
    <row r="214" spans="1:23" x14ac:dyDescent="0.25">
      <c r="A214">
        <v>3680</v>
      </c>
      <c r="B214" t="s">
        <v>66</v>
      </c>
      <c r="C214" t="s">
        <v>24</v>
      </c>
      <c r="D214" t="s">
        <v>67</v>
      </c>
      <c r="E214" t="s">
        <v>70</v>
      </c>
      <c r="F214" t="s">
        <v>71</v>
      </c>
      <c r="G214" t="s">
        <v>27</v>
      </c>
      <c r="H214" t="s">
        <v>40</v>
      </c>
      <c r="I214" s="1">
        <v>44873</v>
      </c>
      <c r="J214" t="s">
        <v>31</v>
      </c>
      <c r="K214">
        <v>4</v>
      </c>
      <c r="L214">
        <v>0.44444444444444442</v>
      </c>
      <c r="O214" t="s">
        <v>30</v>
      </c>
      <c r="P214">
        <v>2022</v>
      </c>
      <c r="Q214">
        <v>59.736843933333297</v>
      </c>
      <c r="R214">
        <v>224.16651296383299</v>
      </c>
      <c r="S214">
        <v>24.907390329314701</v>
      </c>
      <c r="T214">
        <f t="shared" si="6"/>
        <v>99.629561317259103</v>
      </c>
      <c r="U214" s="2">
        <f>IF(C214="WMPC TECH MANAGEMENT OFFICE - LG Contracts (Innovation Implementation)",0,-T214*Distribution!$B$2)</f>
        <v>-5.1309224078388436</v>
      </c>
      <c r="V214" s="2">
        <f>IF(C214="WMPC TECH MANAGEMENT OFFICE - LG Contracts (Innovation Implementation)",0,-SUM(T214:U214)*Distribution!$B$1)</f>
        <v>-1.8238237309518113</v>
      </c>
      <c r="W214" s="2">
        <f t="shared" si="7"/>
        <v>92.67481517846845</v>
      </c>
    </row>
    <row r="215" spans="1:23" x14ac:dyDescent="0.25">
      <c r="A215">
        <v>3680</v>
      </c>
      <c r="B215" t="s">
        <v>66</v>
      </c>
      <c r="C215" t="s">
        <v>24</v>
      </c>
      <c r="D215" t="s">
        <v>67</v>
      </c>
      <c r="E215" t="s">
        <v>70</v>
      </c>
      <c r="F215" t="s">
        <v>71</v>
      </c>
      <c r="G215" t="s">
        <v>27</v>
      </c>
      <c r="H215" t="s">
        <v>40</v>
      </c>
      <c r="I215" s="1">
        <v>44876</v>
      </c>
      <c r="J215" t="s">
        <v>33</v>
      </c>
      <c r="K215">
        <v>4</v>
      </c>
      <c r="L215">
        <v>0.44444444444444442</v>
      </c>
      <c r="O215" t="s">
        <v>30</v>
      </c>
      <c r="P215">
        <v>2022</v>
      </c>
      <c r="Q215">
        <v>59.736843933333297</v>
      </c>
      <c r="R215">
        <v>224.16651296383299</v>
      </c>
      <c r="S215">
        <v>24.907390329314701</v>
      </c>
      <c r="T215">
        <f t="shared" si="6"/>
        <v>99.629561317259103</v>
      </c>
      <c r="U215" s="2">
        <f>IF(C215="WMPC TECH MANAGEMENT OFFICE - LG Contracts (Innovation Implementation)",0,-T215*Distribution!$B$2)</f>
        <v>-5.1309224078388436</v>
      </c>
      <c r="V215" s="2">
        <f>IF(C215="WMPC TECH MANAGEMENT OFFICE - LG Contracts (Innovation Implementation)",0,-SUM(T215:U215)*Distribution!$B$1)</f>
        <v>-1.8238237309518113</v>
      </c>
      <c r="W215" s="2">
        <f t="shared" si="7"/>
        <v>92.67481517846845</v>
      </c>
    </row>
    <row r="216" spans="1:23" x14ac:dyDescent="0.25">
      <c r="A216">
        <v>3680</v>
      </c>
      <c r="B216" t="s">
        <v>66</v>
      </c>
      <c r="C216" t="s">
        <v>24</v>
      </c>
      <c r="D216" t="s">
        <v>67</v>
      </c>
      <c r="E216" t="s">
        <v>70</v>
      </c>
      <c r="F216" t="s">
        <v>71</v>
      </c>
      <c r="G216" t="s">
        <v>27</v>
      </c>
      <c r="H216" t="s">
        <v>40</v>
      </c>
      <c r="I216" s="1">
        <v>44879</v>
      </c>
      <c r="J216" t="s">
        <v>34</v>
      </c>
      <c r="K216">
        <v>4</v>
      </c>
      <c r="L216">
        <v>0.44444444444444442</v>
      </c>
      <c r="O216" t="s">
        <v>30</v>
      </c>
      <c r="P216">
        <v>2022</v>
      </c>
      <c r="Q216">
        <v>59.736843933333297</v>
      </c>
      <c r="R216">
        <v>224.16651296383299</v>
      </c>
      <c r="S216">
        <v>24.907390329314701</v>
      </c>
      <c r="T216">
        <f t="shared" si="6"/>
        <v>99.629561317259103</v>
      </c>
      <c r="U216" s="2">
        <f>IF(C216="WMPC TECH MANAGEMENT OFFICE - LG Contracts (Innovation Implementation)",0,-T216*Distribution!$B$2)</f>
        <v>-5.1309224078388436</v>
      </c>
      <c r="V216" s="2">
        <f>IF(C216="WMPC TECH MANAGEMENT OFFICE - LG Contracts (Innovation Implementation)",0,-SUM(T216:U216)*Distribution!$B$1)</f>
        <v>-1.8238237309518113</v>
      </c>
      <c r="W216" s="2">
        <f t="shared" si="7"/>
        <v>92.67481517846845</v>
      </c>
    </row>
    <row r="217" spans="1:23" x14ac:dyDescent="0.25">
      <c r="A217">
        <v>3680</v>
      </c>
      <c r="B217" t="s">
        <v>66</v>
      </c>
      <c r="C217" t="s">
        <v>24</v>
      </c>
      <c r="D217" t="s">
        <v>67</v>
      </c>
      <c r="E217" t="s">
        <v>70</v>
      </c>
      <c r="F217" t="s">
        <v>71</v>
      </c>
      <c r="G217" t="s">
        <v>27</v>
      </c>
      <c r="H217" t="s">
        <v>40</v>
      </c>
      <c r="I217" s="1">
        <v>44882</v>
      </c>
      <c r="J217" t="s">
        <v>29</v>
      </c>
      <c r="K217">
        <v>4</v>
      </c>
      <c r="L217">
        <v>0.44444444444444442</v>
      </c>
      <c r="O217" t="s">
        <v>30</v>
      </c>
      <c r="P217">
        <v>2022</v>
      </c>
      <c r="Q217">
        <v>59.736843933333297</v>
      </c>
      <c r="R217">
        <v>224.16651296383299</v>
      </c>
      <c r="S217">
        <v>24.907390329314701</v>
      </c>
      <c r="T217">
        <f t="shared" si="6"/>
        <v>99.629561317259103</v>
      </c>
      <c r="U217" s="2">
        <f>IF(C217="WMPC TECH MANAGEMENT OFFICE - LG Contracts (Innovation Implementation)",0,-T217*Distribution!$B$2)</f>
        <v>-5.1309224078388436</v>
      </c>
      <c r="V217" s="2">
        <f>IF(C217="WMPC TECH MANAGEMENT OFFICE - LG Contracts (Innovation Implementation)",0,-SUM(T217:U217)*Distribution!$B$1)</f>
        <v>-1.8238237309518113</v>
      </c>
      <c r="W217" s="2">
        <f t="shared" si="7"/>
        <v>92.67481517846845</v>
      </c>
    </row>
    <row r="218" spans="1:23" x14ac:dyDescent="0.25">
      <c r="A218">
        <v>3680</v>
      </c>
      <c r="B218" t="s">
        <v>66</v>
      </c>
      <c r="C218" t="s">
        <v>24</v>
      </c>
      <c r="D218" t="s">
        <v>67</v>
      </c>
      <c r="E218" t="s">
        <v>70</v>
      </c>
      <c r="F218" t="s">
        <v>71</v>
      </c>
      <c r="G218" t="s">
        <v>27</v>
      </c>
      <c r="H218" t="s">
        <v>40</v>
      </c>
      <c r="I218" s="1">
        <v>44883</v>
      </c>
      <c r="J218" t="s">
        <v>33</v>
      </c>
      <c r="K218">
        <v>4</v>
      </c>
      <c r="L218">
        <v>0.44444444444444442</v>
      </c>
      <c r="O218" t="s">
        <v>30</v>
      </c>
      <c r="P218">
        <v>2022</v>
      </c>
      <c r="Q218">
        <v>59.736843933333297</v>
      </c>
      <c r="R218">
        <v>224.16651296383299</v>
      </c>
      <c r="S218">
        <v>24.907390329314701</v>
      </c>
      <c r="T218">
        <f t="shared" si="6"/>
        <v>99.629561317259103</v>
      </c>
      <c r="U218" s="2">
        <f>IF(C218="WMPC TECH MANAGEMENT OFFICE - LG Contracts (Innovation Implementation)",0,-T218*Distribution!$B$2)</f>
        <v>-5.1309224078388436</v>
      </c>
      <c r="V218" s="2">
        <f>IF(C218="WMPC TECH MANAGEMENT OFFICE - LG Contracts (Innovation Implementation)",0,-SUM(T218:U218)*Distribution!$B$1)</f>
        <v>-1.8238237309518113</v>
      </c>
      <c r="W218" s="2">
        <f t="shared" si="7"/>
        <v>92.67481517846845</v>
      </c>
    </row>
    <row r="219" spans="1:23" x14ac:dyDescent="0.25">
      <c r="A219">
        <v>3680</v>
      </c>
      <c r="B219" t="s">
        <v>66</v>
      </c>
      <c r="C219" t="s">
        <v>24</v>
      </c>
      <c r="D219" t="s">
        <v>67</v>
      </c>
      <c r="E219" t="s">
        <v>70</v>
      </c>
      <c r="F219" t="s">
        <v>71</v>
      </c>
      <c r="G219" t="s">
        <v>27</v>
      </c>
      <c r="H219" t="s">
        <v>40</v>
      </c>
      <c r="I219" s="1">
        <v>44881</v>
      </c>
      <c r="J219" t="s">
        <v>32</v>
      </c>
      <c r="K219">
        <v>4</v>
      </c>
      <c r="L219">
        <v>0.44444444444444442</v>
      </c>
      <c r="O219" t="s">
        <v>30</v>
      </c>
      <c r="P219">
        <v>2022</v>
      </c>
      <c r="Q219">
        <v>59.736843933333297</v>
      </c>
      <c r="R219">
        <v>224.16651296383299</v>
      </c>
      <c r="S219">
        <v>24.907390329314701</v>
      </c>
      <c r="T219">
        <f t="shared" si="6"/>
        <v>99.629561317259103</v>
      </c>
      <c r="U219" s="2">
        <f>IF(C219="WMPC TECH MANAGEMENT OFFICE - LG Contracts (Innovation Implementation)",0,-T219*Distribution!$B$2)</f>
        <v>-5.1309224078388436</v>
      </c>
      <c r="V219" s="2">
        <f>IF(C219="WMPC TECH MANAGEMENT OFFICE - LG Contracts (Innovation Implementation)",0,-SUM(T219:U219)*Distribution!$B$1)</f>
        <v>-1.8238237309518113</v>
      </c>
      <c r="W219" s="2">
        <f t="shared" si="7"/>
        <v>92.67481517846845</v>
      </c>
    </row>
    <row r="220" spans="1:23" x14ac:dyDescent="0.25">
      <c r="A220">
        <v>3680</v>
      </c>
      <c r="B220" t="s">
        <v>66</v>
      </c>
      <c r="C220" t="s">
        <v>24</v>
      </c>
      <c r="D220" t="s">
        <v>67</v>
      </c>
      <c r="E220" t="s">
        <v>70</v>
      </c>
      <c r="F220" t="s">
        <v>71</v>
      </c>
      <c r="G220" t="s">
        <v>27</v>
      </c>
      <c r="H220" t="s">
        <v>40</v>
      </c>
      <c r="I220" s="1">
        <v>44880</v>
      </c>
      <c r="J220" t="s">
        <v>31</v>
      </c>
      <c r="K220">
        <v>4</v>
      </c>
      <c r="L220">
        <v>0.44444444444444442</v>
      </c>
      <c r="O220" t="s">
        <v>30</v>
      </c>
      <c r="P220">
        <v>2022</v>
      </c>
      <c r="Q220">
        <v>59.736843933333297</v>
      </c>
      <c r="R220">
        <v>224.16651296383299</v>
      </c>
      <c r="S220">
        <v>24.907390329314701</v>
      </c>
      <c r="T220">
        <f t="shared" si="6"/>
        <v>99.629561317259103</v>
      </c>
      <c r="U220" s="2">
        <f>IF(C220="WMPC TECH MANAGEMENT OFFICE - LG Contracts (Innovation Implementation)",0,-T220*Distribution!$B$2)</f>
        <v>-5.1309224078388436</v>
      </c>
      <c r="V220" s="2">
        <f>IF(C220="WMPC TECH MANAGEMENT OFFICE - LG Contracts (Innovation Implementation)",0,-SUM(T220:U220)*Distribution!$B$1)</f>
        <v>-1.8238237309518113</v>
      </c>
      <c r="W220" s="2">
        <f t="shared" si="7"/>
        <v>92.67481517846845</v>
      </c>
    </row>
    <row r="221" spans="1:23" x14ac:dyDescent="0.25">
      <c r="A221">
        <v>3680</v>
      </c>
      <c r="B221" t="s">
        <v>66</v>
      </c>
      <c r="C221" t="s">
        <v>24</v>
      </c>
      <c r="D221" t="s">
        <v>67</v>
      </c>
      <c r="E221" t="s">
        <v>70</v>
      </c>
      <c r="F221" t="s">
        <v>71</v>
      </c>
      <c r="G221" t="s">
        <v>27</v>
      </c>
      <c r="H221" t="s">
        <v>40</v>
      </c>
      <c r="I221" s="1">
        <v>44889</v>
      </c>
      <c r="J221" t="s">
        <v>29</v>
      </c>
      <c r="K221">
        <v>4</v>
      </c>
      <c r="L221">
        <v>0.44444444444444442</v>
      </c>
      <c r="O221" t="s">
        <v>30</v>
      </c>
      <c r="P221">
        <v>2022</v>
      </c>
      <c r="Q221">
        <v>59.736843933333297</v>
      </c>
      <c r="R221">
        <v>224.16651296383299</v>
      </c>
      <c r="S221">
        <v>24.907390329314701</v>
      </c>
      <c r="T221">
        <f t="shared" si="6"/>
        <v>99.629561317259103</v>
      </c>
      <c r="U221" s="2">
        <f>IF(C221="WMPC TECH MANAGEMENT OFFICE - LG Contracts (Innovation Implementation)",0,-T221*Distribution!$B$2)</f>
        <v>-5.1309224078388436</v>
      </c>
      <c r="V221" s="2">
        <f>IF(C221="WMPC TECH MANAGEMENT OFFICE - LG Contracts (Innovation Implementation)",0,-SUM(T221:U221)*Distribution!$B$1)</f>
        <v>-1.8238237309518113</v>
      </c>
      <c r="W221" s="2">
        <f t="shared" si="7"/>
        <v>92.67481517846845</v>
      </c>
    </row>
    <row r="222" spans="1:23" x14ac:dyDescent="0.25">
      <c r="A222">
        <v>3680</v>
      </c>
      <c r="B222" t="s">
        <v>66</v>
      </c>
      <c r="C222" t="s">
        <v>24</v>
      </c>
      <c r="D222" t="s">
        <v>67</v>
      </c>
      <c r="E222" t="s">
        <v>70</v>
      </c>
      <c r="F222" t="s">
        <v>71</v>
      </c>
      <c r="G222" t="s">
        <v>27</v>
      </c>
      <c r="H222" t="s">
        <v>40</v>
      </c>
      <c r="I222" s="1">
        <v>44887</v>
      </c>
      <c r="J222" t="s">
        <v>31</v>
      </c>
      <c r="K222">
        <v>4</v>
      </c>
      <c r="L222">
        <v>0.44444444444444442</v>
      </c>
      <c r="O222" t="s">
        <v>30</v>
      </c>
      <c r="P222">
        <v>2022</v>
      </c>
      <c r="Q222">
        <v>59.736843933333297</v>
      </c>
      <c r="R222">
        <v>224.16651296383299</v>
      </c>
      <c r="S222">
        <v>24.907390329314701</v>
      </c>
      <c r="T222">
        <f t="shared" si="6"/>
        <v>99.629561317259103</v>
      </c>
      <c r="U222" s="2">
        <f>IF(C222="WMPC TECH MANAGEMENT OFFICE - LG Contracts (Innovation Implementation)",0,-T222*Distribution!$B$2)</f>
        <v>-5.1309224078388436</v>
      </c>
      <c r="V222" s="2">
        <f>IF(C222="WMPC TECH MANAGEMENT OFFICE - LG Contracts (Innovation Implementation)",0,-SUM(T222:U222)*Distribution!$B$1)</f>
        <v>-1.8238237309518113</v>
      </c>
      <c r="W222" s="2">
        <f t="shared" si="7"/>
        <v>92.67481517846845</v>
      </c>
    </row>
    <row r="223" spans="1:23" x14ac:dyDescent="0.25">
      <c r="A223">
        <v>3680</v>
      </c>
      <c r="B223" t="s">
        <v>66</v>
      </c>
      <c r="C223" t="s">
        <v>24</v>
      </c>
      <c r="D223" t="s">
        <v>67</v>
      </c>
      <c r="E223" t="s">
        <v>70</v>
      </c>
      <c r="F223" t="s">
        <v>71</v>
      </c>
      <c r="G223" t="s">
        <v>27</v>
      </c>
      <c r="H223" t="s">
        <v>40</v>
      </c>
      <c r="I223" s="1">
        <v>44890</v>
      </c>
      <c r="J223" t="s">
        <v>33</v>
      </c>
      <c r="K223">
        <v>4</v>
      </c>
      <c r="L223">
        <v>0.44444444444444442</v>
      </c>
      <c r="O223" t="s">
        <v>30</v>
      </c>
      <c r="P223">
        <v>2022</v>
      </c>
      <c r="Q223">
        <v>59.736843933333297</v>
      </c>
      <c r="R223">
        <v>224.16651296383299</v>
      </c>
      <c r="S223">
        <v>24.907390329314701</v>
      </c>
      <c r="T223">
        <f t="shared" si="6"/>
        <v>99.629561317259103</v>
      </c>
      <c r="U223" s="2">
        <f>IF(C223="WMPC TECH MANAGEMENT OFFICE - LG Contracts (Innovation Implementation)",0,-T223*Distribution!$B$2)</f>
        <v>-5.1309224078388436</v>
      </c>
      <c r="V223" s="2">
        <f>IF(C223="WMPC TECH MANAGEMENT OFFICE - LG Contracts (Innovation Implementation)",0,-SUM(T223:U223)*Distribution!$B$1)</f>
        <v>-1.8238237309518113</v>
      </c>
      <c r="W223" s="2">
        <f t="shared" si="7"/>
        <v>92.67481517846845</v>
      </c>
    </row>
    <row r="224" spans="1:23" x14ac:dyDescent="0.25">
      <c r="A224">
        <v>3680</v>
      </c>
      <c r="B224" t="s">
        <v>66</v>
      </c>
      <c r="C224" t="s">
        <v>24</v>
      </c>
      <c r="D224" t="s">
        <v>67</v>
      </c>
      <c r="E224" t="s">
        <v>70</v>
      </c>
      <c r="F224" t="s">
        <v>71</v>
      </c>
      <c r="G224" t="s">
        <v>27</v>
      </c>
      <c r="H224" t="s">
        <v>40</v>
      </c>
      <c r="I224" s="1">
        <v>44886</v>
      </c>
      <c r="J224" t="s">
        <v>34</v>
      </c>
      <c r="K224">
        <v>4</v>
      </c>
      <c r="L224">
        <v>0.44444444444444442</v>
      </c>
      <c r="O224" t="s">
        <v>30</v>
      </c>
      <c r="P224">
        <v>2022</v>
      </c>
      <c r="Q224">
        <v>59.736843933333297</v>
      </c>
      <c r="R224">
        <v>224.16651296383299</v>
      </c>
      <c r="S224">
        <v>24.907390329314701</v>
      </c>
      <c r="T224">
        <f t="shared" si="6"/>
        <v>99.629561317259103</v>
      </c>
      <c r="U224" s="2">
        <f>IF(C224="WMPC TECH MANAGEMENT OFFICE - LG Contracts (Innovation Implementation)",0,-T224*Distribution!$B$2)</f>
        <v>-5.1309224078388436</v>
      </c>
      <c r="V224" s="2">
        <f>IF(C224="WMPC TECH MANAGEMENT OFFICE - LG Contracts (Innovation Implementation)",0,-SUM(T224:U224)*Distribution!$B$1)</f>
        <v>-1.8238237309518113</v>
      </c>
      <c r="W224" s="2">
        <f t="shared" si="7"/>
        <v>92.67481517846845</v>
      </c>
    </row>
    <row r="225" spans="1:23" x14ac:dyDescent="0.25">
      <c r="A225">
        <v>3680</v>
      </c>
      <c r="B225" t="s">
        <v>66</v>
      </c>
      <c r="C225" t="s">
        <v>24</v>
      </c>
      <c r="D225" t="s">
        <v>67</v>
      </c>
      <c r="E225" t="s">
        <v>70</v>
      </c>
      <c r="F225" t="s">
        <v>71</v>
      </c>
      <c r="G225" t="s">
        <v>27</v>
      </c>
      <c r="H225" t="s">
        <v>40</v>
      </c>
      <c r="I225" s="1">
        <v>44888</v>
      </c>
      <c r="J225" t="s">
        <v>32</v>
      </c>
      <c r="K225">
        <v>4</v>
      </c>
      <c r="L225">
        <v>0.44444444444444442</v>
      </c>
      <c r="O225" t="s">
        <v>30</v>
      </c>
      <c r="P225">
        <v>2022</v>
      </c>
      <c r="Q225">
        <v>59.736843933333297</v>
      </c>
      <c r="R225">
        <v>224.16651296383299</v>
      </c>
      <c r="S225">
        <v>24.907390329314701</v>
      </c>
      <c r="T225">
        <f t="shared" si="6"/>
        <v>99.629561317259103</v>
      </c>
      <c r="U225" s="2">
        <f>IF(C225="WMPC TECH MANAGEMENT OFFICE - LG Contracts (Innovation Implementation)",0,-T225*Distribution!$B$2)</f>
        <v>-5.1309224078388436</v>
      </c>
      <c r="V225" s="2">
        <f>IF(C225="WMPC TECH MANAGEMENT OFFICE - LG Contracts (Innovation Implementation)",0,-SUM(T225:U225)*Distribution!$B$1)</f>
        <v>-1.8238237309518113</v>
      </c>
      <c r="W225" s="2">
        <f t="shared" si="7"/>
        <v>92.67481517846845</v>
      </c>
    </row>
    <row r="226" spans="1:23" x14ac:dyDescent="0.25">
      <c r="A226">
        <v>3680</v>
      </c>
      <c r="B226" t="s">
        <v>66</v>
      </c>
      <c r="C226" t="s">
        <v>24</v>
      </c>
      <c r="D226" t="s">
        <v>67</v>
      </c>
      <c r="E226" t="s">
        <v>70</v>
      </c>
      <c r="F226" t="s">
        <v>71</v>
      </c>
      <c r="G226" t="s">
        <v>27</v>
      </c>
      <c r="H226" t="s">
        <v>40</v>
      </c>
      <c r="I226" s="1">
        <v>44894</v>
      </c>
      <c r="J226" t="s">
        <v>31</v>
      </c>
      <c r="K226">
        <v>4</v>
      </c>
      <c r="L226">
        <v>0.44444444444444442</v>
      </c>
      <c r="O226" t="s">
        <v>30</v>
      </c>
      <c r="P226">
        <v>2022</v>
      </c>
      <c r="Q226">
        <v>59.736843933333297</v>
      </c>
      <c r="R226">
        <v>224.16651296383299</v>
      </c>
      <c r="S226">
        <v>24.907390329314701</v>
      </c>
      <c r="T226">
        <f t="shared" si="6"/>
        <v>99.629561317259103</v>
      </c>
      <c r="U226" s="2">
        <f>IF(C226="WMPC TECH MANAGEMENT OFFICE - LG Contracts (Innovation Implementation)",0,-T226*Distribution!$B$2)</f>
        <v>-5.1309224078388436</v>
      </c>
      <c r="V226" s="2">
        <f>IF(C226="WMPC TECH MANAGEMENT OFFICE - LG Contracts (Innovation Implementation)",0,-SUM(T226:U226)*Distribution!$B$1)</f>
        <v>-1.8238237309518113</v>
      </c>
      <c r="W226" s="2">
        <f t="shared" si="7"/>
        <v>92.67481517846845</v>
      </c>
    </row>
    <row r="227" spans="1:23" x14ac:dyDescent="0.25">
      <c r="A227">
        <v>3680</v>
      </c>
      <c r="B227" t="s">
        <v>66</v>
      </c>
      <c r="C227" t="s">
        <v>24</v>
      </c>
      <c r="D227" t="s">
        <v>67</v>
      </c>
      <c r="E227" t="s">
        <v>70</v>
      </c>
      <c r="F227" t="s">
        <v>71</v>
      </c>
      <c r="G227" t="s">
        <v>27</v>
      </c>
      <c r="H227" t="s">
        <v>40</v>
      </c>
      <c r="I227" s="1">
        <v>44893</v>
      </c>
      <c r="J227" t="s">
        <v>34</v>
      </c>
      <c r="K227">
        <v>4</v>
      </c>
      <c r="L227">
        <v>0.44444444444444442</v>
      </c>
      <c r="O227" t="s">
        <v>30</v>
      </c>
      <c r="P227">
        <v>2022</v>
      </c>
      <c r="Q227">
        <v>59.736843933333297</v>
      </c>
      <c r="R227">
        <v>224.16651296383299</v>
      </c>
      <c r="S227">
        <v>24.907390329314701</v>
      </c>
      <c r="T227">
        <f t="shared" si="6"/>
        <v>99.629561317259103</v>
      </c>
      <c r="U227" s="2">
        <f>IF(C227="WMPC TECH MANAGEMENT OFFICE - LG Contracts (Innovation Implementation)",0,-T227*Distribution!$B$2)</f>
        <v>-5.1309224078388436</v>
      </c>
      <c r="V227" s="2">
        <f>IF(C227="WMPC TECH MANAGEMENT OFFICE - LG Contracts (Innovation Implementation)",0,-SUM(T227:U227)*Distribution!$B$1)</f>
        <v>-1.8238237309518113</v>
      </c>
      <c r="W227" s="2">
        <f t="shared" si="7"/>
        <v>92.67481517846845</v>
      </c>
    </row>
    <row r="228" spans="1:23" x14ac:dyDescent="0.25">
      <c r="A228">
        <v>3680</v>
      </c>
      <c r="B228" t="s">
        <v>66</v>
      </c>
      <c r="C228" t="s">
        <v>24</v>
      </c>
      <c r="D228" t="s">
        <v>72</v>
      </c>
      <c r="E228" t="s">
        <v>73</v>
      </c>
      <c r="F228" t="s">
        <v>74</v>
      </c>
      <c r="G228" t="s">
        <v>27</v>
      </c>
      <c r="H228" t="s">
        <v>40</v>
      </c>
      <c r="I228" s="1">
        <v>44869</v>
      </c>
      <c r="J228" t="s">
        <v>33</v>
      </c>
      <c r="K228">
        <v>9</v>
      </c>
      <c r="L228">
        <v>1</v>
      </c>
      <c r="O228" t="s">
        <v>30</v>
      </c>
      <c r="P228">
        <v>2022</v>
      </c>
      <c r="Q228">
        <v>59.736843933333297</v>
      </c>
      <c r="R228">
        <v>224.16651296383299</v>
      </c>
      <c r="S228">
        <v>24.907390329314701</v>
      </c>
      <c r="T228">
        <f t="shared" si="6"/>
        <v>224.16651296383299</v>
      </c>
      <c r="U228" s="2">
        <f>IF(C228="WMPC TECH MANAGEMENT OFFICE - LG Contracts (Innovation Implementation)",0,-T228*Distribution!$B$2)</f>
        <v>-11.544575417637398</v>
      </c>
      <c r="V228" s="2">
        <f>IF(C228="WMPC TECH MANAGEMENT OFFICE - LG Contracts (Innovation Implementation)",0,-SUM(T228:U228)*Distribution!$B$1)</f>
        <v>-4.1036033946415751</v>
      </c>
      <c r="W228" s="2">
        <f t="shared" si="7"/>
        <v>208.51833415155403</v>
      </c>
    </row>
    <row r="229" spans="1:23" x14ac:dyDescent="0.25">
      <c r="A229">
        <v>3680</v>
      </c>
      <c r="B229" t="s">
        <v>66</v>
      </c>
      <c r="C229" t="s">
        <v>24</v>
      </c>
      <c r="D229" t="s">
        <v>72</v>
      </c>
      <c r="E229" t="s">
        <v>73</v>
      </c>
      <c r="F229" t="s">
        <v>74</v>
      </c>
      <c r="G229" t="s">
        <v>27</v>
      </c>
      <c r="H229" t="s">
        <v>40</v>
      </c>
      <c r="I229" s="1">
        <v>44868</v>
      </c>
      <c r="J229" t="s">
        <v>29</v>
      </c>
      <c r="K229">
        <v>9</v>
      </c>
      <c r="L229">
        <v>1</v>
      </c>
      <c r="O229" t="s">
        <v>30</v>
      </c>
      <c r="P229">
        <v>2022</v>
      </c>
      <c r="Q229">
        <v>59.736843933333297</v>
      </c>
      <c r="R229">
        <v>224.16651296383299</v>
      </c>
      <c r="S229">
        <v>24.907390329314701</v>
      </c>
      <c r="T229">
        <f t="shared" si="6"/>
        <v>224.16651296383299</v>
      </c>
      <c r="U229" s="2">
        <f>IF(C229="WMPC TECH MANAGEMENT OFFICE - LG Contracts (Innovation Implementation)",0,-T229*Distribution!$B$2)</f>
        <v>-11.544575417637398</v>
      </c>
      <c r="V229" s="2">
        <f>IF(C229="WMPC TECH MANAGEMENT OFFICE - LG Contracts (Innovation Implementation)",0,-SUM(T229:U229)*Distribution!$B$1)</f>
        <v>-4.1036033946415751</v>
      </c>
      <c r="W229" s="2">
        <f t="shared" si="7"/>
        <v>208.51833415155403</v>
      </c>
    </row>
    <row r="230" spans="1:23" x14ac:dyDescent="0.25">
      <c r="A230">
        <v>3680</v>
      </c>
      <c r="B230" t="s">
        <v>66</v>
      </c>
      <c r="C230" t="s">
        <v>24</v>
      </c>
      <c r="D230" t="s">
        <v>72</v>
      </c>
      <c r="E230" t="s">
        <v>73</v>
      </c>
      <c r="F230" t="s">
        <v>74</v>
      </c>
      <c r="G230" t="s">
        <v>27</v>
      </c>
      <c r="H230" t="s">
        <v>40</v>
      </c>
      <c r="I230" s="1">
        <v>44867</v>
      </c>
      <c r="J230" t="s">
        <v>32</v>
      </c>
      <c r="K230">
        <v>9</v>
      </c>
      <c r="L230">
        <v>1</v>
      </c>
      <c r="O230" t="s">
        <v>30</v>
      </c>
      <c r="P230">
        <v>2022</v>
      </c>
      <c r="Q230">
        <v>59.736843933333297</v>
      </c>
      <c r="R230">
        <v>224.16651296383299</v>
      </c>
      <c r="S230">
        <v>24.907390329314701</v>
      </c>
      <c r="T230">
        <f t="shared" si="6"/>
        <v>224.16651296383299</v>
      </c>
      <c r="U230" s="2">
        <f>IF(C230="WMPC TECH MANAGEMENT OFFICE - LG Contracts (Innovation Implementation)",0,-T230*Distribution!$B$2)</f>
        <v>-11.544575417637398</v>
      </c>
      <c r="V230" s="2">
        <f>IF(C230="WMPC TECH MANAGEMENT OFFICE - LG Contracts (Innovation Implementation)",0,-SUM(T230:U230)*Distribution!$B$1)</f>
        <v>-4.1036033946415751</v>
      </c>
      <c r="W230" s="2">
        <f t="shared" si="7"/>
        <v>208.51833415155403</v>
      </c>
    </row>
    <row r="231" spans="1:23" x14ac:dyDescent="0.25">
      <c r="A231">
        <v>3680</v>
      </c>
      <c r="B231" t="s">
        <v>66</v>
      </c>
      <c r="C231" t="s">
        <v>24</v>
      </c>
      <c r="D231" t="s">
        <v>72</v>
      </c>
      <c r="E231" t="s">
        <v>73</v>
      </c>
      <c r="F231" t="s">
        <v>74</v>
      </c>
      <c r="G231" t="s">
        <v>27</v>
      </c>
      <c r="H231" t="s">
        <v>40</v>
      </c>
      <c r="I231" s="1">
        <v>44875</v>
      </c>
      <c r="J231" t="s">
        <v>29</v>
      </c>
      <c r="K231">
        <v>9</v>
      </c>
      <c r="L231">
        <v>1</v>
      </c>
      <c r="O231" t="s">
        <v>30</v>
      </c>
      <c r="P231">
        <v>2022</v>
      </c>
      <c r="Q231">
        <v>59.736843933333297</v>
      </c>
      <c r="R231">
        <v>224.16651296383299</v>
      </c>
      <c r="S231">
        <v>24.907390329314701</v>
      </c>
      <c r="T231">
        <f t="shared" si="6"/>
        <v>224.16651296383299</v>
      </c>
      <c r="U231" s="2">
        <f>IF(C231="WMPC TECH MANAGEMENT OFFICE - LG Contracts (Innovation Implementation)",0,-T231*Distribution!$B$2)</f>
        <v>-11.544575417637398</v>
      </c>
      <c r="V231" s="2">
        <f>IF(C231="WMPC TECH MANAGEMENT OFFICE - LG Contracts (Innovation Implementation)",0,-SUM(T231:U231)*Distribution!$B$1)</f>
        <v>-4.1036033946415751</v>
      </c>
      <c r="W231" s="2">
        <f t="shared" si="7"/>
        <v>208.51833415155403</v>
      </c>
    </row>
    <row r="232" spans="1:23" x14ac:dyDescent="0.25">
      <c r="A232">
        <v>3680</v>
      </c>
      <c r="B232" t="s">
        <v>66</v>
      </c>
      <c r="C232" t="s">
        <v>24</v>
      </c>
      <c r="D232" t="s">
        <v>72</v>
      </c>
      <c r="E232" t="s">
        <v>73</v>
      </c>
      <c r="F232" t="s">
        <v>74</v>
      </c>
      <c r="G232" t="s">
        <v>27</v>
      </c>
      <c r="H232" t="s">
        <v>40</v>
      </c>
      <c r="I232" s="1">
        <v>44874</v>
      </c>
      <c r="J232" t="s">
        <v>32</v>
      </c>
      <c r="K232">
        <v>9</v>
      </c>
      <c r="L232">
        <v>1</v>
      </c>
      <c r="O232" t="s">
        <v>30</v>
      </c>
      <c r="P232">
        <v>2022</v>
      </c>
      <c r="Q232">
        <v>59.736843933333297</v>
      </c>
      <c r="R232">
        <v>224.16651296383299</v>
      </c>
      <c r="S232">
        <v>24.907390329314701</v>
      </c>
      <c r="T232">
        <f t="shared" si="6"/>
        <v>224.16651296383299</v>
      </c>
      <c r="U232" s="2">
        <f>IF(C232="WMPC TECH MANAGEMENT OFFICE - LG Contracts (Innovation Implementation)",0,-T232*Distribution!$B$2)</f>
        <v>-11.544575417637398</v>
      </c>
      <c r="V232" s="2">
        <f>IF(C232="WMPC TECH MANAGEMENT OFFICE - LG Contracts (Innovation Implementation)",0,-SUM(T232:U232)*Distribution!$B$1)</f>
        <v>-4.1036033946415751</v>
      </c>
      <c r="W232" s="2">
        <f t="shared" si="7"/>
        <v>208.51833415155403</v>
      </c>
    </row>
    <row r="233" spans="1:23" x14ac:dyDescent="0.25">
      <c r="A233">
        <v>3680</v>
      </c>
      <c r="B233" t="s">
        <v>66</v>
      </c>
      <c r="C233" t="s">
        <v>24</v>
      </c>
      <c r="D233" t="s">
        <v>72</v>
      </c>
      <c r="E233" t="s">
        <v>73</v>
      </c>
      <c r="F233" t="s">
        <v>74</v>
      </c>
      <c r="G233" t="s">
        <v>27</v>
      </c>
      <c r="H233" t="s">
        <v>40</v>
      </c>
      <c r="I233" s="1">
        <v>44873</v>
      </c>
      <c r="J233" t="s">
        <v>31</v>
      </c>
      <c r="K233">
        <v>9</v>
      </c>
      <c r="L233">
        <v>1</v>
      </c>
      <c r="O233" t="s">
        <v>30</v>
      </c>
      <c r="P233">
        <v>2022</v>
      </c>
      <c r="Q233">
        <v>59.736843933333297</v>
      </c>
      <c r="R233">
        <v>224.16651296383299</v>
      </c>
      <c r="S233">
        <v>24.907390329314701</v>
      </c>
      <c r="T233">
        <f t="shared" si="6"/>
        <v>224.16651296383299</v>
      </c>
      <c r="U233" s="2">
        <f>IF(C233="WMPC TECH MANAGEMENT OFFICE - LG Contracts (Innovation Implementation)",0,-T233*Distribution!$B$2)</f>
        <v>-11.544575417637398</v>
      </c>
      <c r="V233" s="2">
        <f>IF(C233="WMPC TECH MANAGEMENT OFFICE - LG Contracts (Innovation Implementation)",0,-SUM(T233:U233)*Distribution!$B$1)</f>
        <v>-4.1036033946415751</v>
      </c>
      <c r="W233" s="2">
        <f t="shared" si="7"/>
        <v>208.51833415155403</v>
      </c>
    </row>
    <row r="234" spans="1:23" x14ac:dyDescent="0.25">
      <c r="A234">
        <v>3680</v>
      </c>
      <c r="B234" t="s">
        <v>66</v>
      </c>
      <c r="C234" t="s">
        <v>24</v>
      </c>
      <c r="D234" t="s">
        <v>72</v>
      </c>
      <c r="E234" t="s">
        <v>73</v>
      </c>
      <c r="F234" t="s">
        <v>74</v>
      </c>
      <c r="G234" t="s">
        <v>27</v>
      </c>
      <c r="H234" t="s">
        <v>40</v>
      </c>
      <c r="I234" s="1">
        <v>44876</v>
      </c>
      <c r="J234" t="s">
        <v>33</v>
      </c>
      <c r="K234">
        <v>9</v>
      </c>
      <c r="L234">
        <v>1</v>
      </c>
      <c r="O234" t="s">
        <v>30</v>
      </c>
      <c r="P234">
        <v>2022</v>
      </c>
      <c r="Q234">
        <v>59.736843933333297</v>
      </c>
      <c r="R234">
        <v>224.16651296383299</v>
      </c>
      <c r="S234">
        <v>24.907390329314701</v>
      </c>
      <c r="T234">
        <f t="shared" si="6"/>
        <v>224.16651296383299</v>
      </c>
      <c r="U234" s="2">
        <f>IF(C234="WMPC TECH MANAGEMENT OFFICE - LG Contracts (Innovation Implementation)",0,-T234*Distribution!$B$2)</f>
        <v>-11.544575417637398</v>
      </c>
      <c r="V234" s="2">
        <f>IF(C234="WMPC TECH MANAGEMENT OFFICE - LG Contracts (Innovation Implementation)",0,-SUM(T234:U234)*Distribution!$B$1)</f>
        <v>-4.1036033946415751</v>
      </c>
      <c r="W234" s="2">
        <f t="shared" si="7"/>
        <v>208.51833415155403</v>
      </c>
    </row>
    <row r="235" spans="1:23" x14ac:dyDescent="0.25">
      <c r="A235">
        <v>3680</v>
      </c>
      <c r="B235" t="s">
        <v>66</v>
      </c>
      <c r="C235" t="s">
        <v>24</v>
      </c>
      <c r="D235" t="s">
        <v>72</v>
      </c>
      <c r="E235" t="s">
        <v>73</v>
      </c>
      <c r="F235" t="s">
        <v>74</v>
      </c>
      <c r="G235" t="s">
        <v>27</v>
      </c>
      <c r="H235" t="s">
        <v>40</v>
      </c>
      <c r="I235" s="1">
        <v>44881</v>
      </c>
      <c r="J235" t="s">
        <v>32</v>
      </c>
      <c r="K235">
        <v>2</v>
      </c>
      <c r="L235">
        <v>0.22222222222222221</v>
      </c>
      <c r="O235" t="s">
        <v>30</v>
      </c>
      <c r="P235">
        <v>2022</v>
      </c>
      <c r="Q235">
        <v>59.736843933333297</v>
      </c>
      <c r="R235">
        <v>224.16651296383299</v>
      </c>
      <c r="S235">
        <v>24.907390329314701</v>
      </c>
      <c r="T235">
        <f t="shared" si="6"/>
        <v>49.814780658629552</v>
      </c>
      <c r="U235" s="2">
        <f>IF(C235="WMPC TECH MANAGEMENT OFFICE - LG Contracts (Innovation Implementation)",0,-T235*Distribution!$B$2)</f>
        <v>-2.5654612039194218</v>
      </c>
      <c r="V235" s="2">
        <f>IF(C235="WMPC TECH MANAGEMENT OFFICE - LG Contracts (Innovation Implementation)",0,-SUM(T235:U235)*Distribution!$B$1)</f>
        <v>-0.91191186547590564</v>
      </c>
      <c r="W235" s="21">
        <f t="shared" si="7"/>
        <v>46.337407589234225</v>
      </c>
    </row>
    <row r="236" spans="1:23" x14ac:dyDescent="0.25">
      <c r="A236">
        <v>3680</v>
      </c>
      <c r="B236" t="s">
        <v>66</v>
      </c>
      <c r="C236" t="s">
        <v>24</v>
      </c>
      <c r="D236" t="s">
        <v>72</v>
      </c>
      <c r="E236" t="s">
        <v>73</v>
      </c>
      <c r="F236" t="s">
        <v>74</v>
      </c>
      <c r="G236" t="s">
        <v>27</v>
      </c>
      <c r="H236" t="s">
        <v>40</v>
      </c>
      <c r="I236" s="1">
        <v>44880</v>
      </c>
      <c r="J236" t="s">
        <v>31</v>
      </c>
      <c r="K236">
        <v>9</v>
      </c>
      <c r="L236">
        <v>1</v>
      </c>
      <c r="O236" t="s">
        <v>30</v>
      </c>
      <c r="P236">
        <v>2022</v>
      </c>
      <c r="Q236">
        <v>59.736843933333297</v>
      </c>
      <c r="R236">
        <v>224.16651296383299</v>
      </c>
      <c r="S236">
        <v>24.907390329314701</v>
      </c>
      <c r="T236">
        <f t="shared" si="6"/>
        <v>224.16651296383299</v>
      </c>
      <c r="U236" s="2">
        <f>IF(C236="WMPC TECH MANAGEMENT OFFICE - LG Contracts (Innovation Implementation)",0,-T236*Distribution!$B$2)</f>
        <v>-11.544575417637398</v>
      </c>
      <c r="V236" s="2">
        <f>IF(C236="WMPC TECH MANAGEMENT OFFICE - LG Contracts (Innovation Implementation)",0,-SUM(T236:U236)*Distribution!$B$1)</f>
        <v>-4.1036033946415751</v>
      </c>
      <c r="W236" s="2">
        <f t="shared" si="7"/>
        <v>208.51833415155403</v>
      </c>
    </row>
    <row r="237" spans="1:23" x14ac:dyDescent="0.25">
      <c r="A237">
        <v>3680</v>
      </c>
      <c r="B237" t="s">
        <v>66</v>
      </c>
      <c r="C237" t="s">
        <v>24</v>
      </c>
      <c r="D237" t="s">
        <v>72</v>
      </c>
      <c r="E237" t="s">
        <v>73</v>
      </c>
      <c r="F237" t="s">
        <v>74</v>
      </c>
      <c r="G237" t="s">
        <v>27</v>
      </c>
      <c r="H237" t="s">
        <v>40</v>
      </c>
      <c r="I237" s="1">
        <v>44883</v>
      </c>
      <c r="J237" t="s">
        <v>33</v>
      </c>
      <c r="K237">
        <v>9</v>
      </c>
      <c r="L237">
        <v>1</v>
      </c>
      <c r="O237" t="s">
        <v>30</v>
      </c>
      <c r="P237">
        <v>2022</v>
      </c>
      <c r="Q237">
        <v>59.736843933333297</v>
      </c>
      <c r="R237">
        <v>224.16651296383299</v>
      </c>
      <c r="S237">
        <v>24.907390329314701</v>
      </c>
      <c r="T237">
        <f t="shared" si="6"/>
        <v>224.16651296383299</v>
      </c>
      <c r="U237" s="2">
        <f>IF(C237="WMPC TECH MANAGEMENT OFFICE - LG Contracts (Innovation Implementation)",0,-T237*Distribution!$B$2)</f>
        <v>-11.544575417637398</v>
      </c>
      <c r="V237" s="2">
        <f>IF(C237="WMPC TECH MANAGEMENT OFFICE - LG Contracts (Innovation Implementation)",0,-SUM(T237:U237)*Distribution!$B$1)</f>
        <v>-4.1036033946415751</v>
      </c>
      <c r="W237" s="2">
        <f t="shared" si="7"/>
        <v>208.51833415155403</v>
      </c>
    </row>
    <row r="238" spans="1:23" x14ac:dyDescent="0.25">
      <c r="A238">
        <v>3680</v>
      </c>
      <c r="B238" t="s">
        <v>66</v>
      </c>
      <c r="C238" t="s">
        <v>24</v>
      </c>
      <c r="D238" t="s">
        <v>72</v>
      </c>
      <c r="E238" t="s">
        <v>73</v>
      </c>
      <c r="F238" t="s">
        <v>74</v>
      </c>
      <c r="G238" t="s">
        <v>27</v>
      </c>
      <c r="H238" t="s">
        <v>40</v>
      </c>
      <c r="I238" s="1">
        <v>44882</v>
      </c>
      <c r="J238" t="s">
        <v>29</v>
      </c>
      <c r="K238">
        <v>9</v>
      </c>
      <c r="L238">
        <v>1</v>
      </c>
      <c r="O238" t="s">
        <v>30</v>
      </c>
      <c r="P238">
        <v>2022</v>
      </c>
      <c r="Q238">
        <v>59.736843933333297</v>
      </c>
      <c r="R238">
        <v>224.16651296383299</v>
      </c>
      <c r="S238">
        <v>24.907390329314701</v>
      </c>
      <c r="T238">
        <f t="shared" si="6"/>
        <v>224.16651296383299</v>
      </c>
      <c r="U238" s="2">
        <f>IF(C238="WMPC TECH MANAGEMENT OFFICE - LG Contracts (Innovation Implementation)",0,-T238*Distribution!$B$2)</f>
        <v>-11.544575417637398</v>
      </c>
      <c r="V238" s="2">
        <f>IF(C238="WMPC TECH MANAGEMENT OFFICE - LG Contracts (Innovation Implementation)",0,-SUM(T238:U238)*Distribution!$B$1)</f>
        <v>-4.1036033946415751</v>
      </c>
      <c r="W238" s="21">
        <f t="shared" si="7"/>
        <v>208.51833415155403</v>
      </c>
    </row>
    <row r="239" spans="1:23" x14ac:dyDescent="0.25">
      <c r="A239">
        <v>3680</v>
      </c>
      <c r="B239" t="s">
        <v>66</v>
      </c>
      <c r="C239" t="s">
        <v>24</v>
      </c>
      <c r="D239" t="s">
        <v>72</v>
      </c>
      <c r="E239" t="s">
        <v>73</v>
      </c>
      <c r="F239" t="s">
        <v>74</v>
      </c>
      <c r="G239" t="s">
        <v>27</v>
      </c>
      <c r="H239" t="s">
        <v>40</v>
      </c>
      <c r="I239" s="1">
        <v>44879</v>
      </c>
      <c r="J239" t="s">
        <v>34</v>
      </c>
      <c r="K239">
        <v>9</v>
      </c>
      <c r="L239">
        <v>1</v>
      </c>
      <c r="O239" t="s">
        <v>30</v>
      </c>
      <c r="P239">
        <v>2022</v>
      </c>
      <c r="Q239">
        <v>59.736843933333297</v>
      </c>
      <c r="R239">
        <v>224.16651296383299</v>
      </c>
      <c r="S239">
        <v>24.907390329314701</v>
      </c>
      <c r="T239">
        <f t="shared" si="6"/>
        <v>224.16651296383299</v>
      </c>
      <c r="U239" s="2">
        <f>IF(C239="WMPC TECH MANAGEMENT OFFICE - LG Contracts (Innovation Implementation)",0,-T239*Distribution!$B$2)</f>
        <v>-11.544575417637398</v>
      </c>
      <c r="V239" s="2">
        <f>IF(C239="WMPC TECH MANAGEMENT OFFICE - LG Contracts (Innovation Implementation)",0,-SUM(T239:U239)*Distribution!$B$1)</f>
        <v>-4.1036033946415751</v>
      </c>
      <c r="W239" s="21">
        <f t="shared" si="7"/>
        <v>208.51833415155403</v>
      </c>
    </row>
    <row r="240" spans="1:23" x14ac:dyDescent="0.25">
      <c r="A240">
        <v>3680</v>
      </c>
      <c r="B240" t="s">
        <v>66</v>
      </c>
      <c r="C240" t="s">
        <v>24</v>
      </c>
      <c r="D240" t="s">
        <v>72</v>
      </c>
      <c r="E240" t="s">
        <v>73</v>
      </c>
      <c r="F240" t="s">
        <v>74</v>
      </c>
      <c r="G240" t="s">
        <v>27</v>
      </c>
      <c r="H240" t="s">
        <v>40</v>
      </c>
      <c r="I240" s="1">
        <v>44887</v>
      </c>
      <c r="J240" t="s">
        <v>31</v>
      </c>
      <c r="K240">
        <v>9</v>
      </c>
      <c r="L240">
        <v>1</v>
      </c>
      <c r="O240" t="s">
        <v>30</v>
      </c>
      <c r="P240">
        <v>2022</v>
      </c>
      <c r="Q240">
        <v>59.736843933333297</v>
      </c>
      <c r="R240">
        <v>224.16651296383299</v>
      </c>
      <c r="S240">
        <v>24.907390329314701</v>
      </c>
      <c r="T240">
        <f t="shared" si="6"/>
        <v>224.16651296383299</v>
      </c>
      <c r="U240" s="2">
        <f>IF(C240="WMPC TECH MANAGEMENT OFFICE - LG Contracts (Innovation Implementation)",0,-T240*Distribution!$B$2)</f>
        <v>-11.544575417637398</v>
      </c>
      <c r="V240" s="2">
        <f>IF(C240="WMPC TECH MANAGEMENT OFFICE - LG Contracts (Innovation Implementation)",0,-SUM(T240:U240)*Distribution!$B$1)</f>
        <v>-4.1036033946415751</v>
      </c>
      <c r="W240" s="21">
        <f t="shared" si="7"/>
        <v>208.51833415155403</v>
      </c>
    </row>
    <row r="241" spans="1:23" x14ac:dyDescent="0.25">
      <c r="A241">
        <v>3680</v>
      </c>
      <c r="B241" t="s">
        <v>66</v>
      </c>
      <c r="C241" t="s">
        <v>24</v>
      </c>
      <c r="D241" t="s">
        <v>72</v>
      </c>
      <c r="E241" t="s">
        <v>73</v>
      </c>
      <c r="F241" t="s">
        <v>74</v>
      </c>
      <c r="G241" t="s">
        <v>27</v>
      </c>
      <c r="H241" t="s">
        <v>40</v>
      </c>
      <c r="I241" s="1">
        <v>44889</v>
      </c>
      <c r="J241" t="s">
        <v>29</v>
      </c>
      <c r="K241">
        <v>9</v>
      </c>
      <c r="L241">
        <v>1</v>
      </c>
      <c r="O241" t="s">
        <v>30</v>
      </c>
      <c r="P241">
        <v>2022</v>
      </c>
      <c r="Q241">
        <v>59.736843933333297</v>
      </c>
      <c r="R241">
        <v>224.16651296383299</v>
      </c>
      <c r="S241">
        <v>24.907390329314701</v>
      </c>
      <c r="T241">
        <f t="shared" si="6"/>
        <v>224.16651296383299</v>
      </c>
      <c r="U241" s="2">
        <f>IF(C241="WMPC TECH MANAGEMENT OFFICE - LG Contracts (Innovation Implementation)",0,-T241*Distribution!$B$2)</f>
        <v>-11.544575417637398</v>
      </c>
      <c r="V241" s="2">
        <f>IF(C241="WMPC TECH MANAGEMENT OFFICE - LG Contracts (Innovation Implementation)",0,-SUM(T241:U241)*Distribution!$B$1)</f>
        <v>-4.1036033946415751</v>
      </c>
      <c r="W241" s="21">
        <f t="shared" si="7"/>
        <v>208.51833415155403</v>
      </c>
    </row>
    <row r="242" spans="1:23" x14ac:dyDescent="0.25">
      <c r="A242">
        <v>3680</v>
      </c>
      <c r="B242" t="s">
        <v>66</v>
      </c>
      <c r="C242" t="s">
        <v>24</v>
      </c>
      <c r="D242" t="s">
        <v>72</v>
      </c>
      <c r="E242" t="s">
        <v>73</v>
      </c>
      <c r="F242" t="s">
        <v>74</v>
      </c>
      <c r="G242" t="s">
        <v>27</v>
      </c>
      <c r="H242" t="s">
        <v>40</v>
      </c>
      <c r="I242" s="1">
        <v>44890</v>
      </c>
      <c r="J242" t="s">
        <v>33</v>
      </c>
      <c r="K242">
        <v>9</v>
      </c>
      <c r="L242">
        <v>1</v>
      </c>
      <c r="O242" t="s">
        <v>30</v>
      </c>
      <c r="P242">
        <v>2022</v>
      </c>
      <c r="Q242">
        <v>59.736843933333297</v>
      </c>
      <c r="R242">
        <v>224.16651296383299</v>
      </c>
      <c r="S242">
        <v>24.907390329314701</v>
      </c>
      <c r="T242">
        <f t="shared" si="6"/>
        <v>224.16651296383299</v>
      </c>
      <c r="U242" s="2">
        <f>IF(C242="WMPC TECH MANAGEMENT OFFICE - LG Contracts (Innovation Implementation)",0,-T242*Distribution!$B$2)</f>
        <v>-11.544575417637398</v>
      </c>
      <c r="V242" s="2">
        <f>IF(C242="WMPC TECH MANAGEMENT OFFICE - LG Contracts (Innovation Implementation)",0,-SUM(T242:U242)*Distribution!$B$1)</f>
        <v>-4.1036033946415751</v>
      </c>
      <c r="W242" s="21">
        <f t="shared" si="7"/>
        <v>208.51833415155403</v>
      </c>
    </row>
    <row r="243" spans="1:23" x14ac:dyDescent="0.25">
      <c r="A243">
        <v>3680</v>
      </c>
      <c r="B243" t="s">
        <v>66</v>
      </c>
      <c r="C243" t="s">
        <v>24</v>
      </c>
      <c r="D243" t="s">
        <v>72</v>
      </c>
      <c r="E243" t="s">
        <v>73</v>
      </c>
      <c r="F243" t="s">
        <v>74</v>
      </c>
      <c r="G243" t="s">
        <v>27</v>
      </c>
      <c r="H243" t="s">
        <v>40</v>
      </c>
      <c r="I243" s="1">
        <v>44886</v>
      </c>
      <c r="J243" t="s">
        <v>34</v>
      </c>
      <c r="K243">
        <v>9</v>
      </c>
      <c r="L243">
        <v>1</v>
      </c>
      <c r="O243" t="s">
        <v>30</v>
      </c>
      <c r="P243">
        <v>2022</v>
      </c>
      <c r="Q243">
        <v>59.736843933333297</v>
      </c>
      <c r="R243">
        <v>224.16651296383299</v>
      </c>
      <c r="S243">
        <v>24.907390329314701</v>
      </c>
      <c r="T243">
        <f t="shared" si="6"/>
        <v>224.16651296383299</v>
      </c>
      <c r="U243" s="2">
        <f>IF(C243="WMPC TECH MANAGEMENT OFFICE - LG Contracts (Innovation Implementation)",0,-T243*Distribution!$B$2)</f>
        <v>-11.544575417637398</v>
      </c>
      <c r="V243" s="2">
        <f>IF(C243="WMPC TECH MANAGEMENT OFFICE - LG Contracts (Innovation Implementation)",0,-SUM(T243:U243)*Distribution!$B$1)</f>
        <v>-4.1036033946415751</v>
      </c>
      <c r="W243" s="21">
        <f t="shared" si="7"/>
        <v>208.51833415155403</v>
      </c>
    </row>
    <row r="244" spans="1:23" x14ac:dyDescent="0.25">
      <c r="A244">
        <v>3680</v>
      </c>
      <c r="B244" t="s">
        <v>66</v>
      </c>
      <c r="C244" t="s">
        <v>24</v>
      </c>
      <c r="D244" t="s">
        <v>72</v>
      </c>
      <c r="E244" t="s">
        <v>73</v>
      </c>
      <c r="F244" t="s">
        <v>74</v>
      </c>
      <c r="G244" t="s">
        <v>27</v>
      </c>
      <c r="H244" t="s">
        <v>40</v>
      </c>
      <c r="I244" s="1">
        <v>44894</v>
      </c>
      <c r="J244" t="s">
        <v>31</v>
      </c>
      <c r="K244">
        <v>9</v>
      </c>
      <c r="L244">
        <v>1</v>
      </c>
      <c r="O244" t="s">
        <v>30</v>
      </c>
      <c r="P244">
        <v>2022</v>
      </c>
      <c r="Q244">
        <v>59.736843933333297</v>
      </c>
      <c r="R244">
        <v>224.16651296383299</v>
      </c>
      <c r="S244">
        <v>24.907390329314701</v>
      </c>
      <c r="T244">
        <f t="shared" si="6"/>
        <v>224.16651296383299</v>
      </c>
      <c r="U244" s="2">
        <f>IF(C244="WMPC TECH MANAGEMENT OFFICE - LG Contracts (Innovation Implementation)",0,-T244*Distribution!$B$2)</f>
        <v>-11.544575417637398</v>
      </c>
      <c r="V244" s="2">
        <f>IF(C244="WMPC TECH MANAGEMENT OFFICE - LG Contracts (Innovation Implementation)",0,-SUM(T244:U244)*Distribution!$B$1)</f>
        <v>-4.1036033946415751</v>
      </c>
      <c r="W244" s="21">
        <f t="shared" si="7"/>
        <v>208.51833415155403</v>
      </c>
    </row>
    <row r="245" spans="1:23" x14ac:dyDescent="0.25">
      <c r="A245">
        <v>3680</v>
      </c>
      <c r="B245" t="s">
        <v>66</v>
      </c>
      <c r="C245" t="s">
        <v>24</v>
      </c>
      <c r="D245" t="s">
        <v>72</v>
      </c>
      <c r="E245" t="s">
        <v>73</v>
      </c>
      <c r="F245" t="s">
        <v>74</v>
      </c>
      <c r="G245" t="s">
        <v>27</v>
      </c>
      <c r="H245" t="s">
        <v>40</v>
      </c>
      <c r="I245" s="1">
        <v>44893</v>
      </c>
      <c r="J245" t="s">
        <v>34</v>
      </c>
      <c r="K245">
        <v>9</v>
      </c>
      <c r="L245">
        <v>1</v>
      </c>
      <c r="O245" t="s">
        <v>30</v>
      </c>
      <c r="P245">
        <v>2022</v>
      </c>
      <c r="Q245">
        <v>59.736843933333297</v>
      </c>
      <c r="R245">
        <v>224.16651296383299</v>
      </c>
      <c r="S245">
        <v>24.907390329314701</v>
      </c>
      <c r="T245">
        <f t="shared" si="6"/>
        <v>224.16651296383299</v>
      </c>
      <c r="U245" s="2">
        <f>IF(C245="WMPC TECH MANAGEMENT OFFICE - LG Contracts (Innovation Implementation)",0,-T245*Distribution!$B$2)</f>
        <v>-11.544575417637398</v>
      </c>
      <c r="V245" s="2">
        <f>IF(C245="WMPC TECH MANAGEMENT OFFICE - LG Contracts (Innovation Implementation)",0,-SUM(T245:U245)*Distribution!$B$1)</f>
        <v>-4.1036033946415751</v>
      </c>
      <c r="W245" s="21">
        <f t="shared" si="7"/>
        <v>208.51833415155403</v>
      </c>
    </row>
    <row r="246" spans="1:23" x14ac:dyDescent="0.25">
      <c r="A246">
        <v>3690</v>
      </c>
      <c r="B246" t="s">
        <v>66</v>
      </c>
      <c r="C246" t="s">
        <v>24</v>
      </c>
      <c r="D246" t="s">
        <v>75</v>
      </c>
      <c r="E246" t="s">
        <v>131</v>
      </c>
      <c r="F246" t="s">
        <v>132</v>
      </c>
      <c r="G246" t="s">
        <v>27</v>
      </c>
      <c r="H246" t="s">
        <v>40</v>
      </c>
      <c r="I246" s="1">
        <v>44887</v>
      </c>
      <c r="J246" t="s">
        <v>31</v>
      </c>
      <c r="K246">
        <v>4</v>
      </c>
      <c r="L246">
        <v>0.44444444444444442</v>
      </c>
      <c r="O246" t="s">
        <v>30</v>
      </c>
      <c r="P246">
        <v>2022</v>
      </c>
      <c r="Q246">
        <v>59.736843933333297</v>
      </c>
      <c r="R246">
        <v>224.16651296383299</v>
      </c>
      <c r="S246">
        <v>24.907390329314701</v>
      </c>
      <c r="T246">
        <f t="shared" si="6"/>
        <v>99.629561317259103</v>
      </c>
      <c r="U246" s="2">
        <f>IF(C246="WMPC TECH MANAGEMENT OFFICE - LG Contracts (Innovation Implementation)",0,-T246*Distribution!$B$2)</f>
        <v>-5.1309224078388436</v>
      </c>
      <c r="V246" s="2">
        <f>IF(C246="WMPC TECH MANAGEMENT OFFICE - LG Contracts (Innovation Implementation)",0,-SUM(T246:U246)*Distribution!$B$1)</f>
        <v>-1.8238237309518113</v>
      </c>
      <c r="W246" s="2">
        <f t="shared" si="7"/>
        <v>92.67481517846845</v>
      </c>
    </row>
    <row r="247" spans="1:23" x14ac:dyDescent="0.25">
      <c r="A247">
        <v>3690</v>
      </c>
      <c r="B247" t="s">
        <v>66</v>
      </c>
      <c r="C247" t="s">
        <v>24</v>
      </c>
      <c r="D247" t="s">
        <v>75</v>
      </c>
      <c r="E247" t="s">
        <v>131</v>
      </c>
      <c r="F247" t="s">
        <v>132</v>
      </c>
      <c r="G247" t="s">
        <v>27</v>
      </c>
      <c r="H247" t="s">
        <v>40</v>
      </c>
      <c r="I247" s="1">
        <v>44888</v>
      </c>
      <c r="J247" t="s">
        <v>32</v>
      </c>
      <c r="K247">
        <v>4</v>
      </c>
      <c r="L247">
        <v>0.44444444444444442</v>
      </c>
      <c r="O247" t="s">
        <v>30</v>
      </c>
      <c r="P247">
        <v>2022</v>
      </c>
      <c r="Q247">
        <v>59.736843933333297</v>
      </c>
      <c r="R247">
        <v>224.16651296383299</v>
      </c>
      <c r="S247">
        <v>24.907390329314701</v>
      </c>
      <c r="T247">
        <f t="shared" si="6"/>
        <v>99.629561317259103</v>
      </c>
      <c r="U247" s="2">
        <f>IF(C247="WMPC TECH MANAGEMENT OFFICE - LG Contracts (Innovation Implementation)",0,-T247*Distribution!$B$2)</f>
        <v>-5.1309224078388436</v>
      </c>
      <c r="V247" s="2">
        <f>IF(C247="WMPC TECH MANAGEMENT OFFICE - LG Contracts (Innovation Implementation)",0,-SUM(T247:U247)*Distribution!$B$1)</f>
        <v>-1.8238237309518113</v>
      </c>
      <c r="W247" s="2">
        <f t="shared" si="7"/>
        <v>92.67481517846845</v>
      </c>
    </row>
    <row r="248" spans="1:23" x14ac:dyDescent="0.25">
      <c r="A248">
        <v>3690</v>
      </c>
      <c r="B248" t="s">
        <v>66</v>
      </c>
      <c r="C248" t="s">
        <v>24</v>
      </c>
      <c r="D248" t="s">
        <v>75</v>
      </c>
      <c r="E248" t="s">
        <v>131</v>
      </c>
      <c r="F248" t="s">
        <v>132</v>
      </c>
      <c r="G248" t="s">
        <v>27</v>
      </c>
      <c r="H248" t="s">
        <v>40</v>
      </c>
      <c r="I248" s="1">
        <v>44889</v>
      </c>
      <c r="J248" t="s">
        <v>29</v>
      </c>
      <c r="K248">
        <v>4</v>
      </c>
      <c r="L248">
        <v>0.44444444444444442</v>
      </c>
      <c r="O248" t="s">
        <v>30</v>
      </c>
      <c r="P248">
        <v>2022</v>
      </c>
      <c r="Q248">
        <v>59.736843933333297</v>
      </c>
      <c r="R248">
        <v>224.16651296383299</v>
      </c>
      <c r="S248">
        <v>24.907390329314701</v>
      </c>
      <c r="T248">
        <f t="shared" si="6"/>
        <v>99.629561317259103</v>
      </c>
      <c r="U248" s="2">
        <f>IF(C248="WMPC TECH MANAGEMENT OFFICE - LG Contracts (Innovation Implementation)",0,-T248*Distribution!$B$2)</f>
        <v>-5.1309224078388436</v>
      </c>
      <c r="V248" s="2">
        <f>IF(C248="WMPC TECH MANAGEMENT OFFICE - LG Contracts (Innovation Implementation)",0,-SUM(T248:U248)*Distribution!$B$1)</f>
        <v>-1.8238237309518113</v>
      </c>
      <c r="W248" s="2">
        <f t="shared" si="7"/>
        <v>92.67481517846845</v>
      </c>
    </row>
    <row r="249" spans="1:23" x14ac:dyDescent="0.25">
      <c r="A249">
        <v>3690</v>
      </c>
      <c r="B249" t="s">
        <v>66</v>
      </c>
      <c r="C249" t="s">
        <v>24</v>
      </c>
      <c r="D249" t="s">
        <v>75</v>
      </c>
      <c r="E249" t="s">
        <v>131</v>
      </c>
      <c r="F249" t="s">
        <v>132</v>
      </c>
      <c r="G249" t="s">
        <v>27</v>
      </c>
      <c r="H249" t="s">
        <v>40</v>
      </c>
      <c r="I249" s="1">
        <v>44890</v>
      </c>
      <c r="J249" t="s">
        <v>33</v>
      </c>
      <c r="K249">
        <v>4</v>
      </c>
      <c r="L249">
        <v>0.44444444444444442</v>
      </c>
      <c r="O249" t="s">
        <v>30</v>
      </c>
      <c r="P249">
        <v>2022</v>
      </c>
      <c r="Q249">
        <v>59.736843933333297</v>
      </c>
      <c r="R249">
        <v>224.16651296383299</v>
      </c>
      <c r="S249">
        <v>24.907390329314701</v>
      </c>
      <c r="T249">
        <f t="shared" si="6"/>
        <v>99.629561317259103</v>
      </c>
      <c r="U249" s="2">
        <f>IF(C249="WMPC TECH MANAGEMENT OFFICE - LG Contracts (Innovation Implementation)",0,-T249*Distribution!$B$2)</f>
        <v>-5.1309224078388436</v>
      </c>
      <c r="V249" s="2">
        <f>IF(C249="WMPC TECH MANAGEMENT OFFICE - LG Contracts (Innovation Implementation)",0,-SUM(T249:U249)*Distribution!$B$1)</f>
        <v>-1.8238237309518113</v>
      </c>
      <c r="W249" s="2">
        <f t="shared" si="7"/>
        <v>92.67481517846845</v>
      </c>
    </row>
    <row r="250" spans="1:23" x14ac:dyDescent="0.25">
      <c r="A250">
        <v>3690</v>
      </c>
      <c r="B250" t="s">
        <v>66</v>
      </c>
      <c r="C250" t="s">
        <v>24</v>
      </c>
      <c r="D250" t="s">
        <v>75</v>
      </c>
      <c r="E250" t="s">
        <v>131</v>
      </c>
      <c r="F250" t="s">
        <v>132</v>
      </c>
      <c r="G250" t="s">
        <v>27</v>
      </c>
      <c r="H250" t="s">
        <v>40</v>
      </c>
      <c r="I250" s="1">
        <v>44879</v>
      </c>
      <c r="J250" t="s">
        <v>34</v>
      </c>
      <c r="K250">
        <v>4</v>
      </c>
      <c r="L250">
        <v>0.44444444444444442</v>
      </c>
      <c r="O250" t="s">
        <v>30</v>
      </c>
      <c r="P250">
        <v>2022</v>
      </c>
      <c r="Q250">
        <v>59.736843933333297</v>
      </c>
      <c r="R250">
        <v>224.16651296383299</v>
      </c>
      <c r="S250">
        <v>24.907390329314701</v>
      </c>
      <c r="T250">
        <f t="shared" si="6"/>
        <v>99.629561317259103</v>
      </c>
      <c r="U250" s="2">
        <f>IF(C250="WMPC TECH MANAGEMENT OFFICE - LG Contracts (Innovation Implementation)",0,-T250*Distribution!$B$2)</f>
        <v>-5.1309224078388436</v>
      </c>
      <c r="V250" s="2">
        <f>IF(C250="WMPC TECH MANAGEMENT OFFICE - LG Contracts (Innovation Implementation)",0,-SUM(T250:U250)*Distribution!$B$1)</f>
        <v>-1.8238237309518113</v>
      </c>
      <c r="W250" s="2">
        <f t="shared" si="7"/>
        <v>92.67481517846845</v>
      </c>
    </row>
    <row r="251" spans="1:23" x14ac:dyDescent="0.25">
      <c r="A251">
        <v>3690</v>
      </c>
      <c r="B251" t="s">
        <v>66</v>
      </c>
      <c r="C251" t="s">
        <v>24</v>
      </c>
      <c r="D251" t="s">
        <v>75</v>
      </c>
      <c r="E251" t="s">
        <v>131</v>
      </c>
      <c r="F251" t="s">
        <v>132</v>
      </c>
      <c r="G251" t="s">
        <v>27</v>
      </c>
      <c r="H251" t="s">
        <v>40</v>
      </c>
      <c r="I251" s="1">
        <v>44882</v>
      </c>
      <c r="J251" t="s">
        <v>29</v>
      </c>
      <c r="K251">
        <v>4</v>
      </c>
      <c r="L251">
        <v>0.44444444444444442</v>
      </c>
      <c r="O251" t="s">
        <v>30</v>
      </c>
      <c r="P251">
        <v>2022</v>
      </c>
      <c r="Q251">
        <v>59.736843933333297</v>
      </c>
      <c r="R251">
        <v>224.16651296383299</v>
      </c>
      <c r="S251">
        <v>24.907390329314701</v>
      </c>
      <c r="T251">
        <f t="shared" si="6"/>
        <v>99.629561317259103</v>
      </c>
      <c r="U251" s="2">
        <f>IF(C251="WMPC TECH MANAGEMENT OFFICE - LG Contracts (Innovation Implementation)",0,-T251*Distribution!$B$2)</f>
        <v>-5.1309224078388436</v>
      </c>
      <c r="V251" s="2">
        <f>IF(C251="WMPC TECH MANAGEMENT OFFICE - LG Contracts (Innovation Implementation)",0,-SUM(T251:U251)*Distribution!$B$1)</f>
        <v>-1.8238237309518113</v>
      </c>
      <c r="W251" s="2">
        <f t="shared" si="7"/>
        <v>92.67481517846845</v>
      </c>
    </row>
    <row r="252" spans="1:23" x14ac:dyDescent="0.25">
      <c r="A252">
        <v>3690</v>
      </c>
      <c r="B252" t="s">
        <v>66</v>
      </c>
      <c r="C252" t="s">
        <v>24</v>
      </c>
      <c r="D252" t="s">
        <v>75</v>
      </c>
      <c r="E252" t="s">
        <v>131</v>
      </c>
      <c r="F252" t="s">
        <v>132</v>
      </c>
      <c r="G252" t="s">
        <v>27</v>
      </c>
      <c r="H252" t="s">
        <v>40</v>
      </c>
      <c r="I252" s="1">
        <v>44880</v>
      </c>
      <c r="J252" t="s">
        <v>31</v>
      </c>
      <c r="K252">
        <v>4</v>
      </c>
      <c r="L252">
        <v>0.44444444444444442</v>
      </c>
      <c r="O252" t="s">
        <v>30</v>
      </c>
      <c r="P252">
        <v>2022</v>
      </c>
      <c r="Q252">
        <v>59.736843933333297</v>
      </c>
      <c r="R252">
        <v>224.16651296383299</v>
      </c>
      <c r="S252">
        <v>24.907390329314701</v>
      </c>
      <c r="T252">
        <f t="shared" si="6"/>
        <v>99.629561317259103</v>
      </c>
      <c r="U252" s="2">
        <f>IF(C252="WMPC TECH MANAGEMENT OFFICE - LG Contracts (Innovation Implementation)",0,-T252*Distribution!$B$2)</f>
        <v>-5.1309224078388436</v>
      </c>
      <c r="V252" s="2">
        <f>IF(C252="WMPC TECH MANAGEMENT OFFICE - LG Contracts (Innovation Implementation)",0,-SUM(T252:U252)*Distribution!$B$1)</f>
        <v>-1.8238237309518113</v>
      </c>
      <c r="W252" s="2">
        <f t="shared" si="7"/>
        <v>92.67481517846845</v>
      </c>
    </row>
    <row r="253" spans="1:23" x14ac:dyDescent="0.25">
      <c r="A253">
        <v>3690</v>
      </c>
      <c r="B253" t="s">
        <v>66</v>
      </c>
      <c r="C253" t="s">
        <v>24</v>
      </c>
      <c r="D253" t="s">
        <v>75</v>
      </c>
      <c r="E253" t="s">
        <v>131</v>
      </c>
      <c r="F253" t="s">
        <v>132</v>
      </c>
      <c r="G253" t="s">
        <v>27</v>
      </c>
      <c r="H253" t="s">
        <v>40</v>
      </c>
      <c r="I253" s="1">
        <v>44883</v>
      </c>
      <c r="J253" t="s">
        <v>33</v>
      </c>
      <c r="K253">
        <v>4</v>
      </c>
      <c r="L253">
        <v>0.44444444444444442</v>
      </c>
      <c r="O253" t="s">
        <v>30</v>
      </c>
      <c r="P253">
        <v>2022</v>
      </c>
      <c r="Q253">
        <v>59.736843933333297</v>
      </c>
      <c r="R253">
        <v>224.16651296383299</v>
      </c>
      <c r="S253">
        <v>24.907390329314701</v>
      </c>
      <c r="T253">
        <f t="shared" si="6"/>
        <v>99.629561317259103</v>
      </c>
      <c r="U253" s="2">
        <f>IF(C253="WMPC TECH MANAGEMENT OFFICE - LG Contracts (Innovation Implementation)",0,-T253*Distribution!$B$2)</f>
        <v>-5.1309224078388436</v>
      </c>
      <c r="V253" s="2">
        <f>IF(C253="WMPC TECH MANAGEMENT OFFICE - LG Contracts (Innovation Implementation)",0,-SUM(T253:U253)*Distribution!$B$1)</f>
        <v>-1.8238237309518113</v>
      </c>
      <c r="W253" s="2">
        <f t="shared" si="7"/>
        <v>92.67481517846845</v>
      </c>
    </row>
    <row r="254" spans="1:23" x14ac:dyDescent="0.25">
      <c r="A254">
        <v>3690</v>
      </c>
      <c r="B254" t="s">
        <v>66</v>
      </c>
      <c r="C254" t="s">
        <v>24</v>
      </c>
      <c r="D254" t="s">
        <v>75</v>
      </c>
      <c r="E254" t="s">
        <v>131</v>
      </c>
      <c r="F254" t="s">
        <v>132</v>
      </c>
      <c r="G254" t="s">
        <v>27</v>
      </c>
      <c r="H254" t="s">
        <v>40</v>
      </c>
      <c r="I254" s="1">
        <v>44881</v>
      </c>
      <c r="J254" t="s">
        <v>32</v>
      </c>
      <c r="K254">
        <v>4</v>
      </c>
      <c r="L254">
        <v>0.44444444444444442</v>
      </c>
      <c r="O254" t="s">
        <v>30</v>
      </c>
      <c r="P254">
        <v>2022</v>
      </c>
      <c r="Q254">
        <v>59.736843933333297</v>
      </c>
      <c r="R254">
        <v>224.16651296383299</v>
      </c>
      <c r="S254">
        <v>24.907390329314701</v>
      </c>
      <c r="T254">
        <f t="shared" si="6"/>
        <v>99.629561317259103</v>
      </c>
      <c r="U254" s="2">
        <f>IF(C254="WMPC TECH MANAGEMENT OFFICE - LG Contracts (Innovation Implementation)",0,-T254*Distribution!$B$2)</f>
        <v>-5.1309224078388436</v>
      </c>
      <c r="V254" s="2">
        <f>IF(C254="WMPC TECH MANAGEMENT OFFICE - LG Contracts (Innovation Implementation)",0,-SUM(T254:U254)*Distribution!$B$1)</f>
        <v>-1.8238237309518113</v>
      </c>
      <c r="W254" s="2">
        <f t="shared" si="7"/>
        <v>92.67481517846845</v>
      </c>
    </row>
    <row r="255" spans="1:23" x14ac:dyDescent="0.25">
      <c r="A255">
        <v>3690</v>
      </c>
      <c r="B255" t="s">
        <v>66</v>
      </c>
      <c r="C255" t="s">
        <v>24</v>
      </c>
      <c r="D255" t="s">
        <v>76</v>
      </c>
      <c r="E255" t="s">
        <v>131</v>
      </c>
      <c r="F255" t="s">
        <v>132</v>
      </c>
      <c r="G255" t="s">
        <v>27</v>
      </c>
      <c r="H255" t="s">
        <v>40</v>
      </c>
      <c r="I255" s="1">
        <v>44895</v>
      </c>
      <c r="J255" t="s">
        <v>32</v>
      </c>
      <c r="K255">
        <v>4</v>
      </c>
      <c r="L255">
        <v>0.44444444444444442</v>
      </c>
      <c r="O255" t="s">
        <v>30</v>
      </c>
      <c r="P255">
        <v>2022</v>
      </c>
      <c r="Q255">
        <v>59.736843933333297</v>
      </c>
      <c r="R255">
        <v>224.16651296383299</v>
      </c>
      <c r="S255">
        <v>24.907390329314701</v>
      </c>
      <c r="T255">
        <f t="shared" si="6"/>
        <v>99.629561317259103</v>
      </c>
      <c r="U255" s="2">
        <f>IF(C255="WMPC TECH MANAGEMENT OFFICE - LG Contracts (Innovation Implementation)",0,-T255*Distribution!$B$2)</f>
        <v>-5.1309224078388436</v>
      </c>
      <c r="V255" s="2">
        <f>IF(C255="WMPC TECH MANAGEMENT OFFICE - LG Contracts (Innovation Implementation)",0,-SUM(T255:U255)*Distribution!$B$1)</f>
        <v>-1.8238237309518113</v>
      </c>
      <c r="W255" s="2">
        <f t="shared" si="7"/>
        <v>92.67481517846845</v>
      </c>
    </row>
    <row r="256" spans="1:23" x14ac:dyDescent="0.25">
      <c r="A256">
        <v>3690</v>
      </c>
      <c r="B256" t="s">
        <v>66</v>
      </c>
      <c r="C256" t="s">
        <v>24</v>
      </c>
      <c r="D256" t="s">
        <v>76</v>
      </c>
      <c r="E256" t="s">
        <v>131</v>
      </c>
      <c r="F256" t="s">
        <v>132</v>
      </c>
      <c r="G256" t="s">
        <v>27</v>
      </c>
      <c r="H256" t="s">
        <v>40</v>
      </c>
      <c r="I256" s="1">
        <v>44886</v>
      </c>
      <c r="J256" t="s">
        <v>34</v>
      </c>
      <c r="K256">
        <v>4</v>
      </c>
      <c r="L256">
        <v>0.44444444444444442</v>
      </c>
      <c r="O256" t="s">
        <v>30</v>
      </c>
      <c r="P256">
        <v>2022</v>
      </c>
      <c r="Q256">
        <v>59.736843933333297</v>
      </c>
      <c r="R256">
        <v>224.16651296383299</v>
      </c>
      <c r="S256">
        <v>24.907390329314701</v>
      </c>
      <c r="T256">
        <f t="shared" si="6"/>
        <v>99.629561317259103</v>
      </c>
      <c r="U256" s="2">
        <f>IF(C256="WMPC TECH MANAGEMENT OFFICE - LG Contracts (Innovation Implementation)",0,-T256*Distribution!$B$2)</f>
        <v>-5.1309224078388436</v>
      </c>
      <c r="V256" s="2">
        <f>IF(C256="WMPC TECH MANAGEMENT OFFICE - LG Contracts (Innovation Implementation)",0,-SUM(T256:U256)*Distribution!$B$1)</f>
        <v>-1.8238237309518113</v>
      </c>
      <c r="W256" s="2">
        <f t="shared" si="7"/>
        <v>92.67481517846845</v>
      </c>
    </row>
    <row r="257" spans="1:23" x14ac:dyDescent="0.25">
      <c r="A257">
        <v>3691</v>
      </c>
      <c r="B257" t="s">
        <v>66</v>
      </c>
      <c r="C257" t="s">
        <v>24</v>
      </c>
      <c r="D257" t="s">
        <v>77</v>
      </c>
      <c r="E257" t="s">
        <v>131</v>
      </c>
      <c r="F257" t="s">
        <v>132</v>
      </c>
      <c r="G257" t="s">
        <v>27</v>
      </c>
      <c r="H257" t="s">
        <v>40</v>
      </c>
      <c r="I257" s="1">
        <v>44886</v>
      </c>
      <c r="J257" t="s">
        <v>34</v>
      </c>
      <c r="K257">
        <v>4</v>
      </c>
      <c r="L257">
        <v>0.44444444444444442</v>
      </c>
      <c r="O257" t="s">
        <v>30</v>
      </c>
      <c r="P257">
        <v>2022</v>
      </c>
      <c r="Q257">
        <v>59.736843933333297</v>
      </c>
      <c r="R257">
        <v>246.58316426021631</v>
      </c>
      <c r="S257">
        <v>27.398129362246255</v>
      </c>
      <c r="T257">
        <f t="shared" si="6"/>
        <v>109.59251744898502</v>
      </c>
      <c r="U257" s="2">
        <f>IF(C257="WMPC TECH MANAGEMENT OFFICE - LG Contracts (Innovation Implementation)",0,-T257*Distribution!$B$2)</f>
        <v>-5.6440146486227283</v>
      </c>
      <c r="V257" s="2">
        <f>IF(C257="WMPC TECH MANAGEMENT OFFICE - LG Contracts (Innovation Implementation)",0,-SUM(T257:U257)*Distribution!$B$1)</f>
        <v>-2.0062061040469925</v>
      </c>
      <c r="W257" s="2">
        <f t="shared" si="7"/>
        <v>101.9422966963153</v>
      </c>
    </row>
    <row r="258" spans="1:23" x14ac:dyDescent="0.25">
      <c r="A258">
        <v>3691</v>
      </c>
      <c r="B258" t="s">
        <v>66</v>
      </c>
      <c r="C258" t="s">
        <v>24</v>
      </c>
      <c r="D258" t="s">
        <v>77</v>
      </c>
      <c r="E258" t="s">
        <v>131</v>
      </c>
      <c r="F258" t="s">
        <v>132</v>
      </c>
      <c r="G258" t="s">
        <v>27</v>
      </c>
      <c r="H258" t="s">
        <v>40</v>
      </c>
      <c r="I258" s="1">
        <v>44895</v>
      </c>
      <c r="J258" t="s">
        <v>32</v>
      </c>
      <c r="K258">
        <v>4</v>
      </c>
      <c r="L258">
        <v>0.44444444444444442</v>
      </c>
      <c r="O258" t="s">
        <v>30</v>
      </c>
      <c r="P258">
        <v>2022</v>
      </c>
      <c r="Q258">
        <v>59.736843933333297</v>
      </c>
      <c r="R258">
        <v>246.58316426021631</v>
      </c>
      <c r="S258">
        <v>27.398129362246255</v>
      </c>
      <c r="T258">
        <f t="shared" si="6"/>
        <v>109.59251744898502</v>
      </c>
      <c r="U258" s="2">
        <f>IF(C258="WMPC TECH MANAGEMENT OFFICE - LG Contracts (Innovation Implementation)",0,-T258*Distribution!$B$2)</f>
        <v>-5.6440146486227283</v>
      </c>
      <c r="V258" s="2">
        <f>IF(C258="WMPC TECH MANAGEMENT OFFICE - LG Contracts (Innovation Implementation)",0,-SUM(T258:U258)*Distribution!$B$1)</f>
        <v>-2.0062061040469925</v>
      </c>
      <c r="W258" s="2">
        <f t="shared" si="7"/>
        <v>101.9422966963153</v>
      </c>
    </row>
    <row r="259" spans="1:23" x14ac:dyDescent="0.25">
      <c r="A259">
        <v>3691</v>
      </c>
      <c r="B259" t="s">
        <v>66</v>
      </c>
      <c r="C259" t="s">
        <v>24</v>
      </c>
      <c r="D259" t="s">
        <v>77</v>
      </c>
      <c r="E259" t="s">
        <v>131</v>
      </c>
      <c r="F259" t="s">
        <v>132</v>
      </c>
      <c r="G259" t="s">
        <v>27</v>
      </c>
      <c r="H259" t="s">
        <v>40</v>
      </c>
      <c r="I259" s="1">
        <v>44889</v>
      </c>
      <c r="J259" t="s">
        <v>29</v>
      </c>
      <c r="K259">
        <v>4</v>
      </c>
      <c r="L259">
        <v>0.44444444444444442</v>
      </c>
      <c r="O259" t="s">
        <v>30</v>
      </c>
      <c r="P259">
        <v>2022</v>
      </c>
      <c r="Q259">
        <v>59.736843933333297</v>
      </c>
      <c r="R259">
        <v>246.58316426021631</v>
      </c>
      <c r="S259">
        <v>27.398129362246255</v>
      </c>
      <c r="T259">
        <f t="shared" ref="T259:T322" si="8">R259*L259</f>
        <v>109.59251744898502</v>
      </c>
      <c r="U259" s="2">
        <f>IF(C259="WMPC TECH MANAGEMENT OFFICE - LG Contracts (Innovation Implementation)",0,-T259*Distribution!$B$2)</f>
        <v>-5.6440146486227283</v>
      </c>
      <c r="V259" s="2">
        <f>IF(C259="WMPC TECH MANAGEMENT OFFICE - LG Contracts (Innovation Implementation)",0,-SUM(T259:U259)*Distribution!$B$1)</f>
        <v>-2.0062061040469925</v>
      </c>
      <c r="W259" s="2">
        <f t="shared" ref="W259:W322" si="9">SUM(T259:V259)</f>
        <v>101.9422966963153</v>
      </c>
    </row>
    <row r="260" spans="1:23" x14ac:dyDescent="0.25">
      <c r="A260">
        <v>3691</v>
      </c>
      <c r="B260" t="s">
        <v>66</v>
      </c>
      <c r="C260" t="s">
        <v>24</v>
      </c>
      <c r="D260" t="s">
        <v>77</v>
      </c>
      <c r="E260" t="s">
        <v>131</v>
      </c>
      <c r="F260" t="s">
        <v>132</v>
      </c>
      <c r="G260" t="s">
        <v>27</v>
      </c>
      <c r="H260" t="s">
        <v>40</v>
      </c>
      <c r="I260" s="1">
        <v>44887</v>
      </c>
      <c r="J260" t="s">
        <v>31</v>
      </c>
      <c r="K260">
        <v>4</v>
      </c>
      <c r="L260">
        <v>0.44444444444444442</v>
      </c>
      <c r="O260" t="s">
        <v>30</v>
      </c>
      <c r="P260">
        <v>2022</v>
      </c>
      <c r="Q260">
        <v>59.736843933333297</v>
      </c>
      <c r="R260">
        <v>246.58316426021631</v>
      </c>
      <c r="S260">
        <v>27.398129362246255</v>
      </c>
      <c r="T260">
        <f t="shared" si="8"/>
        <v>109.59251744898502</v>
      </c>
      <c r="U260" s="2">
        <f>IF(C260="WMPC TECH MANAGEMENT OFFICE - LG Contracts (Innovation Implementation)",0,-T260*Distribution!$B$2)</f>
        <v>-5.6440146486227283</v>
      </c>
      <c r="V260" s="2">
        <f>IF(C260="WMPC TECH MANAGEMENT OFFICE - LG Contracts (Innovation Implementation)",0,-SUM(T260:U260)*Distribution!$B$1)</f>
        <v>-2.0062061040469925</v>
      </c>
      <c r="W260" s="2">
        <f t="shared" si="9"/>
        <v>101.9422966963153</v>
      </c>
    </row>
    <row r="261" spans="1:23" x14ac:dyDescent="0.25">
      <c r="A261">
        <v>3691</v>
      </c>
      <c r="B261" t="s">
        <v>66</v>
      </c>
      <c r="C261" t="s">
        <v>24</v>
      </c>
      <c r="D261" t="s">
        <v>77</v>
      </c>
      <c r="E261" t="s">
        <v>131</v>
      </c>
      <c r="F261" t="s">
        <v>132</v>
      </c>
      <c r="G261" t="s">
        <v>27</v>
      </c>
      <c r="H261" t="s">
        <v>40</v>
      </c>
      <c r="I261" s="1">
        <v>44890</v>
      </c>
      <c r="J261" t="s">
        <v>33</v>
      </c>
      <c r="K261">
        <v>4</v>
      </c>
      <c r="L261">
        <v>0.44444444444444442</v>
      </c>
      <c r="O261" t="s">
        <v>30</v>
      </c>
      <c r="P261">
        <v>2022</v>
      </c>
      <c r="Q261">
        <v>59.736843933333297</v>
      </c>
      <c r="R261">
        <v>246.58316426021631</v>
      </c>
      <c r="S261">
        <v>27.398129362246255</v>
      </c>
      <c r="T261">
        <f t="shared" si="8"/>
        <v>109.59251744898502</v>
      </c>
      <c r="U261" s="2">
        <f>IF(C261="WMPC TECH MANAGEMENT OFFICE - LG Contracts (Innovation Implementation)",0,-T261*Distribution!$B$2)</f>
        <v>-5.6440146486227283</v>
      </c>
      <c r="V261" s="2">
        <f>IF(C261="WMPC TECH MANAGEMENT OFFICE - LG Contracts (Innovation Implementation)",0,-SUM(T261:U261)*Distribution!$B$1)</f>
        <v>-2.0062061040469925</v>
      </c>
      <c r="W261" s="2">
        <f t="shared" si="9"/>
        <v>101.9422966963153</v>
      </c>
    </row>
    <row r="262" spans="1:23" x14ac:dyDescent="0.25">
      <c r="A262">
        <v>3691</v>
      </c>
      <c r="B262" t="s">
        <v>66</v>
      </c>
      <c r="C262" t="s">
        <v>24</v>
      </c>
      <c r="D262" t="s">
        <v>77</v>
      </c>
      <c r="E262" t="s">
        <v>131</v>
      </c>
      <c r="F262" t="s">
        <v>132</v>
      </c>
      <c r="G262" t="s">
        <v>27</v>
      </c>
      <c r="H262" t="s">
        <v>40</v>
      </c>
      <c r="I262" s="1">
        <v>44888</v>
      </c>
      <c r="J262" t="s">
        <v>32</v>
      </c>
      <c r="K262">
        <v>4</v>
      </c>
      <c r="L262">
        <v>0.44444444444444442</v>
      </c>
      <c r="O262" t="s">
        <v>30</v>
      </c>
      <c r="P262">
        <v>2022</v>
      </c>
      <c r="Q262">
        <v>59.736843933333297</v>
      </c>
      <c r="R262">
        <v>246.58316426021631</v>
      </c>
      <c r="S262">
        <v>27.398129362246255</v>
      </c>
      <c r="T262">
        <f t="shared" si="8"/>
        <v>109.59251744898502</v>
      </c>
      <c r="U262" s="2">
        <f>IF(C262="WMPC TECH MANAGEMENT OFFICE - LG Contracts (Innovation Implementation)",0,-T262*Distribution!$B$2)</f>
        <v>-5.6440146486227283</v>
      </c>
      <c r="V262" s="2">
        <f>IF(C262="WMPC TECH MANAGEMENT OFFICE - LG Contracts (Innovation Implementation)",0,-SUM(T262:U262)*Distribution!$B$1)</f>
        <v>-2.0062061040469925</v>
      </c>
      <c r="W262" s="2">
        <f t="shared" si="9"/>
        <v>101.9422966963153</v>
      </c>
    </row>
    <row r="263" spans="1:23" x14ac:dyDescent="0.25">
      <c r="A263">
        <v>3691</v>
      </c>
      <c r="B263" t="s">
        <v>66</v>
      </c>
      <c r="C263" t="s">
        <v>24</v>
      </c>
      <c r="D263" t="s">
        <v>77</v>
      </c>
      <c r="E263" t="s">
        <v>131</v>
      </c>
      <c r="F263" t="s">
        <v>132</v>
      </c>
      <c r="G263" t="s">
        <v>27</v>
      </c>
      <c r="H263" t="s">
        <v>40</v>
      </c>
      <c r="I263" s="1">
        <v>44881</v>
      </c>
      <c r="J263" t="s">
        <v>32</v>
      </c>
      <c r="K263">
        <v>4</v>
      </c>
      <c r="L263">
        <v>0.44444444444444442</v>
      </c>
      <c r="O263" t="s">
        <v>30</v>
      </c>
      <c r="P263">
        <v>2022</v>
      </c>
      <c r="Q263">
        <v>59.736843933333297</v>
      </c>
      <c r="R263">
        <v>246.58316426021631</v>
      </c>
      <c r="S263">
        <v>27.398129362246255</v>
      </c>
      <c r="T263">
        <f t="shared" si="8"/>
        <v>109.59251744898502</v>
      </c>
      <c r="U263" s="2">
        <f>IF(C263="WMPC TECH MANAGEMENT OFFICE - LG Contracts (Innovation Implementation)",0,-T263*Distribution!$B$2)</f>
        <v>-5.6440146486227283</v>
      </c>
      <c r="V263" s="2">
        <f>IF(C263="WMPC TECH MANAGEMENT OFFICE - LG Contracts (Innovation Implementation)",0,-SUM(T263:U263)*Distribution!$B$1)</f>
        <v>-2.0062061040469925</v>
      </c>
      <c r="W263" s="2">
        <f t="shared" si="9"/>
        <v>101.9422966963153</v>
      </c>
    </row>
    <row r="264" spans="1:23" x14ac:dyDescent="0.25">
      <c r="A264">
        <v>3691</v>
      </c>
      <c r="B264" t="s">
        <v>66</v>
      </c>
      <c r="C264" t="s">
        <v>24</v>
      </c>
      <c r="D264" t="s">
        <v>77</v>
      </c>
      <c r="E264" t="s">
        <v>131</v>
      </c>
      <c r="F264" t="s">
        <v>132</v>
      </c>
      <c r="G264" t="s">
        <v>27</v>
      </c>
      <c r="H264" t="s">
        <v>40</v>
      </c>
      <c r="I264" s="1">
        <v>44879</v>
      </c>
      <c r="J264" t="s">
        <v>34</v>
      </c>
      <c r="K264">
        <v>4</v>
      </c>
      <c r="L264">
        <v>0.44444444444444442</v>
      </c>
      <c r="O264" t="s">
        <v>30</v>
      </c>
      <c r="P264">
        <v>2022</v>
      </c>
      <c r="Q264">
        <v>59.736843933333297</v>
      </c>
      <c r="R264">
        <v>246.58316426021631</v>
      </c>
      <c r="S264">
        <v>27.398129362246255</v>
      </c>
      <c r="T264">
        <f t="shared" si="8"/>
        <v>109.59251744898502</v>
      </c>
      <c r="U264" s="2">
        <f>IF(C264="WMPC TECH MANAGEMENT OFFICE - LG Contracts (Innovation Implementation)",0,-T264*Distribution!$B$2)</f>
        <v>-5.6440146486227283</v>
      </c>
      <c r="V264" s="2">
        <f>IF(C264="WMPC TECH MANAGEMENT OFFICE - LG Contracts (Innovation Implementation)",0,-SUM(T264:U264)*Distribution!$B$1)</f>
        <v>-2.0062061040469925</v>
      </c>
      <c r="W264" s="2">
        <f t="shared" si="9"/>
        <v>101.9422966963153</v>
      </c>
    </row>
    <row r="265" spans="1:23" x14ac:dyDescent="0.25">
      <c r="A265">
        <v>3691</v>
      </c>
      <c r="B265" t="s">
        <v>66</v>
      </c>
      <c r="C265" t="s">
        <v>24</v>
      </c>
      <c r="D265" t="s">
        <v>77</v>
      </c>
      <c r="E265" t="s">
        <v>131</v>
      </c>
      <c r="F265" t="s">
        <v>132</v>
      </c>
      <c r="G265" t="s">
        <v>27</v>
      </c>
      <c r="H265" t="s">
        <v>40</v>
      </c>
      <c r="I265" s="1">
        <v>44883</v>
      </c>
      <c r="J265" t="s">
        <v>33</v>
      </c>
      <c r="K265">
        <v>4</v>
      </c>
      <c r="L265">
        <v>0.44444444444444442</v>
      </c>
      <c r="O265" t="s">
        <v>30</v>
      </c>
      <c r="P265">
        <v>2022</v>
      </c>
      <c r="Q265">
        <v>59.736843933333297</v>
      </c>
      <c r="R265">
        <v>246.58316426021631</v>
      </c>
      <c r="S265">
        <v>27.398129362246255</v>
      </c>
      <c r="T265">
        <f t="shared" si="8"/>
        <v>109.59251744898502</v>
      </c>
      <c r="U265" s="2">
        <f>IF(C265="WMPC TECH MANAGEMENT OFFICE - LG Contracts (Innovation Implementation)",0,-T265*Distribution!$B$2)</f>
        <v>-5.6440146486227283</v>
      </c>
      <c r="V265" s="2">
        <f>IF(C265="WMPC TECH MANAGEMENT OFFICE - LG Contracts (Innovation Implementation)",0,-SUM(T265:U265)*Distribution!$B$1)</f>
        <v>-2.0062061040469925</v>
      </c>
      <c r="W265" s="2">
        <f t="shared" si="9"/>
        <v>101.9422966963153</v>
      </c>
    </row>
    <row r="266" spans="1:23" x14ac:dyDescent="0.25">
      <c r="A266">
        <v>3691</v>
      </c>
      <c r="B266" t="s">
        <v>66</v>
      </c>
      <c r="C266" t="s">
        <v>24</v>
      </c>
      <c r="D266" t="s">
        <v>77</v>
      </c>
      <c r="E266" t="s">
        <v>131</v>
      </c>
      <c r="F266" t="s">
        <v>132</v>
      </c>
      <c r="G266" t="s">
        <v>27</v>
      </c>
      <c r="H266" t="s">
        <v>40</v>
      </c>
      <c r="I266" s="1">
        <v>44880</v>
      </c>
      <c r="J266" t="s">
        <v>31</v>
      </c>
      <c r="K266">
        <v>4</v>
      </c>
      <c r="L266">
        <v>0.44444444444444442</v>
      </c>
      <c r="O266" t="s">
        <v>30</v>
      </c>
      <c r="P266">
        <v>2022</v>
      </c>
      <c r="Q266">
        <v>59.736843933333297</v>
      </c>
      <c r="R266">
        <v>246.58316426021631</v>
      </c>
      <c r="S266">
        <v>27.398129362246255</v>
      </c>
      <c r="T266">
        <f t="shared" si="8"/>
        <v>109.59251744898502</v>
      </c>
      <c r="U266" s="2">
        <f>IF(C266="WMPC TECH MANAGEMENT OFFICE - LG Contracts (Innovation Implementation)",0,-T266*Distribution!$B$2)</f>
        <v>-5.6440146486227283</v>
      </c>
      <c r="V266" s="2">
        <f>IF(C266="WMPC TECH MANAGEMENT OFFICE - LG Contracts (Innovation Implementation)",0,-SUM(T266:U266)*Distribution!$B$1)</f>
        <v>-2.0062061040469925</v>
      </c>
      <c r="W266" s="2">
        <f t="shared" si="9"/>
        <v>101.9422966963153</v>
      </c>
    </row>
    <row r="267" spans="1:23" x14ac:dyDescent="0.25">
      <c r="A267">
        <v>3691</v>
      </c>
      <c r="B267" t="s">
        <v>66</v>
      </c>
      <c r="C267" t="s">
        <v>24</v>
      </c>
      <c r="D267" t="s">
        <v>77</v>
      </c>
      <c r="E267" t="s">
        <v>131</v>
      </c>
      <c r="F267" t="s">
        <v>132</v>
      </c>
      <c r="G267" t="s">
        <v>27</v>
      </c>
      <c r="H267" t="s">
        <v>40</v>
      </c>
      <c r="I267" s="1">
        <v>44882</v>
      </c>
      <c r="J267" t="s">
        <v>29</v>
      </c>
      <c r="K267">
        <v>4</v>
      </c>
      <c r="L267">
        <v>0.44444444444444442</v>
      </c>
      <c r="O267" t="s">
        <v>30</v>
      </c>
      <c r="P267">
        <v>2022</v>
      </c>
      <c r="Q267">
        <v>59.736843933333297</v>
      </c>
      <c r="R267">
        <v>246.58316426021631</v>
      </c>
      <c r="S267">
        <v>27.398129362246255</v>
      </c>
      <c r="T267">
        <f t="shared" si="8"/>
        <v>109.59251744898502</v>
      </c>
      <c r="U267" s="2">
        <f>IF(C267="WMPC TECH MANAGEMENT OFFICE - LG Contracts (Innovation Implementation)",0,-T267*Distribution!$B$2)</f>
        <v>-5.6440146486227283</v>
      </c>
      <c r="V267" s="2">
        <f>IF(C267="WMPC TECH MANAGEMENT OFFICE - LG Contracts (Innovation Implementation)",0,-SUM(T267:U267)*Distribution!$B$1)</f>
        <v>-2.0062061040469925</v>
      </c>
      <c r="W267" s="2">
        <f t="shared" si="9"/>
        <v>101.9422966963153</v>
      </c>
    </row>
    <row r="268" spans="1:23" x14ac:dyDescent="0.25">
      <c r="A268">
        <v>3710</v>
      </c>
      <c r="B268" t="s">
        <v>78</v>
      </c>
      <c r="C268" t="s">
        <v>24</v>
      </c>
      <c r="D268" t="s">
        <v>79</v>
      </c>
      <c r="E268" t="s">
        <v>80</v>
      </c>
      <c r="F268" t="s">
        <v>81</v>
      </c>
      <c r="G268" t="s">
        <v>82</v>
      </c>
      <c r="H268" t="s">
        <v>28</v>
      </c>
      <c r="I268" s="1">
        <v>44866</v>
      </c>
      <c r="J268" t="s">
        <v>31</v>
      </c>
      <c r="K268">
        <v>9</v>
      </c>
      <c r="L268">
        <v>1</v>
      </c>
      <c r="O268" t="s">
        <v>30</v>
      </c>
      <c r="P268">
        <v>2022</v>
      </c>
      <c r="Q268">
        <v>59.736843933333297</v>
      </c>
      <c r="R268">
        <v>1046</v>
      </c>
      <c r="S268">
        <v>116.222222222222</v>
      </c>
      <c r="T268">
        <f t="shared" si="8"/>
        <v>1046</v>
      </c>
      <c r="U268" s="2">
        <f>IF(C268="WMPC TECH MANAGEMENT OFFICE - LG Contracts (Innovation Implementation)",0,-T268*Distribution!$B$2)</f>
        <v>-53.869</v>
      </c>
      <c r="V268" s="2">
        <f>IF(C268="WMPC TECH MANAGEMENT OFFICE - LG Contracts (Innovation Implementation)",0,-SUM(T268:U268)*Distribution!$B$1)</f>
        <v>-19.1481283</v>
      </c>
      <c r="W268" s="2">
        <f t="shared" si="9"/>
        <v>972.98287169999992</v>
      </c>
    </row>
    <row r="269" spans="1:23" x14ac:dyDescent="0.25">
      <c r="A269">
        <v>3710</v>
      </c>
      <c r="B269" t="s">
        <v>78</v>
      </c>
      <c r="C269" t="s">
        <v>24</v>
      </c>
      <c r="D269" t="s">
        <v>79</v>
      </c>
      <c r="E269" t="s">
        <v>80</v>
      </c>
      <c r="F269" t="s">
        <v>81</v>
      </c>
      <c r="G269" t="s">
        <v>82</v>
      </c>
      <c r="H269" t="s">
        <v>28</v>
      </c>
      <c r="I269" s="1">
        <v>44868</v>
      </c>
      <c r="J269" t="s">
        <v>29</v>
      </c>
      <c r="K269">
        <v>9</v>
      </c>
      <c r="L269">
        <v>1</v>
      </c>
      <c r="O269" t="s">
        <v>30</v>
      </c>
      <c r="P269">
        <v>2022</v>
      </c>
      <c r="Q269">
        <v>59.736843933333297</v>
      </c>
      <c r="R269">
        <v>1046</v>
      </c>
      <c r="S269">
        <v>116.222222222222</v>
      </c>
      <c r="T269">
        <f t="shared" si="8"/>
        <v>1046</v>
      </c>
      <c r="U269" s="2">
        <f>IF(C269="WMPC TECH MANAGEMENT OFFICE - LG Contracts (Innovation Implementation)",0,-T269*Distribution!$B$2)</f>
        <v>-53.869</v>
      </c>
      <c r="V269" s="2">
        <f>IF(C269="WMPC TECH MANAGEMENT OFFICE - LG Contracts (Innovation Implementation)",0,-SUM(T269:U269)*Distribution!$B$1)</f>
        <v>-19.1481283</v>
      </c>
      <c r="W269" s="2">
        <f t="shared" si="9"/>
        <v>972.98287169999992</v>
      </c>
    </row>
    <row r="270" spans="1:23" x14ac:dyDescent="0.25">
      <c r="A270">
        <v>3710</v>
      </c>
      <c r="B270" t="s">
        <v>78</v>
      </c>
      <c r="C270" t="s">
        <v>24</v>
      </c>
      <c r="D270" t="s">
        <v>79</v>
      </c>
      <c r="E270" t="s">
        <v>80</v>
      </c>
      <c r="F270" t="s">
        <v>81</v>
      </c>
      <c r="G270" t="s">
        <v>82</v>
      </c>
      <c r="H270" t="s">
        <v>28</v>
      </c>
      <c r="I270" s="1">
        <v>44867</v>
      </c>
      <c r="J270" t="s">
        <v>32</v>
      </c>
      <c r="K270">
        <v>9</v>
      </c>
      <c r="L270">
        <v>1</v>
      </c>
      <c r="O270" t="s">
        <v>30</v>
      </c>
      <c r="P270">
        <v>2022</v>
      </c>
      <c r="Q270">
        <v>59.736843933333297</v>
      </c>
      <c r="R270">
        <v>1046</v>
      </c>
      <c r="S270">
        <v>116.222222222222</v>
      </c>
      <c r="T270">
        <f t="shared" si="8"/>
        <v>1046</v>
      </c>
      <c r="U270" s="2">
        <f>IF(C270="WMPC TECH MANAGEMENT OFFICE - LG Contracts (Innovation Implementation)",0,-T270*Distribution!$B$2)</f>
        <v>-53.869</v>
      </c>
      <c r="V270" s="2">
        <f>IF(C270="WMPC TECH MANAGEMENT OFFICE - LG Contracts (Innovation Implementation)",0,-SUM(T270:U270)*Distribution!$B$1)</f>
        <v>-19.1481283</v>
      </c>
      <c r="W270" s="2">
        <f t="shared" si="9"/>
        <v>972.98287169999992</v>
      </c>
    </row>
    <row r="271" spans="1:23" x14ac:dyDescent="0.25">
      <c r="A271">
        <v>3710</v>
      </c>
      <c r="B271" t="s">
        <v>78</v>
      </c>
      <c r="C271" t="s">
        <v>24</v>
      </c>
      <c r="D271" t="s">
        <v>79</v>
      </c>
      <c r="E271" t="s">
        <v>80</v>
      </c>
      <c r="F271" t="s">
        <v>81</v>
      </c>
      <c r="G271" t="s">
        <v>82</v>
      </c>
      <c r="H271" t="s">
        <v>28</v>
      </c>
      <c r="I271" s="1">
        <v>44869</v>
      </c>
      <c r="J271" t="s">
        <v>33</v>
      </c>
      <c r="K271">
        <v>9</v>
      </c>
      <c r="L271">
        <v>1</v>
      </c>
      <c r="O271" t="s">
        <v>30</v>
      </c>
      <c r="P271">
        <v>2022</v>
      </c>
      <c r="Q271">
        <v>59.736843933333297</v>
      </c>
      <c r="R271">
        <v>1046</v>
      </c>
      <c r="S271">
        <v>116.222222222222</v>
      </c>
      <c r="T271">
        <f t="shared" si="8"/>
        <v>1046</v>
      </c>
      <c r="U271" s="2">
        <f>IF(C271="WMPC TECH MANAGEMENT OFFICE - LG Contracts (Innovation Implementation)",0,-T271*Distribution!$B$2)</f>
        <v>-53.869</v>
      </c>
      <c r="V271" s="2">
        <f>IF(C271="WMPC TECH MANAGEMENT OFFICE - LG Contracts (Innovation Implementation)",0,-SUM(T271:U271)*Distribution!$B$1)</f>
        <v>-19.1481283</v>
      </c>
      <c r="W271" s="2">
        <f t="shared" si="9"/>
        <v>972.98287169999992</v>
      </c>
    </row>
    <row r="272" spans="1:23" x14ac:dyDescent="0.25">
      <c r="A272">
        <v>3710</v>
      </c>
      <c r="B272" t="s">
        <v>78</v>
      </c>
      <c r="C272" t="s">
        <v>24</v>
      </c>
      <c r="D272" t="s">
        <v>79</v>
      </c>
      <c r="E272" t="s">
        <v>83</v>
      </c>
      <c r="F272" t="s">
        <v>84</v>
      </c>
      <c r="G272" t="s">
        <v>82</v>
      </c>
      <c r="H272" t="s">
        <v>40</v>
      </c>
      <c r="I272" s="1">
        <v>44868</v>
      </c>
      <c r="J272" t="s">
        <v>29</v>
      </c>
      <c r="K272">
        <v>9</v>
      </c>
      <c r="L272">
        <v>1</v>
      </c>
      <c r="O272" t="s">
        <v>30</v>
      </c>
      <c r="P272">
        <v>2022</v>
      </c>
      <c r="Q272">
        <v>59.736843933333297</v>
      </c>
      <c r="R272">
        <v>235.198230687913</v>
      </c>
      <c r="S272">
        <v>26.133136743101499</v>
      </c>
      <c r="T272">
        <f t="shared" si="8"/>
        <v>235.198230687913</v>
      </c>
      <c r="U272" s="2">
        <f>IF(C272="WMPC TECH MANAGEMENT OFFICE - LG Contracts (Innovation Implementation)",0,-T272*Distribution!$B$2)</f>
        <v>-12.112708880427519</v>
      </c>
      <c r="V272" s="2">
        <f>IF(C272="WMPC TECH MANAGEMENT OFFICE - LG Contracts (Innovation Implementation)",0,-SUM(T272:U272)*Distribution!$B$1)</f>
        <v>-4.3055505708844697</v>
      </c>
      <c r="W272" s="2">
        <f t="shared" si="9"/>
        <v>218.779971236601</v>
      </c>
    </row>
    <row r="273" spans="1:23" x14ac:dyDescent="0.25">
      <c r="A273">
        <v>3710</v>
      </c>
      <c r="B273" t="s">
        <v>78</v>
      </c>
      <c r="C273" t="s">
        <v>24</v>
      </c>
      <c r="D273" t="s">
        <v>79</v>
      </c>
      <c r="E273" t="s">
        <v>83</v>
      </c>
      <c r="F273" t="s">
        <v>84</v>
      </c>
      <c r="G273" t="s">
        <v>82</v>
      </c>
      <c r="H273" t="s">
        <v>40</v>
      </c>
      <c r="I273" s="1">
        <v>44869</v>
      </c>
      <c r="J273" t="s">
        <v>33</v>
      </c>
      <c r="K273">
        <v>4.5</v>
      </c>
      <c r="L273">
        <v>0.5</v>
      </c>
      <c r="O273" t="s">
        <v>30</v>
      </c>
      <c r="P273">
        <v>2022</v>
      </c>
      <c r="Q273">
        <v>59.736843933333297</v>
      </c>
      <c r="R273">
        <v>235.198230687913</v>
      </c>
      <c r="S273">
        <v>26.133136743101499</v>
      </c>
      <c r="T273">
        <f t="shared" si="8"/>
        <v>117.5991153439565</v>
      </c>
      <c r="U273" s="2">
        <f>IF(C273="WMPC TECH MANAGEMENT OFFICE - LG Contracts (Innovation Implementation)",0,-T273*Distribution!$B$2)</f>
        <v>-6.0563544402137595</v>
      </c>
      <c r="V273" s="2">
        <f>IF(C273="WMPC TECH MANAGEMENT OFFICE - LG Contracts (Innovation Implementation)",0,-SUM(T273:U273)*Distribution!$B$1)</f>
        <v>-2.1527752854422348</v>
      </c>
      <c r="W273" s="2">
        <f t="shared" si="9"/>
        <v>109.3899856183005</v>
      </c>
    </row>
    <row r="274" spans="1:23" x14ac:dyDescent="0.25">
      <c r="A274">
        <v>3710</v>
      </c>
      <c r="B274" t="s">
        <v>78</v>
      </c>
      <c r="C274" t="s">
        <v>24</v>
      </c>
      <c r="D274" t="s">
        <v>79</v>
      </c>
      <c r="E274" t="s">
        <v>83</v>
      </c>
      <c r="F274" t="s">
        <v>84</v>
      </c>
      <c r="G274" t="s">
        <v>82</v>
      </c>
      <c r="H274" t="s">
        <v>40</v>
      </c>
      <c r="I274" s="1">
        <v>44867</v>
      </c>
      <c r="J274" t="s">
        <v>32</v>
      </c>
      <c r="K274">
        <v>9</v>
      </c>
      <c r="L274">
        <v>1</v>
      </c>
      <c r="O274" t="s">
        <v>30</v>
      </c>
      <c r="P274">
        <v>2022</v>
      </c>
      <c r="Q274">
        <v>59.736843933333297</v>
      </c>
      <c r="R274">
        <v>235.198230687913</v>
      </c>
      <c r="S274">
        <v>26.133136743101499</v>
      </c>
      <c r="T274">
        <f t="shared" si="8"/>
        <v>235.198230687913</v>
      </c>
      <c r="U274" s="2">
        <f>IF(C274="WMPC TECH MANAGEMENT OFFICE - LG Contracts (Innovation Implementation)",0,-T274*Distribution!$B$2)</f>
        <v>-12.112708880427519</v>
      </c>
      <c r="V274" s="2">
        <f>IF(C274="WMPC TECH MANAGEMENT OFFICE - LG Contracts (Innovation Implementation)",0,-SUM(T274:U274)*Distribution!$B$1)</f>
        <v>-4.3055505708844697</v>
      </c>
      <c r="W274" s="2">
        <f t="shared" si="9"/>
        <v>218.779971236601</v>
      </c>
    </row>
    <row r="275" spans="1:23" x14ac:dyDescent="0.25">
      <c r="A275">
        <v>3710</v>
      </c>
      <c r="B275" t="s">
        <v>78</v>
      </c>
      <c r="C275" t="s">
        <v>24</v>
      </c>
      <c r="D275" t="s">
        <v>79</v>
      </c>
      <c r="E275" t="s">
        <v>83</v>
      </c>
      <c r="F275" t="s">
        <v>84</v>
      </c>
      <c r="G275" t="s">
        <v>82</v>
      </c>
      <c r="H275" t="s">
        <v>40</v>
      </c>
      <c r="I275" s="1">
        <v>44874</v>
      </c>
      <c r="J275" t="s">
        <v>32</v>
      </c>
      <c r="K275">
        <v>9</v>
      </c>
      <c r="L275">
        <v>1</v>
      </c>
      <c r="O275" t="s">
        <v>30</v>
      </c>
      <c r="P275">
        <v>2022</v>
      </c>
      <c r="Q275">
        <v>59.736843933333297</v>
      </c>
      <c r="R275">
        <v>235.198230687913</v>
      </c>
      <c r="S275">
        <v>26.133136743101499</v>
      </c>
      <c r="T275">
        <f t="shared" si="8"/>
        <v>235.198230687913</v>
      </c>
      <c r="U275" s="2">
        <f>IF(C275="WMPC TECH MANAGEMENT OFFICE - LG Contracts (Innovation Implementation)",0,-T275*Distribution!$B$2)</f>
        <v>-12.112708880427519</v>
      </c>
      <c r="V275" s="2">
        <f>IF(C275="WMPC TECH MANAGEMENT OFFICE - LG Contracts (Innovation Implementation)",0,-SUM(T275:U275)*Distribution!$B$1)</f>
        <v>-4.3055505708844697</v>
      </c>
      <c r="W275" s="2">
        <f t="shared" si="9"/>
        <v>218.779971236601</v>
      </c>
    </row>
    <row r="276" spans="1:23" x14ac:dyDescent="0.25">
      <c r="A276">
        <v>3710</v>
      </c>
      <c r="B276" t="s">
        <v>78</v>
      </c>
      <c r="C276" t="s">
        <v>24</v>
      </c>
      <c r="D276" t="s">
        <v>79</v>
      </c>
      <c r="E276" t="s">
        <v>83</v>
      </c>
      <c r="F276" t="s">
        <v>84</v>
      </c>
      <c r="G276" t="s">
        <v>82</v>
      </c>
      <c r="H276" t="s">
        <v>40</v>
      </c>
      <c r="I276" s="1">
        <v>44872</v>
      </c>
      <c r="J276" t="s">
        <v>34</v>
      </c>
      <c r="K276">
        <v>9</v>
      </c>
      <c r="L276">
        <v>1</v>
      </c>
      <c r="O276" t="s">
        <v>30</v>
      </c>
      <c r="P276">
        <v>2022</v>
      </c>
      <c r="Q276">
        <v>59.736843933333297</v>
      </c>
      <c r="R276">
        <v>235.198230687913</v>
      </c>
      <c r="S276">
        <v>26.133136743101499</v>
      </c>
      <c r="T276">
        <f t="shared" si="8"/>
        <v>235.198230687913</v>
      </c>
      <c r="U276" s="2">
        <f>IF(C276="WMPC TECH MANAGEMENT OFFICE - LG Contracts (Innovation Implementation)",0,-T276*Distribution!$B$2)</f>
        <v>-12.112708880427519</v>
      </c>
      <c r="V276" s="2">
        <f>IF(C276="WMPC TECH MANAGEMENT OFFICE - LG Contracts (Innovation Implementation)",0,-SUM(T276:U276)*Distribution!$B$1)</f>
        <v>-4.3055505708844697</v>
      </c>
      <c r="W276" s="2">
        <f t="shared" si="9"/>
        <v>218.779971236601</v>
      </c>
    </row>
    <row r="277" spans="1:23" x14ac:dyDescent="0.25">
      <c r="A277">
        <v>3710</v>
      </c>
      <c r="B277" t="s">
        <v>78</v>
      </c>
      <c r="C277" t="s">
        <v>24</v>
      </c>
      <c r="D277" t="s">
        <v>79</v>
      </c>
      <c r="E277" t="s">
        <v>83</v>
      </c>
      <c r="F277" t="s">
        <v>84</v>
      </c>
      <c r="G277" t="s">
        <v>82</v>
      </c>
      <c r="H277" t="s">
        <v>40</v>
      </c>
      <c r="I277" s="1">
        <v>44876</v>
      </c>
      <c r="J277" t="s">
        <v>33</v>
      </c>
      <c r="K277">
        <v>9</v>
      </c>
      <c r="L277">
        <v>1</v>
      </c>
      <c r="O277" t="s">
        <v>30</v>
      </c>
      <c r="P277">
        <v>2022</v>
      </c>
      <c r="Q277">
        <v>59.736843933333297</v>
      </c>
      <c r="R277">
        <v>235.198230687913</v>
      </c>
      <c r="S277">
        <v>26.133136743101499</v>
      </c>
      <c r="T277">
        <f t="shared" si="8"/>
        <v>235.198230687913</v>
      </c>
      <c r="U277" s="2">
        <f>IF(C277="WMPC TECH MANAGEMENT OFFICE - LG Contracts (Innovation Implementation)",0,-T277*Distribution!$B$2)</f>
        <v>-12.112708880427519</v>
      </c>
      <c r="V277" s="2">
        <f>IF(C277="WMPC TECH MANAGEMENT OFFICE - LG Contracts (Innovation Implementation)",0,-SUM(T277:U277)*Distribution!$B$1)</f>
        <v>-4.3055505708844697</v>
      </c>
      <c r="W277" s="2">
        <f t="shared" si="9"/>
        <v>218.779971236601</v>
      </c>
    </row>
    <row r="278" spans="1:23" x14ac:dyDescent="0.25">
      <c r="A278">
        <v>3710</v>
      </c>
      <c r="B278" t="s">
        <v>78</v>
      </c>
      <c r="C278" t="s">
        <v>24</v>
      </c>
      <c r="D278" t="s">
        <v>79</v>
      </c>
      <c r="E278" t="s">
        <v>83</v>
      </c>
      <c r="F278" t="s">
        <v>84</v>
      </c>
      <c r="G278" t="s">
        <v>82</v>
      </c>
      <c r="H278" t="s">
        <v>40</v>
      </c>
      <c r="I278" s="1">
        <v>44873</v>
      </c>
      <c r="J278" t="s">
        <v>31</v>
      </c>
      <c r="K278">
        <v>9</v>
      </c>
      <c r="L278">
        <v>1</v>
      </c>
      <c r="O278" t="s">
        <v>30</v>
      </c>
      <c r="P278">
        <v>2022</v>
      </c>
      <c r="Q278">
        <v>59.736843933333297</v>
      </c>
      <c r="R278">
        <v>235.198230687913</v>
      </c>
      <c r="S278">
        <v>26.133136743101499</v>
      </c>
      <c r="T278">
        <f t="shared" si="8"/>
        <v>235.198230687913</v>
      </c>
      <c r="U278" s="2">
        <f>IF(C278="WMPC TECH MANAGEMENT OFFICE - LG Contracts (Innovation Implementation)",0,-T278*Distribution!$B$2)</f>
        <v>-12.112708880427519</v>
      </c>
      <c r="V278" s="2">
        <f>IF(C278="WMPC TECH MANAGEMENT OFFICE - LG Contracts (Innovation Implementation)",0,-SUM(T278:U278)*Distribution!$B$1)</f>
        <v>-4.3055505708844697</v>
      </c>
      <c r="W278" s="2">
        <f t="shared" si="9"/>
        <v>218.779971236601</v>
      </c>
    </row>
    <row r="279" spans="1:23" x14ac:dyDescent="0.25">
      <c r="A279">
        <v>3710</v>
      </c>
      <c r="B279" t="s">
        <v>78</v>
      </c>
      <c r="C279" t="s">
        <v>24</v>
      </c>
      <c r="D279" t="s">
        <v>79</v>
      </c>
      <c r="E279" t="s">
        <v>83</v>
      </c>
      <c r="F279" t="s">
        <v>84</v>
      </c>
      <c r="G279" t="s">
        <v>82</v>
      </c>
      <c r="H279" t="s">
        <v>40</v>
      </c>
      <c r="I279" s="1">
        <v>44875</v>
      </c>
      <c r="J279" t="s">
        <v>29</v>
      </c>
      <c r="K279">
        <v>9</v>
      </c>
      <c r="L279">
        <v>1</v>
      </c>
      <c r="O279" t="s">
        <v>30</v>
      </c>
      <c r="P279">
        <v>2022</v>
      </c>
      <c r="Q279">
        <v>59.736843933333297</v>
      </c>
      <c r="R279">
        <v>235.198230687913</v>
      </c>
      <c r="S279">
        <v>26.133136743101499</v>
      </c>
      <c r="T279">
        <f t="shared" si="8"/>
        <v>235.198230687913</v>
      </c>
      <c r="U279" s="2">
        <f>IF(C279="WMPC TECH MANAGEMENT OFFICE - LG Contracts (Innovation Implementation)",0,-T279*Distribution!$B$2)</f>
        <v>-12.112708880427519</v>
      </c>
      <c r="V279" s="2">
        <f>IF(C279="WMPC TECH MANAGEMENT OFFICE - LG Contracts (Innovation Implementation)",0,-SUM(T279:U279)*Distribution!$B$1)</f>
        <v>-4.3055505708844697</v>
      </c>
      <c r="W279" s="2">
        <f t="shared" si="9"/>
        <v>218.779971236601</v>
      </c>
    </row>
    <row r="280" spans="1:23" x14ac:dyDescent="0.25">
      <c r="A280">
        <v>3710</v>
      </c>
      <c r="B280" t="s">
        <v>78</v>
      </c>
      <c r="C280" t="s">
        <v>24</v>
      </c>
      <c r="D280" t="s">
        <v>79</v>
      </c>
      <c r="E280" t="s">
        <v>83</v>
      </c>
      <c r="F280" t="s">
        <v>84</v>
      </c>
      <c r="G280" t="s">
        <v>82</v>
      </c>
      <c r="H280" t="s">
        <v>40</v>
      </c>
      <c r="I280" s="1">
        <v>44879</v>
      </c>
      <c r="J280" t="s">
        <v>34</v>
      </c>
      <c r="K280">
        <v>9</v>
      </c>
      <c r="L280">
        <v>1</v>
      </c>
      <c r="O280" t="s">
        <v>30</v>
      </c>
      <c r="P280">
        <v>2022</v>
      </c>
      <c r="Q280">
        <v>59.736843933333297</v>
      </c>
      <c r="R280">
        <v>235.198230687913</v>
      </c>
      <c r="S280">
        <v>26.133136743101499</v>
      </c>
      <c r="T280">
        <f t="shared" si="8"/>
        <v>235.198230687913</v>
      </c>
      <c r="U280" s="2">
        <f>IF(C280="WMPC TECH MANAGEMENT OFFICE - LG Contracts (Innovation Implementation)",0,-T280*Distribution!$B$2)</f>
        <v>-12.112708880427519</v>
      </c>
      <c r="V280" s="2">
        <f>IF(C280="WMPC TECH MANAGEMENT OFFICE - LG Contracts (Innovation Implementation)",0,-SUM(T280:U280)*Distribution!$B$1)</f>
        <v>-4.3055505708844697</v>
      </c>
      <c r="W280" s="2">
        <f t="shared" si="9"/>
        <v>218.779971236601</v>
      </c>
    </row>
    <row r="281" spans="1:23" x14ac:dyDescent="0.25">
      <c r="A281">
        <v>3710</v>
      </c>
      <c r="B281" t="s">
        <v>78</v>
      </c>
      <c r="C281" t="s">
        <v>24</v>
      </c>
      <c r="D281" t="s">
        <v>79</v>
      </c>
      <c r="E281" t="s">
        <v>83</v>
      </c>
      <c r="F281" t="s">
        <v>84</v>
      </c>
      <c r="G281" t="s">
        <v>82</v>
      </c>
      <c r="H281" t="s">
        <v>40</v>
      </c>
      <c r="I281" s="1">
        <v>44882</v>
      </c>
      <c r="J281" t="s">
        <v>29</v>
      </c>
      <c r="K281">
        <v>9</v>
      </c>
      <c r="L281">
        <v>1</v>
      </c>
      <c r="O281" t="s">
        <v>30</v>
      </c>
      <c r="P281">
        <v>2022</v>
      </c>
      <c r="Q281">
        <v>59.736843933333297</v>
      </c>
      <c r="R281">
        <v>235.198230687913</v>
      </c>
      <c r="S281">
        <v>26.133136743101499</v>
      </c>
      <c r="T281">
        <f t="shared" si="8"/>
        <v>235.198230687913</v>
      </c>
      <c r="U281" s="2">
        <f>IF(C281="WMPC TECH MANAGEMENT OFFICE - LG Contracts (Innovation Implementation)",0,-T281*Distribution!$B$2)</f>
        <v>-12.112708880427519</v>
      </c>
      <c r="V281" s="2">
        <f>IF(C281="WMPC TECH MANAGEMENT OFFICE - LG Contracts (Innovation Implementation)",0,-SUM(T281:U281)*Distribution!$B$1)</f>
        <v>-4.3055505708844697</v>
      </c>
      <c r="W281" s="2">
        <f t="shared" si="9"/>
        <v>218.779971236601</v>
      </c>
    </row>
    <row r="282" spans="1:23" x14ac:dyDescent="0.25">
      <c r="A282">
        <v>3710</v>
      </c>
      <c r="B282" t="s">
        <v>78</v>
      </c>
      <c r="C282" t="s">
        <v>24</v>
      </c>
      <c r="D282" t="s">
        <v>79</v>
      </c>
      <c r="E282" t="s">
        <v>83</v>
      </c>
      <c r="F282" t="s">
        <v>84</v>
      </c>
      <c r="G282" t="s">
        <v>82</v>
      </c>
      <c r="H282" t="s">
        <v>40</v>
      </c>
      <c r="I282" s="1">
        <v>44880</v>
      </c>
      <c r="J282" t="s">
        <v>31</v>
      </c>
      <c r="K282">
        <v>9</v>
      </c>
      <c r="L282">
        <v>1</v>
      </c>
      <c r="O282" t="s">
        <v>30</v>
      </c>
      <c r="P282">
        <v>2022</v>
      </c>
      <c r="Q282">
        <v>59.736843933333297</v>
      </c>
      <c r="R282">
        <v>235.198230687913</v>
      </c>
      <c r="S282">
        <v>26.133136743101499</v>
      </c>
      <c r="T282">
        <f t="shared" si="8"/>
        <v>235.198230687913</v>
      </c>
      <c r="U282" s="2">
        <f>IF(C282="WMPC TECH MANAGEMENT OFFICE - LG Contracts (Innovation Implementation)",0,-T282*Distribution!$B$2)</f>
        <v>-12.112708880427519</v>
      </c>
      <c r="V282" s="2">
        <f>IF(C282="WMPC TECH MANAGEMENT OFFICE - LG Contracts (Innovation Implementation)",0,-SUM(T282:U282)*Distribution!$B$1)</f>
        <v>-4.3055505708844697</v>
      </c>
      <c r="W282" s="2">
        <f t="shared" si="9"/>
        <v>218.779971236601</v>
      </c>
    </row>
    <row r="283" spans="1:23" x14ac:dyDescent="0.25">
      <c r="A283">
        <v>3710</v>
      </c>
      <c r="B283" t="s">
        <v>78</v>
      </c>
      <c r="C283" t="s">
        <v>24</v>
      </c>
      <c r="D283" t="s">
        <v>79</v>
      </c>
      <c r="E283" t="s">
        <v>83</v>
      </c>
      <c r="F283" t="s">
        <v>84</v>
      </c>
      <c r="G283" t="s">
        <v>82</v>
      </c>
      <c r="H283" t="s">
        <v>40</v>
      </c>
      <c r="I283" s="1">
        <v>44883</v>
      </c>
      <c r="J283" t="s">
        <v>33</v>
      </c>
      <c r="K283">
        <v>9</v>
      </c>
      <c r="L283">
        <v>1</v>
      </c>
      <c r="O283" t="s">
        <v>30</v>
      </c>
      <c r="P283">
        <v>2022</v>
      </c>
      <c r="Q283">
        <v>59.736843933333297</v>
      </c>
      <c r="R283">
        <v>235.198230687913</v>
      </c>
      <c r="S283">
        <v>26.133136743101499</v>
      </c>
      <c r="T283">
        <f t="shared" si="8"/>
        <v>235.198230687913</v>
      </c>
      <c r="U283" s="2">
        <f>IF(C283="WMPC TECH MANAGEMENT OFFICE - LG Contracts (Innovation Implementation)",0,-T283*Distribution!$B$2)</f>
        <v>-12.112708880427519</v>
      </c>
      <c r="V283" s="2">
        <f>IF(C283="WMPC TECH MANAGEMENT OFFICE - LG Contracts (Innovation Implementation)",0,-SUM(T283:U283)*Distribution!$B$1)</f>
        <v>-4.3055505708844697</v>
      </c>
      <c r="W283" s="2">
        <f t="shared" si="9"/>
        <v>218.779971236601</v>
      </c>
    </row>
    <row r="284" spans="1:23" x14ac:dyDescent="0.25">
      <c r="A284">
        <v>3710</v>
      </c>
      <c r="B284" t="s">
        <v>78</v>
      </c>
      <c r="C284" t="s">
        <v>24</v>
      </c>
      <c r="D284" t="s">
        <v>79</v>
      </c>
      <c r="E284" t="s">
        <v>83</v>
      </c>
      <c r="F284" t="s">
        <v>84</v>
      </c>
      <c r="G284" t="s">
        <v>82</v>
      </c>
      <c r="H284" t="s">
        <v>40</v>
      </c>
      <c r="I284" s="1">
        <v>44890</v>
      </c>
      <c r="J284" t="s">
        <v>33</v>
      </c>
      <c r="K284">
        <v>9</v>
      </c>
      <c r="L284">
        <v>1</v>
      </c>
      <c r="O284" t="s">
        <v>30</v>
      </c>
      <c r="P284">
        <v>2022</v>
      </c>
      <c r="Q284">
        <v>59.736843933333297</v>
      </c>
      <c r="R284">
        <v>235.198230687913</v>
      </c>
      <c r="S284">
        <v>26.133136743101499</v>
      </c>
      <c r="T284">
        <f t="shared" si="8"/>
        <v>235.198230687913</v>
      </c>
      <c r="U284" s="2">
        <f>IF(C284="WMPC TECH MANAGEMENT OFFICE - LG Contracts (Innovation Implementation)",0,-T284*Distribution!$B$2)</f>
        <v>-12.112708880427519</v>
      </c>
      <c r="V284" s="2">
        <f>IF(C284="WMPC TECH MANAGEMENT OFFICE - LG Contracts (Innovation Implementation)",0,-SUM(T284:U284)*Distribution!$B$1)</f>
        <v>-4.3055505708844697</v>
      </c>
      <c r="W284" s="2">
        <f t="shared" si="9"/>
        <v>218.779971236601</v>
      </c>
    </row>
    <row r="285" spans="1:23" x14ac:dyDescent="0.25">
      <c r="A285">
        <v>3710</v>
      </c>
      <c r="B285" t="s">
        <v>78</v>
      </c>
      <c r="C285" t="s">
        <v>24</v>
      </c>
      <c r="D285" t="s">
        <v>79</v>
      </c>
      <c r="E285" t="s">
        <v>83</v>
      </c>
      <c r="F285" t="s">
        <v>84</v>
      </c>
      <c r="G285" t="s">
        <v>82</v>
      </c>
      <c r="H285" t="s">
        <v>40</v>
      </c>
      <c r="I285" s="1">
        <v>44889</v>
      </c>
      <c r="J285" t="s">
        <v>29</v>
      </c>
      <c r="K285">
        <v>9</v>
      </c>
      <c r="L285">
        <v>1</v>
      </c>
      <c r="O285" t="s">
        <v>30</v>
      </c>
      <c r="P285">
        <v>2022</v>
      </c>
      <c r="Q285">
        <v>59.736843933333297</v>
      </c>
      <c r="R285">
        <v>235.198230687913</v>
      </c>
      <c r="S285">
        <v>26.133136743101499</v>
      </c>
      <c r="T285">
        <f t="shared" si="8"/>
        <v>235.198230687913</v>
      </c>
      <c r="U285" s="2">
        <f>IF(C285="WMPC TECH MANAGEMENT OFFICE - LG Contracts (Innovation Implementation)",0,-T285*Distribution!$B$2)</f>
        <v>-12.112708880427519</v>
      </c>
      <c r="V285" s="2">
        <f>IF(C285="WMPC TECH MANAGEMENT OFFICE - LG Contracts (Innovation Implementation)",0,-SUM(T285:U285)*Distribution!$B$1)</f>
        <v>-4.3055505708844697</v>
      </c>
      <c r="W285" s="2">
        <f t="shared" si="9"/>
        <v>218.779971236601</v>
      </c>
    </row>
    <row r="286" spans="1:23" x14ac:dyDescent="0.25">
      <c r="A286">
        <v>3710</v>
      </c>
      <c r="B286" t="s">
        <v>78</v>
      </c>
      <c r="C286" t="s">
        <v>24</v>
      </c>
      <c r="D286" t="s">
        <v>79</v>
      </c>
      <c r="E286" t="s">
        <v>83</v>
      </c>
      <c r="F286" t="s">
        <v>84</v>
      </c>
      <c r="G286" t="s">
        <v>82</v>
      </c>
      <c r="H286" t="s">
        <v>40</v>
      </c>
      <c r="I286" s="1">
        <v>44887</v>
      </c>
      <c r="J286" t="s">
        <v>31</v>
      </c>
      <c r="K286">
        <v>9</v>
      </c>
      <c r="L286">
        <v>1</v>
      </c>
      <c r="O286" t="s">
        <v>30</v>
      </c>
      <c r="P286">
        <v>2022</v>
      </c>
      <c r="Q286">
        <v>59.736843933333297</v>
      </c>
      <c r="R286">
        <v>235.198230687913</v>
      </c>
      <c r="S286">
        <v>26.133136743101499</v>
      </c>
      <c r="T286">
        <f t="shared" si="8"/>
        <v>235.198230687913</v>
      </c>
      <c r="U286" s="2">
        <f>IF(C286="WMPC TECH MANAGEMENT OFFICE - LG Contracts (Innovation Implementation)",0,-T286*Distribution!$B$2)</f>
        <v>-12.112708880427519</v>
      </c>
      <c r="V286" s="2">
        <f>IF(C286="WMPC TECH MANAGEMENT OFFICE - LG Contracts (Innovation Implementation)",0,-SUM(T286:U286)*Distribution!$B$1)</f>
        <v>-4.3055505708844697</v>
      </c>
      <c r="W286" s="2">
        <f t="shared" si="9"/>
        <v>218.779971236601</v>
      </c>
    </row>
    <row r="287" spans="1:23" x14ac:dyDescent="0.25">
      <c r="A287">
        <v>3710</v>
      </c>
      <c r="B287" t="s">
        <v>78</v>
      </c>
      <c r="C287" t="s">
        <v>24</v>
      </c>
      <c r="D287" t="s">
        <v>79</v>
      </c>
      <c r="E287" t="s">
        <v>83</v>
      </c>
      <c r="F287" t="s">
        <v>84</v>
      </c>
      <c r="G287" t="s">
        <v>82</v>
      </c>
      <c r="H287" t="s">
        <v>40</v>
      </c>
      <c r="I287" s="1">
        <v>44888</v>
      </c>
      <c r="J287" t="s">
        <v>32</v>
      </c>
      <c r="K287">
        <v>9</v>
      </c>
      <c r="L287">
        <v>1</v>
      </c>
      <c r="O287" t="s">
        <v>30</v>
      </c>
      <c r="P287">
        <v>2022</v>
      </c>
      <c r="Q287">
        <v>59.736843933333297</v>
      </c>
      <c r="R287">
        <v>235.198230687913</v>
      </c>
      <c r="S287">
        <v>26.133136743101499</v>
      </c>
      <c r="T287">
        <f t="shared" si="8"/>
        <v>235.198230687913</v>
      </c>
      <c r="U287" s="2">
        <f>IF(C287="WMPC TECH MANAGEMENT OFFICE - LG Contracts (Innovation Implementation)",0,-T287*Distribution!$B$2)</f>
        <v>-12.112708880427519</v>
      </c>
      <c r="V287" s="2">
        <f>IF(C287="WMPC TECH MANAGEMENT OFFICE - LG Contracts (Innovation Implementation)",0,-SUM(T287:U287)*Distribution!$B$1)</f>
        <v>-4.3055505708844697</v>
      </c>
      <c r="W287" s="2">
        <f t="shared" si="9"/>
        <v>218.779971236601</v>
      </c>
    </row>
    <row r="288" spans="1:23" x14ac:dyDescent="0.25">
      <c r="A288">
        <v>3710</v>
      </c>
      <c r="B288" t="s">
        <v>78</v>
      </c>
      <c r="C288" t="s">
        <v>24</v>
      </c>
      <c r="D288" t="s">
        <v>79</v>
      </c>
      <c r="E288" t="s">
        <v>83</v>
      </c>
      <c r="F288" t="s">
        <v>84</v>
      </c>
      <c r="G288" t="s">
        <v>82</v>
      </c>
      <c r="H288" t="s">
        <v>40</v>
      </c>
      <c r="I288" s="1">
        <v>44886</v>
      </c>
      <c r="J288" t="s">
        <v>34</v>
      </c>
      <c r="K288">
        <v>9</v>
      </c>
      <c r="L288">
        <v>1</v>
      </c>
      <c r="O288" t="s">
        <v>30</v>
      </c>
      <c r="P288">
        <v>2022</v>
      </c>
      <c r="Q288">
        <v>59.736843933333297</v>
      </c>
      <c r="R288">
        <v>235.198230687913</v>
      </c>
      <c r="S288">
        <v>26.133136743101499</v>
      </c>
      <c r="T288">
        <f t="shared" si="8"/>
        <v>235.198230687913</v>
      </c>
      <c r="U288" s="2">
        <f>IF(C288="WMPC TECH MANAGEMENT OFFICE - LG Contracts (Innovation Implementation)",0,-T288*Distribution!$B$2)</f>
        <v>-12.112708880427519</v>
      </c>
      <c r="V288" s="2">
        <f>IF(C288="WMPC TECH MANAGEMENT OFFICE - LG Contracts (Innovation Implementation)",0,-SUM(T288:U288)*Distribution!$B$1)</f>
        <v>-4.3055505708844697</v>
      </c>
      <c r="W288" s="2">
        <f t="shared" si="9"/>
        <v>218.779971236601</v>
      </c>
    </row>
    <row r="289" spans="1:23" x14ac:dyDescent="0.25">
      <c r="A289">
        <v>3710</v>
      </c>
      <c r="B289" t="s">
        <v>78</v>
      </c>
      <c r="C289" t="s">
        <v>24</v>
      </c>
      <c r="D289" t="s">
        <v>79</v>
      </c>
      <c r="E289" t="s">
        <v>83</v>
      </c>
      <c r="F289" t="s">
        <v>84</v>
      </c>
      <c r="G289" t="s">
        <v>82</v>
      </c>
      <c r="H289" t="s">
        <v>40</v>
      </c>
      <c r="I289" s="1">
        <v>44893</v>
      </c>
      <c r="J289" t="s">
        <v>34</v>
      </c>
      <c r="K289">
        <v>9</v>
      </c>
      <c r="L289">
        <v>1</v>
      </c>
      <c r="O289" t="s">
        <v>30</v>
      </c>
      <c r="P289">
        <v>2022</v>
      </c>
      <c r="Q289">
        <v>59.736843933333297</v>
      </c>
      <c r="R289">
        <v>235.198230687913</v>
      </c>
      <c r="S289">
        <v>26.133136743101499</v>
      </c>
      <c r="T289">
        <f t="shared" si="8"/>
        <v>235.198230687913</v>
      </c>
      <c r="U289" s="2">
        <f>IF(C289="WMPC TECH MANAGEMENT OFFICE - LG Contracts (Innovation Implementation)",0,-T289*Distribution!$B$2)</f>
        <v>-12.112708880427519</v>
      </c>
      <c r="V289" s="2">
        <f>IF(C289="WMPC TECH MANAGEMENT OFFICE - LG Contracts (Innovation Implementation)",0,-SUM(T289:U289)*Distribution!$B$1)</f>
        <v>-4.3055505708844697</v>
      </c>
      <c r="W289" s="2">
        <f t="shared" si="9"/>
        <v>218.779971236601</v>
      </c>
    </row>
    <row r="290" spans="1:23" x14ac:dyDescent="0.25">
      <c r="A290">
        <v>3710</v>
      </c>
      <c r="B290" t="s">
        <v>78</v>
      </c>
      <c r="C290" t="s">
        <v>24</v>
      </c>
      <c r="D290" t="s">
        <v>79</v>
      </c>
      <c r="E290" t="s">
        <v>83</v>
      </c>
      <c r="F290" t="s">
        <v>84</v>
      </c>
      <c r="G290" t="s">
        <v>82</v>
      </c>
      <c r="H290" t="s">
        <v>40</v>
      </c>
      <c r="I290" s="1">
        <v>44894</v>
      </c>
      <c r="J290" t="s">
        <v>31</v>
      </c>
      <c r="K290">
        <v>9</v>
      </c>
      <c r="L290">
        <v>1</v>
      </c>
      <c r="O290" t="s">
        <v>30</v>
      </c>
      <c r="P290">
        <v>2022</v>
      </c>
      <c r="Q290">
        <v>59.736843933333297</v>
      </c>
      <c r="R290">
        <v>235.198230687913</v>
      </c>
      <c r="S290">
        <v>26.133136743101499</v>
      </c>
      <c r="T290">
        <f t="shared" si="8"/>
        <v>235.198230687913</v>
      </c>
      <c r="U290" s="2">
        <f>IF(C290="WMPC TECH MANAGEMENT OFFICE - LG Contracts (Innovation Implementation)",0,-T290*Distribution!$B$2)</f>
        <v>-12.112708880427519</v>
      </c>
      <c r="V290" s="2">
        <f>IF(C290="WMPC TECH MANAGEMENT OFFICE - LG Contracts (Innovation Implementation)",0,-SUM(T290:U290)*Distribution!$B$1)</f>
        <v>-4.3055505708844697</v>
      </c>
      <c r="W290" s="2">
        <f t="shared" si="9"/>
        <v>218.779971236601</v>
      </c>
    </row>
    <row r="291" spans="1:23" x14ac:dyDescent="0.25">
      <c r="A291">
        <v>3710</v>
      </c>
      <c r="B291" t="s">
        <v>78</v>
      </c>
      <c r="C291" t="s">
        <v>24</v>
      </c>
      <c r="D291" t="s">
        <v>79</v>
      </c>
      <c r="E291" t="s">
        <v>85</v>
      </c>
      <c r="F291" t="s">
        <v>86</v>
      </c>
      <c r="G291" t="s">
        <v>82</v>
      </c>
      <c r="H291" t="s">
        <v>48</v>
      </c>
      <c r="I291" s="1">
        <v>44867</v>
      </c>
      <c r="J291" t="s">
        <v>32</v>
      </c>
      <c r="K291">
        <v>8.4</v>
      </c>
      <c r="L291">
        <v>1</v>
      </c>
      <c r="O291" t="s">
        <v>30</v>
      </c>
      <c r="P291">
        <v>2022</v>
      </c>
      <c r="Q291">
        <v>59.736843933333297</v>
      </c>
      <c r="R291">
        <v>1046</v>
      </c>
      <c r="S291">
        <v>124.52380952381</v>
      </c>
      <c r="T291">
        <f t="shared" si="8"/>
        <v>1046</v>
      </c>
      <c r="U291" s="2">
        <f>IF(C291="WMPC TECH MANAGEMENT OFFICE - LG Contracts (Innovation Implementation)",0,-T291*Distribution!$B$2)</f>
        <v>-53.869</v>
      </c>
      <c r="V291" s="2">
        <f>IF(C291="WMPC TECH MANAGEMENT OFFICE - LG Contracts (Innovation Implementation)",0,-SUM(T291:U291)*Distribution!$B$1)</f>
        <v>-19.1481283</v>
      </c>
      <c r="W291" s="2">
        <f t="shared" si="9"/>
        <v>972.98287169999992</v>
      </c>
    </row>
    <row r="292" spans="1:23" x14ac:dyDescent="0.25">
      <c r="A292">
        <v>3710</v>
      </c>
      <c r="B292" t="s">
        <v>78</v>
      </c>
      <c r="C292" t="s">
        <v>24</v>
      </c>
      <c r="D292" t="s">
        <v>79</v>
      </c>
      <c r="E292" t="s">
        <v>85</v>
      </c>
      <c r="F292" t="s">
        <v>86</v>
      </c>
      <c r="G292" t="s">
        <v>82</v>
      </c>
      <c r="H292" t="s">
        <v>48</v>
      </c>
      <c r="I292" s="1">
        <v>44866</v>
      </c>
      <c r="J292" t="s">
        <v>31</v>
      </c>
      <c r="K292">
        <v>8.4</v>
      </c>
      <c r="L292">
        <v>1</v>
      </c>
      <c r="O292" t="s">
        <v>30</v>
      </c>
      <c r="P292">
        <v>2022</v>
      </c>
      <c r="Q292">
        <v>59.736843933333297</v>
      </c>
      <c r="R292">
        <v>1046</v>
      </c>
      <c r="S292">
        <v>124.52380952381</v>
      </c>
      <c r="T292">
        <f t="shared" si="8"/>
        <v>1046</v>
      </c>
      <c r="U292" s="2">
        <f>IF(C292="WMPC TECH MANAGEMENT OFFICE - LG Contracts (Innovation Implementation)",0,-T292*Distribution!$B$2)</f>
        <v>-53.869</v>
      </c>
      <c r="V292" s="2">
        <f>IF(C292="WMPC TECH MANAGEMENT OFFICE - LG Contracts (Innovation Implementation)",0,-SUM(T292:U292)*Distribution!$B$1)</f>
        <v>-19.1481283</v>
      </c>
      <c r="W292" s="2">
        <f t="shared" si="9"/>
        <v>972.98287169999992</v>
      </c>
    </row>
    <row r="293" spans="1:23" x14ac:dyDescent="0.25">
      <c r="A293">
        <v>3710</v>
      </c>
      <c r="B293" t="s">
        <v>78</v>
      </c>
      <c r="C293" t="s">
        <v>24</v>
      </c>
      <c r="D293" t="s">
        <v>79</v>
      </c>
      <c r="E293" t="s">
        <v>85</v>
      </c>
      <c r="F293" t="s">
        <v>86</v>
      </c>
      <c r="G293" t="s">
        <v>82</v>
      </c>
      <c r="H293" t="s">
        <v>48</v>
      </c>
      <c r="I293" s="1">
        <v>44868</v>
      </c>
      <c r="J293" t="s">
        <v>29</v>
      </c>
      <c r="K293">
        <v>8.4</v>
      </c>
      <c r="L293">
        <v>1</v>
      </c>
      <c r="O293" t="s">
        <v>30</v>
      </c>
      <c r="P293">
        <v>2022</v>
      </c>
      <c r="Q293">
        <v>59.736843933333297</v>
      </c>
      <c r="R293">
        <v>1046</v>
      </c>
      <c r="S293">
        <v>124.52380952381</v>
      </c>
      <c r="T293">
        <f t="shared" si="8"/>
        <v>1046</v>
      </c>
      <c r="U293" s="2">
        <f>IF(C293="WMPC TECH MANAGEMENT OFFICE - LG Contracts (Innovation Implementation)",0,-T293*Distribution!$B$2)</f>
        <v>-53.869</v>
      </c>
      <c r="V293" s="2">
        <f>IF(C293="WMPC TECH MANAGEMENT OFFICE - LG Contracts (Innovation Implementation)",0,-SUM(T293:U293)*Distribution!$B$1)</f>
        <v>-19.1481283</v>
      </c>
      <c r="W293" s="2">
        <f t="shared" si="9"/>
        <v>972.98287169999992</v>
      </c>
    </row>
    <row r="294" spans="1:23" x14ac:dyDescent="0.25">
      <c r="A294">
        <v>3710</v>
      </c>
      <c r="B294" t="s">
        <v>78</v>
      </c>
      <c r="C294" t="s">
        <v>24</v>
      </c>
      <c r="D294" t="s">
        <v>79</v>
      </c>
      <c r="E294" t="s">
        <v>85</v>
      </c>
      <c r="F294" t="s">
        <v>86</v>
      </c>
      <c r="G294" t="s">
        <v>82</v>
      </c>
      <c r="H294" t="s">
        <v>48</v>
      </c>
      <c r="I294" s="1">
        <v>44873</v>
      </c>
      <c r="J294" t="s">
        <v>31</v>
      </c>
      <c r="K294">
        <v>8.4</v>
      </c>
      <c r="L294">
        <v>1</v>
      </c>
      <c r="O294" t="s">
        <v>30</v>
      </c>
      <c r="P294">
        <v>2022</v>
      </c>
      <c r="Q294">
        <v>59.736843933333297</v>
      </c>
      <c r="R294">
        <v>1046</v>
      </c>
      <c r="S294">
        <v>124.52380952381</v>
      </c>
      <c r="T294">
        <f t="shared" si="8"/>
        <v>1046</v>
      </c>
      <c r="U294" s="2">
        <f>IF(C294="WMPC TECH MANAGEMENT OFFICE - LG Contracts (Innovation Implementation)",0,-T294*Distribution!$B$2)</f>
        <v>-53.869</v>
      </c>
      <c r="V294" s="2">
        <f>IF(C294="WMPC TECH MANAGEMENT OFFICE - LG Contracts (Innovation Implementation)",0,-SUM(T294:U294)*Distribution!$B$1)</f>
        <v>-19.1481283</v>
      </c>
      <c r="W294" s="2">
        <f t="shared" si="9"/>
        <v>972.98287169999992</v>
      </c>
    </row>
    <row r="295" spans="1:23" x14ac:dyDescent="0.25">
      <c r="A295">
        <v>3710</v>
      </c>
      <c r="B295" t="s">
        <v>78</v>
      </c>
      <c r="C295" t="s">
        <v>24</v>
      </c>
      <c r="D295" t="s">
        <v>79</v>
      </c>
      <c r="E295" t="s">
        <v>85</v>
      </c>
      <c r="F295" t="s">
        <v>86</v>
      </c>
      <c r="G295" t="s">
        <v>82</v>
      </c>
      <c r="H295" t="s">
        <v>48</v>
      </c>
      <c r="I295" s="1">
        <v>44872</v>
      </c>
      <c r="J295" t="s">
        <v>34</v>
      </c>
      <c r="K295">
        <v>8.4</v>
      </c>
      <c r="L295">
        <v>1</v>
      </c>
      <c r="O295" t="s">
        <v>30</v>
      </c>
      <c r="P295">
        <v>2022</v>
      </c>
      <c r="Q295">
        <v>59.736843933333297</v>
      </c>
      <c r="R295">
        <v>1046</v>
      </c>
      <c r="S295">
        <v>124.52380952381</v>
      </c>
      <c r="T295">
        <f t="shared" si="8"/>
        <v>1046</v>
      </c>
      <c r="U295" s="2">
        <f>IF(C295="WMPC TECH MANAGEMENT OFFICE - LG Contracts (Innovation Implementation)",0,-T295*Distribution!$B$2)</f>
        <v>-53.869</v>
      </c>
      <c r="V295" s="2">
        <f>IF(C295="WMPC TECH MANAGEMENT OFFICE - LG Contracts (Innovation Implementation)",0,-SUM(T295:U295)*Distribution!$B$1)</f>
        <v>-19.1481283</v>
      </c>
      <c r="W295" s="2">
        <f t="shared" si="9"/>
        <v>972.98287169999992</v>
      </c>
    </row>
    <row r="296" spans="1:23" x14ac:dyDescent="0.25">
      <c r="A296">
        <v>3710</v>
      </c>
      <c r="B296" t="s">
        <v>78</v>
      </c>
      <c r="C296" t="s">
        <v>24</v>
      </c>
      <c r="D296" t="s">
        <v>79</v>
      </c>
      <c r="E296" t="s">
        <v>85</v>
      </c>
      <c r="F296" t="s">
        <v>86</v>
      </c>
      <c r="G296" t="s">
        <v>82</v>
      </c>
      <c r="H296" t="s">
        <v>48</v>
      </c>
      <c r="I296" s="1">
        <v>44875</v>
      </c>
      <c r="J296" t="s">
        <v>29</v>
      </c>
      <c r="K296">
        <v>8.4</v>
      </c>
      <c r="L296">
        <v>1</v>
      </c>
      <c r="O296" t="s">
        <v>30</v>
      </c>
      <c r="P296">
        <v>2022</v>
      </c>
      <c r="Q296">
        <v>59.736843933333297</v>
      </c>
      <c r="R296">
        <v>1046</v>
      </c>
      <c r="S296">
        <v>124.52380952381</v>
      </c>
      <c r="T296">
        <f t="shared" si="8"/>
        <v>1046</v>
      </c>
      <c r="U296" s="2">
        <f>IF(C296="WMPC TECH MANAGEMENT OFFICE - LG Contracts (Innovation Implementation)",0,-T296*Distribution!$B$2)</f>
        <v>-53.869</v>
      </c>
      <c r="V296" s="2">
        <f>IF(C296="WMPC TECH MANAGEMENT OFFICE - LG Contracts (Innovation Implementation)",0,-SUM(T296:U296)*Distribution!$B$1)</f>
        <v>-19.1481283</v>
      </c>
      <c r="W296" s="2">
        <f t="shared" si="9"/>
        <v>972.98287169999992</v>
      </c>
    </row>
    <row r="297" spans="1:23" x14ac:dyDescent="0.25">
      <c r="A297">
        <v>3710</v>
      </c>
      <c r="B297" t="s">
        <v>78</v>
      </c>
      <c r="C297" t="s">
        <v>24</v>
      </c>
      <c r="D297" t="s">
        <v>79</v>
      </c>
      <c r="E297" t="s">
        <v>85</v>
      </c>
      <c r="F297" t="s">
        <v>86</v>
      </c>
      <c r="G297" t="s">
        <v>82</v>
      </c>
      <c r="H297" t="s">
        <v>48</v>
      </c>
      <c r="I297" s="1">
        <v>44874</v>
      </c>
      <c r="J297" t="s">
        <v>32</v>
      </c>
      <c r="K297">
        <v>8.4</v>
      </c>
      <c r="L297">
        <v>1</v>
      </c>
      <c r="O297" t="s">
        <v>30</v>
      </c>
      <c r="P297">
        <v>2022</v>
      </c>
      <c r="Q297">
        <v>59.736843933333297</v>
      </c>
      <c r="R297">
        <v>1046</v>
      </c>
      <c r="S297">
        <v>124.52380952381</v>
      </c>
      <c r="T297">
        <f t="shared" si="8"/>
        <v>1046</v>
      </c>
      <c r="U297" s="2">
        <f>IF(C297="WMPC TECH MANAGEMENT OFFICE - LG Contracts (Innovation Implementation)",0,-T297*Distribution!$B$2)</f>
        <v>-53.869</v>
      </c>
      <c r="V297" s="2">
        <f>IF(C297="WMPC TECH MANAGEMENT OFFICE - LG Contracts (Innovation Implementation)",0,-SUM(T297:U297)*Distribution!$B$1)</f>
        <v>-19.1481283</v>
      </c>
      <c r="W297" s="2">
        <f t="shared" si="9"/>
        <v>972.98287169999992</v>
      </c>
    </row>
    <row r="298" spans="1:23" x14ac:dyDescent="0.25">
      <c r="A298">
        <v>3710</v>
      </c>
      <c r="B298" t="s">
        <v>78</v>
      </c>
      <c r="C298" t="s">
        <v>24</v>
      </c>
      <c r="D298" t="s">
        <v>79</v>
      </c>
      <c r="E298" t="s">
        <v>85</v>
      </c>
      <c r="F298" t="s">
        <v>86</v>
      </c>
      <c r="G298" t="s">
        <v>82</v>
      </c>
      <c r="H298" t="s">
        <v>48</v>
      </c>
      <c r="I298" s="1">
        <v>44889</v>
      </c>
      <c r="J298" t="s">
        <v>29</v>
      </c>
      <c r="K298">
        <v>8.4</v>
      </c>
      <c r="L298">
        <v>1</v>
      </c>
      <c r="O298" t="s">
        <v>30</v>
      </c>
      <c r="P298">
        <v>2022</v>
      </c>
      <c r="Q298">
        <v>59.736843933333297</v>
      </c>
      <c r="R298">
        <v>1046</v>
      </c>
      <c r="S298">
        <v>124.52380952381</v>
      </c>
      <c r="T298">
        <f t="shared" si="8"/>
        <v>1046</v>
      </c>
      <c r="U298" s="2">
        <f>IF(C298="WMPC TECH MANAGEMENT OFFICE - LG Contracts (Innovation Implementation)",0,-T298*Distribution!$B$2)</f>
        <v>-53.869</v>
      </c>
      <c r="V298" s="2">
        <f>IF(C298="WMPC TECH MANAGEMENT OFFICE - LG Contracts (Innovation Implementation)",0,-SUM(T298:U298)*Distribution!$B$1)</f>
        <v>-19.1481283</v>
      </c>
      <c r="W298" s="2">
        <f t="shared" si="9"/>
        <v>972.98287169999992</v>
      </c>
    </row>
    <row r="299" spans="1:23" x14ac:dyDescent="0.25">
      <c r="A299">
        <v>3710</v>
      </c>
      <c r="B299" t="s">
        <v>78</v>
      </c>
      <c r="C299" t="s">
        <v>24</v>
      </c>
      <c r="D299" t="s">
        <v>79</v>
      </c>
      <c r="E299" t="s">
        <v>87</v>
      </c>
      <c r="F299" t="s">
        <v>88</v>
      </c>
      <c r="G299" t="s">
        <v>82</v>
      </c>
      <c r="H299" t="s">
        <v>40</v>
      </c>
      <c r="I299" s="1">
        <v>44876</v>
      </c>
      <c r="J299" t="s">
        <v>33</v>
      </c>
      <c r="K299">
        <v>9</v>
      </c>
      <c r="L299">
        <v>1</v>
      </c>
      <c r="O299" t="s">
        <v>30</v>
      </c>
      <c r="P299">
        <v>2022</v>
      </c>
      <c r="Q299">
        <v>59.736843933333297</v>
      </c>
      <c r="R299">
        <v>235.198230687913</v>
      </c>
      <c r="S299">
        <v>26.133136743101499</v>
      </c>
      <c r="T299">
        <f t="shared" si="8"/>
        <v>235.198230687913</v>
      </c>
      <c r="U299" s="2">
        <f>IF(C299="WMPC TECH MANAGEMENT OFFICE - LG Contracts (Innovation Implementation)",0,-T299*Distribution!$B$2)</f>
        <v>-12.112708880427519</v>
      </c>
      <c r="V299" s="2">
        <f>IF(C299="WMPC TECH MANAGEMENT OFFICE - LG Contracts (Innovation Implementation)",0,-SUM(T299:U299)*Distribution!$B$1)</f>
        <v>-4.3055505708844697</v>
      </c>
      <c r="W299" s="2">
        <f t="shared" si="9"/>
        <v>218.779971236601</v>
      </c>
    </row>
    <row r="300" spans="1:23" x14ac:dyDescent="0.25">
      <c r="A300">
        <v>3710</v>
      </c>
      <c r="B300" t="s">
        <v>78</v>
      </c>
      <c r="C300" t="s">
        <v>24</v>
      </c>
      <c r="D300" t="s">
        <v>79</v>
      </c>
      <c r="E300" t="s">
        <v>87</v>
      </c>
      <c r="F300" t="s">
        <v>88</v>
      </c>
      <c r="G300" t="s">
        <v>82</v>
      </c>
      <c r="H300" t="s">
        <v>40</v>
      </c>
      <c r="I300" s="1">
        <v>44872</v>
      </c>
      <c r="J300" t="s">
        <v>34</v>
      </c>
      <c r="K300">
        <v>9</v>
      </c>
      <c r="L300">
        <v>1</v>
      </c>
      <c r="O300" t="s">
        <v>30</v>
      </c>
      <c r="P300">
        <v>2022</v>
      </c>
      <c r="Q300">
        <v>59.736843933333297</v>
      </c>
      <c r="R300">
        <v>235.198230687913</v>
      </c>
      <c r="S300">
        <v>26.133136743101499</v>
      </c>
      <c r="T300">
        <f t="shared" si="8"/>
        <v>235.198230687913</v>
      </c>
      <c r="U300" s="2">
        <f>IF(C300="WMPC TECH MANAGEMENT OFFICE - LG Contracts (Innovation Implementation)",0,-T300*Distribution!$B$2)</f>
        <v>-12.112708880427519</v>
      </c>
      <c r="V300" s="2">
        <f>IF(C300="WMPC TECH MANAGEMENT OFFICE - LG Contracts (Innovation Implementation)",0,-SUM(T300:U300)*Distribution!$B$1)</f>
        <v>-4.3055505708844697</v>
      </c>
      <c r="W300" s="2">
        <f t="shared" si="9"/>
        <v>218.779971236601</v>
      </c>
    </row>
    <row r="301" spans="1:23" x14ac:dyDescent="0.25">
      <c r="A301">
        <v>3710</v>
      </c>
      <c r="B301" t="s">
        <v>78</v>
      </c>
      <c r="C301" t="s">
        <v>24</v>
      </c>
      <c r="D301" t="s">
        <v>79</v>
      </c>
      <c r="E301" t="s">
        <v>87</v>
      </c>
      <c r="F301" t="s">
        <v>88</v>
      </c>
      <c r="G301" t="s">
        <v>82</v>
      </c>
      <c r="H301" t="s">
        <v>40</v>
      </c>
      <c r="I301" s="1">
        <v>44875</v>
      </c>
      <c r="J301" t="s">
        <v>29</v>
      </c>
      <c r="K301">
        <v>9</v>
      </c>
      <c r="L301">
        <v>1</v>
      </c>
      <c r="O301" t="s">
        <v>30</v>
      </c>
      <c r="P301">
        <v>2022</v>
      </c>
      <c r="Q301">
        <v>59.736843933333297</v>
      </c>
      <c r="R301">
        <v>235.198230687913</v>
      </c>
      <c r="S301">
        <v>26.133136743101499</v>
      </c>
      <c r="T301">
        <f t="shared" si="8"/>
        <v>235.198230687913</v>
      </c>
      <c r="U301" s="2">
        <f>IF(C301="WMPC TECH MANAGEMENT OFFICE - LG Contracts (Innovation Implementation)",0,-T301*Distribution!$B$2)</f>
        <v>-12.112708880427519</v>
      </c>
      <c r="V301" s="2">
        <f>IF(C301="WMPC TECH MANAGEMENT OFFICE - LG Contracts (Innovation Implementation)",0,-SUM(T301:U301)*Distribution!$B$1)</f>
        <v>-4.3055505708844697</v>
      </c>
      <c r="W301" s="2">
        <f t="shared" si="9"/>
        <v>218.779971236601</v>
      </c>
    </row>
    <row r="302" spans="1:23" x14ac:dyDescent="0.25">
      <c r="A302">
        <v>3710</v>
      </c>
      <c r="B302" t="s">
        <v>78</v>
      </c>
      <c r="C302" t="s">
        <v>24</v>
      </c>
      <c r="D302" t="s">
        <v>79</v>
      </c>
      <c r="E302" t="s">
        <v>87</v>
      </c>
      <c r="F302" t="s">
        <v>88</v>
      </c>
      <c r="G302" t="s">
        <v>82</v>
      </c>
      <c r="H302" t="s">
        <v>40</v>
      </c>
      <c r="I302" s="1">
        <v>44873</v>
      </c>
      <c r="J302" t="s">
        <v>31</v>
      </c>
      <c r="K302">
        <v>9</v>
      </c>
      <c r="L302">
        <v>1</v>
      </c>
      <c r="O302" t="s">
        <v>30</v>
      </c>
      <c r="P302">
        <v>2022</v>
      </c>
      <c r="Q302">
        <v>59.736843933333297</v>
      </c>
      <c r="R302">
        <v>235.198230687913</v>
      </c>
      <c r="S302">
        <v>26.133136743101499</v>
      </c>
      <c r="T302">
        <f t="shared" si="8"/>
        <v>235.198230687913</v>
      </c>
      <c r="U302" s="2">
        <f>IF(C302="WMPC TECH MANAGEMENT OFFICE - LG Contracts (Innovation Implementation)",0,-T302*Distribution!$B$2)</f>
        <v>-12.112708880427519</v>
      </c>
      <c r="V302" s="2">
        <f>IF(C302="WMPC TECH MANAGEMENT OFFICE - LG Contracts (Innovation Implementation)",0,-SUM(T302:U302)*Distribution!$B$1)</f>
        <v>-4.3055505708844697</v>
      </c>
      <c r="W302" s="2">
        <f t="shared" si="9"/>
        <v>218.779971236601</v>
      </c>
    </row>
    <row r="303" spans="1:23" x14ac:dyDescent="0.25">
      <c r="A303">
        <v>3710</v>
      </c>
      <c r="B303" t="s">
        <v>78</v>
      </c>
      <c r="C303" t="s">
        <v>24</v>
      </c>
      <c r="D303" t="s">
        <v>79</v>
      </c>
      <c r="E303" t="s">
        <v>87</v>
      </c>
      <c r="F303" t="s">
        <v>88</v>
      </c>
      <c r="G303" t="s">
        <v>82</v>
      </c>
      <c r="H303" t="s">
        <v>40</v>
      </c>
      <c r="I303" s="1">
        <v>44874</v>
      </c>
      <c r="J303" t="s">
        <v>32</v>
      </c>
      <c r="K303">
        <v>9</v>
      </c>
      <c r="L303">
        <v>1</v>
      </c>
      <c r="O303" t="s">
        <v>30</v>
      </c>
      <c r="P303">
        <v>2022</v>
      </c>
      <c r="Q303">
        <v>59.736843933333297</v>
      </c>
      <c r="R303">
        <v>235.198230687913</v>
      </c>
      <c r="S303">
        <v>26.133136743101499</v>
      </c>
      <c r="T303">
        <f t="shared" si="8"/>
        <v>235.198230687913</v>
      </c>
      <c r="U303" s="2">
        <f>IF(C303="WMPC TECH MANAGEMENT OFFICE - LG Contracts (Innovation Implementation)",0,-T303*Distribution!$B$2)</f>
        <v>-12.112708880427519</v>
      </c>
      <c r="V303" s="2">
        <f>IF(C303="WMPC TECH MANAGEMENT OFFICE - LG Contracts (Innovation Implementation)",0,-SUM(T303:U303)*Distribution!$B$1)</f>
        <v>-4.3055505708844697</v>
      </c>
      <c r="W303" s="2">
        <f t="shared" si="9"/>
        <v>218.779971236601</v>
      </c>
    </row>
    <row r="304" spans="1:23" x14ac:dyDescent="0.25">
      <c r="A304">
        <v>3710</v>
      </c>
      <c r="B304" t="s">
        <v>78</v>
      </c>
      <c r="C304" t="s">
        <v>24</v>
      </c>
      <c r="D304" t="s">
        <v>79</v>
      </c>
      <c r="E304" t="s">
        <v>87</v>
      </c>
      <c r="F304" t="s">
        <v>88</v>
      </c>
      <c r="G304" t="s">
        <v>82</v>
      </c>
      <c r="H304" t="s">
        <v>40</v>
      </c>
      <c r="I304" s="1">
        <v>44882</v>
      </c>
      <c r="J304" t="s">
        <v>29</v>
      </c>
      <c r="K304">
        <v>9</v>
      </c>
      <c r="L304">
        <v>1</v>
      </c>
      <c r="O304" t="s">
        <v>30</v>
      </c>
      <c r="P304">
        <v>2022</v>
      </c>
      <c r="Q304">
        <v>59.736843933333297</v>
      </c>
      <c r="R304">
        <v>235.198230687913</v>
      </c>
      <c r="S304">
        <v>26.133136743101499</v>
      </c>
      <c r="T304">
        <f t="shared" si="8"/>
        <v>235.198230687913</v>
      </c>
      <c r="U304" s="2">
        <f>IF(C304="WMPC TECH MANAGEMENT OFFICE - LG Contracts (Innovation Implementation)",0,-T304*Distribution!$B$2)</f>
        <v>-12.112708880427519</v>
      </c>
      <c r="V304" s="2">
        <f>IF(C304="WMPC TECH MANAGEMENT OFFICE - LG Contracts (Innovation Implementation)",0,-SUM(T304:U304)*Distribution!$B$1)</f>
        <v>-4.3055505708844697</v>
      </c>
      <c r="W304" s="2">
        <f t="shared" si="9"/>
        <v>218.779971236601</v>
      </c>
    </row>
    <row r="305" spans="1:23" x14ac:dyDescent="0.25">
      <c r="A305">
        <v>3710</v>
      </c>
      <c r="B305" t="s">
        <v>78</v>
      </c>
      <c r="C305" t="s">
        <v>24</v>
      </c>
      <c r="D305" t="s">
        <v>79</v>
      </c>
      <c r="E305" t="s">
        <v>87</v>
      </c>
      <c r="F305" t="s">
        <v>88</v>
      </c>
      <c r="G305" t="s">
        <v>82</v>
      </c>
      <c r="H305" t="s">
        <v>40</v>
      </c>
      <c r="I305" s="1">
        <v>44879</v>
      </c>
      <c r="J305" t="s">
        <v>34</v>
      </c>
      <c r="K305">
        <v>9</v>
      </c>
      <c r="L305">
        <v>1</v>
      </c>
      <c r="O305" t="s">
        <v>30</v>
      </c>
      <c r="P305">
        <v>2022</v>
      </c>
      <c r="Q305">
        <v>59.736843933333297</v>
      </c>
      <c r="R305">
        <v>235.198230687913</v>
      </c>
      <c r="S305">
        <v>26.133136743101499</v>
      </c>
      <c r="T305">
        <f t="shared" si="8"/>
        <v>235.198230687913</v>
      </c>
      <c r="U305" s="2">
        <f>IF(C305="WMPC TECH MANAGEMENT OFFICE - LG Contracts (Innovation Implementation)",0,-T305*Distribution!$B$2)</f>
        <v>-12.112708880427519</v>
      </c>
      <c r="V305" s="2">
        <f>IF(C305="WMPC TECH MANAGEMENT OFFICE - LG Contracts (Innovation Implementation)",0,-SUM(T305:U305)*Distribution!$B$1)</f>
        <v>-4.3055505708844697</v>
      </c>
      <c r="W305" s="2">
        <f t="shared" si="9"/>
        <v>218.779971236601</v>
      </c>
    </row>
    <row r="306" spans="1:23" x14ac:dyDescent="0.25">
      <c r="A306">
        <v>3710</v>
      </c>
      <c r="B306" t="s">
        <v>78</v>
      </c>
      <c r="C306" t="s">
        <v>24</v>
      </c>
      <c r="D306" t="s">
        <v>79</v>
      </c>
      <c r="E306" t="s">
        <v>87</v>
      </c>
      <c r="F306" t="s">
        <v>88</v>
      </c>
      <c r="G306" t="s">
        <v>82</v>
      </c>
      <c r="H306" t="s">
        <v>40</v>
      </c>
      <c r="I306" s="1">
        <v>44880</v>
      </c>
      <c r="J306" t="s">
        <v>31</v>
      </c>
      <c r="K306">
        <v>9</v>
      </c>
      <c r="L306">
        <v>1</v>
      </c>
      <c r="O306" t="s">
        <v>30</v>
      </c>
      <c r="P306">
        <v>2022</v>
      </c>
      <c r="Q306">
        <v>59.736843933333297</v>
      </c>
      <c r="R306">
        <v>235.198230687913</v>
      </c>
      <c r="S306">
        <v>26.133136743101499</v>
      </c>
      <c r="T306">
        <f t="shared" si="8"/>
        <v>235.198230687913</v>
      </c>
      <c r="U306" s="2">
        <f>IF(C306="WMPC TECH MANAGEMENT OFFICE - LG Contracts (Innovation Implementation)",0,-T306*Distribution!$B$2)</f>
        <v>-12.112708880427519</v>
      </c>
      <c r="V306" s="2">
        <f>IF(C306="WMPC TECH MANAGEMENT OFFICE - LG Contracts (Innovation Implementation)",0,-SUM(T306:U306)*Distribution!$B$1)</f>
        <v>-4.3055505708844697</v>
      </c>
      <c r="W306" s="2">
        <f t="shared" si="9"/>
        <v>218.779971236601</v>
      </c>
    </row>
    <row r="307" spans="1:23" x14ac:dyDescent="0.25">
      <c r="A307">
        <v>3710</v>
      </c>
      <c r="B307" t="s">
        <v>78</v>
      </c>
      <c r="C307" t="s">
        <v>24</v>
      </c>
      <c r="D307" t="s">
        <v>79</v>
      </c>
      <c r="E307" t="s">
        <v>87</v>
      </c>
      <c r="F307" t="s">
        <v>88</v>
      </c>
      <c r="G307" t="s">
        <v>82</v>
      </c>
      <c r="H307" t="s">
        <v>40</v>
      </c>
      <c r="I307" s="1">
        <v>44883</v>
      </c>
      <c r="J307" t="s">
        <v>33</v>
      </c>
      <c r="K307">
        <v>9</v>
      </c>
      <c r="L307">
        <v>1</v>
      </c>
      <c r="O307" t="s">
        <v>30</v>
      </c>
      <c r="P307">
        <v>2022</v>
      </c>
      <c r="Q307">
        <v>59.736843933333297</v>
      </c>
      <c r="R307">
        <v>235.198230687913</v>
      </c>
      <c r="S307">
        <v>26.133136743101499</v>
      </c>
      <c r="T307">
        <f t="shared" si="8"/>
        <v>235.198230687913</v>
      </c>
      <c r="U307" s="2">
        <f>IF(C307="WMPC TECH MANAGEMENT OFFICE - LG Contracts (Innovation Implementation)",0,-T307*Distribution!$B$2)</f>
        <v>-12.112708880427519</v>
      </c>
      <c r="V307" s="2">
        <f>IF(C307="WMPC TECH MANAGEMENT OFFICE - LG Contracts (Innovation Implementation)",0,-SUM(T307:U307)*Distribution!$B$1)</f>
        <v>-4.3055505708844697</v>
      </c>
      <c r="W307" s="2">
        <f t="shared" si="9"/>
        <v>218.779971236601</v>
      </c>
    </row>
    <row r="308" spans="1:23" x14ac:dyDescent="0.25">
      <c r="A308">
        <v>3710</v>
      </c>
      <c r="B308" t="s">
        <v>78</v>
      </c>
      <c r="C308" t="s">
        <v>24</v>
      </c>
      <c r="D308" t="s">
        <v>79</v>
      </c>
      <c r="E308" t="s">
        <v>87</v>
      </c>
      <c r="F308" t="s">
        <v>88</v>
      </c>
      <c r="G308" t="s">
        <v>82</v>
      </c>
      <c r="H308" t="s">
        <v>40</v>
      </c>
      <c r="I308" s="1">
        <v>44881</v>
      </c>
      <c r="J308" t="s">
        <v>32</v>
      </c>
      <c r="K308">
        <v>9</v>
      </c>
      <c r="L308">
        <v>1</v>
      </c>
      <c r="O308" t="s">
        <v>30</v>
      </c>
      <c r="P308">
        <v>2022</v>
      </c>
      <c r="Q308">
        <v>59.736843933333297</v>
      </c>
      <c r="R308">
        <v>235.198230687913</v>
      </c>
      <c r="S308">
        <v>26.133136743101499</v>
      </c>
      <c r="T308">
        <f t="shared" si="8"/>
        <v>235.198230687913</v>
      </c>
      <c r="U308" s="2">
        <f>IF(C308="WMPC TECH MANAGEMENT OFFICE - LG Contracts (Innovation Implementation)",0,-T308*Distribution!$B$2)</f>
        <v>-12.112708880427519</v>
      </c>
      <c r="V308" s="2">
        <f>IF(C308="WMPC TECH MANAGEMENT OFFICE - LG Contracts (Innovation Implementation)",0,-SUM(T308:U308)*Distribution!$B$1)</f>
        <v>-4.3055505708844697</v>
      </c>
      <c r="W308" s="2">
        <f t="shared" si="9"/>
        <v>218.779971236601</v>
      </c>
    </row>
    <row r="309" spans="1:23" x14ac:dyDescent="0.25">
      <c r="A309">
        <v>3710</v>
      </c>
      <c r="B309" t="s">
        <v>78</v>
      </c>
      <c r="C309" t="s">
        <v>24</v>
      </c>
      <c r="D309" t="s">
        <v>79</v>
      </c>
      <c r="E309" t="s">
        <v>87</v>
      </c>
      <c r="F309" t="s">
        <v>88</v>
      </c>
      <c r="G309" t="s">
        <v>82</v>
      </c>
      <c r="H309" t="s">
        <v>40</v>
      </c>
      <c r="I309" s="1">
        <v>44888</v>
      </c>
      <c r="J309" t="s">
        <v>32</v>
      </c>
      <c r="K309">
        <v>9</v>
      </c>
      <c r="L309">
        <v>1</v>
      </c>
      <c r="O309" t="s">
        <v>30</v>
      </c>
      <c r="P309">
        <v>2022</v>
      </c>
      <c r="Q309">
        <v>59.736843933333297</v>
      </c>
      <c r="R309">
        <v>235.198230687913</v>
      </c>
      <c r="S309">
        <v>26.133136743101499</v>
      </c>
      <c r="T309">
        <f t="shared" si="8"/>
        <v>235.198230687913</v>
      </c>
      <c r="U309" s="2">
        <f>IF(C309="WMPC TECH MANAGEMENT OFFICE - LG Contracts (Innovation Implementation)",0,-T309*Distribution!$B$2)</f>
        <v>-12.112708880427519</v>
      </c>
      <c r="V309" s="2">
        <f>IF(C309="WMPC TECH MANAGEMENT OFFICE - LG Contracts (Innovation Implementation)",0,-SUM(T309:U309)*Distribution!$B$1)</f>
        <v>-4.3055505708844697</v>
      </c>
      <c r="W309" s="2">
        <f t="shared" si="9"/>
        <v>218.779971236601</v>
      </c>
    </row>
    <row r="310" spans="1:23" x14ac:dyDescent="0.25">
      <c r="A310">
        <v>3710</v>
      </c>
      <c r="B310" t="s">
        <v>78</v>
      </c>
      <c r="C310" t="s">
        <v>24</v>
      </c>
      <c r="D310" t="s">
        <v>79</v>
      </c>
      <c r="E310" t="s">
        <v>87</v>
      </c>
      <c r="F310" t="s">
        <v>88</v>
      </c>
      <c r="G310" t="s">
        <v>82</v>
      </c>
      <c r="H310" t="s">
        <v>40</v>
      </c>
      <c r="I310" s="1">
        <v>44886</v>
      </c>
      <c r="J310" t="s">
        <v>34</v>
      </c>
      <c r="K310">
        <v>9</v>
      </c>
      <c r="L310">
        <v>1</v>
      </c>
      <c r="O310" t="s">
        <v>30</v>
      </c>
      <c r="P310">
        <v>2022</v>
      </c>
      <c r="Q310">
        <v>59.736843933333297</v>
      </c>
      <c r="R310">
        <v>235.198230687913</v>
      </c>
      <c r="S310">
        <v>26.133136743101499</v>
      </c>
      <c r="T310">
        <f t="shared" si="8"/>
        <v>235.198230687913</v>
      </c>
      <c r="U310" s="2">
        <f>IF(C310="WMPC TECH MANAGEMENT OFFICE - LG Contracts (Innovation Implementation)",0,-T310*Distribution!$B$2)</f>
        <v>-12.112708880427519</v>
      </c>
      <c r="V310" s="2">
        <f>IF(C310="WMPC TECH MANAGEMENT OFFICE - LG Contracts (Innovation Implementation)",0,-SUM(T310:U310)*Distribution!$B$1)</f>
        <v>-4.3055505708844697</v>
      </c>
      <c r="W310" s="2">
        <f t="shared" si="9"/>
        <v>218.779971236601</v>
      </c>
    </row>
    <row r="311" spans="1:23" x14ac:dyDescent="0.25">
      <c r="A311">
        <v>3710</v>
      </c>
      <c r="B311" t="s">
        <v>78</v>
      </c>
      <c r="C311" t="s">
        <v>24</v>
      </c>
      <c r="D311" t="s">
        <v>79</v>
      </c>
      <c r="E311" t="s">
        <v>87</v>
      </c>
      <c r="F311" t="s">
        <v>88</v>
      </c>
      <c r="G311" t="s">
        <v>82</v>
      </c>
      <c r="H311" t="s">
        <v>40</v>
      </c>
      <c r="I311" s="1">
        <v>44889</v>
      </c>
      <c r="J311" t="s">
        <v>29</v>
      </c>
      <c r="K311">
        <v>9</v>
      </c>
      <c r="L311">
        <v>1</v>
      </c>
      <c r="O311" t="s">
        <v>30</v>
      </c>
      <c r="P311">
        <v>2022</v>
      </c>
      <c r="Q311">
        <v>59.736843933333297</v>
      </c>
      <c r="R311">
        <v>235.198230687913</v>
      </c>
      <c r="S311">
        <v>26.133136743101499</v>
      </c>
      <c r="T311">
        <f t="shared" si="8"/>
        <v>235.198230687913</v>
      </c>
      <c r="U311" s="2">
        <f>IF(C311="WMPC TECH MANAGEMENT OFFICE - LG Contracts (Innovation Implementation)",0,-T311*Distribution!$B$2)</f>
        <v>-12.112708880427519</v>
      </c>
      <c r="V311" s="2">
        <f>IF(C311="WMPC TECH MANAGEMENT OFFICE - LG Contracts (Innovation Implementation)",0,-SUM(T311:U311)*Distribution!$B$1)</f>
        <v>-4.3055505708844697</v>
      </c>
      <c r="W311" s="2">
        <f t="shared" si="9"/>
        <v>218.779971236601</v>
      </c>
    </row>
    <row r="312" spans="1:23" x14ac:dyDescent="0.25">
      <c r="A312">
        <v>3710</v>
      </c>
      <c r="B312" t="s">
        <v>78</v>
      </c>
      <c r="C312" t="s">
        <v>24</v>
      </c>
      <c r="D312" t="s">
        <v>79</v>
      </c>
      <c r="E312" t="s">
        <v>87</v>
      </c>
      <c r="F312" t="s">
        <v>88</v>
      </c>
      <c r="G312" t="s">
        <v>82</v>
      </c>
      <c r="H312" t="s">
        <v>40</v>
      </c>
      <c r="I312" s="1">
        <v>44887</v>
      </c>
      <c r="J312" t="s">
        <v>31</v>
      </c>
      <c r="K312">
        <v>9</v>
      </c>
      <c r="L312">
        <v>1</v>
      </c>
      <c r="O312" t="s">
        <v>30</v>
      </c>
      <c r="P312">
        <v>2022</v>
      </c>
      <c r="Q312">
        <v>59.736843933333297</v>
      </c>
      <c r="R312">
        <v>235.198230687913</v>
      </c>
      <c r="S312">
        <v>26.133136743101499</v>
      </c>
      <c r="T312">
        <f t="shared" si="8"/>
        <v>235.198230687913</v>
      </c>
      <c r="U312" s="2">
        <f>IF(C312="WMPC TECH MANAGEMENT OFFICE - LG Contracts (Innovation Implementation)",0,-T312*Distribution!$B$2)</f>
        <v>-12.112708880427519</v>
      </c>
      <c r="V312" s="2">
        <f>IF(C312="WMPC TECH MANAGEMENT OFFICE - LG Contracts (Innovation Implementation)",0,-SUM(T312:U312)*Distribution!$B$1)</f>
        <v>-4.3055505708844697</v>
      </c>
      <c r="W312" s="2">
        <f t="shared" si="9"/>
        <v>218.779971236601</v>
      </c>
    </row>
    <row r="313" spans="1:23" x14ac:dyDescent="0.25">
      <c r="A313">
        <v>3710</v>
      </c>
      <c r="B313" t="s">
        <v>78</v>
      </c>
      <c r="C313" t="s">
        <v>24</v>
      </c>
      <c r="D313" t="s">
        <v>89</v>
      </c>
      <c r="E313" t="s">
        <v>90</v>
      </c>
      <c r="F313" t="s">
        <v>91</v>
      </c>
      <c r="G313" t="s">
        <v>92</v>
      </c>
      <c r="H313" t="s">
        <v>48</v>
      </c>
      <c r="I313" s="1">
        <v>44873</v>
      </c>
      <c r="J313" t="s">
        <v>31</v>
      </c>
      <c r="K313">
        <v>8.4</v>
      </c>
      <c r="L313">
        <v>1</v>
      </c>
      <c r="O313" t="s">
        <v>30</v>
      </c>
      <c r="P313">
        <v>2022</v>
      </c>
      <c r="Q313">
        <v>59.736843933333297</v>
      </c>
      <c r="R313">
        <v>917</v>
      </c>
      <c r="S313">
        <v>109.166666666667</v>
      </c>
      <c r="T313">
        <f t="shared" si="8"/>
        <v>917</v>
      </c>
      <c r="U313" s="2">
        <f>IF(C313="WMPC TECH MANAGEMENT OFFICE - LG Contracts (Innovation Implementation)",0,-T313*Distribution!$B$2)</f>
        <v>-47.225499999999997</v>
      </c>
      <c r="V313" s="2">
        <f>IF(C313="WMPC TECH MANAGEMENT OFFICE - LG Contracts (Innovation Implementation)",0,-SUM(T313:U313)*Distribution!$B$1)</f>
        <v>-16.786647850000001</v>
      </c>
      <c r="W313" s="2">
        <f t="shared" si="9"/>
        <v>852.98785214999998</v>
      </c>
    </row>
    <row r="314" spans="1:23" x14ac:dyDescent="0.25">
      <c r="A314">
        <v>3710</v>
      </c>
      <c r="B314" t="s">
        <v>78</v>
      </c>
      <c r="C314" t="s">
        <v>24</v>
      </c>
      <c r="D314" t="s">
        <v>89</v>
      </c>
      <c r="E314" t="s">
        <v>90</v>
      </c>
      <c r="F314" t="s">
        <v>91</v>
      </c>
      <c r="G314" t="s">
        <v>92</v>
      </c>
      <c r="H314" t="s">
        <v>48</v>
      </c>
      <c r="I314" s="1">
        <v>44876</v>
      </c>
      <c r="J314" t="s">
        <v>33</v>
      </c>
      <c r="K314">
        <v>10.4</v>
      </c>
      <c r="L314">
        <v>1.2380952380952381</v>
      </c>
      <c r="O314" t="s">
        <v>30</v>
      </c>
      <c r="P314">
        <v>2022</v>
      </c>
      <c r="Q314">
        <v>59.736843933333297</v>
      </c>
      <c r="R314">
        <v>917</v>
      </c>
      <c r="S314">
        <v>109.166666666667</v>
      </c>
      <c r="T314">
        <f t="shared" si="8"/>
        <v>1135.3333333333335</v>
      </c>
      <c r="U314" s="2">
        <f>IF(C314="WMPC TECH MANAGEMENT OFFICE - LG Contracts (Innovation Implementation)",0,-T314*Distribution!$B$2)</f>
        <v>-58.469666666666669</v>
      </c>
      <c r="V314" s="2">
        <f>IF(C314="WMPC TECH MANAGEMENT OFFICE - LG Contracts (Innovation Implementation)",0,-SUM(T314:U314)*Distribution!$B$1)</f>
        <v>-20.783468766666672</v>
      </c>
      <c r="W314" s="2">
        <f t="shared" si="9"/>
        <v>1056.0801979000003</v>
      </c>
    </row>
    <row r="315" spans="1:23" x14ac:dyDescent="0.25">
      <c r="A315">
        <v>3710</v>
      </c>
      <c r="B315" t="s">
        <v>78</v>
      </c>
      <c r="C315" t="s">
        <v>24</v>
      </c>
      <c r="D315" t="s">
        <v>89</v>
      </c>
      <c r="E315" t="s">
        <v>90</v>
      </c>
      <c r="F315" t="s">
        <v>91</v>
      </c>
      <c r="G315" t="s">
        <v>92</v>
      </c>
      <c r="H315" t="s">
        <v>48</v>
      </c>
      <c r="I315" s="1">
        <v>44875</v>
      </c>
      <c r="J315" t="s">
        <v>29</v>
      </c>
      <c r="K315">
        <v>10.4</v>
      </c>
      <c r="L315">
        <v>1.2380952380952381</v>
      </c>
      <c r="O315" t="s">
        <v>30</v>
      </c>
      <c r="P315">
        <v>2022</v>
      </c>
      <c r="Q315">
        <v>59.736843933333297</v>
      </c>
      <c r="R315">
        <v>917</v>
      </c>
      <c r="S315">
        <v>109.166666666667</v>
      </c>
      <c r="T315">
        <f t="shared" si="8"/>
        <v>1135.3333333333335</v>
      </c>
      <c r="U315" s="2">
        <f>IF(C315="WMPC TECH MANAGEMENT OFFICE - LG Contracts (Innovation Implementation)",0,-T315*Distribution!$B$2)</f>
        <v>-58.469666666666669</v>
      </c>
      <c r="V315" s="2">
        <f>IF(C315="WMPC TECH MANAGEMENT OFFICE - LG Contracts (Innovation Implementation)",0,-SUM(T315:U315)*Distribution!$B$1)</f>
        <v>-20.783468766666672</v>
      </c>
      <c r="W315" s="2">
        <f t="shared" si="9"/>
        <v>1056.0801979000003</v>
      </c>
    </row>
    <row r="316" spans="1:23" x14ac:dyDescent="0.25">
      <c r="A316">
        <v>3710</v>
      </c>
      <c r="B316" t="s">
        <v>78</v>
      </c>
      <c r="C316" t="s">
        <v>24</v>
      </c>
      <c r="D316" t="s">
        <v>89</v>
      </c>
      <c r="E316" t="s">
        <v>90</v>
      </c>
      <c r="F316" t="s">
        <v>91</v>
      </c>
      <c r="G316" t="s">
        <v>92</v>
      </c>
      <c r="H316" t="s">
        <v>48</v>
      </c>
      <c r="I316" s="1">
        <v>44874</v>
      </c>
      <c r="J316" t="s">
        <v>32</v>
      </c>
      <c r="K316">
        <v>8.4</v>
      </c>
      <c r="L316">
        <v>1</v>
      </c>
      <c r="O316" t="s">
        <v>30</v>
      </c>
      <c r="P316">
        <v>2022</v>
      </c>
      <c r="Q316">
        <v>59.736843933333297</v>
      </c>
      <c r="R316">
        <v>917</v>
      </c>
      <c r="S316">
        <v>109.166666666667</v>
      </c>
      <c r="T316">
        <f t="shared" si="8"/>
        <v>917</v>
      </c>
      <c r="U316" s="2">
        <f>IF(C316="WMPC TECH MANAGEMENT OFFICE - LG Contracts (Innovation Implementation)",0,-T316*Distribution!$B$2)</f>
        <v>-47.225499999999997</v>
      </c>
      <c r="V316" s="2">
        <f>IF(C316="WMPC TECH MANAGEMENT OFFICE - LG Contracts (Innovation Implementation)",0,-SUM(T316:U316)*Distribution!$B$1)</f>
        <v>-16.786647850000001</v>
      </c>
      <c r="W316" s="2">
        <f t="shared" si="9"/>
        <v>852.98785214999998</v>
      </c>
    </row>
    <row r="317" spans="1:23" x14ac:dyDescent="0.25">
      <c r="A317">
        <v>3710</v>
      </c>
      <c r="B317" t="s">
        <v>78</v>
      </c>
      <c r="C317" t="s">
        <v>24</v>
      </c>
      <c r="D317" t="s">
        <v>89</v>
      </c>
      <c r="E317" t="s">
        <v>90</v>
      </c>
      <c r="F317" t="s">
        <v>91</v>
      </c>
      <c r="G317" t="s">
        <v>92</v>
      </c>
      <c r="H317" t="s">
        <v>48</v>
      </c>
      <c r="I317" s="1">
        <v>44872</v>
      </c>
      <c r="J317" t="s">
        <v>34</v>
      </c>
      <c r="K317">
        <v>10.4</v>
      </c>
      <c r="L317">
        <v>1.2380952380952381</v>
      </c>
      <c r="O317" t="s">
        <v>30</v>
      </c>
      <c r="P317">
        <v>2022</v>
      </c>
      <c r="Q317">
        <v>59.736843933333297</v>
      </c>
      <c r="R317">
        <v>917</v>
      </c>
      <c r="S317">
        <v>109.166666666667</v>
      </c>
      <c r="T317">
        <f t="shared" si="8"/>
        <v>1135.3333333333335</v>
      </c>
      <c r="U317" s="2">
        <f>IF(C317="WMPC TECH MANAGEMENT OFFICE - LG Contracts (Innovation Implementation)",0,-T317*Distribution!$B$2)</f>
        <v>-58.469666666666669</v>
      </c>
      <c r="V317" s="2">
        <f>IF(C317="WMPC TECH MANAGEMENT OFFICE - LG Contracts (Innovation Implementation)",0,-SUM(T317:U317)*Distribution!$B$1)</f>
        <v>-20.783468766666672</v>
      </c>
      <c r="W317" s="2">
        <f t="shared" si="9"/>
        <v>1056.0801979000003</v>
      </c>
    </row>
    <row r="318" spans="1:23" x14ac:dyDescent="0.25">
      <c r="A318">
        <v>3710</v>
      </c>
      <c r="B318" t="s">
        <v>78</v>
      </c>
      <c r="C318" t="s">
        <v>24</v>
      </c>
      <c r="D318" t="s">
        <v>89</v>
      </c>
      <c r="E318" t="s">
        <v>93</v>
      </c>
      <c r="F318" t="s">
        <v>94</v>
      </c>
      <c r="G318" t="s">
        <v>92</v>
      </c>
      <c r="H318" t="s">
        <v>40</v>
      </c>
      <c r="I318" s="1">
        <v>44868</v>
      </c>
      <c r="J318" t="s">
        <v>29</v>
      </c>
      <c r="K318">
        <v>9</v>
      </c>
      <c r="L318">
        <v>1</v>
      </c>
      <c r="O318" t="s">
        <v>30</v>
      </c>
      <c r="P318">
        <v>2022</v>
      </c>
      <c r="Q318">
        <v>59.736843933333297</v>
      </c>
      <c r="R318">
        <v>224.16651296383299</v>
      </c>
      <c r="S318">
        <v>24.907390329314701</v>
      </c>
      <c r="T318">
        <f t="shared" si="8"/>
        <v>224.16651296383299</v>
      </c>
      <c r="U318" s="2">
        <f>IF(C318="WMPC TECH MANAGEMENT OFFICE - LG Contracts (Innovation Implementation)",0,-T318*Distribution!$B$2)</f>
        <v>-11.544575417637398</v>
      </c>
      <c r="V318" s="2">
        <f>IF(C318="WMPC TECH MANAGEMENT OFFICE - LG Contracts (Innovation Implementation)",0,-SUM(T318:U318)*Distribution!$B$1)</f>
        <v>-4.1036033946415751</v>
      </c>
      <c r="W318" s="2">
        <f t="shared" si="9"/>
        <v>208.51833415155403</v>
      </c>
    </row>
    <row r="319" spans="1:23" x14ac:dyDescent="0.25">
      <c r="A319">
        <v>3710</v>
      </c>
      <c r="B319" t="s">
        <v>78</v>
      </c>
      <c r="C319" t="s">
        <v>24</v>
      </c>
      <c r="D319" t="s">
        <v>89</v>
      </c>
      <c r="E319" t="s">
        <v>93</v>
      </c>
      <c r="F319" t="s">
        <v>94</v>
      </c>
      <c r="G319" t="s">
        <v>92</v>
      </c>
      <c r="H319" t="s">
        <v>40</v>
      </c>
      <c r="I319" s="1">
        <v>44866</v>
      </c>
      <c r="J319" t="s">
        <v>31</v>
      </c>
      <c r="K319">
        <v>9</v>
      </c>
      <c r="L319">
        <v>1</v>
      </c>
      <c r="O319" t="s">
        <v>30</v>
      </c>
      <c r="P319">
        <v>2022</v>
      </c>
      <c r="Q319">
        <v>59.736843933333297</v>
      </c>
      <c r="R319">
        <v>224.16651296383299</v>
      </c>
      <c r="S319">
        <v>24.907390329314701</v>
      </c>
      <c r="T319">
        <f t="shared" si="8"/>
        <v>224.16651296383299</v>
      </c>
      <c r="U319" s="2">
        <f>IF(C319="WMPC TECH MANAGEMENT OFFICE - LG Contracts (Innovation Implementation)",0,-T319*Distribution!$B$2)</f>
        <v>-11.544575417637398</v>
      </c>
      <c r="V319" s="2">
        <f>IF(C319="WMPC TECH MANAGEMENT OFFICE - LG Contracts (Innovation Implementation)",0,-SUM(T319:U319)*Distribution!$B$1)</f>
        <v>-4.1036033946415751</v>
      </c>
      <c r="W319" s="2">
        <f t="shared" si="9"/>
        <v>208.51833415155403</v>
      </c>
    </row>
    <row r="320" spans="1:23" x14ac:dyDescent="0.25">
      <c r="A320">
        <v>3710</v>
      </c>
      <c r="B320" t="s">
        <v>78</v>
      </c>
      <c r="C320" t="s">
        <v>24</v>
      </c>
      <c r="D320" t="s">
        <v>89</v>
      </c>
      <c r="E320" t="s">
        <v>93</v>
      </c>
      <c r="F320" t="s">
        <v>94</v>
      </c>
      <c r="G320" t="s">
        <v>92</v>
      </c>
      <c r="H320" t="s">
        <v>40</v>
      </c>
      <c r="I320" s="1">
        <v>44867</v>
      </c>
      <c r="J320" t="s">
        <v>32</v>
      </c>
      <c r="K320">
        <v>9</v>
      </c>
      <c r="L320">
        <v>1</v>
      </c>
      <c r="O320" t="s">
        <v>30</v>
      </c>
      <c r="P320">
        <v>2022</v>
      </c>
      <c r="Q320">
        <v>59.736843933333297</v>
      </c>
      <c r="R320">
        <v>224.16651296383299</v>
      </c>
      <c r="S320">
        <v>24.907390329314701</v>
      </c>
      <c r="T320">
        <f t="shared" si="8"/>
        <v>224.16651296383299</v>
      </c>
      <c r="U320" s="2">
        <f>IF(C320="WMPC TECH MANAGEMENT OFFICE - LG Contracts (Innovation Implementation)",0,-T320*Distribution!$B$2)</f>
        <v>-11.544575417637398</v>
      </c>
      <c r="V320" s="2">
        <f>IF(C320="WMPC TECH MANAGEMENT OFFICE - LG Contracts (Innovation Implementation)",0,-SUM(T320:U320)*Distribution!$B$1)</f>
        <v>-4.1036033946415751</v>
      </c>
      <c r="W320" s="2">
        <f t="shared" si="9"/>
        <v>208.51833415155403</v>
      </c>
    </row>
    <row r="321" spans="1:23" x14ac:dyDescent="0.25">
      <c r="A321">
        <v>3710</v>
      </c>
      <c r="B321" t="s">
        <v>78</v>
      </c>
      <c r="C321" t="s">
        <v>24</v>
      </c>
      <c r="D321" t="s">
        <v>89</v>
      </c>
      <c r="E321" t="s">
        <v>95</v>
      </c>
      <c r="F321" t="s">
        <v>96</v>
      </c>
      <c r="G321" t="s">
        <v>92</v>
      </c>
      <c r="H321" t="s">
        <v>40</v>
      </c>
      <c r="I321" s="1">
        <v>44869</v>
      </c>
      <c r="J321" t="s">
        <v>33</v>
      </c>
      <c r="K321">
        <v>9</v>
      </c>
      <c r="L321">
        <v>1</v>
      </c>
      <c r="O321" t="s">
        <v>30</v>
      </c>
      <c r="P321">
        <v>2022</v>
      </c>
      <c r="Q321">
        <v>59.736843933333297</v>
      </c>
      <c r="R321">
        <v>224.16651296383299</v>
      </c>
      <c r="S321">
        <v>24.907390329314701</v>
      </c>
      <c r="T321">
        <f t="shared" si="8"/>
        <v>224.16651296383299</v>
      </c>
      <c r="U321" s="2">
        <f>IF(C321="WMPC TECH MANAGEMENT OFFICE - LG Contracts (Innovation Implementation)",0,-T321*Distribution!$B$2)</f>
        <v>-11.544575417637398</v>
      </c>
      <c r="V321" s="2">
        <f>IF(C321="WMPC TECH MANAGEMENT OFFICE - LG Contracts (Innovation Implementation)",0,-SUM(T321:U321)*Distribution!$B$1)</f>
        <v>-4.1036033946415751</v>
      </c>
      <c r="W321" s="2">
        <f t="shared" si="9"/>
        <v>208.51833415155403</v>
      </c>
    </row>
    <row r="322" spans="1:23" x14ac:dyDescent="0.25">
      <c r="A322">
        <v>3710</v>
      </c>
      <c r="B322" t="s">
        <v>78</v>
      </c>
      <c r="C322" t="s">
        <v>24</v>
      </c>
      <c r="D322" t="s">
        <v>89</v>
      </c>
      <c r="E322" t="s">
        <v>95</v>
      </c>
      <c r="F322" t="s">
        <v>96</v>
      </c>
      <c r="G322" t="s">
        <v>92</v>
      </c>
      <c r="H322" t="s">
        <v>40</v>
      </c>
      <c r="I322" s="1">
        <v>44868</v>
      </c>
      <c r="J322" t="s">
        <v>29</v>
      </c>
      <c r="K322">
        <v>9</v>
      </c>
      <c r="L322">
        <v>1</v>
      </c>
      <c r="O322" t="s">
        <v>30</v>
      </c>
      <c r="P322">
        <v>2022</v>
      </c>
      <c r="Q322">
        <v>59.736843933333297</v>
      </c>
      <c r="R322">
        <v>224.16651296383299</v>
      </c>
      <c r="S322">
        <v>24.907390329314701</v>
      </c>
      <c r="T322">
        <f t="shared" si="8"/>
        <v>224.16651296383299</v>
      </c>
      <c r="U322" s="2">
        <f>IF(C322="WMPC TECH MANAGEMENT OFFICE - LG Contracts (Innovation Implementation)",0,-T322*Distribution!$B$2)</f>
        <v>-11.544575417637398</v>
      </c>
      <c r="V322" s="2">
        <f>IF(C322="WMPC TECH MANAGEMENT OFFICE - LG Contracts (Innovation Implementation)",0,-SUM(T322:U322)*Distribution!$B$1)</f>
        <v>-4.1036033946415751</v>
      </c>
      <c r="W322" s="2">
        <f t="shared" si="9"/>
        <v>208.51833415155403</v>
      </c>
    </row>
    <row r="323" spans="1:23" x14ac:dyDescent="0.25">
      <c r="A323">
        <v>3710</v>
      </c>
      <c r="B323" t="s">
        <v>78</v>
      </c>
      <c r="C323" t="s">
        <v>24</v>
      </c>
      <c r="D323" t="s">
        <v>89</v>
      </c>
      <c r="E323" t="s">
        <v>95</v>
      </c>
      <c r="F323" t="s">
        <v>96</v>
      </c>
      <c r="G323" t="s">
        <v>92</v>
      </c>
      <c r="H323" t="s">
        <v>40</v>
      </c>
      <c r="I323" s="1">
        <v>44867</v>
      </c>
      <c r="J323" t="s">
        <v>32</v>
      </c>
      <c r="K323">
        <v>9</v>
      </c>
      <c r="L323">
        <v>1</v>
      </c>
      <c r="O323" t="s">
        <v>30</v>
      </c>
      <c r="P323">
        <v>2022</v>
      </c>
      <c r="Q323">
        <v>59.736843933333297</v>
      </c>
      <c r="R323">
        <v>224.16651296383299</v>
      </c>
      <c r="S323">
        <v>24.907390329314701</v>
      </c>
      <c r="T323">
        <f t="shared" ref="T323:T386" si="10">R323*L323</f>
        <v>224.16651296383299</v>
      </c>
      <c r="U323" s="2">
        <f>IF(C323="WMPC TECH MANAGEMENT OFFICE - LG Contracts (Innovation Implementation)",0,-T323*Distribution!$B$2)</f>
        <v>-11.544575417637398</v>
      </c>
      <c r="V323" s="2">
        <f>IF(C323="WMPC TECH MANAGEMENT OFFICE - LG Contracts (Innovation Implementation)",0,-SUM(T323:U323)*Distribution!$B$1)</f>
        <v>-4.1036033946415751</v>
      </c>
      <c r="W323" s="2">
        <f t="shared" ref="W323:W386" si="11">SUM(T323:V323)</f>
        <v>208.51833415155403</v>
      </c>
    </row>
    <row r="324" spans="1:23" x14ac:dyDescent="0.25">
      <c r="A324">
        <v>3710</v>
      </c>
      <c r="B324" t="s">
        <v>78</v>
      </c>
      <c r="C324" t="s">
        <v>24</v>
      </c>
      <c r="D324" t="s">
        <v>89</v>
      </c>
      <c r="E324" t="s">
        <v>95</v>
      </c>
      <c r="F324" t="s">
        <v>96</v>
      </c>
      <c r="G324" t="s">
        <v>92</v>
      </c>
      <c r="H324" t="s">
        <v>40</v>
      </c>
      <c r="I324" s="1">
        <v>44874</v>
      </c>
      <c r="J324" t="s">
        <v>32</v>
      </c>
      <c r="K324">
        <v>9</v>
      </c>
      <c r="L324">
        <v>1</v>
      </c>
      <c r="O324" t="s">
        <v>30</v>
      </c>
      <c r="P324">
        <v>2022</v>
      </c>
      <c r="Q324">
        <v>59.736843933333297</v>
      </c>
      <c r="R324">
        <v>224.16651296383299</v>
      </c>
      <c r="S324">
        <v>24.907390329314701</v>
      </c>
      <c r="T324">
        <f t="shared" si="10"/>
        <v>224.16651296383299</v>
      </c>
      <c r="U324" s="2">
        <f>IF(C324="WMPC TECH MANAGEMENT OFFICE - LG Contracts (Innovation Implementation)",0,-T324*Distribution!$B$2)</f>
        <v>-11.544575417637398</v>
      </c>
      <c r="V324" s="2">
        <f>IF(C324="WMPC TECH MANAGEMENT OFFICE - LG Contracts (Innovation Implementation)",0,-SUM(T324:U324)*Distribution!$B$1)</f>
        <v>-4.1036033946415751</v>
      </c>
      <c r="W324" s="2">
        <f t="shared" si="11"/>
        <v>208.51833415155403</v>
      </c>
    </row>
    <row r="325" spans="1:23" x14ac:dyDescent="0.25">
      <c r="A325">
        <v>3710</v>
      </c>
      <c r="B325" t="s">
        <v>78</v>
      </c>
      <c r="C325" t="s">
        <v>24</v>
      </c>
      <c r="D325" t="s">
        <v>89</v>
      </c>
      <c r="E325" t="s">
        <v>95</v>
      </c>
      <c r="F325" t="s">
        <v>96</v>
      </c>
      <c r="G325" t="s">
        <v>92</v>
      </c>
      <c r="H325" t="s">
        <v>40</v>
      </c>
      <c r="I325" s="1">
        <v>44876</v>
      </c>
      <c r="J325" t="s">
        <v>33</v>
      </c>
      <c r="K325">
        <v>9</v>
      </c>
      <c r="L325">
        <v>1</v>
      </c>
      <c r="O325" t="s">
        <v>30</v>
      </c>
      <c r="P325">
        <v>2022</v>
      </c>
      <c r="Q325">
        <v>59.736843933333297</v>
      </c>
      <c r="R325">
        <v>224.16651296383299</v>
      </c>
      <c r="S325">
        <v>24.907390329314701</v>
      </c>
      <c r="T325">
        <f t="shared" si="10"/>
        <v>224.16651296383299</v>
      </c>
      <c r="U325" s="2">
        <f>IF(C325="WMPC TECH MANAGEMENT OFFICE - LG Contracts (Innovation Implementation)",0,-T325*Distribution!$B$2)</f>
        <v>-11.544575417637398</v>
      </c>
      <c r="V325" s="2">
        <f>IF(C325="WMPC TECH MANAGEMENT OFFICE - LG Contracts (Innovation Implementation)",0,-SUM(T325:U325)*Distribution!$B$1)</f>
        <v>-4.1036033946415751</v>
      </c>
      <c r="W325" s="2">
        <f t="shared" si="11"/>
        <v>208.51833415155403</v>
      </c>
    </row>
    <row r="326" spans="1:23" x14ac:dyDescent="0.25">
      <c r="A326">
        <v>3710</v>
      </c>
      <c r="B326" t="s">
        <v>78</v>
      </c>
      <c r="C326" t="s">
        <v>24</v>
      </c>
      <c r="D326" t="s">
        <v>89</v>
      </c>
      <c r="E326" t="s">
        <v>95</v>
      </c>
      <c r="F326" t="s">
        <v>96</v>
      </c>
      <c r="G326" t="s">
        <v>92</v>
      </c>
      <c r="H326" t="s">
        <v>40</v>
      </c>
      <c r="I326" s="1">
        <v>44873</v>
      </c>
      <c r="J326" t="s">
        <v>31</v>
      </c>
      <c r="K326">
        <v>9</v>
      </c>
      <c r="L326">
        <v>1</v>
      </c>
      <c r="O326" t="s">
        <v>30</v>
      </c>
      <c r="P326">
        <v>2022</v>
      </c>
      <c r="Q326">
        <v>59.736843933333297</v>
      </c>
      <c r="R326">
        <v>224.16651296383299</v>
      </c>
      <c r="S326">
        <v>24.907390329314701</v>
      </c>
      <c r="T326">
        <f t="shared" si="10"/>
        <v>224.16651296383299</v>
      </c>
      <c r="U326" s="2">
        <f>IF(C326="WMPC TECH MANAGEMENT OFFICE - LG Contracts (Innovation Implementation)",0,-T326*Distribution!$B$2)</f>
        <v>-11.544575417637398</v>
      </c>
      <c r="V326" s="2">
        <f>IF(C326="WMPC TECH MANAGEMENT OFFICE - LG Contracts (Innovation Implementation)",0,-SUM(T326:U326)*Distribution!$B$1)</f>
        <v>-4.1036033946415751</v>
      </c>
      <c r="W326" s="2">
        <f t="shared" si="11"/>
        <v>208.51833415155403</v>
      </c>
    </row>
    <row r="327" spans="1:23" x14ac:dyDescent="0.25">
      <c r="A327">
        <v>3710</v>
      </c>
      <c r="B327" t="s">
        <v>78</v>
      </c>
      <c r="C327" t="s">
        <v>24</v>
      </c>
      <c r="D327" t="s">
        <v>89</v>
      </c>
      <c r="E327" t="s">
        <v>95</v>
      </c>
      <c r="F327" t="s">
        <v>96</v>
      </c>
      <c r="G327" t="s">
        <v>92</v>
      </c>
      <c r="H327" t="s">
        <v>40</v>
      </c>
      <c r="I327" s="1">
        <v>44875</v>
      </c>
      <c r="J327" t="s">
        <v>29</v>
      </c>
      <c r="K327">
        <v>9</v>
      </c>
      <c r="L327">
        <v>1</v>
      </c>
      <c r="O327" t="s">
        <v>30</v>
      </c>
      <c r="P327">
        <v>2022</v>
      </c>
      <c r="Q327">
        <v>59.736843933333297</v>
      </c>
      <c r="R327">
        <v>224.16651296383299</v>
      </c>
      <c r="S327">
        <v>24.907390329314701</v>
      </c>
      <c r="T327">
        <f t="shared" si="10"/>
        <v>224.16651296383299</v>
      </c>
      <c r="U327" s="2">
        <f>IF(C327="WMPC TECH MANAGEMENT OFFICE - LG Contracts (Innovation Implementation)",0,-T327*Distribution!$B$2)</f>
        <v>-11.544575417637398</v>
      </c>
      <c r="V327" s="2">
        <f>IF(C327="WMPC TECH MANAGEMENT OFFICE - LG Contracts (Innovation Implementation)",0,-SUM(T327:U327)*Distribution!$B$1)</f>
        <v>-4.1036033946415751</v>
      </c>
      <c r="W327" s="2">
        <f t="shared" si="11"/>
        <v>208.51833415155403</v>
      </c>
    </row>
    <row r="328" spans="1:23" x14ac:dyDescent="0.25">
      <c r="A328">
        <v>3710</v>
      </c>
      <c r="B328" t="s">
        <v>78</v>
      </c>
      <c r="C328" t="s">
        <v>24</v>
      </c>
      <c r="D328" t="s">
        <v>89</v>
      </c>
      <c r="E328" t="s">
        <v>95</v>
      </c>
      <c r="F328" t="s">
        <v>96</v>
      </c>
      <c r="G328" t="s">
        <v>92</v>
      </c>
      <c r="H328" t="s">
        <v>40</v>
      </c>
      <c r="I328" s="1">
        <v>44872</v>
      </c>
      <c r="J328" t="s">
        <v>34</v>
      </c>
      <c r="K328">
        <v>9</v>
      </c>
      <c r="L328">
        <v>1</v>
      </c>
      <c r="O328" t="s">
        <v>30</v>
      </c>
      <c r="P328">
        <v>2022</v>
      </c>
      <c r="Q328">
        <v>59.736843933333297</v>
      </c>
      <c r="R328">
        <v>224.16651296383299</v>
      </c>
      <c r="S328">
        <v>24.907390329314701</v>
      </c>
      <c r="T328">
        <f t="shared" si="10"/>
        <v>224.16651296383299</v>
      </c>
      <c r="U328" s="2">
        <f>IF(C328="WMPC TECH MANAGEMENT OFFICE - LG Contracts (Innovation Implementation)",0,-T328*Distribution!$B$2)</f>
        <v>-11.544575417637398</v>
      </c>
      <c r="V328" s="2">
        <f>IF(C328="WMPC TECH MANAGEMENT OFFICE - LG Contracts (Innovation Implementation)",0,-SUM(T328:U328)*Distribution!$B$1)</f>
        <v>-4.1036033946415751</v>
      </c>
      <c r="W328" s="2">
        <f t="shared" si="11"/>
        <v>208.51833415155403</v>
      </c>
    </row>
    <row r="329" spans="1:23" x14ac:dyDescent="0.25">
      <c r="A329">
        <v>3710</v>
      </c>
      <c r="B329" t="s">
        <v>78</v>
      </c>
      <c r="C329" t="s">
        <v>24</v>
      </c>
      <c r="D329" t="s">
        <v>89</v>
      </c>
      <c r="E329" t="s">
        <v>95</v>
      </c>
      <c r="F329" t="s">
        <v>96</v>
      </c>
      <c r="G329" t="s">
        <v>92</v>
      </c>
      <c r="H329" t="s">
        <v>40</v>
      </c>
      <c r="I329" s="1">
        <v>44888</v>
      </c>
      <c r="J329" t="s">
        <v>32</v>
      </c>
      <c r="K329">
        <v>9</v>
      </c>
      <c r="L329">
        <v>1</v>
      </c>
      <c r="O329" t="s">
        <v>30</v>
      </c>
      <c r="P329">
        <v>2022</v>
      </c>
      <c r="Q329">
        <v>59.736843933333297</v>
      </c>
      <c r="R329">
        <v>224.16651296383299</v>
      </c>
      <c r="S329">
        <v>24.907390329314701</v>
      </c>
      <c r="T329">
        <f t="shared" si="10"/>
        <v>224.16651296383299</v>
      </c>
      <c r="U329" s="2">
        <f>IF(C329="WMPC TECH MANAGEMENT OFFICE - LG Contracts (Innovation Implementation)",0,-T329*Distribution!$B$2)</f>
        <v>-11.544575417637398</v>
      </c>
      <c r="V329" s="2">
        <f>IF(C329="WMPC TECH MANAGEMENT OFFICE - LG Contracts (Innovation Implementation)",0,-SUM(T329:U329)*Distribution!$B$1)</f>
        <v>-4.1036033946415751</v>
      </c>
      <c r="W329" s="2">
        <f t="shared" si="11"/>
        <v>208.51833415155403</v>
      </c>
    </row>
    <row r="330" spans="1:23" x14ac:dyDescent="0.25">
      <c r="A330">
        <v>3710</v>
      </c>
      <c r="B330" t="s">
        <v>78</v>
      </c>
      <c r="C330" t="s">
        <v>24</v>
      </c>
      <c r="D330" t="s">
        <v>89</v>
      </c>
      <c r="E330" t="s">
        <v>95</v>
      </c>
      <c r="F330" t="s">
        <v>96</v>
      </c>
      <c r="G330" t="s">
        <v>92</v>
      </c>
      <c r="H330" t="s">
        <v>40</v>
      </c>
      <c r="I330" s="1">
        <v>44889</v>
      </c>
      <c r="J330" t="s">
        <v>29</v>
      </c>
      <c r="K330">
        <v>9</v>
      </c>
      <c r="L330">
        <v>1</v>
      </c>
      <c r="O330" t="s">
        <v>30</v>
      </c>
      <c r="P330">
        <v>2022</v>
      </c>
      <c r="Q330">
        <v>59.736843933333297</v>
      </c>
      <c r="R330">
        <v>224.16651296383299</v>
      </c>
      <c r="S330">
        <v>24.907390329314701</v>
      </c>
      <c r="T330">
        <f t="shared" si="10"/>
        <v>224.16651296383299</v>
      </c>
      <c r="U330" s="2">
        <f>IF(C330="WMPC TECH MANAGEMENT OFFICE - LG Contracts (Innovation Implementation)",0,-T330*Distribution!$B$2)</f>
        <v>-11.544575417637398</v>
      </c>
      <c r="V330" s="2">
        <f>IF(C330="WMPC TECH MANAGEMENT OFFICE - LG Contracts (Innovation Implementation)",0,-SUM(T330:U330)*Distribution!$B$1)</f>
        <v>-4.1036033946415751</v>
      </c>
      <c r="W330" s="2">
        <f t="shared" si="11"/>
        <v>208.51833415155403</v>
      </c>
    </row>
    <row r="331" spans="1:23" x14ac:dyDescent="0.25">
      <c r="A331">
        <v>3710</v>
      </c>
      <c r="B331" t="s">
        <v>78</v>
      </c>
      <c r="C331" t="s">
        <v>24</v>
      </c>
      <c r="D331" t="s">
        <v>89</v>
      </c>
      <c r="E331" t="s">
        <v>95</v>
      </c>
      <c r="F331" t="s">
        <v>96</v>
      </c>
      <c r="G331" t="s">
        <v>92</v>
      </c>
      <c r="H331" t="s">
        <v>40</v>
      </c>
      <c r="I331" s="1">
        <v>44890</v>
      </c>
      <c r="J331" t="s">
        <v>33</v>
      </c>
      <c r="K331">
        <v>9</v>
      </c>
      <c r="L331">
        <v>1</v>
      </c>
      <c r="O331" t="s">
        <v>30</v>
      </c>
      <c r="P331">
        <v>2022</v>
      </c>
      <c r="Q331">
        <v>59.736843933333297</v>
      </c>
      <c r="R331">
        <v>224.16651296383299</v>
      </c>
      <c r="S331">
        <v>24.907390329314701</v>
      </c>
      <c r="T331">
        <f t="shared" si="10"/>
        <v>224.16651296383299</v>
      </c>
      <c r="U331" s="2">
        <f>IF(C331="WMPC TECH MANAGEMENT OFFICE - LG Contracts (Innovation Implementation)",0,-T331*Distribution!$B$2)</f>
        <v>-11.544575417637398</v>
      </c>
      <c r="V331" s="2">
        <f>IF(C331="WMPC TECH MANAGEMENT OFFICE - LG Contracts (Innovation Implementation)",0,-SUM(T331:U331)*Distribution!$B$1)</f>
        <v>-4.1036033946415751</v>
      </c>
      <c r="W331" s="2">
        <f t="shared" si="11"/>
        <v>208.51833415155403</v>
      </c>
    </row>
    <row r="332" spans="1:23" x14ac:dyDescent="0.25">
      <c r="A332">
        <v>3710</v>
      </c>
      <c r="B332" t="s">
        <v>78</v>
      </c>
      <c r="C332" t="s">
        <v>24</v>
      </c>
      <c r="D332" t="s">
        <v>89</v>
      </c>
      <c r="E332" t="s">
        <v>97</v>
      </c>
      <c r="F332" t="s">
        <v>98</v>
      </c>
      <c r="G332" t="s">
        <v>92</v>
      </c>
      <c r="H332" t="s">
        <v>40</v>
      </c>
      <c r="I332" s="1">
        <v>44869</v>
      </c>
      <c r="J332" t="s">
        <v>33</v>
      </c>
      <c r="K332">
        <v>9</v>
      </c>
      <c r="L332">
        <v>1</v>
      </c>
      <c r="O332" t="s">
        <v>30</v>
      </c>
      <c r="P332">
        <v>2022</v>
      </c>
      <c r="Q332">
        <v>59.736843933333297</v>
      </c>
      <c r="R332">
        <v>224.16651296383299</v>
      </c>
      <c r="S332">
        <v>24.907390329314701</v>
      </c>
      <c r="T332">
        <f t="shared" si="10"/>
        <v>224.16651296383299</v>
      </c>
      <c r="U332" s="2">
        <f>IF(C332="WMPC TECH MANAGEMENT OFFICE - LG Contracts (Innovation Implementation)",0,-T332*Distribution!$B$2)</f>
        <v>-11.544575417637398</v>
      </c>
      <c r="V332" s="2">
        <f>IF(C332="WMPC TECH MANAGEMENT OFFICE - LG Contracts (Innovation Implementation)",0,-SUM(T332:U332)*Distribution!$B$1)</f>
        <v>-4.1036033946415751</v>
      </c>
      <c r="W332" s="2">
        <f t="shared" si="11"/>
        <v>208.51833415155403</v>
      </c>
    </row>
    <row r="333" spans="1:23" x14ac:dyDescent="0.25">
      <c r="A333">
        <v>3710</v>
      </c>
      <c r="B333" t="s">
        <v>78</v>
      </c>
      <c r="C333" t="s">
        <v>24</v>
      </c>
      <c r="D333" t="s">
        <v>89</v>
      </c>
      <c r="E333" t="s">
        <v>97</v>
      </c>
      <c r="F333" t="s">
        <v>98</v>
      </c>
      <c r="G333" t="s">
        <v>92</v>
      </c>
      <c r="H333" t="s">
        <v>40</v>
      </c>
      <c r="I333" s="1">
        <v>44867</v>
      </c>
      <c r="J333" t="s">
        <v>32</v>
      </c>
      <c r="K333">
        <v>9</v>
      </c>
      <c r="L333">
        <v>1</v>
      </c>
      <c r="O333" t="s">
        <v>30</v>
      </c>
      <c r="P333">
        <v>2022</v>
      </c>
      <c r="Q333">
        <v>59.736843933333297</v>
      </c>
      <c r="R333">
        <v>224.16651296383299</v>
      </c>
      <c r="S333">
        <v>24.907390329314701</v>
      </c>
      <c r="T333">
        <f t="shared" si="10"/>
        <v>224.16651296383299</v>
      </c>
      <c r="U333" s="2">
        <f>IF(C333="WMPC TECH MANAGEMENT OFFICE - LG Contracts (Innovation Implementation)",0,-T333*Distribution!$B$2)</f>
        <v>-11.544575417637398</v>
      </c>
      <c r="V333" s="2">
        <f>IF(C333="WMPC TECH MANAGEMENT OFFICE - LG Contracts (Innovation Implementation)",0,-SUM(T333:U333)*Distribution!$B$1)</f>
        <v>-4.1036033946415751</v>
      </c>
      <c r="W333" s="2">
        <f t="shared" si="11"/>
        <v>208.51833415155403</v>
      </c>
    </row>
    <row r="334" spans="1:23" x14ac:dyDescent="0.25">
      <c r="A334">
        <v>3710</v>
      </c>
      <c r="B334" t="s">
        <v>78</v>
      </c>
      <c r="C334" t="s">
        <v>24</v>
      </c>
      <c r="D334" t="s">
        <v>89</v>
      </c>
      <c r="E334" t="s">
        <v>97</v>
      </c>
      <c r="F334" t="s">
        <v>98</v>
      </c>
      <c r="G334" t="s">
        <v>92</v>
      </c>
      <c r="H334" t="s">
        <v>40</v>
      </c>
      <c r="I334" s="1">
        <v>44868</v>
      </c>
      <c r="J334" t="s">
        <v>29</v>
      </c>
      <c r="K334">
        <v>9</v>
      </c>
      <c r="L334">
        <v>1</v>
      </c>
      <c r="O334" t="s">
        <v>30</v>
      </c>
      <c r="P334">
        <v>2022</v>
      </c>
      <c r="Q334">
        <v>59.736843933333297</v>
      </c>
      <c r="R334">
        <v>224.16651296383299</v>
      </c>
      <c r="S334">
        <v>24.907390329314701</v>
      </c>
      <c r="T334">
        <f t="shared" si="10"/>
        <v>224.16651296383299</v>
      </c>
      <c r="U334" s="2">
        <f>IF(C334="WMPC TECH MANAGEMENT OFFICE - LG Contracts (Innovation Implementation)",0,-T334*Distribution!$B$2)</f>
        <v>-11.544575417637398</v>
      </c>
      <c r="V334" s="2">
        <f>IF(C334="WMPC TECH MANAGEMENT OFFICE - LG Contracts (Innovation Implementation)",0,-SUM(T334:U334)*Distribution!$B$1)</f>
        <v>-4.1036033946415751</v>
      </c>
      <c r="W334" s="2">
        <f t="shared" si="11"/>
        <v>208.51833415155403</v>
      </c>
    </row>
    <row r="335" spans="1:23" x14ac:dyDescent="0.25">
      <c r="A335">
        <v>3710</v>
      </c>
      <c r="B335" t="s">
        <v>78</v>
      </c>
      <c r="C335" t="s">
        <v>24</v>
      </c>
      <c r="D335" t="s">
        <v>89</v>
      </c>
      <c r="E335" t="s">
        <v>97</v>
      </c>
      <c r="F335" t="s">
        <v>98</v>
      </c>
      <c r="G335" t="s">
        <v>92</v>
      </c>
      <c r="H335" t="s">
        <v>40</v>
      </c>
      <c r="I335" s="1">
        <v>44872</v>
      </c>
      <c r="J335" t="s">
        <v>34</v>
      </c>
      <c r="K335">
        <v>9</v>
      </c>
      <c r="L335">
        <v>1</v>
      </c>
      <c r="O335" t="s">
        <v>30</v>
      </c>
      <c r="P335">
        <v>2022</v>
      </c>
      <c r="Q335">
        <v>59.736843933333297</v>
      </c>
      <c r="R335">
        <v>224.16651296383299</v>
      </c>
      <c r="S335">
        <v>24.907390329314701</v>
      </c>
      <c r="T335">
        <f t="shared" si="10"/>
        <v>224.16651296383299</v>
      </c>
      <c r="U335" s="2">
        <f>IF(C335="WMPC TECH MANAGEMENT OFFICE - LG Contracts (Innovation Implementation)",0,-T335*Distribution!$B$2)</f>
        <v>-11.544575417637398</v>
      </c>
      <c r="V335" s="2">
        <f>IF(C335="WMPC TECH MANAGEMENT OFFICE - LG Contracts (Innovation Implementation)",0,-SUM(T335:U335)*Distribution!$B$1)</f>
        <v>-4.1036033946415751</v>
      </c>
      <c r="W335" s="2">
        <f t="shared" si="11"/>
        <v>208.51833415155403</v>
      </c>
    </row>
    <row r="336" spans="1:23" x14ac:dyDescent="0.25">
      <c r="A336">
        <v>3710</v>
      </c>
      <c r="B336" t="s">
        <v>78</v>
      </c>
      <c r="C336" t="s">
        <v>24</v>
      </c>
      <c r="D336" t="s">
        <v>89</v>
      </c>
      <c r="E336" t="s">
        <v>97</v>
      </c>
      <c r="F336" t="s">
        <v>98</v>
      </c>
      <c r="G336" t="s">
        <v>92</v>
      </c>
      <c r="H336" t="s">
        <v>40</v>
      </c>
      <c r="I336" s="1">
        <v>44873</v>
      </c>
      <c r="J336" t="s">
        <v>31</v>
      </c>
      <c r="K336">
        <v>9</v>
      </c>
      <c r="L336">
        <v>1</v>
      </c>
      <c r="O336" t="s">
        <v>30</v>
      </c>
      <c r="P336">
        <v>2022</v>
      </c>
      <c r="Q336">
        <v>59.736843933333297</v>
      </c>
      <c r="R336">
        <v>224.16651296383299</v>
      </c>
      <c r="S336">
        <v>24.907390329314701</v>
      </c>
      <c r="T336">
        <f t="shared" si="10"/>
        <v>224.16651296383299</v>
      </c>
      <c r="U336" s="2">
        <f>IF(C336="WMPC TECH MANAGEMENT OFFICE - LG Contracts (Innovation Implementation)",0,-T336*Distribution!$B$2)</f>
        <v>-11.544575417637398</v>
      </c>
      <c r="V336" s="2">
        <f>IF(C336="WMPC TECH MANAGEMENT OFFICE - LG Contracts (Innovation Implementation)",0,-SUM(T336:U336)*Distribution!$B$1)</f>
        <v>-4.1036033946415751</v>
      </c>
      <c r="W336" s="2">
        <f t="shared" si="11"/>
        <v>208.51833415155403</v>
      </c>
    </row>
    <row r="337" spans="1:23" x14ac:dyDescent="0.25">
      <c r="A337">
        <v>3710</v>
      </c>
      <c r="B337" t="s">
        <v>78</v>
      </c>
      <c r="C337" t="s">
        <v>24</v>
      </c>
      <c r="D337" t="s">
        <v>89</v>
      </c>
      <c r="E337" t="s">
        <v>97</v>
      </c>
      <c r="F337" t="s">
        <v>98</v>
      </c>
      <c r="G337" t="s">
        <v>92</v>
      </c>
      <c r="H337" t="s">
        <v>40</v>
      </c>
      <c r="I337" s="1">
        <v>44875</v>
      </c>
      <c r="J337" t="s">
        <v>29</v>
      </c>
      <c r="K337">
        <v>9</v>
      </c>
      <c r="L337">
        <v>1</v>
      </c>
      <c r="O337" t="s">
        <v>30</v>
      </c>
      <c r="P337">
        <v>2022</v>
      </c>
      <c r="Q337">
        <v>59.736843933333297</v>
      </c>
      <c r="R337">
        <v>224.16651296383299</v>
      </c>
      <c r="S337">
        <v>24.907390329314701</v>
      </c>
      <c r="T337">
        <f t="shared" si="10"/>
        <v>224.16651296383299</v>
      </c>
      <c r="U337" s="2">
        <f>IF(C337="WMPC TECH MANAGEMENT OFFICE - LG Contracts (Innovation Implementation)",0,-T337*Distribution!$B$2)</f>
        <v>-11.544575417637398</v>
      </c>
      <c r="V337" s="2">
        <f>IF(C337="WMPC TECH MANAGEMENT OFFICE - LG Contracts (Innovation Implementation)",0,-SUM(T337:U337)*Distribution!$B$1)</f>
        <v>-4.1036033946415751</v>
      </c>
      <c r="W337" s="2">
        <f t="shared" si="11"/>
        <v>208.51833415155403</v>
      </c>
    </row>
    <row r="338" spans="1:23" x14ac:dyDescent="0.25">
      <c r="A338">
        <v>3710</v>
      </c>
      <c r="B338" t="s">
        <v>78</v>
      </c>
      <c r="C338" t="s">
        <v>24</v>
      </c>
      <c r="D338" t="s">
        <v>89</v>
      </c>
      <c r="E338" t="s">
        <v>97</v>
      </c>
      <c r="F338" t="s">
        <v>98</v>
      </c>
      <c r="G338" t="s">
        <v>92</v>
      </c>
      <c r="H338" t="s">
        <v>40</v>
      </c>
      <c r="I338" s="1">
        <v>44874</v>
      </c>
      <c r="J338" t="s">
        <v>32</v>
      </c>
      <c r="K338">
        <v>9</v>
      </c>
      <c r="L338">
        <v>1</v>
      </c>
      <c r="O338" t="s">
        <v>30</v>
      </c>
      <c r="P338">
        <v>2022</v>
      </c>
      <c r="Q338">
        <v>59.736843933333297</v>
      </c>
      <c r="R338">
        <v>224.16651296383299</v>
      </c>
      <c r="S338">
        <v>24.907390329314701</v>
      </c>
      <c r="T338">
        <f t="shared" si="10"/>
        <v>224.16651296383299</v>
      </c>
      <c r="U338" s="2">
        <f>IF(C338="WMPC TECH MANAGEMENT OFFICE - LG Contracts (Innovation Implementation)",0,-T338*Distribution!$B$2)</f>
        <v>-11.544575417637398</v>
      </c>
      <c r="V338" s="2">
        <f>IF(C338="WMPC TECH MANAGEMENT OFFICE - LG Contracts (Innovation Implementation)",0,-SUM(T338:U338)*Distribution!$B$1)</f>
        <v>-4.1036033946415751</v>
      </c>
      <c r="W338" s="2">
        <f t="shared" si="11"/>
        <v>208.51833415155403</v>
      </c>
    </row>
    <row r="339" spans="1:23" x14ac:dyDescent="0.25">
      <c r="A339">
        <v>3710</v>
      </c>
      <c r="B339" t="s">
        <v>78</v>
      </c>
      <c r="C339" t="s">
        <v>24</v>
      </c>
      <c r="D339" t="s">
        <v>89</v>
      </c>
      <c r="E339" t="s">
        <v>97</v>
      </c>
      <c r="F339" t="s">
        <v>98</v>
      </c>
      <c r="G339" t="s">
        <v>92</v>
      </c>
      <c r="H339" t="s">
        <v>40</v>
      </c>
      <c r="I339" s="1">
        <v>44883</v>
      </c>
      <c r="J339" t="s">
        <v>33</v>
      </c>
      <c r="K339">
        <v>9</v>
      </c>
      <c r="L339">
        <v>1</v>
      </c>
      <c r="O339" t="s">
        <v>30</v>
      </c>
      <c r="P339">
        <v>2022</v>
      </c>
      <c r="Q339">
        <v>59.736843933333297</v>
      </c>
      <c r="R339">
        <v>224.16651296383299</v>
      </c>
      <c r="S339">
        <v>24.907390329314701</v>
      </c>
      <c r="T339">
        <f t="shared" si="10"/>
        <v>224.16651296383299</v>
      </c>
      <c r="U339" s="2">
        <f>IF(C339="WMPC TECH MANAGEMENT OFFICE - LG Contracts (Innovation Implementation)",0,-T339*Distribution!$B$2)</f>
        <v>-11.544575417637398</v>
      </c>
      <c r="V339" s="2">
        <f>IF(C339="WMPC TECH MANAGEMENT OFFICE - LG Contracts (Innovation Implementation)",0,-SUM(T339:U339)*Distribution!$B$1)</f>
        <v>-4.1036033946415751</v>
      </c>
      <c r="W339" s="2">
        <f t="shared" si="11"/>
        <v>208.51833415155403</v>
      </c>
    </row>
    <row r="340" spans="1:23" x14ac:dyDescent="0.25">
      <c r="A340">
        <v>3710</v>
      </c>
      <c r="B340" t="s">
        <v>78</v>
      </c>
      <c r="C340" t="s">
        <v>24</v>
      </c>
      <c r="D340" t="s">
        <v>89</v>
      </c>
      <c r="E340" t="s">
        <v>97</v>
      </c>
      <c r="F340" t="s">
        <v>98</v>
      </c>
      <c r="G340" t="s">
        <v>92</v>
      </c>
      <c r="H340" t="s">
        <v>40</v>
      </c>
      <c r="I340" s="1">
        <v>44880</v>
      </c>
      <c r="J340" t="s">
        <v>31</v>
      </c>
      <c r="K340">
        <v>9</v>
      </c>
      <c r="L340">
        <v>1</v>
      </c>
      <c r="O340" t="s">
        <v>30</v>
      </c>
      <c r="P340">
        <v>2022</v>
      </c>
      <c r="Q340">
        <v>59.736843933333297</v>
      </c>
      <c r="R340">
        <v>224.16651296383299</v>
      </c>
      <c r="S340">
        <v>24.907390329314701</v>
      </c>
      <c r="T340">
        <f t="shared" si="10"/>
        <v>224.16651296383299</v>
      </c>
      <c r="U340" s="2">
        <f>IF(C340="WMPC TECH MANAGEMENT OFFICE - LG Contracts (Innovation Implementation)",0,-T340*Distribution!$B$2)</f>
        <v>-11.544575417637398</v>
      </c>
      <c r="V340" s="2">
        <f>IF(C340="WMPC TECH MANAGEMENT OFFICE - LG Contracts (Innovation Implementation)",0,-SUM(T340:U340)*Distribution!$B$1)</f>
        <v>-4.1036033946415751</v>
      </c>
      <c r="W340" s="2">
        <f t="shared" si="11"/>
        <v>208.51833415155403</v>
      </c>
    </row>
    <row r="341" spans="1:23" x14ac:dyDescent="0.25">
      <c r="A341">
        <v>3710</v>
      </c>
      <c r="B341" t="s">
        <v>78</v>
      </c>
      <c r="C341" t="s">
        <v>24</v>
      </c>
      <c r="D341" t="s">
        <v>89</v>
      </c>
      <c r="E341" t="s">
        <v>97</v>
      </c>
      <c r="F341" t="s">
        <v>98</v>
      </c>
      <c r="G341" t="s">
        <v>92</v>
      </c>
      <c r="H341" t="s">
        <v>40</v>
      </c>
      <c r="I341" s="1">
        <v>44881</v>
      </c>
      <c r="J341" t="s">
        <v>32</v>
      </c>
      <c r="K341">
        <v>9</v>
      </c>
      <c r="L341">
        <v>1</v>
      </c>
      <c r="O341" t="s">
        <v>30</v>
      </c>
      <c r="P341">
        <v>2022</v>
      </c>
      <c r="Q341">
        <v>59.736843933333297</v>
      </c>
      <c r="R341">
        <v>224.16651296383299</v>
      </c>
      <c r="S341">
        <v>24.907390329314701</v>
      </c>
      <c r="T341">
        <f t="shared" si="10"/>
        <v>224.16651296383299</v>
      </c>
      <c r="U341" s="2">
        <f>IF(C341="WMPC TECH MANAGEMENT OFFICE - LG Contracts (Innovation Implementation)",0,-T341*Distribution!$B$2)</f>
        <v>-11.544575417637398</v>
      </c>
      <c r="V341" s="2">
        <f>IF(C341="WMPC TECH MANAGEMENT OFFICE - LG Contracts (Innovation Implementation)",0,-SUM(T341:U341)*Distribution!$B$1)</f>
        <v>-4.1036033946415751</v>
      </c>
      <c r="W341" s="2">
        <f t="shared" si="11"/>
        <v>208.51833415155403</v>
      </c>
    </row>
    <row r="342" spans="1:23" x14ac:dyDescent="0.25">
      <c r="A342">
        <v>3710</v>
      </c>
      <c r="B342" t="s">
        <v>78</v>
      </c>
      <c r="C342" t="s">
        <v>24</v>
      </c>
      <c r="D342" t="s">
        <v>89</v>
      </c>
      <c r="E342" t="s">
        <v>97</v>
      </c>
      <c r="F342" t="s">
        <v>98</v>
      </c>
      <c r="G342" t="s">
        <v>92</v>
      </c>
      <c r="H342" t="s">
        <v>40</v>
      </c>
      <c r="I342" s="1">
        <v>44882</v>
      </c>
      <c r="J342" t="s">
        <v>29</v>
      </c>
      <c r="K342">
        <v>9</v>
      </c>
      <c r="L342">
        <v>1</v>
      </c>
      <c r="O342" t="s">
        <v>30</v>
      </c>
      <c r="P342">
        <v>2022</v>
      </c>
      <c r="Q342">
        <v>59.736843933333297</v>
      </c>
      <c r="R342">
        <v>224.16651296383299</v>
      </c>
      <c r="S342">
        <v>24.907390329314701</v>
      </c>
      <c r="T342">
        <f t="shared" si="10"/>
        <v>224.16651296383299</v>
      </c>
      <c r="U342" s="2">
        <f>IF(C342="WMPC TECH MANAGEMENT OFFICE - LG Contracts (Innovation Implementation)",0,-T342*Distribution!$B$2)</f>
        <v>-11.544575417637398</v>
      </c>
      <c r="V342" s="2">
        <f>IF(C342="WMPC TECH MANAGEMENT OFFICE - LG Contracts (Innovation Implementation)",0,-SUM(T342:U342)*Distribution!$B$1)</f>
        <v>-4.1036033946415751</v>
      </c>
      <c r="W342" s="2">
        <f t="shared" si="11"/>
        <v>208.51833415155403</v>
      </c>
    </row>
    <row r="343" spans="1:23" x14ac:dyDescent="0.25">
      <c r="A343">
        <v>3710</v>
      </c>
      <c r="B343" t="s">
        <v>78</v>
      </c>
      <c r="C343" t="s">
        <v>24</v>
      </c>
      <c r="D343" t="s">
        <v>89</v>
      </c>
      <c r="E343" t="s">
        <v>97</v>
      </c>
      <c r="F343" t="s">
        <v>98</v>
      </c>
      <c r="G343" t="s">
        <v>92</v>
      </c>
      <c r="H343" t="s">
        <v>40</v>
      </c>
      <c r="I343" s="1">
        <v>44879</v>
      </c>
      <c r="J343" t="s">
        <v>34</v>
      </c>
      <c r="K343">
        <v>9</v>
      </c>
      <c r="L343">
        <v>1</v>
      </c>
      <c r="O343" t="s">
        <v>30</v>
      </c>
      <c r="P343">
        <v>2022</v>
      </c>
      <c r="Q343">
        <v>59.736843933333297</v>
      </c>
      <c r="R343">
        <v>224.16651296383299</v>
      </c>
      <c r="S343">
        <v>24.907390329314701</v>
      </c>
      <c r="T343">
        <f t="shared" si="10"/>
        <v>224.16651296383299</v>
      </c>
      <c r="U343" s="2">
        <f>IF(C343="WMPC TECH MANAGEMENT OFFICE - LG Contracts (Innovation Implementation)",0,-T343*Distribution!$B$2)</f>
        <v>-11.544575417637398</v>
      </c>
      <c r="V343" s="2">
        <f>IF(C343="WMPC TECH MANAGEMENT OFFICE - LG Contracts (Innovation Implementation)",0,-SUM(T343:U343)*Distribution!$B$1)</f>
        <v>-4.1036033946415751</v>
      </c>
      <c r="W343" s="2">
        <f t="shared" si="11"/>
        <v>208.51833415155403</v>
      </c>
    </row>
    <row r="344" spans="1:23" x14ac:dyDescent="0.25">
      <c r="A344">
        <v>3710</v>
      </c>
      <c r="B344" t="s">
        <v>78</v>
      </c>
      <c r="C344" t="s">
        <v>24</v>
      </c>
      <c r="D344" t="s">
        <v>89</v>
      </c>
      <c r="E344" t="s">
        <v>97</v>
      </c>
      <c r="F344" t="s">
        <v>98</v>
      </c>
      <c r="G344" t="s">
        <v>92</v>
      </c>
      <c r="H344" t="s">
        <v>40</v>
      </c>
      <c r="I344" s="1">
        <v>44886</v>
      </c>
      <c r="J344" t="s">
        <v>34</v>
      </c>
      <c r="K344">
        <v>9</v>
      </c>
      <c r="L344">
        <v>1</v>
      </c>
      <c r="O344" t="s">
        <v>30</v>
      </c>
      <c r="P344">
        <v>2022</v>
      </c>
      <c r="Q344">
        <v>59.736843933333297</v>
      </c>
      <c r="R344">
        <v>224.16651296383299</v>
      </c>
      <c r="S344">
        <v>24.907390329314701</v>
      </c>
      <c r="T344">
        <f t="shared" si="10"/>
        <v>224.16651296383299</v>
      </c>
      <c r="U344" s="2">
        <f>IF(C344="WMPC TECH MANAGEMENT OFFICE - LG Contracts (Innovation Implementation)",0,-T344*Distribution!$B$2)</f>
        <v>-11.544575417637398</v>
      </c>
      <c r="V344" s="2">
        <f>IF(C344="WMPC TECH MANAGEMENT OFFICE - LG Contracts (Innovation Implementation)",0,-SUM(T344:U344)*Distribution!$B$1)</f>
        <v>-4.1036033946415751</v>
      </c>
      <c r="W344" s="2">
        <f t="shared" si="11"/>
        <v>208.51833415155403</v>
      </c>
    </row>
    <row r="345" spans="1:23" x14ac:dyDescent="0.25">
      <c r="A345">
        <v>3710</v>
      </c>
      <c r="B345" t="s">
        <v>78</v>
      </c>
      <c r="C345" t="s">
        <v>24</v>
      </c>
      <c r="D345" t="s">
        <v>89</v>
      </c>
      <c r="E345" t="s">
        <v>97</v>
      </c>
      <c r="F345" t="s">
        <v>98</v>
      </c>
      <c r="G345" t="s">
        <v>92</v>
      </c>
      <c r="H345" t="s">
        <v>40</v>
      </c>
      <c r="I345" s="1">
        <v>44889</v>
      </c>
      <c r="J345" t="s">
        <v>29</v>
      </c>
      <c r="K345">
        <v>9</v>
      </c>
      <c r="L345">
        <v>1</v>
      </c>
      <c r="O345" t="s">
        <v>30</v>
      </c>
      <c r="P345">
        <v>2022</v>
      </c>
      <c r="Q345">
        <v>59.736843933333297</v>
      </c>
      <c r="R345">
        <v>224.16651296383299</v>
      </c>
      <c r="S345">
        <v>24.907390329314701</v>
      </c>
      <c r="T345">
        <f t="shared" si="10"/>
        <v>224.16651296383299</v>
      </c>
      <c r="U345" s="2">
        <f>IF(C345="WMPC TECH MANAGEMENT OFFICE - LG Contracts (Innovation Implementation)",0,-T345*Distribution!$B$2)</f>
        <v>-11.544575417637398</v>
      </c>
      <c r="V345" s="2">
        <f>IF(C345="WMPC TECH MANAGEMENT OFFICE - LG Contracts (Innovation Implementation)",0,-SUM(T345:U345)*Distribution!$B$1)</f>
        <v>-4.1036033946415751</v>
      </c>
      <c r="W345" s="2">
        <f t="shared" si="11"/>
        <v>208.51833415155403</v>
      </c>
    </row>
    <row r="346" spans="1:23" x14ac:dyDescent="0.25">
      <c r="A346">
        <v>3710</v>
      </c>
      <c r="B346" t="s">
        <v>78</v>
      </c>
      <c r="C346" t="s">
        <v>24</v>
      </c>
      <c r="D346" t="s">
        <v>89</v>
      </c>
      <c r="E346" t="s">
        <v>97</v>
      </c>
      <c r="F346" t="s">
        <v>98</v>
      </c>
      <c r="G346" t="s">
        <v>92</v>
      </c>
      <c r="H346" t="s">
        <v>40</v>
      </c>
      <c r="I346" s="1">
        <v>44888</v>
      </c>
      <c r="J346" t="s">
        <v>32</v>
      </c>
      <c r="K346">
        <v>9</v>
      </c>
      <c r="L346">
        <v>1</v>
      </c>
      <c r="O346" t="s">
        <v>30</v>
      </c>
      <c r="P346">
        <v>2022</v>
      </c>
      <c r="Q346">
        <v>59.736843933333297</v>
      </c>
      <c r="R346">
        <v>224.16651296383299</v>
      </c>
      <c r="S346">
        <v>24.907390329314701</v>
      </c>
      <c r="T346">
        <f t="shared" si="10"/>
        <v>224.16651296383299</v>
      </c>
      <c r="U346" s="2">
        <f>IF(C346="WMPC TECH MANAGEMENT OFFICE - LG Contracts (Innovation Implementation)",0,-T346*Distribution!$B$2)</f>
        <v>-11.544575417637398</v>
      </c>
      <c r="V346" s="2">
        <f>IF(C346="WMPC TECH MANAGEMENT OFFICE - LG Contracts (Innovation Implementation)",0,-SUM(T346:U346)*Distribution!$B$1)</f>
        <v>-4.1036033946415751</v>
      </c>
      <c r="W346" s="2">
        <f t="shared" si="11"/>
        <v>208.51833415155403</v>
      </c>
    </row>
    <row r="347" spans="1:23" x14ac:dyDescent="0.25">
      <c r="A347">
        <v>3710</v>
      </c>
      <c r="B347" t="s">
        <v>78</v>
      </c>
      <c r="C347" t="s">
        <v>24</v>
      </c>
      <c r="D347" t="s">
        <v>89</v>
      </c>
      <c r="E347" t="s">
        <v>97</v>
      </c>
      <c r="F347" t="s">
        <v>98</v>
      </c>
      <c r="G347" t="s">
        <v>92</v>
      </c>
      <c r="H347" t="s">
        <v>40</v>
      </c>
      <c r="I347" s="1">
        <v>44887</v>
      </c>
      <c r="J347" t="s">
        <v>31</v>
      </c>
      <c r="K347">
        <v>9</v>
      </c>
      <c r="L347">
        <v>1</v>
      </c>
      <c r="O347" t="s">
        <v>30</v>
      </c>
      <c r="P347">
        <v>2022</v>
      </c>
      <c r="Q347">
        <v>59.736843933333297</v>
      </c>
      <c r="R347">
        <v>224.16651296383299</v>
      </c>
      <c r="S347">
        <v>24.907390329314701</v>
      </c>
      <c r="T347">
        <f t="shared" si="10"/>
        <v>224.16651296383299</v>
      </c>
      <c r="U347" s="2">
        <f>IF(C347="WMPC TECH MANAGEMENT OFFICE - LG Contracts (Innovation Implementation)",0,-T347*Distribution!$B$2)</f>
        <v>-11.544575417637398</v>
      </c>
      <c r="V347" s="2">
        <f>IF(C347="WMPC TECH MANAGEMENT OFFICE - LG Contracts (Innovation Implementation)",0,-SUM(T347:U347)*Distribution!$B$1)</f>
        <v>-4.1036033946415751</v>
      </c>
      <c r="W347" s="2">
        <f t="shared" si="11"/>
        <v>208.51833415155403</v>
      </c>
    </row>
    <row r="348" spans="1:23" x14ac:dyDescent="0.25">
      <c r="A348">
        <v>3710</v>
      </c>
      <c r="B348" t="s">
        <v>78</v>
      </c>
      <c r="C348" t="s">
        <v>24</v>
      </c>
      <c r="D348" t="s">
        <v>89</v>
      </c>
      <c r="E348" t="s">
        <v>97</v>
      </c>
      <c r="F348" t="s">
        <v>98</v>
      </c>
      <c r="G348" t="s">
        <v>92</v>
      </c>
      <c r="H348" t="s">
        <v>40</v>
      </c>
      <c r="I348" s="1">
        <v>44890</v>
      </c>
      <c r="J348" t="s">
        <v>33</v>
      </c>
      <c r="K348">
        <v>9</v>
      </c>
      <c r="L348">
        <v>1</v>
      </c>
      <c r="O348" t="s">
        <v>30</v>
      </c>
      <c r="P348">
        <v>2022</v>
      </c>
      <c r="Q348">
        <v>59.736843933333297</v>
      </c>
      <c r="R348">
        <v>224.16651296383299</v>
      </c>
      <c r="S348">
        <v>24.907390329314701</v>
      </c>
      <c r="T348">
        <f t="shared" si="10"/>
        <v>224.16651296383299</v>
      </c>
      <c r="U348" s="2">
        <f>IF(C348="WMPC TECH MANAGEMENT OFFICE - LG Contracts (Innovation Implementation)",0,-T348*Distribution!$B$2)</f>
        <v>-11.544575417637398</v>
      </c>
      <c r="V348" s="2">
        <f>IF(C348="WMPC TECH MANAGEMENT OFFICE - LG Contracts (Innovation Implementation)",0,-SUM(T348:U348)*Distribution!$B$1)</f>
        <v>-4.1036033946415751</v>
      </c>
      <c r="W348" s="2">
        <f t="shared" si="11"/>
        <v>208.51833415155403</v>
      </c>
    </row>
    <row r="349" spans="1:23" x14ac:dyDescent="0.25">
      <c r="A349">
        <v>3710</v>
      </c>
      <c r="B349" t="s">
        <v>78</v>
      </c>
      <c r="C349" t="s">
        <v>24</v>
      </c>
      <c r="D349" t="s">
        <v>89</v>
      </c>
      <c r="E349" t="s">
        <v>97</v>
      </c>
      <c r="F349" t="s">
        <v>98</v>
      </c>
      <c r="G349" t="s">
        <v>92</v>
      </c>
      <c r="H349" t="s">
        <v>40</v>
      </c>
      <c r="I349" s="1">
        <v>44893</v>
      </c>
      <c r="J349" t="s">
        <v>34</v>
      </c>
      <c r="K349">
        <v>9</v>
      </c>
      <c r="L349">
        <v>1</v>
      </c>
      <c r="O349" t="s">
        <v>30</v>
      </c>
      <c r="P349">
        <v>2022</v>
      </c>
      <c r="Q349">
        <v>59.736843933333297</v>
      </c>
      <c r="R349">
        <v>224.16651296383299</v>
      </c>
      <c r="S349">
        <v>24.907390329314701</v>
      </c>
      <c r="T349">
        <f t="shared" si="10"/>
        <v>224.16651296383299</v>
      </c>
      <c r="U349" s="2">
        <f>IF(C349="WMPC TECH MANAGEMENT OFFICE - LG Contracts (Innovation Implementation)",0,-T349*Distribution!$B$2)</f>
        <v>-11.544575417637398</v>
      </c>
      <c r="V349" s="2">
        <f>IF(C349="WMPC TECH MANAGEMENT OFFICE - LG Contracts (Innovation Implementation)",0,-SUM(T349:U349)*Distribution!$B$1)</f>
        <v>-4.1036033946415751</v>
      </c>
      <c r="W349" s="2">
        <f t="shared" si="11"/>
        <v>208.51833415155403</v>
      </c>
    </row>
    <row r="350" spans="1:23" x14ac:dyDescent="0.25">
      <c r="A350">
        <v>3710</v>
      </c>
      <c r="B350" t="s">
        <v>78</v>
      </c>
      <c r="C350" t="s">
        <v>24</v>
      </c>
      <c r="D350" t="s">
        <v>89</v>
      </c>
      <c r="E350" t="s">
        <v>97</v>
      </c>
      <c r="F350" t="s">
        <v>98</v>
      </c>
      <c r="G350" t="s">
        <v>92</v>
      </c>
      <c r="H350" t="s">
        <v>40</v>
      </c>
      <c r="I350" s="1">
        <v>44894</v>
      </c>
      <c r="J350" t="s">
        <v>31</v>
      </c>
      <c r="K350">
        <v>9</v>
      </c>
      <c r="L350">
        <v>1</v>
      </c>
      <c r="O350" t="s">
        <v>30</v>
      </c>
      <c r="P350">
        <v>2022</v>
      </c>
      <c r="Q350">
        <v>59.736843933333297</v>
      </c>
      <c r="R350">
        <v>224.16651296383299</v>
      </c>
      <c r="S350">
        <v>24.907390329314701</v>
      </c>
      <c r="T350">
        <f t="shared" si="10"/>
        <v>224.16651296383299</v>
      </c>
      <c r="U350" s="2">
        <f>IF(C350="WMPC TECH MANAGEMENT OFFICE - LG Contracts (Innovation Implementation)",0,-T350*Distribution!$B$2)</f>
        <v>-11.544575417637398</v>
      </c>
      <c r="V350" s="2">
        <f>IF(C350="WMPC TECH MANAGEMENT OFFICE - LG Contracts (Innovation Implementation)",0,-SUM(T350:U350)*Distribution!$B$1)</f>
        <v>-4.1036033946415751</v>
      </c>
      <c r="W350" s="2">
        <f t="shared" si="11"/>
        <v>208.51833415155403</v>
      </c>
    </row>
    <row r="351" spans="1:23" x14ac:dyDescent="0.25">
      <c r="A351">
        <v>3710</v>
      </c>
      <c r="B351" t="s">
        <v>78</v>
      </c>
      <c r="C351" t="s">
        <v>24</v>
      </c>
      <c r="D351" t="s">
        <v>89</v>
      </c>
      <c r="E351" t="s">
        <v>99</v>
      </c>
      <c r="F351" t="s">
        <v>100</v>
      </c>
      <c r="G351" t="s">
        <v>92</v>
      </c>
      <c r="H351" t="s">
        <v>40</v>
      </c>
      <c r="I351" s="1">
        <v>44872</v>
      </c>
      <c r="J351" t="s">
        <v>34</v>
      </c>
      <c r="K351">
        <v>9</v>
      </c>
      <c r="L351">
        <v>1</v>
      </c>
      <c r="O351" t="s">
        <v>30</v>
      </c>
      <c r="P351">
        <v>2022</v>
      </c>
      <c r="Q351">
        <v>59.736843933333297</v>
      </c>
      <c r="R351">
        <v>224.16651296383299</v>
      </c>
      <c r="S351">
        <v>24.907390329314701</v>
      </c>
      <c r="T351">
        <f t="shared" si="10"/>
        <v>224.16651296383299</v>
      </c>
      <c r="U351" s="2">
        <f>IF(C351="WMPC TECH MANAGEMENT OFFICE - LG Contracts (Innovation Implementation)",0,-T351*Distribution!$B$2)</f>
        <v>-11.544575417637398</v>
      </c>
      <c r="V351" s="2">
        <f>IF(C351="WMPC TECH MANAGEMENT OFFICE - LG Contracts (Innovation Implementation)",0,-SUM(T351:U351)*Distribution!$B$1)</f>
        <v>-4.1036033946415751</v>
      </c>
      <c r="W351" s="2">
        <f t="shared" si="11"/>
        <v>208.51833415155403</v>
      </c>
    </row>
    <row r="352" spans="1:23" x14ac:dyDescent="0.25">
      <c r="A352">
        <v>3710</v>
      </c>
      <c r="B352" t="s">
        <v>78</v>
      </c>
      <c r="C352" t="s">
        <v>24</v>
      </c>
      <c r="D352" t="s">
        <v>89</v>
      </c>
      <c r="E352" t="s">
        <v>99</v>
      </c>
      <c r="F352" t="s">
        <v>100</v>
      </c>
      <c r="G352" t="s">
        <v>92</v>
      </c>
      <c r="H352" t="s">
        <v>40</v>
      </c>
      <c r="I352" s="1">
        <v>44875</v>
      </c>
      <c r="J352" t="s">
        <v>29</v>
      </c>
      <c r="K352">
        <v>9</v>
      </c>
      <c r="L352">
        <v>1</v>
      </c>
      <c r="O352" t="s">
        <v>30</v>
      </c>
      <c r="P352">
        <v>2022</v>
      </c>
      <c r="Q352">
        <v>59.736843933333297</v>
      </c>
      <c r="R352">
        <v>224.16651296383299</v>
      </c>
      <c r="S352">
        <v>24.907390329314701</v>
      </c>
      <c r="T352">
        <f t="shared" si="10"/>
        <v>224.16651296383299</v>
      </c>
      <c r="U352" s="2">
        <f>IF(C352="WMPC TECH MANAGEMENT OFFICE - LG Contracts (Innovation Implementation)",0,-T352*Distribution!$B$2)</f>
        <v>-11.544575417637398</v>
      </c>
      <c r="V352" s="2">
        <f>IF(C352="WMPC TECH MANAGEMENT OFFICE - LG Contracts (Innovation Implementation)",0,-SUM(T352:U352)*Distribution!$B$1)</f>
        <v>-4.1036033946415751</v>
      </c>
      <c r="W352" s="2">
        <f t="shared" si="11"/>
        <v>208.51833415155403</v>
      </c>
    </row>
    <row r="353" spans="1:23" x14ac:dyDescent="0.25">
      <c r="A353">
        <v>3710</v>
      </c>
      <c r="B353" t="s">
        <v>78</v>
      </c>
      <c r="C353" t="s">
        <v>24</v>
      </c>
      <c r="D353" t="s">
        <v>89</v>
      </c>
      <c r="E353" t="s">
        <v>99</v>
      </c>
      <c r="F353" t="s">
        <v>100</v>
      </c>
      <c r="G353" t="s">
        <v>92</v>
      </c>
      <c r="H353" t="s">
        <v>40</v>
      </c>
      <c r="I353" s="1">
        <v>44874</v>
      </c>
      <c r="J353" t="s">
        <v>32</v>
      </c>
      <c r="K353">
        <v>9</v>
      </c>
      <c r="L353">
        <v>1</v>
      </c>
      <c r="O353" t="s">
        <v>30</v>
      </c>
      <c r="P353">
        <v>2022</v>
      </c>
      <c r="Q353">
        <v>59.736843933333297</v>
      </c>
      <c r="R353">
        <v>224.16651296383299</v>
      </c>
      <c r="S353">
        <v>24.907390329314701</v>
      </c>
      <c r="T353">
        <f t="shared" si="10"/>
        <v>224.16651296383299</v>
      </c>
      <c r="U353" s="2">
        <f>IF(C353="WMPC TECH MANAGEMENT OFFICE - LG Contracts (Innovation Implementation)",0,-T353*Distribution!$B$2)</f>
        <v>-11.544575417637398</v>
      </c>
      <c r="V353" s="2">
        <f>IF(C353="WMPC TECH MANAGEMENT OFFICE - LG Contracts (Innovation Implementation)",0,-SUM(T353:U353)*Distribution!$B$1)</f>
        <v>-4.1036033946415751</v>
      </c>
      <c r="W353" s="2">
        <f t="shared" si="11"/>
        <v>208.51833415155403</v>
      </c>
    </row>
    <row r="354" spans="1:23" x14ac:dyDescent="0.25">
      <c r="A354">
        <v>3710</v>
      </c>
      <c r="B354" t="s">
        <v>78</v>
      </c>
      <c r="C354" t="s">
        <v>24</v>
      </c>
      <c r="D354" t="s">
        <v>89</v>
      </c>
      <c r="E354" t="s">
        <v>99</v>
      </c>
      <c r="F354" t="s">
        <v>100</v>
      </c>
      <c r="G354" t="s">
        <v>92</v>
      </c>
      <c r="H354" t="s">
        <v>40</v>
      </c>
      <c r="I354" s="1">
        <v>44873</v>
      </c>
      <c r="J354" t="s">
        <v>31</v>
      </c>
      <c r="K354">
        <v>9</v>
      </c>
      <c r="L354">
        <v>1</v>
      </c>
      <c r="O354" t="s">
        <v>30</v>
      </c>
      <c r="P354">
        <v>2022</v>
      </c>
      <c r="Q354">
        <v>59.736843933333297</v>
      </c>
      <c r="R354">
        <v>224.16651296383299</v>
      </c>
      <c r="S354">
        <v>24.907390329314701</v>
      </c>
      <c r="T354">
        <f t="shared" si="10"/>
        <v>224.16651296383299</v>
      </c>
      <c r="U354" s="2">
        <f>IF(C354="WMPC TECH MANAGEMENT OFFICE - LG Contracts (Innovation Implementation)",0,-T354*Distribution!$B$2)</f>
        <v>-11.544575417637398</v>
      </c>
      <c r="V354" s="2">
        <f>IF(C354="WMPC TECH MANAGEMENT OFFICE - LG Contracts (Innovation Implementation)",0,-SUM(T354:U354)*Distribution!$B$1)</f>
        <v>-4.1036033946415751</v>
      </c>
      <c r="W354" s="2">
        <f t="shared" si="11"/>
        <v>208.51833415155403</v>
      </c>
    </row>
    <row r="355" spans="1:23" x14ac:dyDescent="0.25">
      <c r="A355">
        <v>3710</v>
      </c>
      <c r="B355" t="s">
        <v>78</v>
      </c>
      <c r="C355" t="s">
        <v>24</v>
      </c>
      <c r="D355" t="s">
        <v>89</v>
      </c>
      <c r="E355" t="s">
        <v>99</v>
      </c>
      <c r="F355" t="s">
        <v>100</v>
      </c>
      <c r="G355" t="s">
        <v>92</v>
      </c>
      <c r="H355" t="s">
        <v>40</v>
      </c>
      <c r="I355" s="1">
        <v>44876</v>
      </c>
      <c r="J355" t="s">
        <v>33</v>
      </c>
      <c r="K355">
        <v>9</v>
      </c>
      <c r="L355">
        <v>1</v>
      </c>
      <c r="O355" t="s">
        <v>30</v>
      </c>
      <c r="P355">
        <v>2022</v>
      </c>
      <c r="Q355">
        <v>59.736843933333297</v>
      </c>
      <c r="R355">
        <v>224.16651296383299</v>
      </c>
      <c r="S355">
        <v>24.907390329314701</v>
      </c>
      <c r="T355">
        <f t="shared" si="10"/>
        <v>224.16651296383299</v>
      </c>
      <c r="U355" s="2">
        <f>IF(C355="WMPC TECH MANAGEMENT OFFICE - LG Contracts (Innovation Implementation)",0,-T355*Distribution!$B$2)</f>
        <v>-11.544575417637398</v>
      </c>
      <c r="V355" s="2">
        <f>IF(C355="WMPC TECH MANAGEMENT OFFICE - LG Contracts (Innovation Implementation)",0,-SUM(T355:U355)*Distribution!$B$1)</f>
        <v>-4.1036033946415751</v>
      </c>
      <c r="W355" s="2">
        <f t="shared" si="11"/>
        <v>208.51833415155403</v>
      </c>
    </row>
    <row r="356" spans="1:23" x14ac:dyDescent="0.25">
      <c r="A356">
        <v>3710</v>
      </c>
      <c r="B356" t="s">
        <v>78</v>
      </c>
      <c r="C356" t="s">
        <v>24</v>
      </c>
      <c r="D356" t="s">
        <v>89</v>
      </c>
      <c r="E356" t="s">
        <v>99</v>
      </c>
      <c r="F356" t="s">
        <v>100</v>
      </c>
      <c r="G356" t="s">
        <v>92</v>
      </c>
      <c r="H356" t="s">
        <v>40</v>
      </c>
      <c r="I356" s="1">
        <v>44895</v>
      </c>
      <c r="J356" t="s">
        <v>32</v>
      </c>
      <c r="K356">
        <v>9</v>
      </c>
      <c r="L356">
        <v>1</v>
      </c>
      <c r="O356" t="s">
        <v>30</v>
      </c>
      <c r="P356">
        <v>2022</v>
      </c>
      <c r="Q356">
        <v>59.736843933333297</v>
      </c>
      <c r="R356">
        <v>224.16651296383299</v>
      </c>
      <c r="S356">
        <v>24.907390329314701</v>
      </c>
      <c r="T356">
        <f t="shared" si="10"/>
        <v>224.16651296383299</v>
      </c>
      <c r="U356" s="2">
        <f>IF(C356="WMPC TECH MANAGEMENT OFFICE - LG Contracts (Innovation Implementation)",0,-T356*Distribution!$B$2)</f>
        <v>-11.544575417637398</v>
      </c>
      <c r="V356" s="2">
        <f>IF(C356="WMPC TECH MANAGEMENT OFFICE - LG Contracts (Innovation Implementation)",0,-SUM(T356:U356)*Distribution!$B$1)</f>
        <v>-4.1036033946415751</v>
      </c>
      <c r="W356" s="2">
        <f t="shared" si="11"/>
        <v>208.51833415155403</v>
      </c>
    </row>
    <row r="357" spans="1:23" x14ac:dyDescent="0.25">
      <c r="A357">
        <v>3710</v>
      </c>
      <c r="B357" t="s">
        <v>78</v>
      </c>
      <c r="C357" t="s">
        <v>24</v>
      </c>
      <c r="D357" t="s">
        <v>89</v>
      </c>
      <c r="E357" t="s">
        <v>99</v>
      </c>
      <c r="F357" t="s">
        <v>100</v>
      </c>
      <c r="G357" t="s">
        <v>92</v>
      </c>
      <c r="H357" t="s">
        <v>40</v>
      </c>
      <c r="I357" s="1">
        <v>44894</v>
      </c>
      <c r="J357" t="s">
        <v>31</v>
      </c>
      <c r="K357">
        <v>9</v>
      </c>
      <c r="L357">
        <v>1</v>
      </c>
      <c r="O357" t="s">
        <v>30</v>
      </c>
      <c r="P357">
        <v>2022</v>
      </c>
      <c r="Q357">
        <v>59.736843933333297</v>
      </c>
      <c r="R357">
        <v>224.16651296383299</v>
      </c>
      <c r="S357">
        <v>24.907390329314701</v>
      </c>
      <c r="T357">
        <f t="shared" si="10"/>
        <v>224.16651296383299</v>
      </c>
      <c r="U357" s="2">
        <f>IF(C357="WMPC TECH MANAGEMENT OFFICE - LG Contracts (Innovation Implementation)",0,-T357*Distribution!$B$2)</f>
        <v>-11.544575417637398</v>
      </c>
      <c r="V357" s="2">
        <f>IF(C357="WMPC TECH MANAGEMENT OFFICE - LG Contracts (Innovation Implementation)",0,-SUM(T357:U357)*Distribution!$B$1)</f>
        <v>-4.1036033946415751</v>
      </c>
      <c r="W357" s="2">
        <f t="shared" si="11"/>
        <v>208.51833415155403</v>
      </c>
    </row>
    <row r="358" spans="1:23" x14ac:dyDescent="0.25">
      <c r="A358">
        <v>3710</v>
      </c>
      <c r="B358" t="s">
        <v>78</v>
      </c>
      <c r="C358" t="s">
        <v>24</v>
      </c>
      <c r="D358" t="s">
        <v>89</v>
      </c>
      <c r="E358" t="s">
        <v>99</v>
      </c>
      <c r="F358" t="s">
        <v>100</v>
      </c>
      <c r="G358" t="s">
        <v>92</v>
      </c>
      <c r="H358" t="s">
        <v>40</v>
      </c>
      <c r="I358" s="1">
        <v>44893</v>
      </c>
      <c r="J358" t="s">
        <v>34</v>
      </c>
      <c r="K358">
        <v>9</v>
      </c>
      <c r="L358">
        <v>1</v>
      </c>
      <c r="O358" t="s">
        <v>30</v>
      </c>
      <c r="P358">
        <v>2022</v>
      </c>
      <c r="Q358">
        <v>59.736843933333297</v>
      </c>
      <c r="R358">
        <v>224.16651296383299</v>
      </c>
      <c r="S358">
        <v>24.907390329314701</v>
      </c>
      <c r="T358">
        <f t="shared" si="10"/>
        <v>224.16651296383299</v>
      </c>
      <c r="U358" s="2">
        <f>IF(C358="WMPC TECH MANAGEMENT OFFICE - LG Contracts (Innovation Implementation)",0,-T358*Distribution!$B$2)</f>
        <v>-11.544575417637398</v>
      </c>
      <c r="V358" s="2">
        <f>IF(C358="WMPC TECH MANAGEMENT OFFICE - LG Contracts (Innovation Implementation)",0,-SUM(T358:U358)*Distribution!$B$1)</f>
        <v>-4.1036033946415751</v>
      </c>
      <c r="W358" s="2">
        <f t="shared" si="11"/>
        <v>208.51833415155403</v>
      </c>
    </row>
    <row r="359" spans="1:23" x14ac:dyDescent="0.25">
      <c r="A359">
        <v>3710</v>
      </c>
      <c r="B359" t="s">
        <v>78</v>
      </c>
      <c r="C359" t="s">
        <v>24</v>
      </c>
      <c r="D359" t="s">
        <v>89</v>
      </c>
      <c r="E359" t="s">
        <v>62</v>
      </c>
      <c r="F359" t="s">
        <v>63</v>
      </c>
      <c r="G359" t="s">
        <v>92</v>
      </c>
      <c r="H359" t="s">
        <v>28</v>
      </c>
      <c r="I359" s="1">
        <v>44867</v>
      </c>
      <c r="J359" t="s">
        <v>32</v>
      </c>
      <c r="K359">
        <v>9</v>
      </c>
      <c r="L359">
        <v>1</v>
      </c>
      <c r="O359" t="s">
        <v>30</v>
      </c>
      <c r="P359">
        <v>2022</v>
      </c>
      <c r="Q359">
        <v>59.736843933333297</v>
      </c>
      <c r="R359">
        <v>917</v>
      </c>
      <c r="S359">
        <v>101.888888888889</v>
      </c>
      <c r="T359">
        <f t="shared" si="10"/>
        <v>917</v>
      </c>
      <c r="U359" s="2">
        <f>IF(C359="WMPC TECH MANAGEMENT OFFICE - LG Contracts (Innovation Implementation)",0,-T359*Distribution!$B$2)</f>
        <v>-47.225499999999997</v>
      </c>
      <c r="V359" s="2">
        <f>IF(C359="WMPC TECH MANAGEMENT OFFICE - LG Contracts (Innovation Implementation)",0,-SUM(T359:U359)*Distribution!$B$1)</f>
        <v>-16.786647850000001</v>
      </c>
      <c r="W359" s="2">
        <f t="shared" si="11"/>
        <v>852.98785214999998</v>
      </c>
    </row>
    <row r="360" spans="1:23" x14ac:dyDescent="0.25">
      <c r="A360">
        <v>3710</v>
      </c>
      <c r="B360" t="s">
        <v>78</v>
      </c>
      <c r="C360" t="s">
        <v>24</v>
      </c>
      <c r="D360" t="s">
        <v>89</v>
      </c>
      <c r="E360" t="s">
        <v>62</v>
      </c>
      <c r="F360" t="s">
        <v>63</v>
      </c>
      <c r="G360" t="s">
        <v>92</v>
      </c>
      <c r="H360" t="s">
        <v>28</v>
      </c>
      <c r="I360" s="1">
        <v>44866</v>
      </c>
      <c r="J360" t="s">
        <v>31</v>
      </c>
      <c r="K360">
        <v>9</v>
      </c>
      <c r="L360">
        <v>1</v>
      </c>
      <c r="O360" t="s">
        <v>30</v>
      </c>
      <c r="P360">
        <v>2022</v>
      </c>
      <c r="Q360">
        <v>59.736843933333297</v>
      </c>
      <c r="R360">
        <v>917</v>
      </c>
      <c r="S360">
        <v>101.888888888889</v>
      </c>
      <c r="T360">
        <f t="shared" si="10"/>
        <v>917</v>
      </c>
      <c r="U360" s="2">
        <f>IF(C360="WMPC TECH MANAGEMENT OFFICE - LG Contracts (Innovation Implementation)",0,-T360*Distribution!$B$2)</f>
        <v>-47.225499999999997</v>
      </c>
      <c r="V360" s="2">
        <f>IF(C360="WMPC TECH MANAGEMENT OFFICE - LG Contracts (Innovation Implementation)",0,-SUM(T360:U360)*Distribution!$B$1)</f>
        <v>-16.786647850000001</v>
      </c>
      <c r="W360" s="2">
        <f t="shared" si="11"/>
        <v>852.98785214999998</v>
      </c>
    </row>
    <row r="361" spans="1:23" x14ac:dyDescent="0.25">
      <c r="A361">
        <v>3710</v>
      </c>
      <c r="B361" t="s">
        <v>78</v>
      </c>
      <c r="C361" t="s">
        <v>24</v>
      </c>
      <c r="D361" t="s">
        <v>89</v>
      </c>
      <c r="E361" t="s">
        <v>62</v>
      </c>
      <c r="F361" t="s">
        <v>63</v>
      </c>
      <c r="G361" t="s">
        <v>92</v>
      </c>
      <c r="H361" t="s">
        <v>28</v>
      </c>
      <c r="I361" s="1">
        <v>44869</v>
      </c>
      <c r="J361" t="s">
        <v>33</v>
      </c>
      <c r="K361">
        <v>9</v>
      </c>
      <c r="L361">
        <v>1</v>
      </c>
      <c r="O361" t="s">
        <v>30</v>
      </c>
      <c r="P361">
        <v>2022</v>
      </c>
      <c r="Q361">
        <v>59.736843933333297</v>
      </c>
      <c r="R361">
        <v>917</v>
      </c>
      <c r="S361">
        <v>101.888888888889</v>
      </c>
      <c r="T361">
        <f t="shared" si="10"/>
        <v>917</v>
      </c>
      <c r="U361" s="2">
        <f>IF(C361="WMPC TECH MANAGEMENT OFFICE - LG Contracts (Innovation Implementation)",0,-T361*Distribution!$B$2)</f>
        <v>-47.225499999999997</v>
      </c>
      <c r="V361" s="2">
        <f>IF(C361="WMPC TECH MANAGEMENT OFFICE - LG Contracts (Innovation Implementation)",0,-SUM(T361:U361)*Distribution!$B$1)</f>
        <v>-16.786647850000001</v>
      </c>
      <c r="W361" s="2">
        <f t="shared" si="11"/>
        <v>852.98785214999998</v>
      </c>
    </row>
    <row r="362" spans="1:23" x14ac:dyDescent="0.25">
      <c r="A362">
        <v>3710</v>
      </c>
      <c r="B362" t="s">
        <v>78</v>
      </c>
      <c r="C362" t="s">
        <v>24</v>
      </c>
      <c r="D362" t="s">
        <v>89</v>
      </c>
      <c r="E362" t="s">
        <v>62</v>
      </c>
      <c r="F362" t="s">
        <v>63</v>
      </c>
      <c r="G362" t="s">
        <v>92</v>
      </c>
      <c r="H362" t="s">
        <v>28</v>
      </c>
      <c r="I362" s="1">
        <v>44868</v>
      </c>
      <c r="J362" t="s">
        <v>29</v>
      </c>
      <c r="K362">
        <v>9</v>
      </c>
      <c r="L362">
        <v>1</v>
      </c>
      <c r="O362" t="s">
        <v>30</v>
      </c>
      <c r="P362">
        <v>2022</v>
      </c>
      <c r="Q362">
        <v>59.736843933333297</v>
      </c>
      <c r="R362">
        <v>917</v>
      </c>
      <c r="S362">
        <v>101.888888888889</v>
      </c>
      <c r="T362">
        <f t="shared" si="10"/>
        <v>917</v>
      </c>
      <c r="U362" s="2">
        <f>IF(C362="WMPC TECH MANAGEMENT OFFICE - LG Contracts (Innovation Implementation)",0,-T362*Distribution!$B$2)</f>
        <v>-47.225499999999997</v>
      </c>
      <c r="V362" s="2">
        <f>IF(C362="WMPC TECH MANAGEMENT OFFICE - LG Contracts (Innovation Implementation)",0,-SUM(T362:U362)*Distribution!$B$1)</f>
        <v>-16.786647850000001</v>
      </c>
      <c r="W362" s="2">
        <f t="shared" si="11"/>
        <v>852.98785214999998</v>
      </c>
    </row>
    <row r="363" spans="1:23" x14ac:dyDescent="0.25">
      <c r="A363">
        <v>3710</v>
      </c>
      <c r="B363" t="s">
        <v>78</v>
      </c>
      <c r="C363" t="s">
        <v>24</v>
      </c>
      <c r="D363" t="s">
        <v>89</v>
      </c>
      <c r="E363" t="s">
        <v>62</v>
      </c>
      <c r="F363" t="s">
        <v>63</v>
      </c>
      <c r="G363" t="s">
        <v>92</v>
      </c>
      <c r="H363" t="s">
        <v>28</v>
      </c>
      <c r="I363" s="1">
        <v>44887</v>
      </c>
      <c r="J363" t="s">
        <v>31</v>
      </c>
      <c r="K363">
        <v>9</v>
      </c>
      <c r="L363">
        <v>1</v>
      </c>
      <c r="O363" t="s">
        <v>30</v>
      </c>
      <c r="P363">
        <v>2022</v>
      </c>
      <c r="Q363">
        <v>59.736843933333297</v>
      </c>
      <c r="R363">
        <v>917</v>
      </c>
      <c r="S363">
        <v>101.888888888889</v>
      </c>
      <c r="T363">
        <f t="shared" si="10"/>
        <v>917</v>
      </c>
      <c r="U363" s="2">
        <f>IF(C363="WMPC TECH MANAGEMENT OFFICE - LG Contracts (Innovation Implementation)",0,-T363*Distribution!$B$2)</f>
        <v>-47.225499999999997</v>
      </c>
      <c r="V363" s="2">
        <f>IF(C363="WMPC TECH MANAGEMENT OFFICE - LG Contracts (Innovation Implementation)",0,-SUM(T363:U363)*Distribution!$B$1)</f>
        <v>-16.786647850000001</v>
      </c>
      <c r="W363" s="2">
        <f t="shared" si="11"/>
        <v>852.98785214999998</v>
      </c>
    </row>
    <row r="364" spans="1:23" x14ac:dyDescent="0.25">
      <c r="A364">
        <v>3710</v>
      </c>
      <c r="B364" t="s">
        <v>78</v>
      </c>
      <c r="C364" t="s">
        <v>24</v>
      </c>
      <c r="D364" t="s">
        <v>89</v>
      </c>
      <c r="E364" t="s">
        <v>62</v>
      </c>
      <c r="F364" t="s">
        <v>63</v>
      </c>
      <c r="G364" t="s">
        <v>92</v>
      </c>
      <c r="H364" t="s">
        <v>28</v>
      </c>
      <c r="I364" s="1">
        <v>44889</v>
      </c>
      <c r="J364" t="s">
        <v>29</v>
      </c>
      <c r="K364">
        <v>9</v>
      </c>
      <c r="L364">
        <v>1</v>
      </c>
      <c r="O364" t="s">
        <v>30</v>
      </c>
      <c r="P364">
        <v>2022</v>
      </c>
      <c r="Q364">
        <v>59.736843933333297</v>
      </c>
      <c r="R364">
        <v>917</v>
      </c>
      <c r="S364">
        <v>101.888888888889</v>
      </c>
      <c r="T364">
        <f t="shared" si="10"/>
        <v>917</v>
      </c>
      <c r="U364" s="2">
        <f>IF(C364="WMPC TECH MANAGEMENT OFFICE - LG Contracts (Innovation Implementation)",0,-T364*Distribution!$B$2)</f>
        <v>-47.225499999999997</v>
      </c>
      <c r="V364" s="2">
        <f>IF(C364="WMPC TECH MANAGEMENT OFFICE - LG Contracts (Innovation Implementation)",0,-SUM(T364:U364)*Distribution!$B$1)</f>
        <v>-16.786647850000001</v>
      </c>
      <c r="W364" s="2">
        <f t="shared" si="11"/>
        <v>852.98785214999998</v>
      </c>
    </row>
    <row r="365" spans="1:23" x14ac:dyDescent="0.25">
      <c r="A365">
        <v>3710</v>
      </c>
      <c r="B365" t="s">
        <v>78</v>
      </c>
      <c r="C365" t="s">
        <v>24</v>
      </c>
      <c r="D365" t="s">
        <v>89</v>
      </c>
      <c r="E365" t="s">
        <v>62</v>
      </c>
      <c r="F365" t="s">
        <v>63</v>
      </c>
      <c r="G365" t="s">
        <v>92</v>
      </c>
      <c r="H365" t="s">
        <v>28</v>
      </c>
      <c r="I365" s="1">
        <v>44886</v>
      </c>
      <c r="J365" t="s">
        <v>34</v>
      </c>
      <c r="K365">
        <v>9</v>
      </c>
      <c r="L365">
        <v>1</v>
      </c>
      <c r="O365" t="s">
        <v>30</v>
      </c>
      <c r="P365">
        <v>2022</v>
      </c>
      <c r="Q365">
        <v>59.736843933333297</v>
      </c>
      <c r="R365">
        <v>917</v>
      </c>
      <c r="S365">
        <v>101.888888888889</v>
      </c>
      <c r="T365">
        <f t="shared" si="10"/>
        <v>917</v>
      </c>
      <c r="U365" s="2">
        <f>IF(C365="WMPC TECH MANAGEMENT OFFICE - LG Contracts (Innovation Implementation)",0,-T365*Distribution!$B$2)</f>
        <v>-47.225499999999997</v>
      </c>
      <c r="V365" s="2">
        <f>IF(C365="WMPC TECH MANAGEMENT OFFICE - LG Contracts (Innovation Implementation)",0,-SUM(T365:U365)*Distribution!$B$1)</f>
        <v>-16.786647850000001</v>
      </c>
      <c r="W365" s="2">
        <f t="shared" si="11"/>
        <v>852.98785214999998</v>
      </c>
    </row>
    <row r="366" spans="1:23" x14ac:dyDescent="0.25">
      <c r="A366">
        <v>3710</v>
      </c>
      <c r="B366" t="s">
        <v>78</v>
      </c>
      <c r="C366" t="s">
        <v>24</v>
      </c>
      <c r="D366" t="s">
        <v>89</v>
      </c>
      <c r="E366" t="s">
        <v>62</v>
      </c>
      <c r="F366" t="s">
        <v>63</v>
      </c>
      <c r="G366" t="s">
        <v>92</v>
      </c>
      <c r="H366" t="s">
        <v>28</v>
      </c>
      <c r="I366" s="1">
        <v>44893</v>
      </c>
      <c r="J366" t="s">
        <v>34</v>
      </c>
      <c r="K366">
        <v>9</v>
      </c>
      <c r="L366">
        <v>1</v>
      </c>
      <c r="O366" t="s">
        <v>30</v>
      </c>
      <c r="P366">
        <v>2022</v>
      </c>
      <c r="Q366">
        <v>59.736843933333297</v>
      </c>
      <c r="R366">
        <v>917</v>
      </c>
      <c r="S366">
        <v>101.888888888889</v>
      </c>
      <c r="T366">
        <f t="shared" si="10"/>
        <v>917</v>
      </c>
      <c r="U366" s="2">
        <f>IF(C366="WMPC TECH MANAGEMENT OFFICE - LG Contracts (Innovation Implementation)",0,-T366*Distribution!$B$2)</f>
        <v>-47.225499999999997</v>
      </c>
      <c r="V366" s="2">
        <f>IF(C366="WMPC TECH MANAGEMENT OFFICE - LG Contracts (Innovation Implementation)",0,-SUM(T366:U366)*Distribution!$B$1)</f>
        <v>-16.786647850000001</v>
      </c>
      <c r="W366" s="2">
        <f t="shared" si="11"/>
        <v>852.98785214999998</v>
      </c>
    </row>
    <row r="367" spans="1:23" x14ac:dyDescent="0.25">
      <c r="A367">
        <v>3710</v>
      </c>
      <c r="B367" t="s">
        <v>78</v>
      </c>
      <c r="C367" t="s">
        <v>24</v>
      </c>
      <c r="D367" t="s">
        <v>89</v>
      </c>
      <c r="E367" t="s">
        <v>62</v>
      </c>
      <c r="F367" t="s">
        <v>63</v>
      </c>
      <c r="G367" t="s">
        <v>92</v>
      </c>
      <c r="H367" t="s">
        <v>28</v>
      </c>
      <c r="I367" s="1">
        <v>44895</v>
      </c>
      <c r="J367" t="s">
        <v>32</v>
      </c>
      <c r="K367">
        <v>9</v>
      </c>
      <c r="L367">
        <v>1</v>
      </c>
      <c r="O367" t="s">
        <v>30</v>
      </c>
      <c r="P367">
        <v>2022</v>
      </c>
      <c r="Q367">
        <v>59.736843933333297</v>
      </c>
      <c r="R367">
        <v>917</v>
      </c>
      <c r="S367">
        <v>101.888888888889</v>
      </c>
      <c r="T367">
        <f t="shared" si="10"/>
        <v>917</v>
      </c>
      <c r="U367" s="2">
        <f>IF(C367="WMPC TECH MANAGEMENT OFFICE - LG Contracts (Innovation Implementation)",0,-T367*Distribution!$B$2)</f>
        <v>-47.225499999999997</v>
      </c>
      <c r="V367" s="2">
        <f>IF(C367="WMPC TECH MANAGEMENT OFFICE - LG Contracts (Innovation Implementation)",0,-SUM(T367:U367)*Distribution!$B$1)</f>
        <v>-16.786647850000001</v>
      </c>
      <c r="W367" s="2">
        <f t="shared" si="11"/>
        <v>852.98785214999998</v>
      </c>
    </row>
    <row r="368" spans="1:23" x14ac:dyDescent="0.25">
      <c r="A368">
        <v>3710</v>
      </c>
      <c r="B368" t="s">
        <v>78</v>
      </c>
      <c r="C368" t="s">
        <v>24</v>
      </c>
      <c r="D368" t="s">
        <v>89</v>
      </c>
      <c r="E368" t="s">
        <v>62</v>
      </c>
      <c r="F368" t="s">
        <v>63</v>
      </c>
      <c r="G368" t="s">
        <v>92</v>
      </c>
      <c r="H368" t="s">
        <v>28</v>
      </c>
      <c r="I368" s="1">
        <v>44894</v>
      </c>
      <c r="J368" t="s">
        <v>31</v>
      </c>
      <c r="K368">
        <v>9</v>
      </c>
      <c r="L368">
        <v>1</v>
      </c>
      <c r="O368" t="s">
        <v>30</v>
      </c>
      <c r="P368">
        <v>2022</v>
      </c>
      <c r="Q368">
        <v>59.736843933333297</v>
      </c>
      <c r="R368">
        <v>917</v>
      </c>
      <c r="S368">
        <v>101.888888888889</v>
      </c>
      <c r="T368">
        <f t="shared" si="10"/>
        <v>917</v>
      </c>
      <c r="U368" s="2">
        <f>IF(C368="WMPC TECH MANAGEMENT OFFICE - LG Contracts (Innovation Implementation)",0,-T368*Distribution!$B$2)</f>
        <v>-47.225499999999997</v>
      </c>
      <c r="V368" s="2">
        <f>IF(C368="WMPC TECH MANAGEMENT OFFICE - LG Contracts (Innovation Implementation)",0,-SUM(T368:U368)*Distribution!$B$1)</f>
        <v>-16.786647850000001</v>
      </c>
      <c r="W368" s="2">
        <f t="shared" si="11"/>
        <v>852.98785214999998</v>
      </c>
    </row>
    <row r="369" spans="1:23" x14ac:dyDescent="0.25">
      <c r="A369">
        <v>3710</v>
      </c>
      <c r="B369" t="s">
        <v>78</v>
      </c>
      <c r="C369" t="s">
        <v>24</v>
      </c>
      <c r="D369" t="s">
        <v>89</v>
      </c>
      <c r="E369" t="s">
        <v>64</v>
      </c>
      <c r="F369" t="s">
        <v>65</v>
      </c>
      <c r="G369" t="s">
        <v>92</v>
      </c>
      <c r="H369" t="s">
        <v>28</v>
      </c>
      <c r="I369" s="1">
        <v>44881</v>
      </c>
      <c r="J369" t="s">
        <v>32</v>
      </c>
      <c r="K369">
        <v>9</v>
      </c>
      <c r="L369">
        <v>1</v>
      </c>
      <c r="O369" t="s">
        <v>30</v>
      </c>
      <c r="P369">
        <v>2022</v>
      </c>
      <c r="Q369">
        <v>59.736843933333297</v>
      </c>
      <c r="R369">
        <v>917</v>
      </c>
      <c r="S369">
        <v>101.888888888889</v>
      </c>
      <c r="T369">
        <f t="shared" si="10"/>
        <v>917</v>
      </c>
      <c r="U369" s="2">
        <f>IF(C369="WMPC TECH MANAGEMENT OFFICE - LG Contracts (Innovation Implementation)",0,-T369*Distribution!$B$2)</f>
        <v>-47.225499999999997</v>
      </c>
      <c r="V369" s="2">
        <f>IF(C369="WMPC TECH MANAGEMENT OFFICE - LG Contracts (Innovation Implementation)",0,-SUM(T369:U369)*Distribution!$B$1)</f>
        <v>-16.786647850000001</v>
      </c>
      <c r="W369" s="2">
        <f t="shared" si="11"/>
        <v>852.98785214999998</v>
      </c>
    </row>
    <row r="370" spans="1:23" x14ac:dyDescent="0.25">
      <c r="A370">
        <v>3710</v>
      </c>
      <c r="B370" t="s">
        <v>78</v>
      </c>
      <c r="C370" t="s">
        <v>24</v>
      </c>
      <c r="D370" t="s">
        <v>89</v>
      </c>
      <c r="E370" t="s">
        <v>64</v>
      </c>
      <c r="F370" t="s">
        <v>65</v>
      </c>
      <c r="G370" t="s">
        <v>92</v>
      </c>
      <c r="H370" t="s">
        <v>28</v>
      </c>
      <c r="I370" s="1">
        <v>44880</v>
      </c>
      <c r="J370" t="s">
        <v>31</v>
      </c>
      <c r="K370">
        <v>9</v>
      </c>
      <c r="L370">
        <v>1</v>
      </c>
      <c r="O370" t="s">
        <v>30</v>
      </c>
      <c r="P370">
        <v>2022</v>
      </c>
      <c r="Q370">
        <v>59.736843933333297</v>
      </c>
      <c r="R370">
        <v>917</v>
      </c>
      <c r="S370">
        <v>101.888888888889</v>
      </c>
      <c r="T370">
        <f t="shared" si="10"/>
        <v>917</v>
      </c>
      <c r="U370" s="2">
        <f>IF(C370="WMPC TECH MANAGEMENT OFFICE - LG Contracts (Innovation Implementation)",0,-T370*Distribution!$B$2)</f>
        <v>-47.225499999999997</v>
      </c>
      <c r="V370" s="2">
        <f>IF(C370="WMPC TECH MANAGEMENT OFFICE - LG Contracts (Innovation Implementation)",0,-SUM(T370:U370)*Distribution!$B$1)</f>
        <v>-16.786647850000001</v>
      </c>
      <c r="W370" s="2">
        <f t="shared" si="11"/>
        <v>852.98785214999998</v>
      </c>
    </row>
    <row r="371" spans="1:23" x14ac:dyDescent="0.25">
      <c r="A371">
        <v>3710</v>
      </c>
      <c r="B371" t="s">
        <v>78</v>
      </c>
      <c r="C371" t="s">
        <v>24</v>
      </c>
      <c r="D371" t="s">
        <v>89</v>
      </c>
      <c r="E371" t="s">
        <v>64</v>
      </c>
      <c r="F371" t="s">
        <v>65</v>
      </c>
      <c r="G371" t="s">
        <v>92</v>
      </c>
      <c r="H371" t="s">
        <v>28</v>
      </c>
      <c r="I371" s="1">
        <v>44879</v>
      </c>
      <c r="J371" t="s">
        <v>34</v>
      </c>
      <c r="K371">
        <v>9</v>
      </c>
      <c r="L371">
        <v>1</v>
      </c>
      <c r="O371" t="s">
        <v>30</v>
      </c>
      <c r="P371">
        <v>2022</v>
      </c>
      <c r="Q371">
        <v>59.736843933333297</v>
      </c>
      <c r="R371">
        <v>917</v>
      </c>
      <c r="S371">
        <v>101.888888888889</v>
      </c>
      <c r="T371">
        <f t="shared" si="10"/>
        <v>917</v>
      </c>
      <c r="U371" s="2">
        <f>IF(C371="WMPC TECH MANAGEMENT OFFICE - LG Contracts (Innovation Implementation)",0,-T371*Distribution!$B$2)</f>
        <v>-47.225499999999997</v>
      </c>
      <c r="V371" s="2">
        <f>IF(C371="WMPC TECH MANAGEMENT OFFICE - LG Contracts (Innovation Implementation)",0,-SUM(T371:U371)*Distribution!$B$1)</f>
        <v>-16.786647850000001</v>
      </c>
      <c r="W371" s="2">
        <f t="shared" si="11"/>
        <v>852.98785214999998</v>
      </c>
    </row>
    <row r="372" spans="1:23" x14ac:dyDescent="0.25">
      <c r="A372">
        <v>3710</v>
      </c>
      <c r="B372" t="s">
        <v>78</v>
      </c>
      <c r="C372" t="s">
        <v>24</v>
      </c>
      <c r="D372" t="s">
        <v>89</v>
      </c>
      <c r="E372" t="s">
        <v>64</v>
      </c>
      <c r="F372" t="s">
        <v>65</v>
      </c>
      <c r="G372" t="s">
        <v>92</v>
      </c>
      <c r="H372" t="s">
        <v>28</v>
      </c>
      <c r="I372" s="1">
        <v>44883</v>
      </c>
      <c r="J372" t="s">
        <v>33</v>
      </c>
      <c r="K372">
        <v>9</v>
      </c>
      <c r="L372">
        <v>1</v>
      </c>
      <c r="O372" t="s">
        <v>30</v>
      </c>
      <c r="P372">
        <v>2022</v>
      </c>
      <c r="Q372">
        <v>59.736843933333297</v>
      </c>
      <c r="R372">
        <v>917</v>
      </c>
      <c r="S372">
        <v>101.888888888889</v>
      </c>
      <c r="T372">
        <f t="shared" si="10"/>
        <v>917</v>
      </c>
      <c r="U372" s="2">
        <f>IF(C372="WMPC TECH MANAGEMENT OFFICE - LG Contracts (Innovation Implementation)",0,-T372*Distribution!$B$2)</f>
        <v>-47.225499999999997</v>
      </c>
      <c r="V372" s="2">
        <f>IF(C372="WMPC TECH MANAGEMENT OFFICE - LG Contracts (Innovation Implementation)",0,-SUM(T372:U372)*Distribution!$B$1)</f>
        <v>-16.786647850000001</v>
      </c>
      <c r="W372" s="2">
        <f t="shared" si="11"/>
        <v>852.98785214999998</v>
      </c>
    </row>
    <row r="373" spans="1:23" x14ac:dyDescent="0.25">
      <c r="A373">
        <v>3710</v>
      </c>
      <c r="B373" t="s">
        <v>78</v>
      </c>
      <c r="C373" t="s">
        <v>24</v>
      </c>
      <c r="D373" t="s">
        <v>89</v>
      </c>
      <c r="E373" t="s">
        <v>64</v>
      </c>
      <c r="F373" t="s">
        <v>65</v>
      </c>
      <c r="G373" t="s">
        <v>92</v>
      </c>
      <c r="H373" t="s">
        <v>28</v>
      </c>
      <c r="I373" s="1">
        <v>44882</v>
      </c>
      <c r="J373" t="s">
        <v>29</v>
      </c>
      <c r="K373">
        <v>9</v>
      </c>
      <c r="L373">
        <v>1</v>
      </c>
      <c r="O373" t="s">
        <v>30</v>
      </c>
      <c r="P373">
        <v>2022</v>
      </c>
      <c r="Q373">
        <v>59.736843933333297</v>
      </c>
      <c r="R373">
        <v>917</v>
      </c>
      <c r="S373">
        <v>101.888888888889</v>
      </c>
      <c r="T373">
        <f t="shared" si="10"/>
        <v>917</v>
      </c>
      <c r="U373" s="2">
        <f>IF(C373="WMPC TECH MANAGEMENT OFFICE - LG Contracts (Innovation Implementation)",0,-T373*Distribution!$B$2)</f>
        <v>-47.225499999999997</v>
      </c>
      <c r="V373" s="2">
        <f>IF(C373="WMPC TECH MANAGEMENT OFFICE - LG Contracts (Innovation Implementation)",0,-SUM(T373:U373)*Distribution!$B$1)</f>
        <v>-16.786647850000001</v>
      </c>
      <c r="W373" s="2">
        <f t="shared" si="11"/>
        <v>852.98785214999998</v>
      </c>
    </row>
    <row r="374" spans="1:23" x14ac:dyDescent="0.25">
      <c r="A374">
        <v>3710</v>
      </c>
      <c r="B374" t="s">
        <v>78</v>
      </c>
      <c r="C374" t="s">
        <v>24</v>
      </c>
      <c r="D374" t="s">
        <v>89</v>
      </c>
      <c r="E374" t="s">
        <v>64</v>
      </c>
      <c r="F374" t="s">
        <v>65</v>
      </c>
      <c r="G374" t="s">
        <v>92</v>
      </c>
      <c r="H374" t="s">
        <v>28</v>
      </c>
      <c r="I374" s="1">
        <v>44888</v>
      </c>
      <c r="J374" t="s">
        <v>32</v>
      </c>
      <c r="K374">
        <v>9</v>
      </c>
      <c r="L374">
        <v>1</v>
      </c>
      <c r="O374" t="s">
        <v>30</v>
      </c>
      <c r="P374">
        <v>2022</v>
      </c>
      <c r="Q374">
        <v>59.736843933333297</v>
      </c>
      <c r="R374">
        <v>917</v>
      </c>
      <c r="S374">
        <v>101.888888888889</v>
      </c>
      <c r="T374">
        <f t="shared" si="10"/>
        <v>917</v>
      </c>
      <c r="U374" s="2">
        <f>IF(C374="WMPC TECH MANAGEMENT OFFICE - LG Contracts (Innovation Implementation)",0,-T374*Distribution!$B$2)</f>
        <v>-47.225499999999997</v>
      </c>
      <c r="V374" s="2">
        <f>IF(C374="WMPC TECH MANAGEMENT OFFICE - LG Contracts (Innovation Implementation)",0,-SUM(T374:U374)*Distribution!$B$1)</f>
        <v>-16.786647850000001</v>
      </c>
      <c r="W374" s="2">
        <f t="shared" si="11"/>
        <v>852.98785214999998</v>
      </c>
    </row>
    <row r="375" spans="1:23" x14ac:dyDescent="0.25">
      <c r="A375">
        <v>3710</v>
      </c>
      <c r="B375" t="s">
        <v>78</v>
      </c>
      <c r="C375" t="s">
        <v>24</v>
      </c>
      <c r="D375" t="s">
        <v>89</v>
      </c>
      <c r="E375" t="s">
        <v>64</v>
      </c>
      <c r="F375" t="s">
        <v>65</v>
      </c>
      <c r="G375" t="s">
        <v>92</v>
      </c>
      <c r="H375" t="s">
        <v>28</v>
      </c>
      <c r="I375" s="1">
        <v>44890</v>
      </c>
      <c r="J375" t="s">
        <v>33</v>
      </c>
      <c r="K375">
        <v>9</v>
      </c>
      <c r="L375">
        <v>1</v>
      </c>
      <c r="O375" t="s">
        <v>30</v>
      </c>
      <c r="P375">
        <v>2022</v>
      </c>
      <c r="Q375">
        <v>59.736843933333297</v>
      </c>
      <c r="R375">
        <v>917</v>
      </c>
      <c r="S375">
        <v>101.888888888889</v>
      </c>
      <c r="T375">
        <f t="shared" si="10"/>
        <v>917</v>
      </c>
      <c r="U375" s="2">
        <f>IF(C375="WMPC TECH MANAGEMENT OFFICE - LG Contracts (Innovation Implementation)",0,-T375*Distribution!$B$2)</f>
        <v>-47.225499999999997</v>
      </c>
      <c r="V375" s="2">
        <f>IF(C375="WMPC TECH MANAGEMENT OFFICE - LG Contracts (Innovation Implementation)",0,-SUM(T375:U375)*Distribution!$B$1)</f>
        <v>-16.786647850000001</v>
      </c>
      <c r="W375" s="2">
        <f t="shared" si="11"/>
        <v>852.98785214999998</v>
      </c>
    </row>
    <row r="376" spans="1:23" x14ac:dyDescent="0.25">
      <c r="A376">
        <v>3710</v>
      </c>
      <c r="B376" t="s">
        <v>78</v>
      </c>
      <c r="C376" t="s">
        <v>24</v>
      </c>
      <c r="D376" t="s">
        <v>89</v>
      </c>
      <c r="E376" t="s">
        <v>64</v>
      </c>
      <c r="F376" t="s">
        <v>65</v>
      </c>
      <c r="G376" t="s">
        <v>92</v>
      </c>
      <c r="H376" t="s">
        <v>28</v>
      </c>
      <c r="I376" s="1">
        <v>44889</v>
      </c>
      <c r="J376" t="s">
        <v>29</v>
      </c>
      <c r="K376">
        <v>9</v>
      </c>
      <c r="L376">
        <v>1</v>
      </c>
      <c r="O376" t="s">
        <v>30</v>
      </c>
      <c r="P376">
        <v>2022</v>
      </c>
      <c r="Q376">
        <v>59.736843933333297</v>
      </c>
      <c r="R376">
        <v>917</v>
      </c>
      <c r="S376">
        <v>101.888888888889</v>
      </c>
      <c r="T376">
        <f t="shared" si="10"/>
        <v>917</v>
      </c>
      <c r="U376" s="2">
        <f>IF(C376="WMPC TECH MANAGEMENT OFFICE - LG Contracts (Innovation Implementation)",0,-T376*Distribution!$B$2)</f>
        <v>-47.225499999999997</v>
      </c>
      <c r="V376" s="2">
        <f>IF(C376="WMPC TECH MANAGEMENT OFFICE - LG Contracts (Innovation Implementation)",0,-SUM(T376:U376)*Distribution!$B$1)</f>
        <v>-16.786647850000001</v>
      </c>
      <c r="W376" s="2">
        <f t="shared" si="11"/>
        <v>852.98785214999998</v>
      </c>
    </row>
    <row r="377" spans="1:23" x14ac:dyDescent="0.25">
      <c r="A377">
        <v>3710</v>
      </c>
      <c r="B377" t="s">
        <v>78</v>
      </c>
      <c r="C377" t="s">
        <v>24</v>
      </c>
      <c r="D377" t="s">
        <v>89</v>
      </c>
      <c r="E377" t="s">
        <v>64</v>
      </c>
      <c r="F377" t="s">
        <v>65</v>
      </c>
      <c r="G377" t="s">
        <v>92</v>
      </c>
      <c r="H377" t="s">
        <v>28</v>
      </c>
      <c r="I377" s="1">
        <v>44886</v>
      </c>
      <c r="J377" t="s">
        <v>34</v>
      </c>
      <c r="K377">
        <v>9</v>
      </c>
      <c r="L377">
        <v>1</v>
      </c>
      <c r="O377" t="s">
        <v>30</v>
      </c>
      <c r="P377">
        <v>2022</v>
      </c>
      <c r="Q377">
        <v>59.736843933333297</v>
      </c>
      <c r="R377">
        <v>917</v>
      </c>
      <c r="S377">
        <v>101.888888888889</v>
      </c>
      <c r="T377">
        <f t="shared" si="10"/>
        <v>917</v>
      </c>
      <c r="U377" s="2">
        <f>IF(C377="WMPC TECH MANAGEMENT OFFICE - LG Contracts (Innovation Implementation)",0,-T377*Distribution!$B$2)</f>
        <v>-47.225499999999997</v>
      </c>
      <c r="V377" s="2">
        <f>IF(C377="WMPC TECH MANAGEMENT OFFICE - LG Contracts (Innovation Implementation)",0,-SUM(T377:U377)*Distribution!$B$1)</f>
        <v>-16.786647850000001</v>
      </c>
      <c r="W377" s="2">
        <f t="shared" si="11"/>
        <v>852.98785214999998</v>
      </c>
    </row>
    <row r="378" spans="1:23" x14ac:dyDescent="0.25">
      <c r="A378">
        <v>3710</v>
      </c>
      <c r="B378" t="s">
        <v>78</v>
      </c>
      <c r="C378" t="s">
        <v>24</v>
      </c>
      <c r="D378" t="s">
        <v>89</v>
      </c>
      <c r="E378" t="s">
        <v>64</v>
      </c>
      <c r="F378" t="s">
        <v>65</v>
      </c>
      <c r="G378" t="s">
        <v>92</v>
      </c>
      <c r="H378" t="s">
        <v>28</v>
      </c>
      <c r="I378" s="1">
        <v>44887</v>
      </c>
      <c r="J378" t="s">
        <v>31</v>
      </c>
      <c r="K378">
        <v>9</v>
      </c>
      <c r="L378">
        <v>1</v>
      </c>
      <c r="O378" t="s">
        <v>30</v>
      </c>
      <c r="P378">
        <v>2022</v>
      </c>
      <c r="Q378">
        <v>59.736843933333297</v>
      </c>
      <c r="R378">
        <v>917</v>
      </c>
      <c r="S378">
        <v>101.888888888889</v>
      </c>
      <c r="T378">
        <f t="shared" si="10"/>
        <v>917</v>
      </c>
      <c r="U378" s="2">
        <f>IF(C378="WMPC TECH MANAGEMENT OFFICE - LG Contracts (Innovation Implementation)",0,-T378*Distribution!$B$2)</f>
        <v>-47.225499999999997</v>
      </c>
      <c r="V378" s="2">
        <f>IF(C378="WMPC TECH MANAGEMENT OFFICE - LG Contracts (Innovation Implementation)",0,-SUM(T378:U378)*Distribution!$B$1)</f>
        <v>-16.786647850000001</v>
      </c>
      <c r="W378" s="2">
        <f t="shared" si="11"/>
        <v>852.98785214999998</v>
      </c>
    </row>
    <row r="379" spans="1:23" x14ac:dyDescent="0.25">
      <c r="A379">
        <v>3710</v>
      </c>
      <c r="B379" t="s">
        <v>78</v>
      </c>
      <c r="C379" t="s">
        <v>24</v>
      </c>
      <c r="D379" t="s">
        <v>89</v>
      </c>
      <c r="E379" t="s">
        <v>64</v>
      </c>
      <c r="F379" t="s">
        <v>65</v>
      </c>
      <c r="G379" t="s">
        <v>92</v>
      </c>
      <c r="H379" t="s">
        <v>28</v>
      </c>
      <c r="I379" s="1">
        <v>44894</v>
      </c>
      <c r="J379" t="s">
        <v>31</v>
      </c>
      <c r="K379">
        <v>9</v>
      </c>
      <c r="L379">
        <v>1</v>
      </c>
      <c r="O379" t="s">
        <v>30</v>
      </c>
      <c r="P379">
        <v>2022</v>
      </c>
      <c r="Q379">
        <v>59.736843933333297</v>
      </c>
      <c r="R379">
        <v>917</v>
      </c>
      <c r="S379">
        <v>101.888888888889</v>
      </c>
      <c r="T379">
        <f t="shared" si="10"/>
        <v>917</v>
      </c>
      <c r="U379" s="2">
        <f>IF(C379="WMPC TECH MANAGEMENT OFFICE - LG Contracts (Innovation Implementation)",0,-T379*Distribution!$B$2)</f>
        <v>-47.225499999999997</v>
      </c>
      <c r="V379" s="2">
        <f>IF(C379="WMPC TECH MANAGEMENT OFFICE - LG Contracts (Innovation Implementation)",0,-SUM(T379:U379)*Distribution!$B$1)</f>
        <v>-16.786647850000001</v>
      </c>
      <c r="W379" s="2">
        <f t="shared" si="11"/>
        <v>852.98785214999998</v>
      </c>
    </row>
    <row r="380" spans="1:23" x14ac:dyDescent="0.25">
      <c r="A380">
        <v>3710</v>
      </c>
      <c r="B380" t="s">
        <v>78</v>
      </c>
      <c r="C380" t="s">
        <v>24</v>
      </c>
      <c r="D380" t="s">
        <v>89</v>
      </c>
      <c r="E380" t="s">
        <v>64</v>
      </c>
      <c r="F380" t="s">
        <v>65</v>
      </c>
      <c r="G380" t="s">
        <v>92</v>
      </c>
      <c r="H380" t="s">
        <v>28</v>
      </c>
      <c r="I380" s="1">
        <v>44893</v>
      </c>
      <c r="J380" t="s">
        <v>34</v>
      </c>
      <c r="K380">
        <v>9</v>
      </c>
      <c r="L380">
        <v>1</v>
      </c>
      <c r="O380" t="s">
        <v>30</v>
      </c>
      <c r="P380">
        <v>2022</v>
      </c>
      <c r="Q380">
        <v>59.736843933333297</v>
      </c>
      <c r="R380">
        <v>917</v>
      </c>
      <c r="S380">
        <v>101.888888888889</v>
      </c>
      <c r="T380">
        <f t="shared" si="10"/>
        <v>917</v>
      </c>
      <c r="U380" s="2">
        <f>IF(C380="WMPC TECH MANAGEMENT OFFICE - LG Contracts (Innovation Implementation)",0,-T380*Distribution!$B$2)</f>
        <v>-47.225499999999997</v>
      </c>
      <c r="V380" s="2">
        <f>IF(C380="WMPC TECH MANAGEMENT OFFICE - LG Contracts (Innovation Implementation)",0,-SUM(T380:U380)*Distribution!$B$1)</f>
        <v>-16.786647850000001</v>
      </c>
      <c r="W380" s="2">
        <f t="shared" si="11"/>
        <v>852.98785214999998</v>
      </c>
    </row>
    <row r="381" spans="1:23" x14ac:dyDescent="0.25">
      <c r="A381">
        <v>3710</v>
      </c>
      <c r="B381" t="s">
        <v>78</v>
      </c>
      <c r="C381" t="s">
        <v>24</v>
      </c>
      <c r="D381" t="s">
        <v>89</v>
      </c>
      <c r="E381" t="s">
        <v>101</v>
      </c>
      <c r="F381" t="s">
        <v>102</v>
      </c>
      <c r="G381" t="s">
        <v>92</v>
      </c>
      <c r="H381" t="s">
        <v>40</v>
      </c>
      <c r="I381" s="1">
        <v>44869</v>
      </c>
      <c r="J381" t="s">
        <v>33</v>
      </c>
      <c r="K381">
        <v>9</v>
      </c>
      <c r="L381">
        <v>1</v>
      </c>
      <c r="O381" t="s">
        <v>30</v>
      </c>
      <c r="P381">
        <v>2022</v>
      </c>
      <c r="Q381">
        <v>59.736843933333297</v>
      </c>
      <c r="R381">
        <v>224.16651296383299</v>
      </c>
      <c r="S381">
        <v>24.907390329314701</v>
      </c>
      <c r="T381">
        <f t="shared" si="10"/>
        <v>224.16651296383299</v>
      </c>
      <c r="U381" s="2">
        <f>IF(C381="WMPC TECH MANAGEMENT OFFICE - LG Contracts (Innovation Implementation)",0,-T381*Distribution!$B$2)</f>
        <v>-11.544575417637398</v>
      </c>
      <c r="V381" s="2">
        <f>IF(C381="WMPC TECH MANAGEMENT OFFICE - LG Contracts (Innovation Implementation)",0,-SUM(T381:U381)*Distribution!$B$1)</f>
        <v>-4.1036033946415751</v>
      </c>
      <c r="W381" s="2">
        <f t="shared" si="11"/>
        <v>208.51833415155403</v>
      </c>
    </row>
    <row r="382" spans="1:23" x14ac:dyDescent="0.25">
      <c r="A382">
        <v>3710</v>
      </c>
      <c r="B382" t="s">
        <v>78</v>
      </c>
      <c r="C382" t="s">
        <v>24</v>
      </c>
      <c r="D382" t="s">
        <v>89</v>
      </c>
      <c r="E382" t="s">
        <v>101</v>
      </c>
      <c r="F382" t="s">
        <v>102</v>
      </c>
      <c r="G382" t="s">
        <v>92</v>
      </c>
      <c r="H382" t="s">
        <v>40</v>
      </c>
      <c r="I382" s="1">
        <v>44867</v>
      </c>
      <c r="J382" t="s">
        <v>32</v>
      </c>
      <c r="K382">
        <v>9</v>
      </c>
      <c r="L382">
        <v>1</v>
      </c>
      <c r="O382" t="s">
        <v>30</v>
      </c>
      <c r="P382">
        <v>2022</v>
      </c>
      <c r="Q382">
        <v>59.736843933333297</v>
      </c>
      <c r="R382">
        <v>224.16651296383299</v>
      </c>
      <c r="S382">
        <v>24.907390329314701</v>
      </c>
      <c r="T382">
        <f t="shared" si="10"/>
        <v>224.16651296383299</v>
      </c>
      <c r="U382" s="2">
        <f>IF(C382="WMPC TECH MANAGEMENT OFFICE - LG Contracts (Innovation Implementation)",0,-T382*Distribution!$B$2)</f>
        <v>-11.544575417637398</v>
      </c>
      <c r="V382" s="2">
        <f>IF(C382="WMPC TECH MANAGEMENT OFFICE - LG Contracts (Innovation Implementation)",0,-SUM(T382:U382)*Distribution!$B$1)</f>
        <v>-4.1036033946415751</v>
      </c>
      <c r="W382" s="2">
        <f t="shared" si="11"/>
        <v>208.51833415155403</v>
      </c>
    </row>
    <row r="383" spans="1:23" x14ac:dyDescent="0.25">
      <c r="A383">
        <v>3710</v>
      </c>
      <c r="B383" t="s">
        <v>78</v>
      </c>
      <c r="C383" t="s">
        <v>24</v>
      </c>
      <c r="D383" t="s">
        <v>89</v>
      </c>
      <c r="E383" t="s">
        <v>101</v>
      </c>
      <c r="F383" t="s">
        <v>102</v>
      </c>
      <c r="G383" t="s">
        <v>92</v>
      </c>
      <c r="H383" t="s">
        <v>40</v>
      </c>
      <c r="I383" s="1">
        <v>44868</v>
      </c>
      <c r="J383" t="s">
        <v>29</v>
      </c>
      <c r="K383">
        <v>9</v>
      </c>
      <c r="L383">
        <v>1</v>
      </c>
      <c r="O383" t="s">
        <v>30</v>
      </c>
      <c r="P383">
        <v>2022</v>
      </c>
      <c r="Q383">
        <v>59.736843933333297</v>
      </c>
      <c r="R383">
        <v>224.16651296383299</v>
      </c>
      <c r="S383">
        <v>24.907390329314701</v>
      </c>
      <c r="T383">
        <f t="shared" si="10"/>
        <v>224.16651296383299</v>
      </c>
      <c r="U383" s="2">
        <f>IF(C383="WMPC TECH MANAGEMENT OFFICE - LG Contracts (Innovation Implementation)",0,-T383*Distribution!$B$2)</f>
        <v>-11.544575417637398</v>
      </c>
      <c r="V383" s="2">
        <f>IF(C383="WMPC TECH MANAGEMENT OFFICE - LG Contracts (Innovation Implementation)",0,-SUM(T383:U383)*Distribution!$B$1)</f>
        <v>-4.1036033946415751</v>
      </c>
      <c r="W383" s="2">
        <f t="shared" si="11"/>
        <v>208.51833415155403</v>
      </c>
    </row>
    <row r="384" spans="1:23" x14ac:dyDescent="0.25">
      <c r="A384">
        <v>3710</v>
      </c>
      <c r="B384" t="s">
        <v>78</v>
      </c>
      <c r="C384" t="s">
        <v>24</v>
      </c>
      <c r="D384" t="s">
        <v>89</v>
      </c>
      <c r="E384" t="s">
        <v>101</v>
      </c>
      <c r="F384" t="s">
        <v>102</v>
      </c>
      <c r="G384" t="s">
        <v>92</v>
      </c>
      <c r="H384" t="s">
        <v>40</v>
      </c>
      <c r="I384" s="1">
        <v>44873</v>
      </c>
      <c r="J384" t="s">
        <v>31</v>
      </c>
      <c r="K384">
        <v>9</v>
      </c>
      <c r="L384">
        <v>1</v>
      </c>
      <c r="O384" t="s">
        <v>30</v>
      </c>
      <c r="P384">
        <v>2022</v>
      </c>
      <c r="Q384">
        <v>59.736843933333297</v>
      </c>
      <c r="R384">
        <v>224.16651296383299</v>
      </c>
      <c r="S384">
        <v>24.907390329314701</v>
      </c>
      <c r="T384">
        <f t="shared" si="10"/>
        <v>224.16651296383299</v>
      </c>
      <c r="U384" s="2">
        <f>IF(C384="WMPC TECH MANAGEMENT OFFICE - LG Contracts (Innovation Implementation)",0,-T384*Distribution!$B$2)</f>
        <v>-11.544575417637398</v>
      </c>
      <c r="V384" s="2">
        <f>IF(C384="WMPC TECH MANAGEMENT OFFICE - LG Contracts (Innovation Implementation)",0,-SUM(T384:U384)*Distribution!$B$1)</f>
        <v>-4.1036033946415751</v>
      </c>
      <c r="W384" s="2">
        <f t="shared" si="11"/>
        <v>208.51833415155403</v>
      </c>
    </row>
    <row r="385" spans="1:23" x14ac:dyDescent="0.25">
      <c r="A385">
        <v>3710</v>
      </c>
      <c r="B385" t="s">
        <v>78</v>
      </c>
      <c r="C385" t="s">
        <v>24</v>
      </c>
      <c r="D385" t="s">
        <v>89</v>
      </c>
      <c r="E385" t="s">
        <v>101</v>
      </c>
      <c r="F385" t="s">
        <v>102</v>
      </c>
      <c r="G385" t="s">
        <v>92</v>
      </c>
      <c r="H385" t="s">
        <v>40</v>
      </c>
      <c r="I385" s="1">
        <v>44874</v>
      </c>
      <c r="J385" t="s">
        <v>32</v>
      </c>
      <c r="K385">
        <v>9</v>
      </c>
      <c r="L385">
        <v>1</v>
      </c>
      <c r="O385" t="s">
        <v>30</v>
      </c>
      <c r="P385">
        <v>2022</v>
      </c>
      <c r="Q385">
        <v>59.736843933333297</v>
      </c>
      <c r="R385">
        <v>224.16651296383299</v>
      </c>
      <c r="S385">
        <v>24.907390329314701</v>
      </c>
      <c r="T385">
        <f t="shared" si="10"/>
        <v>224.16651296383299</v>
      </c>
      <c r="U385" s="2">
        <f>IF(C385="WMPC TECH MANAGEMENT OFFICE - LG Contracts (Innovation Implementation)",0,-T385*Distribution!$B$2)</f>
        <v>-11.544575417637398</v>
      </c>
      <c r="V385" s="2">
        <f>IF(C385="WMPC TECH MANAGEMENT OFFICE - LG Contracts (Innovation Implementation)",0,-SUM(T385:U385)*Distribution!$B$1)</f>
        <v>-4.1036033946415751</v>
      </c>
      <c r="W385" s="2">
        <f t="shared" si="11"/>
        <v>208.51833415155403</v>
      </c>
    </row>
    <row r="386" spans="1:23" x14ac:dyDescent="0.25">
      <c r="A386">
        <v>3710</v>
      </c>
      <c r="B386" t="s">
        <v>78</v>
      </c>
      <c r="C386" t="s">
        <v>24</v>
      </c>
      <c r="D386" t="s">
        <v>89</v>
      </c>
      <c r="E386" t="s">
        <v>101</v>
      </c>
      <c r="F386" t="s">
        <v>102</v>
      </c>
      <c r="G386" t="s">
        <v>92</v>
      </c>
      <c r="H386" t="s">
        <v>40</v>
      </c>
      <c r="I386" s="1">
        <v>44872</v>
      </c>
      <c r="J386" t="s">
        <v>34</v>
      </c>
      <c r="K386">
        <v>9</v>
      </c>
      <c r="L386">
        <v>1</v>
      </c>
      <c r="O386" t="s">
        <v>30</v>
      </c>
      <c r="P386">
        <v>2022</v>
      </c>
      <c r="Q386">
        <v>59.736843933333297</v>
      </c>
      <c r="R386">
        <v>224.16651296383299</v>
      </c>
      <c r="S386">
        <v>24.907390329314701</v>
      </c>
      <c r="T386">
        <f t="shared" si="10"/>
        <v>224.16651296383299</v>
      </c>
      <c r="U386" s="2">
        <f>IF(C386="WMPC TECH MANAGEMENT OFFICE - LG Contracts (Innovation Implementation)",0,-T386*Distribution!$B$2)</f>
        <v>-11.544575417637398</v>
      </c>
      <c r="V386" s="2">
        <f>IF(C386="WMPC TECH MANAGEMENT OFFICE - LG Contracts (Innovation Implementation)",0,-SUM(T386:U386)*Distribution!$B$1)</f>
        <v>-4.1036033946415751</v>
      </c>
      <c r="W386" s="2">
        <f t="shared" si="11"/>
        <v>208.51833415155403</v>
      </c>
    </row>
    <row r="387" spans="1:23" x14ac:dyDescent="0.25">
      <c r="A387">
        <v>3710</v>
      </c>
      <c r="B387" t="s">
        <v>78</v>
      </c>
      <c r="C387" t="s">
        <v>24</v>
      </c>
      <c r="D387" t="s">
        <v>89</v>
      </c>
      <c r="E387" t="s">
        <v>101</v>
      </c>
      <c r="F387" t="s">
        <v>102</v>
      </c>
      <c r="G387" t="s">
        <v>92</v>
      </c>
      <c r="H387" t="s">
        <v>40</v>
      </c>
      <c r="I387" s="1">
        <v>44876</v>
      </c>
      <c r="J387" t="s">
        <v>33</v>
      </c>
      <c r="K387">
        <v>9</v>
      </c>
      <c r="L387">
        <v>1</v>
      </c>
      <c r="O387" t="s">
        <v>30</v>
      </c>
      <c r="P387">
        <v>2022</v>
      </c>
      <c r="Q387">
        <v>59.736843933333297</v>
      </c>
      <c r="R387">
        <v>224.16651296383299</v>
      </c>
      <c r="S387">
        <v>24.907390329314701</v>
      </c>
      <c r="T387">
        <f t="shared" ref="T387:T450" si="12">R387*L387</f>
        <v>224.16651296383299</v>
      </c>
      <c r="U387" s="2">
        <f>IF(C387="WMPC TECH MANAGEMENT OFFICE - LG Contracts (Innovation Implementation)",0,-T387*Distribution!$B$2)</f>
        <v>-11.544575417637398</v>
      </c>
      <c r="V387" s="2">
        <f>IF(C387="WMPC TECH MANAGEMENT OFFICE - LG Contracts (Innovation Implementation)",0,-SUM(T387:U387)*Distribution!$B$1)</f>
        <v>-4.1036033946415751</v>
      </c>
      <c r="W387" s="2">
        <f t="shared" ref="W387:W450" si="13">SUM(T387:V387)</f>
        <v>208.51833415155403</v>
      </c>
    </row>
    <row r="388" spans="1:23" x14ac:dyDescent="0.25">
      <c r="A388">
        <v>3710</v>
      </c>
      <c r="B388" t="s">
        <v>78</v>
      </c>
      <c r="C388" t="s">
        <v>24</v>
      </c>
      <c r="D388" t="s">
        <v>89</v>
      </c>
      <c r="E388" t="s">
        <v>101</v>
      </c>
      <c r="F388" t="s">
        <v>102</v>
      </c>
      <c r="G388" t="s">
        <v>92</v>
      </c>
      <c r="H388" t="s">
        <v>40</v>
      </c>
      <c r="I388" s="1">
        <v>44875</v>
      </c>
      <c r="J388" t="s">
        <v>29</v>
      </c>
      <c r="K388">
        <v>9</v>
      </c>
      <c r="L388">
        <v>1</v>
      </c>
      <c r="O388" t="s">
        <v>30</v>
      </c>
      <c r="P388">
        <v>2022</v>
      </c>
      <c r="Q388">
        <v>59.736843933333297</v>
      </c>
      <c r="R388">
        <v>224.16651296383299</v>
      </c>
      <c r="S388">
        <v>24.907390329314701</v>
      </c>
      <c r="T388">
        <f t="shared" si="12"/>
        <v>224.16651296383299</v>
      </c>
      <c r="U388" s="2">
        <f>IF(C388="WMPC TECH MANAGEMENT OFFICE - LG Contracts (Innovation Implementation)",0,-T388*Distribution!$B$2)</f>
        <v>-11.544575417637398</v>
      </c>
      <c r="V388" s="2">
        <f>IF(C388="WMPC TECH MANAGEMENT OFFICE - LG Contracts (Innovation Implementation)",0,-SUM(T388:U388)*Distribution!$B$1)</f>
        <v>-4.1036033946415751</v>
      </c>
      <c r="W388" s="2">
        <f t="shared" si="13"/>
        <v>208.51833415155403</v>
      </c>
    </row>
    <row r="389" spans="1:23" x14ac:dyDescent="0.25">
      <c r="A389">
        <v>3710</v>
      </c>
      <c r="B389" t="s">
        <v>78</v>
      </c>
      <c r="C389" t="s">
        <v>24</v>
      </c>
      <c r="D389" t="s">
        <v>89</v>
      </c>
      <c r="E389" t="s">
        <v>101</v>
      </c>
      <c r="F389" t="s">
        <v>102</v>
      </c>
      <c r="G389" t="s">
        <v>92</v>
      </c>
      <c r="H389" t="s">
        <v>40</v>
      </c>
      <c r="I389" s="1">
        <v>44881</v>
      </c>
      <c r="J389" t="s">
        <v>32</v>
      </c>
      <c r="K389">
        <v>9</v>
      </c>
      <c r="L389">
        <v>1</v>
      </c>
      <c r="O389" t="s">
        <v>30</v>
      </c>
      <c r="P389">
        <v>2022</v>
      </c>
      <c r="Q389">
        <v>59.736843933333297</v>
      </c>
      <c r="R389">
        <v>224.16651296383299</v>
      </c>
      <c r="S389">
        <v>24.907390329314701</v>
      </c>
      <c r="T389">
        <f t="shared" si="12"/>
        <v>224.16651296383299</v>
      </c>
      <c r="U389" s="2">
        <f>IF(C389="WMPC TECH MANAGEMENT OFFICE - LG Contracts (Innovation Implementation)",0,-T389*Distribution!$B$2)</f>
        <v>-11.544575417637398</v>
      </c>
      <c r="V389" s="2">
        <f>IF(C389="WMPC TECH MANAGEMENT OFFICE - LG Contracts (Innovation Implementation)",0,-SUM(T389:U389)*Distribution!$B$1)</f>
        <v>-4.1036033946415751</v>
      </c>
      <c r="W389" s="2">
        <f t="shared" si="13"/>
        <v>208.51833415155403</v>
      </c>
    </row>
    <row r="390" spans="1:23" x14ac:dyDescent="0.25">
      <c r="A390">
        <v>3710</v>
      </c>
      <c r="B390" t="s">
        <v>78</v>
      </c>
      <c r="C390" t="s">
        <v>24</v>
      </c>
      <c r="D390" t="s">
        <v>89</v>
      </c>
      <c r="E390" t="s">
        <v>101</v>
      </c>
      <c r="F390" t="s">
        <v>102</v>
      </c>
      <c r="G390" t="s">
        <v>92</v>
      </c>
      <c r="H390" t="s">
        <v>40</v>
      </c>
      <c r="I390" s="1">
        <v>44880</v>
      </c>
      <c r="J390" t="s">
        <v>31</v>
      </c>
      <c r="K390">
        <v>9</v>
      </c>
      <c r="L390">
        <v>1</v>
      </c>
      <c r="O390" t="s">
        <v>30</v>
      </c>
      <c r="P390">
        <v>2022</v>
      </c>
      <c r="Q390">
        <v>59.736843933333297</v>
      </c>
      <c r="R390">
        <v>224.16651296383299</v>
      </c>
      <c r="S390">
        <v>24.907390329314701</v>
      </c>
      <c r="T390">
        <f t="shared" si="12"/>
        <v>224.16651296383299</v>
      </c>
      <c r="U390" s="2">
        <f>IF(C390="WMPC TECH MANAGEMENT OFFICE - LG Contracts (Innovation Implementation)",0,-T390*Distribution!$B$2)</f>
        <v>-11.544575417637398</v>
      </c>
      <c r="V390" s="2">
        <f>IF(C390="WMPC TECH MANAGEMENT OFFICE - LG Contracts (Innovation Implementation)",0,-SUM(T390:U390)*Distribution!$B$1)</f>
        <v>-4.1036033946415751</v>
      </c>
      <c r="W390" s="2">
        <f t="shared" si="13"/>
        <v>208.51833415155403</v>
      </c>
    </row>
    <row r="391" spans="1:23" x14ac:dyDescent="0.25">
      <c r="A391">
        <v>3710</v>
      </c>
      <c r="B391" t="s">
        <v>78</v>
      </c>
      <c r="C391" t="s">
        <v>24</v>
      </c>
      <c r="D391" t="s">
        <v>89</v>
      </c>
      <c r="E391" t="s">
        <v>101</v>
      </c>
      <c r="F391" t="s">
        <v>102</v>
      </c>
      <c r="G391" t="s">
        <v>92</v>
      </c>
      <c r="H391" t="s">
        <v>40</v>
      </c>
      <c r="I391" s="1">
        <v>44883</v>
      </c>
      <c r="J391" t="s">
        <v>33</v>
      </c>
      <c r="K391">
        <v>9</v>
      </c>
      <c r="L391">
        <v>1</v>
      </c>
      <c r="O391" t="s">
        <v>30</v>
      </c>
      <c r="P391">
        <v>2022</v>
      </c>
      <c r="Q391">
        <v>59.736843933333297</v>
      </c>
      <c r="R391">
        <v>224.16651296383299</v>
      </c>
      <c r="S391">
        <v>24.907390329314701</v>
      </c>
      <c r="T391">
        <f t="shared" si="12"/>
        <v>224.16651296383299</v>
      </c>
      <c r="U391" s="2">
        <f>IF(C391="WMPC TECH MANAGEMENT OFFICE - LG Contracts (Innovation Implementation)",0,-T391*Distribution!$B$2)</f>
        <v>-11.544575417637398</v>
      </c>
      <c r="V391" s="2">
        <f>IF(C391="WMPC TECH MANAGEMENT OFFICE - LG Contracts (Innovation Implementation)",0,-SUM(T391:U391)*Distribution!$B$1)</f>
        <v>-4.1036033946415751</v>
      </c>
      <c r="W391" s="2">
        <f t="shared" si="13"/>
        <v>208.51833415155403</v>
      </c>
    </row>
    <row r="392" spans="1:23" x14ac:dyDescent="0.25">
      <c r="A392">
        <v>3710</v>
      </c>
      <c r="B392" t="s">
        <v>78</v>
      </c>
      <c r="C392" t="s">
        <v>24</v>
      </c>
      <c r="D392" t="s">
        <v>89</v>
      </c>
      <c r="E392" t="s">
        <v>101</v>
      </c>
      <c r="F392" t="s">
        <v>102</v>
      </c>
      <c r="G392" t="s">
        <v>92</v>
      </c>
      <c r="H392" t="s">
        <v>40</v>
      </c>
      <c r="I392" s="1">
        <v>44882</v>
      </c>
      <c r="J392" t="s">
        <v>29</v>
      </c>
      <c r="K392">
        <v>9</v>
      </c>
      <c r="L392">
        <v>1</v>
      </c>
      <c r="O392" t="s">
        <v>30</v>
      </c>
      <c r="P392">
        <v>2022</v>
      </c>
      <c r="Q392">
        <v>59.736843933333297</v>
      </c>
      <c r="R392">
        <v>224.16651296383299</v>
      </c>
      <c r="S392">
        <v>24.907390329314701</v>
      </c>
      <c r="T392">
        <f t="shared" si="12"/>
        <v>224.16651296383299</v>
      </c>
      <c r="U392" s="2">
        <f>IF(C392="WMPC TECH MANAGEMENT OFFICE - LG Contracts (Innovation Implementation)",0,-T392*Distribution!$B$2)</f>
        <v>-11.544575417637398</v>
      </c>
      <c r="V392" s="2">
        <f>IF(C392="WMPC TECH MANAGEMENT OFFICE - LG Contracts (Innovation Implementation)",0,-SUM(T392:U392)*Distribution!$B$1)</f>
        <v>-4.1036033946415751</v>
      </c>
      <c r="W392" s="2">
        <f t="shared" si="13"/>
        <v>208.51833415155403</v>
      </c>
    </row>
    <row r="393" spans="1:23" x14ac:dyDescent="0.25">
      <c r="A393">
        <v>3710</v>
      </c>
      <c r="B393" t="s">
        <v>78</v>
      </c>
      <c r="C393" t="s">
        <v>24</v>
      </c>
      <c r="D393" t="s">
        <v>89</v>
      </c>
      <c r="E393" t="s">
        <v>101</v>
      </c>
      <c r="F393" t="s">
        <v>102</v>
      </c>
      <c r="G393" t="s">
        <v>92</v>
      </c>
      <c r="H393" t="s">
        <v>40</v>
      </c>
      <c r="I393" s="1">
        <v>44893</v>
      </c>
      <c r="J393" t="s">
        <v>34</v>
      </c>
      <c r="K393">
        <v>9</v>
      </c>
      <c r="L393">
        <v>1</v>
      </c>
      <c r="O393" t="s">
        <v>30</v>
      </c>
      <c r="P393">
        <v>2022</v>
      </c>
      <c r="Q393">
        <v>59.736843933333297</v>
      </c>
      <c r="R393">
        <v>224.16651296383299</v>
      </c>
      <c r="S393">
        <v>24.907390329314701</v>
      </c>
      <c r="T393">
        <f t="shared" si="12"/>
        <v>224.16651296383299</v>
      </c>
      <c r="U393" s="2">
        <f>IF(C393="WMPC TECH MANAGEMENT OFFICE - LG Contracts (Innovation Implementation)",0,-T393*Distribution!$B$2)</f>
        <v>-11.544575417637398</v>
      </c>
      <c r="V393" s="2">
        <f>IF(C393="WMPC TECH MANAGEMENT OFFICE - LG Contracts (Innovation Implementation)",0,-SUM(T393:U393)*Distribution!$B$1)</f>
        <v>-4.1036033946415751</v>
      </c>
      <c r="W393" s="2">
        <f t="shared" si="13"/>
        <v>208.51833415155403</v>
      </c>
    </row>
    <row r="394" spans="1:23" x14ac:dyDescent="0.25">
      <c r="A394">
        <v>3710</v>
      </c>
      <c r="B394" t="s">
        <v>78</v>
      </c>
      <c r="C394" t="s">
        <v>24</v>
      </c>
      <c r="D394" t="s">
        <v>89</v>
      </c>
      <c r="E394" t="s">
        <v>101</v>
      </c>
      <c r="F394" t="s">
        <v>102</v>
      </c>
      <c r="G394" t="s">
        <v>92</v>
      </c>
      <c r="H394" t="s">
        <v>40</v>
      </c>
      <c r="I394" s="1">
        <v>44894</v>
      </c>
      <c r="J394" t="s">
        <v>31</v>
      </c>
      <c r="K394">
        <v>9</v>
      </c>
      <c r="L394">
        <v>1</v>
      </c>
      <c r="O394" t="s">
        <v>30</v>
      </c>
      <c r="P394">
        <v>2022</v>
      </c>
      <c r="Q394">
        <v>59.736843933333297</v>
      </c>
      <c r="R394">
        <v>224.16651296383299</v>
      </c>
      <c r="S394">
        <v>24.907390329314701</v>
      </c>
      <c r="T394">
        <f t="shared" si="12"/>
        <v>224.16651296383299</v>
      </c>
      <c r="U394" s="2">
        <f>IF(C394="WMPC TECH MANAGEMENT OFFICE - LG Contracts (Innovation Implementation)",0,-T394*Distribution!$B$2)</f>
        <v>-11.544575417637398</v>
      </c>
      <c r="V394" s="2">
        <f>IF(C394="WMPC TECH MANAGEMENT OFFICE - LG Contracts (Innovation Implementation)",0,-SUM(T394:U394)*Distribution!$B$1)</f>
        <v>-4.1036033946415751</v>
      </c>
      <c r="W394" s="2">
        <f t="shared" si="13"/>
        <v>208.51833415155403</v>
      </c>
    </row>
    <row r="395" spans="1:23" x14ac:dyDescent="0.25">
      <c r="A395">
        <v>3710</v>
      </c>
      <c r="B395" t="s">
        <v>103</v>
      </c>
      <c r="C395" t="s">
        <v>24</v>
      </c>
      <c r="D395" t="s">
        <v>104</v>
      </c>
      <c r="E395" t="s">
        <v>101</v>
      </c>
      <c r="F395" t="s">
        <v>102</v>
      </c>
      <c r="G395" t="s">
        <v>92</v>
      </c>
      <c r="H395" t="s">
        <v>40</v>
      </c>
      <c r="I395" s="1">
        <v>44889</v>
      </c>
      <c r="J395" t="s">
        <v>29</v>
      </c>
      <c r="K395">
        <v>9</v>
      </c>
      <c r="L395">
        <v>1</v>
      </c>
      <c r="O395" t="s">
        <v>30</v>
      </c>
      <c r="P395">
        <v>2022</v>
      </c>
      <c r="Q395">
        <v>59.736843933333297</v>
      </c>
      <c r="R395">
        <v>224.16651296383299</v>
      </c>
      <c r="S395">
        <v>24.907390329314701</v>
      </c>
      <c r="T395">
        <f t="shared" si="12"/>
        <v>224.16651296383299</v>
      </c>
      <c r="U395" s="2">
        <f>IF(C395="WMPC TECH MANAGEMENT OFFICE - LG Contracts (Innovation Implementation)",0,-T395*Distribution!$B$2)</f>
        <v>-11.544575417637398</v>
      </c>
      <c r="V395" s="2">
        <f>IF(C395="WMPC TECH MANAGEMENT OFFICE - LG Contracts (Innovation Implementation)",0,-SUM(T395:U395)*Distribution!$B$1)</f>
        <v>-4.1036033946415751</v>
      </c>
      <c r="W395" s="2">
        <f t="shared" si="13"/>
        <v>208.51833415155403</v>
      </c>
    </row>
    <row r="396" spans="1:23" x14ac:dyDescent="0.25">
      <c r="A396">
        <v>3710</v>
      </c>
      <c r="B396" t="s">
        <v>103</v>
      </c>
      <c r="C396" t="s">
        <v>24</v>
      </c>
      <c r="D396" t="s">
        <v>104</v>
      </c>
      <c r="E396" t="s">
        <v>101</v>
      </c>
      <c r="F396" t="s">
        <v>102</v>
      </c>
      <c r="G396" t="s">
        <v>92</v>
      </c>
      <c r="H396" t="s">
        <v>40</v>
      </c>
      <c r="I396" s="1">
        <v>44887</v>
      </c>
      <c r="J396" t="s">
        <v>31</v>
      </c>
      <c r="K396">
        <v>9</v>
      </c>
      <c r="L396">
        <v>1</v>
      </c>
      <c r="O396" t="s">
        <v>30</v>
      </c>
      <c r="P396">
        <v>2022</v>
      </c>
      <c r="Q396">
        <v>59.736843933333297</v>
      </c>
      <c r="R396">
        <v>224.16651296383299</v>
      </c>
      <c r="S396">
        <v>24.907390329314701</v>
      </c>
      <c r="T396">
        <f t="shared" si="12"/>
        <v>224.16651296383299</v>
      </c>
      <c r="U396" s="2">
        <f>IF(C396="WMPC TECH MANAGEMENT OFFICE - LG Contracts (Innovation Implementation)",0,-T396*Distribution!$B$2)</f>
        <v>-11.544575417637398</v>
      </c>
      <c r="V396" s="2">
        <f>IF(C396="WMPC TECH MANAGEMENT OFFICE - LG Contracts (Innovation Implementation)",0,-SUM(T396:U396)*Distribution!$B$1)</f>
        <v>-4.1036033946415751</v>
      </c>
      <c r="W396" s="2">
        <f t="shared" si="13"/>
        <v>208.51833415155403</v>
      </c>
    </row>
    <row r="397" spans="1:23" x14ac:dyDescent="0.25">
      <c r="A397">
        <v>3710</v>
      </c>
      <c r="B397" t="s">
        <v>103</v>
      </c>
      <c r="C397" t="s">
        <v>24</v>
      </c>
      <c r="D397" t="s">
        <v>104</v>
      </c>
      <c r="E397" t="s">
        <v>101</v>
      </c>
      <c r="F397" t="s">
        <v>102</v>
      </c>
      <c r="G397" t="s">
        <v>92</v>
      </c>
      <c r="H397" t="s">
        <v>40</v>
      </c>
      <c r="I397" s="1">
        <v>44886</v>
      </c>
      <c r="J397" t="s">
        <v>34</v>
      </c>
      <c r="K397">
        <v>9</v>
      </c>
      <c r="L397">
        <v>1</v>
      </c>
      <c r="O397" t="s">
        <v>30</v>
      </c>
      <c r="P397">
        <v>2022</v>
      </c>
      <c r="Q397">
        <v>59.736843933333297</v>
      </c>
      <c r="R397">
        <v>224.16651296383299</v>
      </c>
      <c r="S397">
        <v>24.907390329314701</v>
      </c>
      <c r="T397">
        <f t="shared" si="12"/>
        <v>224.16651296383299</v>
      </c>
      <c r="U397" s="2">
        <f>IF(C397="WMPC TECH MANAGEMENT OFFICE - LG Contracts (Innovation Implementation)",0,-T397*Distribution!$B$2)</f>
        <v>-11.544575417637398</v>
      </c>
      <c r="V397" s="2">
        <f>IF(C397="WMPC TECH MANAGEMENT OFFICE - LG Contracts (Innovation Implementation)",0,-SUM(T397:U397)*Distribution!$B$1)</f>
        <v>-4.1036033946415751</v>
      </c>
      <c r="W397" s="2">
        <f t="shared" si="13"/>
        <v>208.51833415155403</v>
      </c>
    </row>
    <row r="398" spans="1:23" x14ac:dyDescent="0.25">
      <c r="A398">
        <v>3710</v>
      </c>
      <c r="B398" t="s">
        <v>103</v>
      </c>
      <c r="C398" t="s">
        <v>24</v>
      </c>
      <c r="D398" t="s">
        <v>104</v>
      </c>
      <c r="E398" t="s">
        <v>101</v>
      </c>
      <c r="F398" t="s">
        <v>102</v>
      </c>
      <c r="G398" t="s">
        <v>92</v>
      </c>
      <c r="H398" t="s">
        <v>40</v>
      </c>
      <c r="I398" s="1">
        <v>44888</v>
      </c>
      <c r="J398" t="s">
        <v>32</v>
      </c>
      <c r="K398">
        <v>9</v>
      </c>
      <c r="L398">
        <v>1</v>
      </c>
      <c r="O398" t="s">
        <v>30</v>
      </c>
      <c r="P398">
        <v>2022</v>
      </c>
      <c r="Q398">
        <v>59.736843933333297</v>
      </c>
      <c r="R398">
        <v>224.16651296383299</v>
      </c>
      <c r="S398">
        <v>24.907390329314701</v>
      </c>
      <c r="T398">
        <f t="shared" si="12"/>
        <v>224.16651296383299</v>
      </c>
      <c r="U398" s="2">
        <f>IF(C398="WMPC TECH MANAGEMENT OFFICE - LG Contracts (Innovation Implementation)",0,-T398*Distribution!$B$2)</f>
        <v>-11.544575417637398</v>
      </c>
      <c r="V398" s="2">
        <f>IF(C398="WMPC TECH MANAGEMENT OFFICE - LG Contracts (Innovation Implementation)",0,-SUM(T398:U398)*Distribution!$B$1)</f>
        <v>-4.1036033946415751</v>
      </c>
      <c r="W398" s="2">
        <f t="shared" si="13"/>
        <v>208.51833415155403</v>
      </c>
    </row>
    <row r="399" spans="1:23" x14ac:dyDescent="0.25">
      <c r="A399">
        <v>3710</v>
      </c>
      <c r="B399" t="s">
        <v>105</v>
      </c>
      <c r="C399" t="s">
        <v>24</v>
      </c>
      <c r="D399" t="s">
        <v>79</v>
      </c>
      <c r="E399" t="s">
        <v>80</v>
      </c>
      <c r="F399" t="s">
        <v>81</v>
      </c>
      <c r="G399" t="s">
        <v>82</v>
      </c>
      <c r="H399" t="s">
        <v>28</v>
      </c>
      <c r="I399" s="1">
        <v>44873</v>
      </c>
      <c r="J399" t="s">
        <v>31</v>
      </c>
      <c r="K399">
        <v>9</v>
      </c>
      <c r="L399">
        <v>1</v>
      </c>
      <c r="O399" t="s">
        <v>30</v>
      </c>
      <c r="P399">
        <v>2022</v>
      </c>
      <c r="Q399">
        <v>59.736843933333297</v>
      </c>
      <c r="R399">
        <v>1046</v>
      </c>
      <c r="S399">
        <v>116.222222222222</v>
      </c>
      <c r="T399">
        <f t="shared" si="12"/>
        <v>1046</v>
      </c>
      <c r="U399" s="2">
        <f>IF(C399="WMPC TECH MANAGEMENT OFFICE - LG Contracts (Innovation Implementation)",0,-T399*Distribution!$B$2)</f>
        <v>-53.869</v>
      </c>
      <c r="V399" s="2">
        <f>IF(C399="WMPC TECH MANAGEMENT OFFICE - LG Contracts (Innovation Implementation)",0,-SUM(T399:U399)*Distribution!$B$1)</f>
        <v>-19.1481283</v>
      </c>
      <c r="W399" s="2">
        <f t="shared" si="13"/>
        <v>972.98287169999992</v>
      </c>
    </row>
    <row r="400" spans="1:23" x14ac:dyDescent="0.25">
      <c r="A400">
        <v>3710</v>
      </c>
      <c r="B400" t="s">
        <v>105</v>
      </c>
      <c r="C400" t="s">
        <v>24</v>
      </c>
      <c r="D400" t="s">
        <v>79</v>
      </c>
      <c r="E400" t="s">
        <v>80</v>
      </c>
      <c r="F400" t="s">
        <v>81</v>
      </c>
      <c r="G400" t="s">
        <v>82</v>
      </c>
      <c r="H400" t="s">
        <v>28</v>
      </c>
      <c r="I400" s="1">
        <v>44876</v>
      </c>
      <c r="J400" t="s">
        <v>33</v>
      </c>
      <c r="K400">
        <v>9</v>
      </c>
      <c r="L400">
        <v>1</v>
      </c>
      <c r="O400" t="s">
        <v>30</v>
      </c>
      <c r="P400">
        <v>2022</v>
      </c>
      <c r="Q400">
        <v>59.736843933333297</v>
      </c>
      <c r="R400">
        <v>1046</v>
      </c>
      <c r="S400">
        <v>116.222222222222</v>
      </c>
      <c r="T400">
        <f t="shared" si="12"/>
        <v>1046</v>
      </c>
      <c r="U400" s="2">
        <f>IF(C400="WMPC TECH MANAGEMENT OFFICE - LG Contracts (Innovation Implementation)",0,-T400*Distribution!$B$2)</f>
        <v>-53.869</v>
      </c>
      <c r="V400" s="2">
        <f>IF(C400="WMPC TECH MANAGEMENT OFFICE - LG Contracts (Innovation Implementation)",0,-SUM(T400:U400)*Distribution!$B$1)</f>
        <v>-19.1481283</v>
      </c>
      <c r="W400" s="2">
        <f t="shared" si="13"/>
        <v>972.98287169999992</v>
      </c>
    </row>
    <row r="401" spans="1:23" x14ac:dyDescent="0.25">
      <c r="A401">
        <v>3710</v>
      </c>
      <c r="B401" t="s">
        <v>105</v>
      </c>
      <c r="C401" t="s">
        <v>24</v>
      </c>
      <c r="D401" t="s">
        <v>79</v>
      </c>
      <c r="E401" t="s">
        <v>80</v>
      </c>
      <c r="F401" t="s">
        <v>81</v>
      </c>
      <c r="G401" t="s">
        <v>82</v>
      </c>
      <c r="H401" t="s">
        <v>28</v>
      </c>
      <c r="I401" s="1">
        <v>44872</v>
      </c>
      <c r="J401" t="s">
        <v>34</v>
      </c>
      <c r="K401">
        <v>9</v>
      </c>
      <c r="L401">
        <v>1</v>
      </c>
      <c r="O401" t="s">
        <v>30</v>
      </c>
      <c r="P401">
        <v>2022</v>
      </c>
      <c r="Q401">
        <v>59.736843933333297</v>
      </c>
      <c r="R401">
        <v>1046</v>
      </c>
      <c r="S401">
        <v>116.222222222222</v>
      </c>
      <c r="T401">
        <f t="shared" si="12"/>
        <v>1046</v>
      </c>
      <c r="U401" s="2">
        <f>IF(C401="WMPC TECH MANAGEMENT OFFICE - LG Contracts (Innovation Implementation)",0,-T401*Distribution!$B$2)</f>
        <v>-53.869</v>
      </c>
      <c r="V401" s="2">
        <f>IF(C401="WMPC TECH MANAGEMENT OFFICE - LG Contracts (Innovation Implementation)",0,-SUM(T401:U401)*Distribution!$B$1)</f>
        <v>-19.1481283</v>
      </c>
      <c r="W401" s="2">
        <f t="shared" si="13"/>
        <v>972.98287169999992</v>
      </c>
    </row>
    <row r="402" spans="1:23" x14ac:dyDescent="0.25">
      <c r="A402">
        <v>3710</v>
      </c>
      <c r="B402" t="s">
        <v>105</v>
      </c>
      <c r="C402" t="s">
        <v>24</v>
      </c>
      <c r="D402" t="s">
        <v>79</v>
      </c>
      <c r="E402" t="s">
        <v>80</v>
      </c>
      <c r="F402" t="s">
        <v>81</v>
      </c>
      <c r="G402" t="s">
        <v>82</v>
      </c>
      <c r="H402" t="s">
        <v>28</v>
      </c>
      <c r="I402" s="1">
        <v>44875</v>
      </c>
      <c r="J402" t="s">
        <v>29</v>
      </c>
      <c r="K402">
        <v>9</v>
      </c>
      <c r="L402">
        <v>1</v>
      </c>
      <c r="O402" t="s">
        <v>30</v>
      </c>
      <c r="P402">
        <v>2022</v>
      </c>
      <c r="Q402">
        <v>59.736843933333297</v>
      </c>
      <c r="R402">
        <v>1046</v>
      </c>
      <c r="S402">
        <v>116.222222222222</v>
      </c>
      <c r="T402">
        <f t="shared" si="12"/>
        <v>1046</v>
      </c>
      <c r="U402" s="2">
        <f>IF(C402="WMPC TECH MANAGEMENT OFFICE - LG Contracts (Innovation Implementation)",0,-T402*Distribution!$B$2)</f>
        <v>-53.869</v>
      </c>
      <c r="V402" s="2">
        <f>IF(C402="WMPC TECH MANAGEMENT OFFICE - LG Contracts (Innovation Implementation)",0,-SUM(T402:U402)*Distribution!$B$1)</f>
        <v>-19.1481283</v>
      </c>
      <c r="W402" s="2">
        <f t="shared" si="13"/>
        <v>972.98287169999992</v>
      </c>
    </row>
    <row r="403" spans="1:23" x14ac:dyDescent="0.25">
      <c r="A403">
        <v>3710</v>
      </c>
      <c r="B403" t="s">
        <v>105</v>
      </c>
      <c r="C403" t="s">
        <v>24</v>
      </c>
      <c r="D403" t="s">
        <v>79</v>
      </c>
      <c r="E403" t="s">
        <v>80</v>
      </c>
      <c r="F403" t="s">
        <v>81</v>
      </c>
      <c r="G403" t="s">
        <v>82</v>
      </c>
      <c r="H403" t="s">
        <v>28</v>
      </c>
      <c r="I403" s="1">
        <v>44874</v>
      </c>
      <c r="J403" t="s">
        <v>32</v>
      </c>
      <c r="K403">
        <v>9</v>
      </c>
      <c r="L403">
        <v>1</v>
      </c>
      <c r="O403" t="s">
        <v>30</v>
      </c>
      <c r="P403">
        <v>2022</v>
      </c>
      <c r="Q403">
        <v>59.736843933333297</v>
      </c>
      <c r="R403">
        <v>1046</v>
      </c>
      <c r="S403">
        <v>116.222222222222</v>
      </c>
      <c r="T403">
        <f t="shared" si="12"/>
        <v>1046</v>
      </c>
      <c r="U403" s="2">
        <f>IF(C403="WMPC TECH MANAGEMENT OFFICE - LG Contracts (Innovation Implementation)",0,-T403*Distribution!$B$2)</f>
        <v>-53.869</v>
      </c>
      <c r="V403" s="2">
        <f>IF(C403="WMPC TECH MANAGEMENT OFFICE - LG Contracts (Innovation Implementation)",0,-SUM(T403:U403)*Distribution!$B$1)</f>
        <v>-19.1481283</v>
      </c>
      <c r="W403" s="2">
        <f t="shared" si="13"/>
        <v>972.98287169999992</v>
      </c>
    </row>
    <row r="404" spans="1:23" x14ac:dyDescent="0.25">
      <c r="A404">
        <v>3710</v>
      </c>
      <c r="B404" t="s">
        <v>105</v>
      </c>
      <c r="C404" t="s">
        <v>24</v>
      </c>
      <c r="D404" t="s">
        <v>79</v>
      </c>
      <c r="E404" t="s">
        <v>80</v>
      </c>
      <c r="F404" t="s">
        <v>81</v>
      </c>
      <c r="G404" t="s">
        <v>82</v>
      </c>
      <c r="H404" t="s">
        <v>28</v>
      </c>
      <c r="I404" s="1">
        <v>44880</v>
      </c>
      <c r="J404" t="s">
        <v>31</v>
      </c>
      <c r="K404">
        <v>9</v>
      </c>
      <c r="L404">
        <v>1</v>
      </c>
      <c r="O404" t="s">
        <v>30</v>
      </c>
      <c r="P404">
        <v>2022</v>
      </c>
      <c r="Q404">
        <v>59.736843933333297</v>
      </c>
      <c r="R404">
        <v>1046</v>
      </c>
      <c r="S404">
        <v>116.222222222222</v>
      </c>
      <c r="T404">
        <f t="shared" si="12"/>
        <v>1046</v>
      </c>
      <c r="U404" s="2">
        <f>IF(C404="WMPC TECH MANAGEMENT OFFICE - LG Contracts (Innovation Implementation)",0,-T404*Distribution!$B$2)</f>
        <v>-53.869</v>
      </c>
      <c r="V404" s="2">
        <f>IF(C404="WMPC TECH MANAGEMENT OFFICE - LG Contracts (Innovation Implementation)",0,-SUM(T404:U404)*Distribution!$B$1)</f>
        <v>-19.1481283</v>
      </c>
      <c r="W404" s="2">
        <f t="shared" si="13"/>
        <v>972.98287169999992</v>
      </c>
    </row>
    <row r="405" spans="1:23" x14ac:dyDescent="0.25">
      <c r="A405">
        <v>3710</v>
      </c>
      <c r="B405" t="s">
        <v>105</v>
      </c>
      <c r="C405" t="s">
        <v>24</v>
      </c>
      <c r="D405" t="s">
        <v>79</v>
      </c>
      <c r="E405" t="s">
        <v>80</v>
      </c>
      <c r="F405" t="s">
        <v>81</v>
      </c>
      <c r="G405" t="s">
        <v>82</v>
      </c>
      <c r="H405" t="s">
        <v>28</v>
      </c>
      <c r="I405" s="1">
        <v>44883</v>
      </c>
      <c r="J405" t="s">
        <v>33</v>
      </c>
      <c r="K405">
        <v>9</v>
      </c>
      <c r="L405">
        <v>1</v>
      </c>
      <c r="O405" t="s">
        <v>30</v>
      </c>
      <c r="P405">
        <v>2022</v>
      </c>
      <c r="Q405">
        <v>59.736843933333297</v>
      </c>
      <c r="R405">
        <v>1046</v>
      </c>
      <c r="S405">
        <v>116.222222222222</v>
      </c>
      <c r="T405">
        <f t="shared" si="12"/>
        <v>1046</v>
      </c>
      <c r="U405" s="2">
        <f>IF(C405="WMPC TECH MANAGEMENT OFFICE - LG Contracts (Innovation Implementation)",0,-T405*Distribution!$B$2)</f>
        <v>-53.869</v>
      </c>
      <c r="V405" s="2">
        <f>IF(C405="WMPC TECH MANAGEMENT OFFICE - LG Contracts (Innovation Implementation)",0,-SUM(T405:U405)*Distribution!$B$1)</f>
        <v>-19.1481283</v>
      </c>
      <c r="W405" s="2">
        <f t="shared" si="13"/>
        <v>972.98287169999992</v>
      </c>
    </row>
    <row r="406" spans="1:23" x14ac:dyDescent="0.25">
      <c r="A406">
        <v>3710</v>
      </c>
      <c r="B406" t="s">
        <v>105</v>
      </c>
      <c r="C406" t="s">
        <v>24</v>
      </c>
      <c r="D406" t="s">
        <v>79</v>
      </c>
      <c r="E406" t="s">
        <v>80</v>
      </c>
      <c r="F406" t="s">
        <v>81</v>
      </c>
      <c r="G406" t="s">
        <v>82</v>
      </c>
      <c r="H406" t="s">
        <v>28</v>
      </c>
      <c r="I406" s="1">
        <v>44879</v>
      </c>
      <c r="J406" t="s">
        <v>34</v>
      </c>
      <c r="K406">
        <v>9</v>
      </c>
      <c r="L406">
        <v>1</v>
      </c>
      <c r="O406" t="s">
        <v>30</v>
      </c>
      <c r="P406">
        <v>2022</v>
      </c>
      <c r="Q406">
        <v>59.736843933333297</v>
      </c>
      <c r="R406">
        <v>1046</v>
      </c>
      <c r="S406">
        <v>116.222222222222</v>
      </c>
      <c r="T406">
        <f t="shared" si="12"/>
        <v>1046</v>
      </c>
      <c r="U406" s="2">
        <f>IF(C406="WMPC TECH MANAGEMENT OFFICE - LG Contracts (Innovation Implementation)",0,-T406*Distribution!$B$2)</f>
        <v>-53.869</v>
      </c>
      <c r="V406" s="2">
        <f>IF(C406="WMPC TECH MANAGEMENT OFFICE - LG Contracts (Innovation Implementation)",0,-SUM(T406:U406)*Distribution!$B$1)</f>
        <v>-19.1481283</v>
      </c>
      <c r="W406" s="2">
        <f t="shared" si="13"/>
        <v>972.98287169999992</v>
      </c>
    </row>
    <row r="407" spans="1:23" x14ac:dyDescent="0.25">
      <c r="A407">
        <v>3710</v>
      </c>
      <c r="B407" t="s">
        <v>105</v>
      </c>
      <c r="C407" t="s">
        <v>24</v>
      </c>
      <c r="D407" t="s">
        <v>79</v>
      </c>
      <c r="E407" t="s">
        <v>80</v>
      </c>
      <c r="F407" t="s">
        <v>81</v>
      </c>
      <c r="G407" t="s">
        <v>82</v>
      </c>
      <c r="H407" t="s">
        <v>28</v>
      </c>
      <c r="I407" s="1">
        <v>44882</v>
      </c>
      <c r="J407" t="s">
        <v>29</v>
      </c>
      <c r="K407">
        <v>9</v>
      </c>
      <c r="L407">
        <v>1</v>
      </c>
      <c r="O407" t="s">
        <v>30</v>
      </c>
      <c r="P407">
        <v>2022</v>
      </c>
      <c r="Q407">
        <v>59.736843933333297</v>
      </c>
      <c r="R407">
        <v>1046</v>
      </c>
      <c r="S407">
        <v>116.222222222222</v>
      </c>
      <c r="T407">
        <f t="shared" si="12"/>
        <v>1046</v>
      </c>
      <c r="U407" s="2">
        <f>IF(C407="WMPC TECH MANAGEMENT OFFICE - LG Contracts (Innovation Implementation)",0,-T407*Distribution!$B$2)</f>
        <v>-53.869</v>
      </c>
      <c r="V407" s="2">
        <f>IF(C407="WMPC TECH MANAGEMENT OFFICE - LG Contracts (Innovation Implementation)",0,-SUM(T407:U407)*Distribution!$B$1)</f>
        <v>-19.1481283</v>
      </c>
      <c r="W407" s="2">
        <f t="shared" si="13"/>
        <v>972.98287169999992</v>
      </c>
    </row>
    <row r="408" spans="1:23" x14ac:dyDescent="0.25">
      <c r="A408">
        <v>3710</v>
      </c>
      <c r="B408" t="s">
        <v>105</v>
      </c>
      <c r="C408" t="s">
        <v>24</v>
      </c>
      <c r="D408" t="s">
        <v>79</v>
      </c>
      <c r="E408" t="s">
        <v>80</v>
      </c>
      <c r="F408" t="s">
        <v>81</v>
      </c>
      <c r="G408" t="s">
        <v>82</v>
      </c>
      <c r="H408" t="s">
        <v>28</v>
      </c>
      <c r="I408" s="1">
        <v>44881</v>
      </c>
      <c r="J408" t="s">
        <v>32</v>
      </c>
      <c r="K408">
        <v>9</v>
      </c>
      <c r="L408">
        <v>1</v>
      </c>
      <c r="O408" t="s">
        <v>30</v>
      </c>
      <c r="P408">
        <v>2022</v>
      </c>
      <c r="Q408">
        <v>59.736843933333297</v>
      </c>
      <c r="R408">
        <v>1046</v>
      </c>
      <c r="S408">
        <v>116.222222222222</v>
      </c>
      <c r="T408">
        <f t="shared" si="12"/>
        <v>1046</v>
      </c>
      <c r="U408" s="2">
        <f>IF(C408="WMPC TECH MANAGEMENT OFFICE - LG Contracts (Innovation Implementation)",0,-T408*Distribution!$B$2)</f>
        <v>-53.869</v>
      </c>
      <c r="V408" s="2">
        <f>IF(C408="WMPC TECH MANAGEMENT OFFICE - LG Contracts (Innovation Implementation)",0,-SUM(T408:U408)*Distribution!$B$1)</f>
        <v>-19.1481283</v>
      </c>
      <c r="W408" s="2">
        <f t="shared" si="13"/>
        <v>972.98287169999992</v>
      </c>
    </row>
    <row r="409" spans="1:23" x14ac:dyDescent="0.25">
      <c r="A409">
        <v>3710</v>
      </c>
      <c r="B409" t="s">
        <v>105</v>
      </c>
      <c r="C409" t="s">
        <v>24</v>
      </c>
      <c r="D409" t="s">
        <v>79</v>
      </c>
      <c r="E409" t="s">
        <v>80</v>
      </c>
      <c r="F409" t="s">
        <v>81</v>
      </c>
      <c r="G409" t="s">
        <v>82</v>
      </c>
      <c r="H409" t="s">
        <v>28</v>
      </c>
      <c r="I409" s="1">
        <v>44886</v>
      </c>
      <c r="J409" t="s">
        <v>34</v>
      </c>
      <c r="K409">
        <v>9</v>
      </c>
      <c r="L409">
        <v>1</v>
      </c>
      <c r="O409" t="s">
        <v>30</v>
      </c>
      <c r="P409">
        <v>2022</v>
      </c>
      <c r="Q409">
        <v>59.736843933333297</v>
      </c>
      <c r="R409">
        <v>1046</v>
      </c>
      <c r="S409">
        <v>116.222222222222</v>
      </c>
      <c r="T409">
        <f t="shared" si="12"/>
        <v>1046</v>
      </c>
      <c r="U409" s="2">
        <f>IF(C409="WMPC TECH MANAGEMENT OFFICE - LG Contracts (Innovation Implementation)",0,-T409*Distribution!$B$2)</f>
        <v>-53.869</v>
      </c>
      <c r="V409" s="2">
        <f>IF(C409="WMPC TECH MANAGEMENT OFFICE - LG Contracts (Innovation Implementation)",0,-SUM(T409:U409)*Distribution!$B$1)</f>
        <v>-19.1481283</v>
      </c>
      <c r="W409" s="2">
        <f t="shared" si="13"/>
        <v>972.98287169999992</v>
      </c>
    </row>
    <row r="410" spans="1:23" x14ac:dyDescent="0.25">
      <c r="A410">
        <v>3710</v>
      </c>
      <c r="B410" t="s">
        <v>105</v>
      </c>
      <c r="C410" t="s">
        <v>24</v>
      </c>
      <c r="D410" t="s">
        <v>79</v>
      </c>
      <c r="E410" t="s">
        <v>80</v>
      </c>
      <c r="F410" t="s">
        <v>81</v>
      </c>
      <c r="G410" t="s">
        <v>82</v>
      </c>
      <c r="H410" t="s">
        <v>28</v>
      </c>
      <c r="I410" s="1">
        <v>44889</v>
      </c>
      <c r="J410" t="s">
        <v>29</v>
      </c>
      <c r="K410">
        <v>9</v>
      </c>
      <c r="L410">
        <v>1</v>
      </c>
      <c r="O410" t="s">
        <v>30</v>
      </c>
      <c r="P410">
        <v>2022</v>
      </c>
      <c r="Q410">
        <v>59.736843933333297</v>
      </c>
      <c r="R410">
        <v>1046</v>
      </c>
      <c r="S410">
        <v>116.222222222222</v>
      </c>
      <c r="T410">
        <f t="shared" si="12"/>
        <v>1046</v>
      </c>
      <c r="U410" s="2">
        <f>IF(C410="WMPC TECH MANAGEMENT OFFICE - LG Contracts (Innovation Implementation)",0,-T410*Distribution!$B$2)</f>
        <v>-53.869</v>
      </c>
      <c r="V410" s="2">
        <f>IF(C410="WMPC TECH MANAGEMENT OFFICE - LG Contracts (Innovation Implementation)",0,-SUM(T410:U410)*Distribution!$B$1)</f>
        <v>-19.1481283</v>
      </c>
      <c r="W410" s="2">
        <f t="shared" si="13"/>
        <v>972.98287169999992</v>
      </c>
    </row>
    <row r="411" spans="1:23" x14ac:dyDescent="0.25">
      <c r="A411">
        <v>3710</v>
      </c>
      <c r="B411" t="s">
        <v>105</v>
      </c>
      <c r="C411" t="s">
        <v>24</v>
      </c>
      <c r="D411" t="s">
        <v>79</v>
      </c>
      <c r="E411" t="s">
        <v>80</v>
      </c>
      <c r="F411" t="s">
        <v>81</v>
      </c>
      <c r="G411" t="s">
        <v>82</v>
      </c>
      <c r="H411" t="s">
        <v>28</v>
      </c>
      <c r="I411" s="1">
        <v>44890</v>
      </c>
      <c r="J411" t="s">
        <v>33</v>
      </c>
      <c r="K411">
        <v>9</v>
      </c>
      <c r="L411">
        <v>1</v>
      </c>
      <c r="O411" t="s">
        <v>30</v>
      </c>
      <c r="P411">
        <v>2022</v>
      </c>
      <c r="Q411">
        <v>59.736843933333297</v>
      </c>
      <c r="R411">
        <v>1046</v>
      </c>
      <c r="S411">
        <v>116.222222222222</v>
      </c>
      <c r="T411">
        <f t="shared" si="12"/>
        <v>1046</v>
      </c>
      <c r="U411" s="2">
        <f>IF(C411="WMPC TECH MANAGEMENT OFFICE - LG Contracts (Innovation Implementation)",0,-T411*Distribution!$B$2)</f>
        <v>-53.869</v>
      </c>
      <c r="V411" s="2">
        <f>IF(C411="WMPC TECH MANAGEMENT OFFICE - LG Contracts (Innovation Implementation)",0,-SUM(T411:U411)*Distribution!$B$1)</f>
        <v>-19.1481283</v>
      </c>
      <c r="W411" s="2">
        <f t="shared" si="13"/>
        <v>972.98287169999992</v>
      </c>
    </row>
    <row r="412" spans="1:23" x14ac:dyDescent="0.25">
      <c r="A412">
        <v>3710</v>
      </c>
      <c r="B412" t="s">
        <v>105</v>
      </c>
      <c r="C412" t="s">
        <v>24</v>
      </c>
      <c r="D412" t="s">
        <v>79</v>
      </c>
      <c r="E412" t="s">
        <v>80</v>
      </c>
      <c r="F412" t="s">
        <v>81</v>
      </c>
      <c r="G412" t="s">
        <v>82</v>
      </c>
      <c r="H412" t="s">
        <v>28</v>
      </c>
      <c r="I412" s="1">
        <v>44888</v>
      </c>
      <c r="J412" t="s">
        <v>32</v>
      </c>
      <c r="K412">
        <v>9</v>
      </c>
      <c r="L412">
        <v>1</v>
      </c>
      <c r="O412" t="s">
        <v>30</v>
      </c>
      <c r="P412">
        <v>2022</v>
      </c>
      <c r="Q412">
        <v>59.736843933333297</v>
      </c>
      <c r="R412">
        <v>1046</v>
      </c>
      <c r="S412">
        <v>116.222222222222</v>
      </c>
      <c r="T412">
        <f t="shared" si="12"/>
        <v>1046</v>
      </c>
      <c r="U412" s="2">
        <f>IF(C412="WMPC TECH MANAGEMENT OFFICE - LG Contracts (Innovation Implementation)",0,-T412*Distribution!$B$2)</f>
        <v>-53.869</v>
      </c>
      <c r="V412" s="2">
        <f>IF(C412="WMPC TECH MANAGEMENT OFFICE - LG Contracts (Innovation Implementation)",0,-SUM(T412:U412)*Distribution!$B$1)</f>
        <v>-19.1481283</v>
      </c>
      <c r="W412" s="2">
        <f t="shared" si="13"/>
        <v>972.98287169999992</v>
      </c>
    </row>
    <row r="413" spans="1:23" x14ac:dyDescent="0.25">
      <c r="A413">
        <v>3710</v>
      </c>
      <c r="B413" t="s">
        <v>105</v>
      </c>
      <c r="C413" t="s">
        <v>24</v>
      </c>
      <c r="D413" t="s">
        <v>79</v>
      </c>
      <c r="E413" t="s">
        <v>80</v>
      </c>
      <c r="F413" t="s">
        <v>81</v>
      </c>
      <c r="G413" t="s">
        <v>82</v>
      </c>
      <c r="H413" t="s">
        <v>28</v>
      </c>
      <c r="I413" s="1">
        <v>44887</v>
      </c>
      <c r="J413" t="s">
        <v>31</v>
      </c>
      <c r="K413">
        <v>9</v>
      </c>
      <c r="L413">
        <v>1</v>
      </c>
      <c r="O413" t="s">
        <v>30</v>
      </c>
      <c r="P413">
        <v>2022</v>
      </c>
      <c r="Q413">
        <v>59.736843933333297</v>
      </c>
      <c r="R413">
        <v>1046</v>
      </c>
      <c r="S413">
        <v>116.222222222222</v>
      </c>
      <c r="T413">
        <f t="shared" si="12"/>
        <v>1046</v>
      </c>
      <c r="U413" s="2">
        <f>IF(C413="WMPC TECH MANAGEMENT OFFICE - LG Contracts (Innovation Implementation)",0,-T413*Distribution!$B$2)</f>
        <v>-53.869</v>
      </c>
      <c r="V413" s="2">
        <f>IF(C413="WMPC TECH MANAGEMENT OFFICE - LG Contracts (Innovation Implementation)",0,-SUM(T413:U413)*Distribution!$B$1)</f>
        <v>-19.1481283</v>
      </c>
      <c r="W413" s="2">
        <f t="shared" si="13"/>
        <v>972.98287169999992</v>
      </c>
    </row>
    <row r="414" spans="1:23" x14ac:dyDescent="0.25">
      <c r="A414">
        <v>3710</v>
      </c>
      <c r="B414" t="s">
        <v>105</v>
      </c>
      <c r="C414" t="s">
        <v>24</v>
      </c>
      <c r="D414" t="s">
        <v>79</v>
      </c>
      <c r="E414" t="s">
        <v>80</v>
      </c>
      <c r="F414" t="s">
        <v>81</v>
      </c>
      <c r="G414" t="s">
        <v>82</v>
      </c>
      <c r="H414" t="s">
        <v>28</v>
      </c>
      <c r="I414" s="1">
        <v>44894</v>
      </c>
      <c r="J414" t="s">
        <v>31</v>
      </c>
      <c r="K414">
        <v>9</v>
      </c>
      <c r="L414">
        <v>1</v>
      </c>
      <c r="O414" t="s">
        <v>30</v>
      </c>
      <c r="P414">
        <v>2022</v>
      </c>
      <c r="Q414">
        <v>59.736843933333297</v>
      </c>
      <c r="R414">
        <v>1046</v>
      </c>
      <c r="S414">
        <v>116.222222222222</v>
      </c>
      <c r="T414">
        <f t="shared" si="12"/>
        <v>1046</v>
      </c>
      <c r="U414" s="2">
        <f>IF(C414="WMPC TECH MANAGEMENT OFFICE - LG Contracts (Innovation Implementation)",0,-T414*Distribution!$B$2)</f>
        <v>-53.869</v>
      </c>
      <c r="V414" s="2">
        <f>IF(C414="WMPC TECH MANAGEMENT OFFICE - LG Contracts (Innovation Implementation)",0,-SUM(T414:U414)*Distribution!$B$1)</f>
        <v>-19.1481283</v>
      </c>
      <c r="W414" s="2">
        <f t="shared" si="13"/>
        <v>972.98287169999992</v>
      </c>
    </row>
    <row r="415" spans="1:23" x14ac:dyDescent="0.25">
      <c r="A415">
        <v>3710</v>
      </c>
      <c r="B415" t="s">
        <v>105</v>
      </c>
      <c r="C415" t="s">
        <v>24</v>
      </c>
      <c r="D415" t="s">
        <v>79</v>
      </c>
      <c r="E415" t="s">
        <v>80</v>
      </c>
      <c r="F415" t="s">
        <v>81</v>
      </c>
      <c r="G415" t="s">
        <v>82</v>
      </c>
      <c r="H415" t="s">
        <v>28</v>
      </c>
      <c r="I415" s="1">
        <v>44893</v>
      </c>
      <c r="J415" t="s">
        <v>34</v>
      </c>
      <c r="K415">
        <v>9</v>
      </c>
      <c r="L415">
        <v>1</v>
      </c>
      <c r="O415" t="s">
        <v>30</v>
      </c>
      <c r="P415">
        <v>2022</v>
      </c>
      <c r="Q415">
        <v>59.736843933333297</v>
      </c>
      <c r="R415">
        <v>1046</v>
      </c>
      <c r="S415">
        <v>116.222222222222</v>
      </c>
      <c r="T415">
        <f t="shared" si="12"/>
        <v>1046</v>
      </c>
      <c r="U415" s="2">
        <f>IF(C415="WMPC TECH MANAGEMENT OFFICE - LG Contracts (Innovation Implementation)",0,-T415*Distribution!$B$2)</f>
        <v>-53.869</v>
      </c>
      <c r="V415" s="2">
        <f>IF(C415="WMPC TECH MANAGEMENT OFFICE - LG Contracts (Innovation Implementation)",0,-SUM(T415:U415)*Distribution!$B$1)</f>
        <v>-19.1481283</v>
      </c>
      <c r="W415" s="2">
        <f t="shared" si="13"/>
        <v>972.98287169999992</v>
      </c>
    </row>
    <row r="416" spans="1:23" x14ac:dyDescent="0.25">
      <c r="A416">
        <v>3710</v>
      </c>
      <c r="B416" t="s">
        <v>105</v>
      </c>
      <c r="C416" t="s">
        <v>24</v>
      </c>
      <c r="D416" t="s">
        <v>79</v>
      </c>
      <c r="E416" t="s">
        <v>80</v>
      </c>
      <c r="F416" t="s">
        <v>81</v>
      </c>
      <c r="G416" t="s">
        <v>82</v>
      </c>
      <c r="H416" t="s">
        <v>28</v>
      </c>
      <c r="I416" s="1">
        <v>44895</v>
      </c>
      <c r="J416" t="s">
        <v>32</v>
      </c>
      <c r="K416">
        <v>9</v>
      </c>
      <c r="L416">
        <v>1</v>
      </c>
      <c r="O416" t="s">
        <v>30</v>
      </c>
      <c r="P416">
        <v>2022</v>
      </c>
      <c r="Q416">
        <v>59.736843933333297</v>
      </c>
      <c r="R416">
        <v>1046</v>
      </c>
      <c r="S416">
        <v>116.222222222222</v>
      </c>
      <c r="T416">
        <f t="shared" si="12"/>
        <v>1046</v>
      </c>
      <c r="U416" s="2">
        <f>IF(C416="WMPC TECH MANAGEMENT OFFICE - LG Contracts (Innovation Implementation)",0,-T416*Distribution!$B$2)</f>
        <v>-53.869</v>
      </c>
      <c r="V416" s="2">
        <f>IF(C416="WMPC TECH MANAGEMENT OFFICE - LG Contracts (Innovation Implementation)",0,-SUM(T416:U416)*Distribution!$B$1)</f>
        <v>-19.1481283</v>
      </c>
      <c r="W416" s="2">
        <f t="shared" si="13"/>
        <v>972.98287169999992</v>
      </c>
    </row>
    <row r="417" spans="1:23" x14ac:dyDescent="0.25">
      <c r="A417">
        <v>3710</v>
      </c>
      <c r="B417" t="s">
        <v>105</v>
      </c>
      <c r="C417" t="s">
        <v>24</v>
      </c>
      <c r="D417" t="s">
        <v>89</v>
      </c>
      <c r="E417" t="s">
        <v>106</v>
      </c>
      <c r="F417" t="s">
        <v>106</v>
      </c>
      <c r="G417" t="s">
        <v>92</v>
      </c>
      <c r="H417" t="s">
        <v>40</v>
      </c>
      <c r="I417" s="1">
        <v>44869</v>
      </c>
      <c r="J417" t="s">
        <v>33</v>
      </c>
      <c r="K417">
        <v>9</v>
      </c>
      <c r="L417">
        <v>1</v>
      </c>
      <c r="O417" t="s">
        <v>30</v>
      </c>
      <c r="P417">
        <v>2022</v>
      </c>
      <c r="Q417">
        <v>59.736843933333297</v>
      </c>
      <c r="R417">
        <v>224.16651296383299</v>
      </c>
      <c r="S417">
        <v>24.907390329314701</v>
      </c>
      <c r="T417">
        <f t="shared" si="12"/>
        <v>224.16651296383299</v>
      </c>
      <c r="U417" s="2">
        <f>IF(C417="WMPC TECH MANAGEMENT OFFICE - LG Contracts (Innovation Implementation)",0,-T417*Distribution!$B$2)</f>
        <v>-11.544575417637398</v>
      </c>
      <c r="V417" s="2">
        <f>IF(C417="WMPC TECH MANAGEMENT OFFICE - LG Contracts (Innovation Implementation)",0,-SUM(T417:U417)*Distribution!$B$1)</f>
        <v>-4.1036033946415751</v>
      </c>
      <c r="W417" s="2">
        <f t="shared" si="13"/>
        <v>208.51833415155403</v>
      </c>
    </row>
    <row r="418" spans="1:23" x14ac:dyDescent="0.25">
      <c r="A418">
        <v>3710</v>
      </c>
      <c r="B418" t="s">
        <v>105</v>
      </c>
      <c r="C418" t="s">
        <v>24</v>
      </c>
      <c r="D418" t="s">
        <v>89</v>
      </c>
      <c r="E418" t="s">
        <v>107</v>
      </c>
      <c r="F418" t="s">
        <v>108</v>
      </c>
      <c r="G418" t="s">
        <v>92</v>
      </c>
      <c r="H418" t="s">
        <v>40</v>
      </c>
      <c r="I418" s="1">
        <v>44867</v>
      </c>
      <c r="J418" t="s">
        <v>32</v>
      </c>
      <c r="K418">
        <v>9</v>
      </c>
      <c r="L418">
        <v>1</v>
      </c>
      <c r="O418" t="s">
        <v>30</v>
      </c>
      <c r="P418">
        <v>2022</v>
      </c>
      <c r="Q418">
        <v>59.736843933333297</v>
      </c>
      <c r="R418">
        <v>224.16651296383299</v>
      </c>
      <c r="S418">
        <v>24.907390329314701</v>
      </c>
      <c r="T418">
        <f t="shared" si="12"/>
        <v>224.16651296383299</v>
      </c>
      <c r="U418" s="2">
        <f>IF(C418="WMPC TECH MANAGEMENT OFFICE - LG Contracts (Innovation Implementation)",0,-T418*Distribution!$B$2)</f>
        <v>-11.544575417637398</v>
      </c>
      <c r="V418" s="2">
        <f>IF(C418="WMPC TECH MANAGEMENT OFFICE - LG Contracts (Innovation Implementation)",0,-SUM(T418:U418)*Distribution!$B$1)</f>
        <v>-4.1036033946415751</v>
      </c>
      <c r="W418" s="2">
        <f t="shared" si="13"/>
        <v>208.51833415155403</v>
      </c>
    </row>
    <row r="419" spans="1:23" x14ac:dyDescent="0.25">
      <c r="A419">
        <v>3710</v>
      </c>
      <c r="B419" t="s">
        <v>105</v>
      </c>
      <c r="C419" t="s">
        <v>24</v>
      </c>
      <c r="D419" t="s">
        <v>89</v>
      </c>
      <c r="E419" t="s">
        <v>107</v>
      </c>
      <c r="F419" t="s">
        <v>108</v>
      </c>
      <c r="G419" t="s">
        <v>92</v>
      </c>
      <c r="H419" t="s">
        <v>40</v>
      </c>
      <c r="I419" s="1">
        <v>44868</v>
      </c>
      <c r="J419" t="s">
        <v>29</v>
      </c>
      <c r="K419">
        <v>9</v>
      </c>
      <c r="L419">
        <v>1</v>
      </c>
      <c r="O419" t="s">
        <v>30</v>
      </c>
      <c r="P419">
        <v>2022</v>
      </c>
      <c r="Q419">
        <v>59.736843933333297</v>
      </c>
      <c r="R419">
        <v>224.16651296383299</v>
      </c>
      <c r="S419">
        <v>24.907390329314701</v>
      </c>
      <c r="T419">
        <f t="shared" si="12"/>
        <v>224.16651296383299</v>
      </c>
      <c r="U419" s="2">
        <f>IF(C419="WMPC TECH MANAGEMENT OFFICE - LG Contracts (Innovation Implementation)",0,-T419*Distribution!$B$2)</f>
        <v>-11.544575417637398</v>
      </c>
      <c r="V419" s="2">
        <f>IF(C419="WMPC TECH MANAGEMENT OFFICE - LG Contracts (Innovation Implementation)",0,-SUM(T419:U419)*Distribution!$B$1)</f>
        <v>-4.1036033946415751</v>
      </c>
      <c r="W419" s="2">
        <f t="shared" si="13"/>
        <v>208.51833415155403</v>
      </c>
    </row>
    <row r="420" spans="1:23" x14ac:dyDescent="0.25">
      <c r="A420">
        <v>3710</v>
      </c>
      <c r="B420" t="s">
        <v>105</v>
      </c>
      <c r="C420" t="s">
        <v>24</v>
      </c>
      <c r="D420" t="s">
        <v>89</v>
      </c>
      <c r="E420" t="s">
        <v>107</v>
      </c>
      <c r="F420" t="s">
        <v>108</v>
      </c>
      <c r="G420" t="s">
        <v>92</v>
      </c>
      <c r="H420" t="s">
        <v>40</v>
      </c>
      <c r="I420" s="1">
        <v>44869</v>
      </c>
      <c r="J420" t="s">
        <v>33</v>
      </c>
      <c r="K420">
        <v>9</v>
      </c>
      <c r="L420">
        <v>1</v>
      </c>
      <c r="O420" t="s">
        <v>30</v>
      </c>
      <c r="P420">
        <v>2022</v>
      </c>
      <c r="Q420">
        <v>59.736843933333297</v>
      </c>
      <c r="R420">
        <v>224.16651296383299</v>
      </c>
      <c r="S420">
        <v>24.907390329314701</v>
      </c>
      <c r="T420">
        <f t="shared" si="12"/>
        <v>224.16651296383299</v>
      </c>
      <c r="U420" s="2">
        <f>IF(C420="WMPC TECH MANAGEMENT OFFICE - LG Contracts (Innovation Implementation)",0,-T420*Distribution!$B$2)</f>
        <v>-11.544575417637398</v>
      </c>
      <c r="V420" s="2">
        <f>IF(C420="WMPC TECH MANAGEMENT OFFICE - LG Contracts (Innovation Implementation)",0,-SUM(T420:U420)*Distribution!$B$1)</f>
        <v>-4.1036033946415751</v>
      </c>
      <c r="W420" s="2">
        <f t="shared" si="13"/>
        <v>208.51833415155403</v>
      </c>
    </row>
    <row r="421" spans="1:23" x14ac:dyDescent="0.25">
      <c r="A421">
        <v>3710</v>
      </c>
      <c r="B421" t="s">
        <v>105</v>
      </c>
      <c r="C421" t="s">
        <v>24</v>
      </c>
      <c r="D421" t="s">
        <v>89</v>
      </c>
      <c r="E421" t="s">
        <v>106</v>
      </c>
      <c r="F421" t="s">
        <v>106</v>
      </c>
      <c r="G421" t="s">
        <v>92</v>
      </c>
      <c r="H421" t="s">
        <v>40</v>
      </c>
      <c r="I421" s="1">
        <v>44867</v>
      </c>
      <c r="J421" t="s">
        <v>32</v>
      </c>
      <c r="K421">
        <v>9</v>
      </c>
      <c r="L421">
        <v>1</v>
      </c>
      <c r="O421" t="s">
        <v>30</v>
      </c>
      <c r="P421">
        <v>2022</v>
      </c>
      <c r="Q421">
        <v>59.736843933333297</v>
      </c>
      <c r="R421">
        <v>224.16651296383299</v>
      </c>
      <c r="S421">
        <v>24.907390329314701</v>
      </c>
      <c r="T421">
        <f t="shared" si="12"/>
        <v>224.16651296383299</v>
      </c>
      <c r="U421" s="2">
        <f>IF(C421="WMPC TECH MANAGEMENT OFFICE - LG Contracts (Innovation Implementation)",0,-T421*Distribution!$B$2)</f>
        <v>-11.544575417637398</v>
      </c>
      <c r="V421" s="2">
        <f>IF(C421="WMPC TECH MANAGEMENT OFFICE - LG Contracts (Innovation Implementation)",0,-SUM(T421:U421)*Distribution!$B$1)</f>
        <v>-4.1036033946415751</v>
      </c>
      <c r="W421" s="2">
        <f t="shared" si="13"/>
        <v>208.51833415155403</v>
      </c>
    </row>
    <row r="422" spans="1:23" x14ac:dyDescent="0.25">
      <c r="A422">
        <v>3710</v>
      </c>
      <c r="B422" t="s">
        <v>105</v>
      </c>
      <c r="C422" t="s">
        <v>24</v>
      </c>
      <c r="D422" t="s">
        <v>89</v>
      </c>
      <c r="E422" t="s">
        <v>106</v>
      </c>
      <c r="F422" t="s">
        <v>106</v>
      </c>
      <c r="G422" t="s">
        <v>92</v>
      </c>
      <c r="H422" t="s">
        <v>40</v>
      </c>
      <c r="I422" s="1">
        <v>44868</v>
      </c>
      <c r="J422" t="s">
        <v>29</v>
      </c>
      <c r="K422">
        <v>9</v>
      </c>
      <c r="L422">
        <v>1</v>
      </c>
      <c r="O422" t="s">
        <v>30</v>
      </c>
      <c r="P422">
        <v>2022</v>
      </c>
      <c r="Q422">
        <v>59.736843933333297</v>
      </c>
      <c r="R422">
        <v>224.16651296383299</v>
      </c>
      <c r="S422">
        <v>24.907390329314701</v>
      </c>
      <c r="T422">
        <f t="shared" si="12"/>
        <v>224.16651296383299</v>
      </c>
      <c r="U422" s="2">
        <f>IF(C422="WMPC TECH MANAGEMENT OFFICE - LG Contracts (Innovation Implementation)",0,-T422*Distribution!$B$2)</f>
        <v>-11.544575417637398</v>
      </c>
      <c r="V422" s="2">
        <f>IF(C422="WMPC TECH MANAGEMENT OFFICE - LG Contracts (Innovation Implementation)",0,-SUM(T422:U422)*Distribution!$B$1)</f>
        <v>-4.1036033946415751</v>
      </c>
      <c r="W422" s="2">
        <f t="shared" si="13"/>
        <v>208.51833415155403</v>
      </c>
    </row>
    <row r="423" spans="1:23" x14ac:dyDescent="0.25">
      <c r="A423">
        <v>3710</v>
      </c>
      <c r="B423" t="s">
        <v>105</v>
      </c>
      <c r="C423" t="s">
        <v>24</v>
      </c>
      <c r="D423" t="s">
        <v>89</v>
      </c>
      <c r="E423" t="s">
        <v>106</v>
      </c>
      <c r="F423" t="s">
        <v>106</v>
      </c>
      <c r="G423" t="s">
        <v>92</v>
      </c>
      <c r="H423" t="s">
        <v>40</v>
      </c>
      <c r="I423" s="1">
        <v>44876</v>
      </c>
      <c r="J423" t="s">
        <v>33</v>
      </c>
      <c r="K423">
        <v>9</v>
      </c>
      <c r="L423">
        <v>1</v>
      </c>
      <c r="O423" t="s">
        <v>30</v>
      </c>
      <c r="P423">
        <v>2022</v>
      </c>
      <c r="Q423">
        <v>59.736843933333297</v>
      </c>
      <c r="R423">
        <v>224.16651296383299</v>
      </c>
      <c r="S423">
        <v>24.907390329314701</v>
      </c>
      <c r="T423">
        <f t="shared" si="12"/>
        <v>224.16651296383299</v>
      </c>
      <c r="U423" s="2">
        <f>IF(C423="WMPC TECH MANAGEMENT OFFICE - LG Contracts (Innovation Implementation)",0,-T423*Distribution!$B$2)</f>
        <v>-11.544575417637398</v>
      </c>
      <c r="V423" s="2">
        <f>IF(C423="WMPC TECH MANAGEMENT OFFICE - LG Contracts (Innovation Implementation)",0,-SUM(T423:U423)*Distribution!$B$1)</f>
        <v>-4.1036033946415751</v>
      </c>
      <c r="W423" s="2">
        <f t="shared" si="13"/>
        <v>208.51833415155403</v>
      </c>
    </row>
    <row r="424" spans="1:23" x14ac:dyDescent="0.25">
      <c r="A424">
        <v>3710</v>
      </c>
      <c r="B424" t="s">
        <v>105</v>
      </c>
      <c r="C424" t="s">
        <v>24</v>
      </c>
      <c r="D424" t="s">
        <v>89</v>
      </c>
      <c r="E424" t="s">
        <v>106</v>
      </c>
      <c r="F424" t="s">
        <v>106</v>
      </c>
      <c r="G424" t="s">
        <v>92</v>
      </c>
      <c r="H424" t="s">
        <v>40</v>
      </c>
      <c r="I424" s="1">
        <v>44873</v>
      </c>
      <c r="J424" t="s">
        <v>31</v>
      </c>
      <c r="K424">
        <v>9</v>
      </c>
      <c r="L424">
        <v>1</v>
      </c>
      <c r="O424" t="s">
        <v>30</v>
      </c>
      <c r="P424">
        <v>2022</v>
      </c>
      <c r="Q424">
        <v>59.736843933333297</v>
      </c>
      <c r="R424">
        <v>224.16651296383299</v>
      </c>
      <c r="S424">
        <v>24.907390329314701</v>
      </c>
      <c r="T424">
        <f t="shared" si="12"/>
        <v>224.16651296383299</v>
      </c>
      <c r="U424" s="2">
        <f>IF(C424="WMPC TECH MANAGEMENT OFFICE - LG Contracts (Innovation Implementation)",0,-T424*Distribution!$B$2)</f>
        <v>-11.544575417637398</v>
      </c>
      <c r="V424" s="2">
        <f>IF(C424="WMPC TECH MANAGEMENT OFFICE - LG Contracts (Innovation Implementation)",0,-SUM(T424:U424)*Distribution!$B$1)</f>
        <v>-4.1036033946415751</v>
      </c>
      <c r="W424" s="2">
        <f t="shared" si="13"/>
        <v>208.51833415155403</v>
      </c>
    </row>
    <row r="425" spans="1:23" x14ac:dyDescent="0.25">
      <c r="A425">
        <v>3710</v>
      </c>
      <c r="B425" t="s">
        <v>105</v>
      </c>
      <c r="C425" t="s">
        <v>24</v>
      </c>
      <c r="D425" t="s">
        <v>89</v>
      </c>
      <c r="E425" t="s">
        <v>106</v>
      </c>
      <c r="F425" t="s">
        <v>106</v>
      </c>
      <c r="G425" t="s">
        <v>92</v>
      </c>
      <c r="H425" t="s">
        <v>40</v>
      </c>
      <c r="I425" s="1">
        <v>44874</v>
      </c>
      <c r="J425" t="s">
        <v>32</v>
      </c>
      <c r="K425">
        <v>9</v>
      </c>
      <c r="L425">
        <v>1</v>
      </c>
      <c r="O425" t="s">
        <v>30</v>
      </c>
      <c r="P425">
        <v>2022</v>
      </c>
      <c r="Q425">
        <v>59.736843933333297</v>
      </c>
      <c r="R425">
        <v>224.16651296383299</v>
      </c>
      <c r="S425">
        <v>24.907390329314701</v>
      </c>
      <c r="T425">
        <f t="shared" si="12"/>
        <v>224.16651296383299</v>
      </c>
      <c r="U425" s="2">
        <f>IF(C425="WMPC TECH MANAGEMENT OFFICE - LG Contracts (Innovation Implementation)",0,-T425*Distribution!$B$2)</f>
        <v>-11.544575417637398</v>
      </c>
      <c r="V425" s="2">
        <f>IF(C425="WMPC TECH MANAGEMENT OFFICE - LG Contracts (Innovation Implementation)",0,-SUM(T425:U425)*Distribution!$B$1)</f>
        <v>-4.1036033946415751</v>
      </c>
      <c r="W425" s="2">
        <f t="shared" si="13"/>
        <v>208.51833415155403</v>
      </c>
    </row>
    <row r="426" spans="1:23" x14ac:dyDescent="0.25">
      <c r="A426">
        <v>3710</v>
      </c>
      <c r="B426" t="s">
        <v>105</v>
      </c>
      <c r="C426" t="s">
        <v>24</v>
      </c>
      <c r="D426" t="s">
        <v>89</v>
      </c>
      <c r="E426" t="s">
        <v>106</v>
      </c>
      <c r="F426" t="s">
        <v>106</v>
      </c>
      <c r="G426" t="s">
        <v>92</v>
      </c>
      <c r="H426" t="s">
        <v>40</v>
      </c>
      <c r="I426" s="1">
        <v>44872</v>
      </c>
      <c r="J426" t="s">
        <v>34</v>
      </c>
      <c r="K426">
        <v>9</v>
      </c>
      <c r="L426">
        <v>1</v>
      </c>
      <c r="O426" t="s">
        <v>30</v>
      </c>
      <c r="P426">
        <v>2022</v>
      </c>
      <c r="Q426">
        <v>59.736843933333297</v>
      </c>
      <c r="R426">
        <v>224.16651296383299</v>
      </c>
      <c r="S426">
        <v>24.907390329314701</v>
      </c>
      <c r="T426">
        <f t="shared" si="12"/>
        <v>224.16651296383299</v>
      </c>
      <c r="U426" s="2">
        <f>IF(C426="WMPC TECH MANAGEMENT OFFICE - LG Contracts (Innovation Implementation)",0,-T426*Distribution!$B$2)</f>
        <v>-11.544575417637398</v>
      </c>
      <c r="V426" s="2">
        <f>IF(C426="WMPC TECH MANAGEMENT OFFICE - LG Contracts (Innovation Implementation)",0,-SUM(T426:U426)*Distribution!$B$1)</f>
        <v>-4.1036033946415751</v>
      </c>
      <c r="W426" s="2">
        <f t="shared" si="13"/>
        <v>208.51833415155403</v>
      </c>
    </row>
    <row r="427" spans="1:23" x14ac:dyDescent="0.25">
      <c r="A427">
        <v>3710</v>
      </c>
      <c r="B427" t="s">
        <v>105</v>
      </c>
      <c r="C427" t="s">
        <v>24</v>
      </c>
      <c r="D427" t="s">
        <v>89</v>
      </c>
      <c r="E427" t="s">
        <v>106</v>
      </c>
      <c r="F427" t="s">
        <v>106</v>
      </c>
      <c r="G427" t="s">
        <v>92</v>
      </c>
      <c r="H427" t="s">
        <v>40</v>
      </c>
      <c r="I427" s="1">
        <v>44875</v>
      </c>
      <c r="J427" t="s">
        <v>29</v>
      </c>
      <c r="K427">
        <v>9</v>
      </c>
      <c r="L427">
        <v>1</v>
      </c>
      <c r="O427" t="s">
        <v>30</v>
      </c>
      <c r="P427">
        <v>2022</v>
      </c>
      <c r="Q427">
        <v>59.736843933333297</v>
      </c>
      <c r="R427">
        <v>224.16651296383299</v>
      </c>
      <c r="S427">
        <v>24.907390329314701</v>
      </c>
      <c r="T427">
        <f t="shared" si="12"/>
        <v>224.16651296383299</v>
      </c>
      <c r="U427" s="2">
        <f>IF(C427="WMPC TECH MANAGEMENT OFFICE - LG Contracts (Innovation Implementation)",0,-T427*Distribution!$B$2)</f>
        <v>-11.544575417637398</v>
      </c>
      <c r="V427" s="2">
        <f>IF(C427="WMPC TECH MANAGEMENT OFFICE - LG Contracts (Innovation Implementation)",0,-SUM(T427:U427)*Distribution!$B$1)</f>
        <v>-4.1036033946415751</v>
      </c>
      <c r="W427" s="2">
        <f t="shared" si="13"/>
        <v>208.51833415155403</v>
      </c>
    </row>
    <row r="428" spans="1:23" x14ac:dyDescent="0.25">
      <c r="A428">
        <v>3710</v>
      </c>
      <c r="B428" t="s">
        <v>105</v>
      </c>
      <c r="C428" t="s">
        <v>24</v>
      </c>
      <c r="D428" t="s">
        <v>89</v>
      </c>
      <c r="E428" t="s">
        <v>106</v>
      </c>
      <c r="F428" t="s">
        <v>106</v>
      </c>
      <c r="G428" t="s">
        <v>92</v>
      </c>
      <c r="H428" t="s">
        <v>40</v>
      </c>
      <c r="I428" s="1">
        <v>44881</v>
      </c>
      <c r="J428" t="s">
        <v>32</v>
      </c>
      <c r="K428">
        <v>9</v>
      </c>
      <c r="L428">
        <v>1</v>
      </c>
      <c r="O428" t="s">
        <v>30</v>
      </c>
      <c r="P428">
        <v>2022</v>
      </c>
      <c r="Q428">
        <v>59.736843933333297</v>
      </c>
      <c r="R428">
        <v>224.16651296383299</v>
      </c>
      <c r="S428">
        <v>24.907390329314701</v>
      </c>
      <c r="T428">
        <f t="shared" si="12"/>
        <v>224.16651296383299</v>
      </c>
      <c r="U428" s="2">
        <f>IF(C428="WMPC TECH MANAGEMENT OFFICE - LG Contracts (Innovation Implementation)",0,-T428*Distribution!$B$2)</f>
        <v>-11.544575417637398</v>
      </c>
      <c r="V428" s="2">
        <f>IF(C428="WMPC TECH MANAGEMENT OFFICE - LG Contracts (Innovation Implementation)",0,-SUM(T428:U428)*Distribution!$B$1)</f>
        <v>-4.1036033946415751</v>
      </c>
      <c r="W428" s="2">
        <f t="shared" si="13"/>
        <v>208.51833415155403</v>
      </c>
    </row>
    <row r="429" spans="1:23" x14ac:dyDescent="0.25">
      <c r="A429">
        <v>3710</v>
      </c>
      <c r="B429" t="s">
        <v>105</v>
      </c>
      <c r="C429" t="s">
        <v>24</v>
      </c>
      <c r="D429" t="s">
        <v>89</v>
      </c>
      <c r="E429" t="s">
        <v>106</v>
      </c>
      <c r="F429" t="s">
        <v>106</v>
      </c>
      <c r="G429" t="s">
        <v>92</v>
      </c>
      <c r="H429" t="s">
        <v>40</v>
      </c>
      <c r="I429" s="1">
        <v>44880</v>
      </c>
      <c r="J429" t="s">
        <v>31</v>
      </c>
      <c r="K429">
        <v>9</v>
      </c>
      <c r="L429">
        <v>1</v>
      </c>
      <c r="O429" t="s">
        <v>30</v>
      </c>
      <c r="P429">
        <v>2022</v>
      </c>
      <c r="Q429">
        <v>59.736843933333297</v>
      </c>
      <c r="R429">
        <v>224.16651296383299</v>
      </c>
      <c r="S429">
        <v>24.907390329314701</v>
      </c>
      <c r="T429">
        <f t="shared" si="12"/>
        <v>224.16651296383299</v>
      </c>
      <c r="U429" s="2">
        <f>IF(C429="WMPC TECH MANAGEMENT OFFICE - LG Contracts (Innovation Implementation)",0,-T429*Distribution!$B$2)</f>
        <v>-11.544575417637398</v>
      </c>
      <c r="V429" s="2">
        <f>IF(C429="WMPC TECH MANAGEMENT OFFICE - LG Contracts (Innovation Implementation)",0,-SUM(T429:U429)*Distribution!$B$1)</f>
        <v>-4.1036033946415751</v>
      </c>
      <c r="W429" s="2">
        <f t="shared" si="13"/>
        <v>208.51833415155403</v>
      </c>
    </row>
    <row r="430" spans="1:23" x14ac:dyDescent="0.25">
      <c r="A430">
        <v>3710</v>
      </c>
      <c r="B430" t="s">
        <v>105</v>
      </c>
      <c r="C430" t="s">
        <v>24</v>
      </c>
      <c r="D430" t="s">
        <v>89</v>
      </c>
      <c r="E430" t="s">
        <v>106</v>
      </c>
      <c r="F430" t="s">
        <v>106</v>
      </c>
      <c r="G430" t="s">
        <v>92</v>
      </c>
      <c r="H430" t="s">
        <v>40</v>
      </c>
      <c r="I430" s="1">
        <v>44883</v>
      </c>
      <c r="J430" t="s">
        <v>33</v>
      </c>
      <c r="K430">
        <v>9</v>
      </c>
      <c r="L430">
        <v>1</v>
      </c>
      <c r="O430" t="s">
        <v>30</v>
      </c>
      <c r="P430">
        <v>2022</v>
      </c>
      <c r="Q430">
        <v>59.736843933333297</v>
      </c>
      <c r="R430">
        <v>224.16651296383299</v>
      </c>
      <c r="S430">
        <v>24.907390329314701</v>
      </c>
      <c r="T430">
        <f t="shared" si="12"/>
        <v>224.16651296383299</v>
      </c>
      <c r="U430" s="2">
        <f>IF(C430="WMPC TECH MANAGEMENT OFFICE - LG Contracts (Innovation Implementation)",0,-T430*Distribution!$B$2)</f>
        <v>-11.544575417637398</v>
      </c>
      <c r="V430" s="2">
        <f>IF(C430="WMPC TECH MANAGEMENT OFFICE - LG Contracts (Innovation Implementation)",0,-SUM(T430:U430)*Distribution!$B$1)</f>
        <v>-4.1036033946415751</v>
      </c>
      <c r="W430" s="2">
        <f t="shared" si="13"/>
        <v>208.51833415155403</v>
      </c>
    </row>
    <row r="431" spans="1:23" x14ac:dyDescent="0.25">
      <c r="A431">
        <v>3710</v>
      </c>
      <c r="B431" t="s">
        <v>105</v>
      </c>
      <c r="C431" t="s">
        <v>24</v>
      </c>
      <c r="D431" t="s">
        <v>89</v>
      </c>
      <c r="E431" t="s">
        <v>106</v>
      </c>
      <c r="F431" t="s">
        <v>106</v>
      </c>
      <c r="G431" t="s">
        <v>92</v>
      </c>
      <c r="H431" t="s">
        <v>40</v>
      </c>
      <c r="I431" s="1">
        <v>44882</v>
      </c>
      <c r="J431" t="s">
        <v>29</v>
      </c>
      <c r="K431">
        <v>9</v>
      </c>
      <c r="L431">
        <v>1</v>
      </c>
      <c r="O431" t="s">
        <v>30</v>
      </c>
      <c r="P431">
        <v>2022</v>
      </c>
      <c r="Q431">
        <v>59.736843933333297</v>
      </c>
      <c r="R431">
        <v>224.16651296383299</v>
      </c>
      <c r="S431">
        <v>24.907390329314701</v>
      </c>
      <c r="T431">
        <f t="shared" si="12"/>
        <v>224.16651296383299</v>
      </c>
      <c r="U431" s="2">
        <f>IF(C431="WMPC TECH MANAGEMENT OFFICE - LG Contracts (Innovation Implementation)",0,-T431*Distribution!$B$2)</f>
        <v>-11.544575417637398</v>
      </c>
      <c r="V431" s="2">
        <f>IF(C431="WMPC TECH MANAGEMENT OFFICE - LG Contracts (Innovation Implementation)",0,-SUM(T431:U431)*Distribution!$B$1)</f>
        <v>-4.1036033946415751</v>
      </c>
      <c r="W431" s="2">
        <f t="shared" si="13"/>
        <v>208.51833415155403</v>
      </c>
    </row>
    <row r="432" spans="1:23" x14ac:dyDescent="0.25">
      <c r="A432">
        <v>3710</v>
      </c>
      <c r="B432" t="s">
        <v>105</v>
      </c>
      <c r="C432" t="s">
        <v>24</v>
      </c>
      <c r="D432" t="s">
        <v>89</v>
      </c>
      <c r="E432" t="s">
        <v>106</v>
      </c>
      <c r="F432" t="s">
        <v>106</v>
      </c>
      <c r="G432" t="s">
        <v>92</v>
      </c>
      <c r="H432" t="s">
        <v>40</v>
      </c>
      <c r="I432" s="1">
        <v>44890</v>
      </c>
      <c r="J432" t="s">
        <v>33</v>
      </c>
      <c r="K432">
        <v>9</v>
      </c>
      <c r="L432">
        <v>1</v>
      </c>
      <c r="O432" t="s">
        <v>30</v>
      </c>
      <c r="P432">
        <v>2022</v>
      </c>
      <c r="Q432">
        <v>59.736843933333297</v>
      </c>
      <c r="R432">
        <v>224.16651296383299</v>
      </c>
      <c r="S432">
        <v>24.907390329314701</v>
      </c>
      <c r="T432">
        <f t="shared" si="12"/>
        <v>224.16651296383299</v>
      </c>
      <c r="U432" s="2">
        <f>IF(C432="WMPC TECH MANAGEMENT OFFICE - LG Contracts (Innovation Implementation)",0,-T432*Distribution!$B$2)</f>
        <v>-11.544575417637398</v>
      </c>
      <c r="V432" s="2">
        <f>IF(C432="WMPC TECH MANAGEMENT OFFICE - LG Contracts (Innovation Implementation)",0,-SUM(T432:U432)*Distribution!$B$1)</f>
        <v>-4.1036033946415751</v>
      </c>
      <c r="W432" s="2">
        <f t="shared" si="13"/>
        <v>208.51833415155403</v>
      </c>
    </row>
    <row r="433" spans="1:23" x14ac:dyDescent="0.25">
      <c r="A433">
        <v>3710</v>
      </c>
      <c r="B433" t="s">
        <v>105</v>
      </c>
      <c r="C433" t="s">
        <v>24</v>
      </c>
      <c r="D433" t="s">
        <v>89</v>
      </c>
      <c r="E433" t="s">
        <v>106</v>
      </c>
      <c r="F433" t="s">
        <v>106</v>
      </c>
      <c r="G433" t="s">
        <v>92</v>
      </c>
      <c r="H433" t="s">
        <v>40</v>
      </c>
      <c r="I433" s="1">
        <v>44887</v>
      </c>
      <c r="J433" t="s">
        <v>31</v>
      </c>
      <c r="K433">
        <v>9</v>
      </c>
      <c r="L433">
        <v>1</v>
      </c>
      <c r="O433" t="s">
        <v>30</v>
      </c>
      <c r="P433">
        <v>2022</v>
      </c>
      <c r="Q433">
        <v>59.736843933333297</v>
      </c>
      <c r="R433">
        <v>224.16651296383299</v>
      </c>
      <c r="S433">
        <v>24.907390329314701</v>
      </c>
      <c r="T433">
        <f t="shared" si="12"/>
        <v>224.16651296383299</v>
      </c>
      <c r="U433" s="2">
        <f>IF(C433="WMPC TECH MANAGEMENT OFFICE - LG Contracts (Innovation Implementation)",0,-T433*Distribution!$B$2)</f>
        <v>-11.544575417637398</v>
      </c>
      <c r="V433" s="2">
        <f>IF(C433="WMPC TECH MANAGEMENT OFFICE - LG Contracts (Innovation Implementation)",0,-SUM(T433:U433)*Distribution!$B$1)</f>
        <v>-4.1036033946415751</v>
      </c>
      <c r="W433" s="2">
        <f t="shared" si="13"/>
        <v>208.51833415155403</v>
      </c>
    </row>
    <row r="434" spans="1:23" x14ac:dyDescent="0.25">
      <c r="A434">
        <v>3710</v>
      </c>
      <c r="B434" t="s">
        <v>105</v>
      </c>
      <c r="C434" t="s">
        <v>24</v>
      </c>
      <c r="D434" t="s">
        <v>89</v>
      </c>
      <c r="E434" t="s">
        <v>106</v>
      </c>
      <c r="F434" t="s">
        <v>106</v>
      </c>
      <c r="G434" t="s">
        <v>92</v>
      </c>
      <c r="H434" t="s">
        <v>40</v>
      </c>
      <c r="I434" s="1">
        <v>44889</v>
      </c>
      <c r="J434" t="s">
        <v>29</v>
      </c>
      <c r="K434">
        <v>9</v>
      </c>
      <c r="L434">
        <v>1</v>
      </c>
      <c r="O434" t="s">
        <v>30</v>
      </c>
      <c r="P434">
        <v>2022</v>
      </c>
      <c r="Q434">
        <v>59.736843933333297</v>
      </c>
      <c r="R434">
        <v>224.16651296383299</v>
      </c>
      <c r="S434">
        <v>24.907390329314701</v>
      </c>
      <c r="T434">
        <f t="shared" si="12"/>
        <v>224.16651296383299</v>
      </c>
      <c r="U434" s="2">
        <f>IF(C434="WMPC TECH MANAGEMENT OFFICE - LG Contracts (Innovation Implementation)",0,-T434*Distribution!$B$2)</f>
        <v>-11.544575417637398</v>
      </c>
      <c r="V434" s="2">
        <f>IF(C434="WMPC TECH MANAGEMENT OFFICE - LG Contracts (Innovation Implementation)",0,-SUM(T434:U434)*Distribution!$B$1)</f>
        <v>-4.1036033946415751</v>
      </c>
      <c r="W434" s="2">
        <f t="shared" si="13"/>
        <v>208.51833415155403</v>
      </c>
    </row>
    <row r="435" spans="1:23" x14ac:dyDescent="0.25">
      <c r="A435">
        <v>3710</v>
      </c>
      <c r="B435" t="s">
        <v>105</v>
      </c>
      <c r="C435" t="s">
        <v>24</v>
      </c>
      <c r="D435" t="s">
        <v>89</v>
      </c>
      <c r="E435" t="s">
        <v>106</v>
      </c>
      <c r="F435" t="s">
        <v>106</v>
      </c>
      <c r="G435" t="s">
        <v>92</v>
      </c>
      <c r="H435" t="s">
        <v>40</v>
      </c>
      <c r="I435" s="1">
        <v>44888</v>
      </c>
      <c r="J435" t="s">
        <v>32</v>
      </c>
      <c r="K435">
        <v>9</v>
      </c>
      <c r="L435">
        <v>1</v>
      </c>
      <c r="O435" t="s">
        <v>30</v>
      </c>
      <c r="P435">
        <v>2022</v>
      </c>
      <c r="Q435">
        <v>59.736843933333297</v>
      </c>
      <c r="R435">
        <v>224.16651296383299</v>
      </c>
      <c r="S435">
        <v>24.907390329314701</v>
      </c>
      <c r="T435">
        <f t="shared" si="12"/>
        <v>224.16651296383299</v>
      </c>
      <c r="U435" s="2">
        <f>IF(C435="WMPC TECH MANAGEMENT OFFICE - LG Contracts (Innovation Implementation)",0,-T435*Distribution!$B$2)</f>
        <v>-11.544575417637398</v>
      </c>
      <c r="V435" s="2">
        <f>IF(C435="WMPC TECH MANAGEMENT OFFICE - LG Contracts (Innovation Implementation)",0,-SUM(T435:U435)*Distribution!$B$1)</f>
        <v>-4.1036033946415751</v>
      </c>
      <c r="W435" s="2">
        <f t="shared" si="13"/>
        <v>208.51833415155403</v>
      </c>
    </row>
    <row r="436" spans="1:23" x14ac:dyDescent="0.25">
      <c r="A436">
        <v>3710</v>
      </c>
      <c r="B436" t="s">
        <v>105</v>
      </c>
      <c r="C436" t="s">
        <v>24</v>
      </c>
      <c r="D436" t="s">
        <v>89</v>
      </c>
      <c r="E436" t="s">
        <v>106</v>
      </c>
      <c r="F436" t="s">
        <v>106</v>
      </c>
      <c r="G436" t="s">
        <v>92</v>
      </c>
      <c r="H436" t="s">
        <v>40</v>
      </c>
      <c r="I436" s="1">
        <v>44886</v>
      </c>
      <c r="J436" t="s">
        <v>34</v>
      </c>
      <c r="K436">
        <v>9</v>
      </c>
      <c r="L436">
        <v>1</v>
      </c>
      <c r="O436" t="s">
        <v>30</v>
      </c>
      <c r="P436">
        <v>2022</v>
      </c>
      <c r="Q436">
        <v>59.736843933333297</v>
      </c>
      <c r="R436">
        <v>224.16651296383299</v>
      </c>
      <c r="S436">
        <v>24.907390329314701</v>
      </c>
      <c r="T436">
        <f t="shared" si="12"/>
        <v>224.16651296383299</v>
      </c>
      <c r="U436" s="2">
        <f>IF(C436="WMPC TECH MANAGEMENT OFFICE - LG Contracts (Innovation Implementation)",0,-T436*Distribution!$B$2)</f>
        <v>-11.544575417637398</v>
      </c>
      <c r="V436" s="2">
        <f>IF(C436="WMPC TECH MANAGEMENT OFFICE - LG Contracts (Innovation Implementation)",0,-SUM(T436:U436)*Distribution!$B$1)</f>
        <v>-4.1036033946415751</v>
      </c>
      <c r="W436" s="2">
        <f t="shared" si="13"/>
        <v>208.51833415155403</v>
      </c>
    </row>
    <row r="437" spans="1:23" x14ac:dyDescent="0.25">
      <c r="A437">
        <v>3710</v>
      </c>
      <c r="B437" t="s">
        <v>105</v>
      </c>
      <c r="C437" t="s">
        <v>24</v>
      </c>
      <c r="D437" t="s">
        <v>89</v>
      </c>
      <c r="E437" t="s">
        <v>106</v>
      </c>
      <c r="F437" t="s">
        <v>106</v>
      </c>
      <c r="G437" t="s">
        <v>92</v>
      </c>
      <c r="H437" t="s">
        <v>40</v>
      </c>
      <c r="I437" s="1">
        <v>44893</v>
      </c>
      <c r="J437" t="s">
        <v>34</v>
      </c>
      <c r="K437">
        <v>9</v>
      </c>
      <c r="L437">
        <v>1</v>
      </c>
      <c r="O437" t="s">
        <v>30</v>
      </c>
      <c r="P437">
        <v>2022</v>
      </c>
      <c r="Q437">
        <v>59.736843933333297</v>
      </c>
      <c r="R437">
        <v>224.16651296383299</v>
      </c>
      <c r="S437">
        <v>24.907390329314701</v>
      </c>
      <c r="T437">
        <f t="shared" si="12"/>
        <v>224.16651296383299</v>
      </c>
      <c r="U437" s="2">
        <f>IF(C437="WMPC TECH MANAGEMENT OFFICE - LG Contracts (Innovation Implementation)",0,-T437*Distribution!$B$2)</f>
        <v>-11.544575417637398</v>
      </c>
      <c r="V437" s="2">
        <f>IF(C437="WMPC TECH MANAGEMENT OFFICE - LG Contracts (Innovation Implementation)",0,-SUM(T437:U437)*Distribution!$B$1)</f>
        <v>-4.1036033946415751</v>
      </c>
      <c r="W437" s="2">
        <f t="shared" si="13"/>
        <v>208.51833415155403</v>
      </c>
    </row>
    <row r="438" spans="1:23" x14ac:dyDescent="0.25">
      <c r="A438">
        <v>3710</v>
      </c>
      <c r="B438" t="s">
        <v>105</v>
      </c>
      <c r="C438" t="s">
        <v>24</v>
      </c>
      <c r="D438" t="s">
        <v>89</v>
      </c>
      <c r="E438" t="s">
        <v>106</v>
      </c>
      <c r="F438" t="s">
        <v>106</v>
      </c>
      <c r="G438" t="s">
        <v>92</v>
      </c>
      <c r="H438" t="s">
        <v>40</v>
      </c>
      <c r="I438" s="1">
        <v>44894</v>
      </c>
      <c r="J438" t="s">
        <v>31</v>
      </c>
      <c r="K438">
        <v>9</v>
      </c>
      <c r="L438">
        <v>1</v>
      </c>
      <c r="O438" t="s">
        <v>30</v>
      </c>
      <c r="P438">
        <v>2022</v>
      </c>
      <c r="Q438">
        <v>59.736843933333297</v>
      </c>
      <c r="R438">
        <v>224.16651296383299</v>
      </c>
      <c r="S438">
        <v>24.907390329314701</v>
      </c>
      <c r="T438">
        <f t="shared" si="12"/>
        <v>224.16651296383299</v>
      </c>
      <c r="U438" s="2">
        <f>IF(C438="WMPC TECH MANAGEMENT OFFICE - LG Contracts (Innovation Implementation)",0,-T438*Distribution!$B$2)</f>
        <v>-11.544575417637398</v>
      </c>
      <c r="V438" s="2">
        <f>IF(C438="WMPC TECH MANAGEMENT OFFICE - LG Contracts (Innovation Implementation)",0,-SUM(T438:U438)*Distribution!$B$1)</f>
        <v>-4.1036033946415751</v>
      </c>
      <c r="W438" s="2">
        <f t="shared" si="13"/>
        <v>208.51833415155403</v>
      </c>
    </row>
    <row r="439" spans="1:23" x14ac:dyDescent="0.25">
      <c r="A439">
        <v>3710</v>
      </c>
      <c r="B439" t="s">
        <v>105</v>
      </c>
      <c r="C439" t="s">
        <v>24</v>
      </c>
      <c r="D439" t="s">
        <v>89</v>
      </c>
      <c r="E439" t="s">
        <v>106</v>
      </c>
      <c r="F439" t="s">
        <v>106</v>
      </c>
      <c r="G439" t="s">
        <v>92</v>
      </c>
      <c r="H439" t="s">
        <v>40</v>
      </c>
      <c r="I439" s="1">
        <v>44895</v>
      </c>
      <c r="J439" t="s">
        <v>32</v>
      </c>
      <c r="K439">
        <v>9</v>
      </c>
      <c r="L439">
        <v>1</v>
      </c>
      <c r="O439" t="s">
        <v>30</v>
      </c>
      <c r="P439">
        <v>2022</v>
      </c>
      <c r="Q439">
        <v>59.736843933333297</v>
      </c>
      <c r="R439">
        <v>224.16651296383299</v>
      </c>
      <c r="S439">
        <v>24.907390329314701</v>
      </c>
      <c r="T439">
        <f t="shared" si="12"/>
        <v>224.16651296383299</v>
      </c>
      <c r="U439" s="2">
        <f>IF(C439="WMPC TECH MANAGEMENT OFFICE - LG Contracts (Innovation Implementation)",0,-T439*Distribution!$B$2)</f>
        <v>-11.544575417637398</v>
      </c>
      <c r="V439" s="2">
        <f>IF(C439="WMPC TECH MANAGEMENT OFFICE - LG Contracts (Innovation Implementation)",0,-SUM(T439:U439)*Distribution!$B$1)</f>
        <v>-4.1036033946415751</v>
      </c>
      <c r="W439" s="2">
        <f t="shared" si="13"/>
        <v>208.51833415155403</v>
      </c>
    </row>
    <row r="440" spans="1:23" x14ac:dyDescent="0.25">
      <c r="A440">
        <v>3710</v>
      </c>
      <c r="B440" t="s">
        <v>105</v>
      </c>
      <c r="C440" t="s">
        <v>24</v>
      </c>
      <c r="D440" t="s">
        <v>89</v>
      </c>
      <c r="E440" t="s">
        <v>90</v>
      </c>
      <c r="F440" t="s">
        <v>91</v>
      </c>
      <c r="G440" t="s">
        <v>92</v>
      </c>
      <c r="H440" t="s">
        <v>48</v>
      </c>
      <c r="I440" s="1">
        <v>44866</v>
      </c>
      <c r="J440" t="s">
        <v>31</v>
      </c>
      <c r="K440">
        <v>10.4</v>
      </c>
      <c r="L440">
        <v>1.2380952380952381</v>
      </c>
      <c r="O440" t="s">
        <v>30</v>
      </c>
      <c r="P440">
        <v>2022</v>
      </c>
      <c r="Q440">
        <v>59.736843933333297</v>
      </c>
      <c r="R440">
        <v>917</v>
      </c>
      <c r="S440">
        <v>109.166666666667</v>
      </c>
      <c r="T440">
        <f t="shared" si="12"/>
        <v>1135.3333333333335</v>
      </c>
      <c r="U440" s="2">
        <f>IF(C440="WMPC TECH MANAGEMENT OFFICE - LG Contracts (Innovation Implementation)",0,-T440*Distribution!$B$2)</f>
        <v>-58.469666666666669</v>
      </c>
      <c r="V440" s="2">
        <f>IF(C440="WMPC TECH MANAGEMENT OFFICE - LG Contracts (Innovation Implementation)",0,-SUM(T440:U440)*Distribution!$B$1)</f>
        <v>-20.783468766666672</v>
      </c>
      <c r="W440" s="2">
        <f t="shared" si="13"/>
        <v>1056.0801979000003</v>
      </c>
    </row>
    <row r="441" spans="1:23" x14ac:dyDescent="0.25">
      <c r="A441">
        <v>3710</v>
      </c>
      <c r="B441" t="s">
        <v>105</v>
      </c>
      <c r="C441" t="s">
        <v>24</v>
      </c>
      <c r="D441" t="s">
        <v>89</v>
      </c>
      <c r="E441" t="s">
        <v>90</v>
      </c>
      <c r="F441" t="s">
        <v>91</v>
      </c>
      <c r="G441" t="s">
        <v>92</v>
      </c>
      <c r="H441" t="s">
        <v>48</v>
      </c>
      <c r="I441" s="1">
        <v>44869</v>
      </c>
      <c r="J441" t="s">
        <v>33</v>
      </c>
      <c r="K441">
        <v>8.4</v>
      </c>
      <c r="L441">
        <v>1</v>
      </c>
      <c r="O441" t="s">
        <v>30</v>
      </c>
      <c r="P441">
        <v>2022</v>
      </c>
      <c r="Q441">
        <v>59.736843933333297</v>
      </c>
      <c r="R441">
        <v>917</v>
      </c>
      <c r="S441">
        <v>109.166666666667</v>
      </c>
      <c r="T441">
        <f t="shared" si="12"/>
        <v>917</v>
      </c>
      <c r="U441" s="2">
        <f>IF(C441="WMPC TECH MANAGEMENT OFFICE - LG Contracts (Innovation Implementation)",0,-T441*Distribution!$B$2)</f>
        <v>-47.225499999999997</v>
      </c>
      <c r="V441" s="2">
        <f>IF(C441="WMPC TECH MANAGEMENT OFFICE - LG Contracts (Innovation Implementation)",0,-SUM(T441:U441)*Distribution!$B$1)</f>
        <v>-16.786647850000001</v>
      </c>
      <c r="W441" s="2">
        <f t="shared" si="13"/>
        <v>852.98785214999998</v>
      </c>
    </row>
    <row r="442" spans="1:23" x14ac:dyDescent="0.25">
      <c r="A442">
        <v>3710</v>
      </c>
      <c r="B442" t="s">
        <v>105</v>
      </c>
      <c r="C442" t="s">
        <v>24</v>
      </c>
      <c r="D442" t="s">
        <v>89</v>
      </c>
      <c r="E442" t="s">
        <v>90</v>
      </c>
      <c r="F442" t="s">
        <v>91</v>
      </c>
      <c r="G442" t="s">
        <v>92</v>
      </c>
      <c r="H442" t="s">
        <v>48</v>
      </c>
      <c r="I442" s="1">
        <v>44868</v>
      </c>
      <c r="J442" t="s">
        <v>29</v>
      </c>
      <c r="K442">
        <v>10.4</v>
      </c>
      <c r="L442">
        <v>1.2380952380952381</v>
      </c>
      <c r="O442" t="s">
        <v>30</v>
      </c>
      <c r="P442">
        <v>2022</v>
      </c>
      <c r="Q442">
        <v>59.736843933333297</v>
      </c>
      <c r="R442">
        <v>917</v>
      </c>
      <c r="S442">
        <v>109.166666666667</v>
      </c>
      <c r="T442">
        <f t="shared" si="12"/>
        <v>1135.3333333333335</v>
      </c>
      <c r="U442" s="2">
        <f>IF(C442="WMPC TECH MANAGEMENT OFFICE - LG Contracts (Innovation Implementation)",0,-T442*Distribution!$B$2)</f>
        <v>-58.469666666666669</v>
      </c>
      <c r="V442" s="2">
        <f>IF(C442="WMPC TECH MANAGEMENT OFFICE - LG Contracts (Innovation Implementation)",0,-SUM(T442:U442)*Distribution!$B$1)</f>
        <v>-20.783468766666672</v>
      </c>
      <c r="W442" s="2">
        <f t="shared" si="13"/>
        <v>1056.0801979000003</v>
      </c>
    </row>
    <row r="443" spans="1:23" x14ac:dyDescent="0.25">
      <c r="A443">
        <v>3710</v>
      </c>
      <c r="B443" t="s">
        <v>105</v>
      </c>
      <c r="C443" t="s">
        <v>24</v>
      </c>
      <c r="D443" t="s">
        <v>89</v>
      </c>
      <c r="E443" t="s">
        <v>90</v>
      </c>
      <c r="F443" t="s">
        <v>91</v>
      </c>
      <c r="G443" t="s">
        <v>92</v>
      </c>
      <c r="H443" t="s">
        <v>48</v>
      </c>
      <c r="I443" s="1">
        <v>44867</v>
      </c>
      <c r="J443" t="s">
        <v>32</v>
      </c>
      <c r="K443">
        <v>10.4</v>
      </c>
      <c r="L443">
        <v>1.2380952380952381</v>
      </c>
      <c r="O443" t="s">
        <v>30</v>
      </c>
      <c r="P443">
        <v>2022</v>
      </c>
      <c r="Q443">
        <v>59.736843933333297</v>
      </c>
      <c r="R443">
        <v>917</v>
      </c>
      <c r="S443">
        <v>109.166666666667</v>
      </c>
      <c r="T443">
        <f t="shared" si="12"/>
        <v>1135.3333333333335</v>
      </c>
      <c r="U443" s="2">
        <f>IF(C443="WMPC TECH MANAGEMENT OFFICE - LG Contracts (Innovation Implementation)",0,-T443*Distribution!$B$2)</f>
        <v>-58.469666666666669</v>
      </c>
      <c r="V443" s="2">
        <f>IF(C443="WMPC TECH MANAGEMENT OFFICE - LG Contracts (Innovation Implementation)",0,-SUM(T443:U443)*Distribution!$B$1)</f>
        <v>-20.783468766666672</v>
      </c>
      <c r="W443" s="2">
        <f t="shared" si="13"/>
        <v>1056.0801979000003</v>
      </c>
    </row>
    <row r="444" spans="1:23" x14ac:dyDescent="0.25">
      <c r="A444">
        <v>3710</v>
      </c>
      <c r="B444" t="s">
        <v>105</v>
      </c>
      <c r="C444" t="s">
        <v>24</v>
      </c>
      <c r="D444" t="s">
        <v>89</v>
      </c>
      <c r="E444" t="s">
        <v>93</v>
      </c>
      <c r="F444" t="s">
        <v>94</v>
      </c>
      <c r="G444" t="s">
        <v>92</v>
      </c>
      <c r="H444" t="s">
        <v>40</v>
      </c>
      <c r="I444" s="1">
        <v>44875</v>
      </c>
      <c r="J444" t="s">
        <v>29</v>
      </c>
      <c r="K444">
        <v>9</v>
      </c>
      <c r="L444">
        <v>1</v>
      </c>
      <c r="O444" t="s">
        <v>30</v>
      </c>
      <c r="P444">
        <v>2022</v>
      </c>
      <c r="Q444">
        <v>59.736843933333297</v>
      </c>
      <c r="R444">
        <v>224.16651296383299</v>
      </c>
      <c r="S444">
        <v>24.907390329314701</v>
      </c>
      <c r="T444">
        <f t="shared" si="12"/>
        <v>224.16651296383299</v>
      </c>
      <c r="U444" s="2">
        <f>IF(C444="WMPC TECH MANAGEMENT OFFICE - LG Contracts (Innovation Implementation)",0,-T444*Distribution!$B$2)</f>
        <v>-11.544575417637398</v>
      </c>
      <c r="V444" s="2">
        <f>IF(C444="WMPC TECH MANAGEMENT OFFICE - LG Contracts (Innovation Implementation)",0,-SUM(T444:U444)*Distribution!$B$1)</f>
        <v>-4.1036033946415751</v>
      </c>
      <c r="W444" s="2">
        <f t="shared" si="13"/>
        <v>208.51833415155403</v>
      </c>
    </row>
    <row r="445" spans="1:23" x14ac:dyDescent="0.25">
      <c r="A445">
        <v>3710</v>
      </c>
      <c r="B445" t="s">
        <v>105</v>
      </c>
      <c r="C445" t="s">
        <v>24</v>
      </c>
      <c r="D445" t="s">
        <v>89</v>
      </c>
      <c r="E445" t="s">
        <v>93</v>
      </c>
      <c r="F445" t="s">
        <v>94</v>
      </c>
      <c r="G445" t="s">
        <v>92</v>
      </c>
      <c r="H445" t="s">
        <v>40</v>
      </c>
      <c r="I445" s="1">
        <v>44876</v>
      </c>
      <c r="J445" t="s">
        <v>33</v>
      </c>
      <c r="K445">
        <v>9</v>
      </c>
      <c r="L445">
        <v>1</v>
      </c>
      <c r="O445" t="s">
        <v>30</v>
      </c>
      <c r="P445">
        <v>2022</v>
      </c>
      <c r="Q445">
        <v>59.736843933333297</v>
      </c>
      <c r="R445">
        <v>224.16651296383299</v>
      </c>
      <c r="S445">
        <v>24.907390329314701</v>
      </c>
      <c r="T445">
        <f t="shared" si="12"/>
        <v>224.16651296383299</v>
      </c>
      <c r="U445" s="2">
        <f>IF(C445="WMPC TECH MANAGEMENT OFFICE - LG Contracts (Innovation Implementation)",0,-T445*Distribution!$B$2)</f>
        <v>-11.544575417637398</v>
      </c>
      <c r="V445" s="2">
        <f>IF(C445="WMPC TECH MANAGEMENT OFFICE - LG Contracts (Innovation Implementation)",0,-SUM(T445:U445)*Distribution!$B$1)</f>
        <v>-4.1036033946415751</v>
      </c>
      <c r="W445" s="2">
        <f t="shared" si="13"/>
        <v>208.51833415155403</v>
      </c>
    </row>
    <row r="446" spans="1:23" x14ac:dyDescent="0.25">
      <c r="A446">
        <v>3710</v>
      </c>
      <c r="B446" t="s">
        <v>105</v>
      </c>
      <c r="C446" t="s">
        <v>24</v>
      </c>
      <c r="D446" t="s">
        <v>89</v>
      </c>
      <c r="E446" t="s">
        <v>93</v>
      </c>
      <c r="F446" t="s">
        <v>94</v>
      </c>
      <c r="G446" t="s">
        <v>92</v>
      </c>
      <c r="H446" t="s">
        <v>40</v>
      </c>
      <c r="I446" s="1">
        <v>44873</v>
      </c>
      <c r="J446" t="s">
        <v>31</v>
      </c>
      <c r="K446">
        <v>9</v>
      </c>
      <c r="L446">
        <v>1</v>
      </c>
      <c r="O446" t="s">
        <v>30</v>
      </c>
      <c r="P446">
        <v>2022</v>
      </c>
      <c r="Q446">
        <v>59.736843933333297</v>
      </c>
      <c r="R446">
        <v>224.16651296383299</v>
      </c>
      <c r="S446">
        <v>24.907390329314701</v>
      </c>
      <c r="T446">
        <f t="shared" si="12"/>
        <v>224.16651296383299</v>
      </c>
      <c r="U446" s="2">
        <f>IF(C446="WMPC TECH MANAGEMENT OFFICE - LG Contracts (Innovation Implementation)",0,-T446*Distribution!$B$2)</f>
        <v>-11.544575417637398</v>
      </c>
      <c r="V446" s="2">
        <f>IF(C446="WMPC TECH MANAGEMENT OFFICE - LG Contracts (Innovation Implementation)",0,-SUM(T446:U446)*Distribution!$B$1)</f>
        <v>-4.1036033946415751</v>
      </c>
      <c r="W446" s="2">
        <f t="shared" si="13"/>
        <v>208.51833415155403</v>
      </c>
    </row>
    <row r="447" spans="1:23" x14ac:dyDescent="0.25">
      <c r="A447">
        <v>3710</v>
      </c>
      <c r="B447" t="s">
        <v>105</v>
      </c>
      <c r="C447" t="s">
        <v>24</v>
      </c>
      <c r="D447" t="s">
        <v>89</v>
      </c>
      <c r="E447" t="s">
        <v>93</v>
      </c>
      <c r="F447" t="s">
        <v>94</v>
      </c>
      <c r="G447" t="s">
        <v>92</v>
      </c>
      <c r="H447" t="s">
        <v>40</v>
      </c>
      <c r="I447" s="1">
        <v>44874</v>
      </c>
      <c r="J447" t="s">
        <v>32</v>
      </c>
      <c r="K447">
        <v>9</v>
      </c>
      <c r="L447">
        <v>1</v>
      </c>
      <c r="O447" t="s">
        <v>30</v>
      </c>
      <c r="P447">
        <v>2022</v>
      </c>
      <c r="Q447">
        <v>59.736843933333297</v>
      </c>
      <c r="R447">
        <v>224.16651296383299</v>
      </c>
      <c r="S447">
        <v>24.907390329314701</v>
      </c>
      <c r="T447">
        <f t="shared" si="12"/>
        <v>224.16651296383299</v>
      </c>
      <c r="U447" s="2">
        <f>IF(C447="WMPC TECH MANAGEMENT OFFICE - LG Contracts (Innovation Implementation)",0,-T447*Distribution!$B$2)</f>
        <v>-11.544575417637398</v>
      </c>
      <c r="V447" s="2">
        <f>IF(C447="WMPC TECH MANAGEMENT OFFICE - LG Contracts (Innovation Implementation)",0,-SUM(T447:U447)*Distribution!$B$1)</f>
        <v>-4.1036033946415751</v>
      </c>
      <c r="W447" s="2">
        <f t="shared" si="13"/>
        <v>208.51833415155403</v>
      </c>
    </row>
    <row r="448" spans="1:23" x14ac:dyDescent="0.25">
      <c r="A448">
        <v>3710</v>
      </c>
      <c r="B448" t="s">
        <v>105</v>
      </c>
      <c r="C448" t="s">
        <v>24</v>
      </c>
      <c r="D448" t="s">
        <v>89</v>
      </c>
      <c r="E448" t="s">
        <v>93</v>
      </c>
      <c r="F448" t="s">
        <v>94</v>
      </c>
      <c r="G448" t="s">
        <v>92</v>
      </c>
      <c r="H448" t="s">
        <v>40</v>
      </c>
      <c r="I448" s="1">
        <v>44881</v>
      </c>
      <c r="J448" t="s">
        <v>32</v>
      </c>
      <c r="K448">
        <v>9</v>
      </c>
      <c r="L448">
        <v>1</v>
      </c>
      <c r="O448" t="s">
        <v>30</v>
      </c>
      <c r="P448">
        <v>2022</v>
      </c>
      <c r="Q448">
        <v>59.736843933333297</v>
      </c>
      <c r="R448">
        <v>224.16651296383299</v>
      </c>
      <c r="S448">
        <v>24.907390329314701</v>
      </c>
      <c r="T448">
        <f t="shared" si="12"/>
        <v>224.16651296383299</v>
      </c>
      <c r="U448" s="2">
        <f>IF(C448="WMPC TECH MANAGEMENT OFFICE - LG Contracts (Innovation Implementation)",0,-T448*Distribution!$B$2)</f>
        <v>-11.544575417637398</v>
      </c>
      <c r="V448" s="2">
        <f>IF(C448="WMPC TECH MANAGEMENT OFFICE - LG Contracts (Innovation Implementation)",0,-SUM(T448:U448)*Distribution!$B$1)</f>
        <v>-4.1036033946415751</v>
      </c>
      <c r="W448" s="2">
        <f t="shared" si="13"/>
        <v>208.51833415155403</v>
      </c>
    </row>
    <row r="449" spans="1:23" x14ac:dyDescent="0.25">
      <c r="A449">
        <v>3710</v>
      </c>
      <c r="B449" t="s">
        <v>105</v>
      </c>
      <c r="C449" t="s">
        <v>24</v>
      </c>
      <c r="D449" t="s">
        <v>89</v>
      </c>
      <c r="E449" t="s">
        <v>93</v>
      </c>
      <c r="F449" t="s">
        <v>94</v>
      </c>
      <c r="G449" t="s">
        <v>92</v>
      </c>
      <c r="H449" t="s">
        <v>40</v>
      </c>
      <c r="I449" s="1">
        <v>44880</v>
      </c>
      <c r="J449" t="s">
        <v>31</v>
      </c>
      <c r="K449">
        <v>9</v>
      </c>
      <c r="L449">
        <v>1</v>
      </c>
      <c r="O449" t="s">
        <v>30</v>
      </c>
      <c r="P449">
        <v>2022</v>
      </c>
      <c r="Q449">
        <v>59.736843933333297</v>
      </c>
      <c r="R449">
        <v>224.16651296383299</v>
      </c>
      <c r="S449">
        <v>24.907390329314701</v>
      </c>
      <c r="T449">
        <f t="shared" si="12"/>
        <v>224.16651296383299</v>
      </c>
      <c r="U449" s="2">
        <f>IF(C449="WMPC TECH MANAGEMENT OFFICE - LG Contracts (Innovation Implementation)",0,-T449*Distribution!$B$2)</f>
        <v>-11.544575417637398</v>
      </c>
      <c r="V449" s="2">
        <f>IF(C449="WMPC TECH MANAGEMENT OFFICE - LG Contracts (Innovation Implementation)",0,-SUM(T449:U449)*Distribution!$B$1)</f>
        <v>-4.1036033946415751</v>
      </c>
      <c r="W449" s="2">
        <f t="shared" si="13"/>
        <v>208.51833415155403</v>
      </c>
    </row>
    <row r="450" spans="1:23" x14ac:dyDescent="0.25">
      <c r="A450">
        <v>3710</v>
      </c>
      <c r="B450" t="s">
        <v>105</v>
      </c>
      <c r="C450" t="s">
        <v>24</v>
      </c>
      <c r="D450" t="s">
        <v>89</v>
      </c>
      <c r="E450" t="s">
        <v>93</v>
      </c>
      <c r="F450" t="s">
        <v>94</v>
      </c>
      <c r="G450" t="s">
        <v>92</v>
      </c>
      <c r="H450" t="s">
        <v>40</v>
      </c>
      <c r="I450" s="1">
        <v>44882</v>
      </c>
      <c r="J450" t="s">
        <v>29</v>
      </c>
      <c r="K450">
        <v>9</v>
      </c>
      <c r="L450">
        <v>1</v>
      </c>
      <c r="O450" t="s">
        <v>30</v>
      </c>
      <c r="P450">
        <v>2022</v>
      </c>
      <c r="Q450">
        <v>59.736843933333297</v>
      </c>
      <c r="R450">
        <v>224.16651296383299</v>
      </c>
      <c r="S450">
        <v>24.907390329314701</v>
      </c>
      <c r="T450">
        <f t="shared" si="12"/>
        <v>224.16651296383299</v>
      </c>
      <c r="U450" s="2">
        <f>IF(C450="WMPC TECH MANAGEMENT OFFICE - LG Contracts (Innovation Implementation)",0,-T450*Distribution!$B$2)</f>
        <v>-11.544575417637398</v>
      </c>
      <c r="V450" s="2">
        <f>IF(C450="WMPC TECH MANAGEMENT OFFICE - LG Contracts (Innovation Implementation)",0,-SUM(T450:U450)*Distribution!$B$1)</f>
        <v>-4.1036033946415751</v>
      </c>
      <c r="W450" s="2">
        <f t="shared" si="13"/>
        <v>208.51833415155403</v>
      </c>
    </row>
    <row r="451" spans="1:23" x14ac:dyDescent="0.25">
      <c r="A451">
        <v>3710</v>
      </c>
      <c r="B451" t="s">
        <v>105</v>
      </c>
      <c r="C451" t="s">
        <v>24</v>
      </c>
      <c r="D451" t="s">
        <v>89</v>
      </c>
      <c r="E451" t="s">
        <v>93</v>
      </c>
      <c r="F451" t="s">
        <v>94</v>
      </c>
      <c r="G451" t="s">
        <v>92</v>
      </c>
      <c r="H451" t="s">
        <v>40</v>
      </c>
      <c r="I451" s="1">
        <v>44888</v>
      </c>
      <c r="J451" t="s">
        <v>32</v>
      </c>
      <c r="K451">
        <v>9</v>
      </c>
      <c r="L451">
        <v>1</v>
      </c>
      <c r="O451" t="s">
        <v>30</v>
      </c>
      <c r="P451">
        <v>2022</v>
      </c>
      <c r="Q451">
        <v>59.736843933333297</v>
      </c>
      <c r="R451">
        <v>224.16651296383299</v>
      </c>
      <c r="S451">
        <v>24.907390329314701</v>
      </c>
      <c r="T451">
        <f t="shared" ref="T451:T514" si="14">R451*L451</f>
        <v>224.16651296383299</v>
      </c>
      <c r="U451" s="2">
        <f>IF(C451="WMPC TECH MANAGEMENT OFFICE - LG Contracts (Innovation Implementation)",0,-T451*Distribution!$B$2)</f>
        <v>-11.544575417637398</v>
      </c>
      <c r="V451" s="2">
        <f>IF(C451="WMPC TECH MANAGEMENT OFFICE - LG Contracts (Innovation Implementation)",0,-SUM(T451:U451)*Distribution!$B$1)</f>
        <v>-4.1036033946415751</v>
      </c>
      <c r="W451" s="2">
        <f t="shared" ref="W451:W514" si="15">SUM(T451:V451)</f>
        <v>208.51833415155403</v>
      </c>
    </row>
    <row r="452" spans="1:23" x14ac:dyDescent="0.25">
      <c r="A452">
        <v>3710</v>
      </c>
      <c r="B452" t="s">
        <v>105</v>
      </c>
      <c r="C452" t="s">
        <v>24</v>
      </c>
      <c r="D452" t="s">
        <v>89</v>
      </c>
      <c r="E452" t="s">
        <v>93</v>
      </c>
      <c r="F452" t="s">
        <v>94</v>
      </c>
      <c r="G452" t="s">
        <v>92</v>
      </c>
      <c r="H452" t="s">
        <v>40</v>
      </c>
      <c r="I452" s="1">
        <v>44889</v>
      </c>
      <c r="J452" t="s">
        <v>29</v>
      </c>
      <c r="K452">
        <v>9</v>
      </c>
      <c r="L452">
        <v>1</v>
      </c>
      <c r="O452" t="s">
        <v>30</v>
      </c>
      <c r="P452">
        <v>2022</v>
      </c>
      <c r="Q452">
        <v>59.736843933333297</v>
      </c>
      <c r="R452">
        <v>224.16651296383299</v>
      </c>
      <c r="S452">
        <v>24.907390329314701</v>
      </c>
      <c r="T452">
        <f t="shared" si="14"/>
        <v>224.16651296383299</v>
      </c>
      <c r="U452" s="2">
        <f>IF(C452="WMPC TECH MANAGEMENT OFFICE - LG Contracts (Innovation Implementation)",0,-T452*Distribution!$B$2)</f>
        <v>-11.544575417637398</v>
      </c>
      <c r="V452" s="2">
        <f>IF(C452="WMPC TECH MANAGEMENT OFFICE - LG Contracts (Innovation Implementation)",0,-SUM(T452:U452)*Distribution!$B$1)</f>
        <v>-4.1036033946415751</v>
      </c>
      <c r="W452" s="2">
        <f t="shared" si="15"/>
        <v>208.51833415155403</v>
      </c>
    </row>
    <row r="453" spans="1:23" x14ac:dyDescent="0.25">
      <c r="A453">
        <v>3710</v>
      </c>
      <c r="B453" t="s">
        <v>105</v>
      </c>
      <c r="C453" t="s">
        <v>24</v>
      </c>
      <c r="D453" t="s">
        <v>89</v>
      </c>
      <c r="E453" t="s">
        <v>93</v>
      </c>
      <c r="F453" t="s">
        <v>94</v>
      </c>
      <c r="G453" t="s">
        <v>92</v>
      </c>
      <c r="H453" t="s">
        <v>40</v>
      </c>
      <c r="I453" s="1">
        <v>44887</v>
      </c>
      <c r="J453" t="s">
        <v>31</v>
      </c>
      <c r="K453">
        <v>9</v>
      </c>
      <c r="L453">
        <v>1</v>
      </c>
      <c r="O453" t="s">
        <v>30</v>
      </c>
      <c r="P453">
        <v>2022</v>
      </c>
      <c r="Q453">
        <v>59.736843933333297</v>
      </c>
      <c r="R453">
        <v>224.16651296383299</v>
      </c>
      <c r="S453">
        <v>24.907390329314701</v>
      </c>
      <c r="T453">
        <f t="shared" si="14"/>
        <v>224.16651296383299</v>
      </c>
      <c r="U453" s="2">
        <f>IF(C453="WMPC TECH MANAGEMENT OFFICE - LG Contracts (Innovation Implementation)",0,-T453*Distribution!$B$2)</f>
        <v>-11.544575417637398</v>
      </c>
      <c r="V453" s="2">
        <f>IF(C453="WMPC TECH MANAGEMENT OFFICE - LG Contracts (Innovation Implementation)",0,-SUM(T453:U453)*Distribution!$B$1)</f>
        <v>-4.1036033946415751</v>
      </c>
      <c r="W453" s="2">
        <f t="shared" si="15"/>
        <v>208.51833415155403</v>
      </c>
    </row>
    <row r="454" spans="1:23" x14ac:dyDescent="0.25">
      <c r="A454">
        <v>3710</v>
      </c>
      <c r="B454" t="s">
        <v>105</v>
      </c>
      <c r="C454" t="s">
        <v>24</v>
      </c>
      <c r="D454" t="s">
        <v>89</v>
      </c>
      <c r="E454" t="s">
        <v>93</v>
      </c>
      <c r="F454" t="s">
        <v>94</v>
      </c>
      <c r="G454" t="s">
        <v>92</v>
      </c>
      <c r="H454" t="s">
        <v>40</v>
      </c>
      <c r="I454" s="1">
        <v>44893</v>
      </c>
      <c r="J454" t="s">
        <v>34</v>
      </c>
      <c r="K454">
        <v>9</v>
      </c>
      <c r="L454">
        <v>1</v>
      </c>
      <c r="O454" t="s">
        <v>30</v>
      </c>
      <c r="P454">
        <v>2022</v>
      </c>
      <c r="Q454">
        <v>59.736843933333297</v>
      </c>
      <c r="R454">
        <v>224.16651296383299</v>
      </c>
      <c r="S454">
        <v>24.907390329314701</v>
      </c>
      <c r="T454">
        <f t="shared" si="14"/>
        <v>224.16651296383299</v>
      </c>
      <c r="U454" s="2">
        <f>IF(C454="WMPC TECH MANAGEMENT OFFICE - LG Contracts (Innovation Implementation)",0,-T454*Distribution!$B$2)</f>
        <v>-11.544575417637398</v>
      </c>
      <c r="V454" s="2">
        <f>IF(C454="WMPC TECH MANAGEMENT OFFICE - LG Contracts (Innovation Implementation)",0,-SUM(T454:U454)*Distribution!$B$1)</f>
        <v>-4.1036033946415751</v>
      </c>
      <c r="W454" s="2">
        <f t="shared" si="15"/>
        <v>208.51833415155403</v>
      </c>
    </row>
    <row r="455" spans="1:23" x14ac:dyDescent="0.25">
      <c r="A455">
        <v>3710</v>
      </c>
      <c r="B455" t="s">
        <v>105</v>
      </c>
      <c r="C455" t="s">
        <v>24</v>
      </c>
      <c r="D455" t="s">
        <v>89</v>
      </c>
      <c r="E455" t="s">
        <v>93</v>
      </c>
      <c r="F455" t="s">
        <v>94</v>
      </c>
      <c r="G455" t="s">
        <v>92</v>
      </c>
      <c r="H455" t="s">
        <v>40</v>
      </c>
      <c r="I455" s="1">
        <v>44894</v>
      </c>
      <c r="J455" t="s">
        <v>31</v>
      </c>
      <c r="K455">
        <v>9</v>
      </c>
      <c r="L455">
        <v>1</v>
      </c>
      <c r="O455" t="s">
        <v>30</v>
      </c>
      <c r="P455">
        <v>2022</v>
      </c>
      <c r="Q455">
        <v>59.736843933333297</v>
      </c>
      <c r="R455">
        <v>224.16651296383299</v>
      </c>
      <c r="S455">
        <v>24.907390329314701</v>
      </c>
      <c r="T455">
        <f t="shared" si="14"/>
        <v>224.16651296383299</v>
      </c>
      <c r="U455" s="2">
        <f>IF(C455="WMPC TECH MANAGEMENT OFFICE - LG Contracts (Innovation Implementation)",0,-T455*Distribution!$B$2)</f>
        <v>-11.544575417637398</v>
      </c>
      <c r="V455" s="2">
        <f>IF(C455="WMPC TECH MANAGEMENT OFFICE - LG Contracts (Innovation Implementation)",0,-SUM(T455:U455)*Distribution!$B$1)</f>
        <v>-4.1036033946415751</v>
      </c>
      <c r="W455" s="2">
        <f t="shared" si="15"/>
        <v>208.51833415155403</v>
      </c>
    </row>
    <row r="456" spans="1:23" x14ac:dyDescent="0.25">
      <c r="A456">
        <v>3710</v>
      </c>
      <c r="B456" t="s">
        <v>105</v>
      </c>
      <c r="C456" t="s">
        <v>24</v>
      </c>
      <c r="D456" t="s">
        <v>89</v>
      </c>
      <c r="E456" t="s">
        <v>95</v>
      </c>
      <c r="F456" t="s">
        <v>96</v>
      </c>
      <c r="G456" t="s">
        <v>92</v>
      </c>
      <c r="H456" t="s">
        <v>40</v>
      </c>
      <c r="I456" s="1">
        <v>44882</v>
      </c>
      <c r="J456" t="s">
        <v>29</v>
      </c>
      <c r="K456">
        <v>9</v>
      </c>
      <c r="L456">
        <v>1</v>
      </c>
      <c r="O456" t="s">
        <v>30</v>
      </c>
      <c r="P456">
        <v>2022</v>
      </c>
      <c r="Q456">
        <v>59.736843933333297</v>
      </c>
      <c r="R456">
        <v>224.16651296383299</v>
      </c>
      <c r="S456">
        <v>24.907390329314701</v>
      </c>
      <c r="T456">
        <f t="shared" si="14"/>
        <v>224.16651296383299</v>
      </c>
      <c r="U456" s="2">
        <f>IF(C456="WMPC TECH MANAGEMENT OFFICE - LG Contracts (Innovation Implementation)",0,-T456*Distribution!$B$2)</f>
        <v>-11.544575417637398</v>
      </c>
      <c r="V456" s="2">
        <f>IF(C456="WMPC TECH MANAGEMENT OFFICE - LG Contracts (Innovation Implementation)",0,-SUM(T456:U456)*Distribution!$B$1)</f>
        <v>-4.1036033946415751</v>
      </c>
      <c r="W456" s="2">
        <f t="shared" si="15"/>
        <v>208.51833415155403</v>
      </c>
    </row>
    <row r="457" spans="1:23" x14ac:dyDescent="0.25">
      <c r="A457">
        <v>3710</v>
      </c>
      <c r="B457" t="s">
        <v>105</v>
      </c>
      <c r="C457" t="s">
        <v>24</v>
      </c>
      <c r="D457" t="s">
        <v>89</v>
      </c>
      <c r="E457" t="s">
        <v>95</v>
      </c>
      <c r="F457" t="s">
        <v>96</v>
      </c>
      <c r="G457" t="s">
        <v>92</v>
      </c>
      <c r="H457" t="s">
        <v>40</v>
      </c>
      <c r="I457" s="1">
        <v>44881</v>
      </c>
      <c r="J457" t="s">
        <v>32</v>
      </c>
      <c r="K457">
        <v>9</v>
      </c>
      <c r="L457">
        <v>1</v>
      </c>
      <c r="O457" t="s">
        <v>30</v>
      </c>
      <c r="P457">
        <v>2022</v>
      </c>
      <c r="Q457">
        <v>59.736843933333297</v>
      </c>
      <c r="R457">
        <v>224.16651296383299</v>
      </c>
      <c r="S457">
        <v>24.907390329314701</v>
      </c>
      <c r="T457">
        <f t="shared" si="14"/>
        <v>224.16651296383299</v>
      </c>
      <c r="U457" s="2">
        <f>IF(C457="WMPC TECH MANAGEMENT OFFICE - LG Contracts (Innovation Implementation)",0,-T457*Distribution!$B$2)</f>
        <v>-11.544575417637398</v>
      </c>
      <c r="V457" s="2">
        <f>IF(C457="WMPC TECH MANAGEMENT OFFICE - LG Contracts (Innovation Implementation)",0,-SUM(T457:U457)*Distribution!$B$1)</f>
        <v>-4.1036033946415751</v>
      </c>
      <c r="W457" s="2">
        <f t="shared" si="15"/>
        <v>208.51833415155403</v>
      </c>
    </row>
    <row r="458" spans="1:23" x14ac:dyDescent="0.25">
      <c r="A458">
        <v>3710</v>
      </c>
      <c r="B458" t="s">
        <v>105</v>
      </c>
      <c r="C458" t="s">
        <v>24</v>
      </c>
      <c r="D458" t="s">
        <v>89</v>
      </c>
      <c r="E458" t="s">
        <v>95</v>
      </c>
      <c r="F458" t="s">
        <v>96</v>
      </c>
      <c r="G458" t="s">
        <v>92</v>
      </c>
      <c r="H458" t="s">
        <v>40</v>
      </c>
      <c r="I458" s="1">
        <v>44879</v>
      </c>
      <c r="J458" t="s">
        <v>34</v>
      </c>
      <c r="K458">
        <v>9</v>
      </c>
      <c r="L458">
        <v>1</v>
      </c>
      <c r="O458" t="s">
        <v>30</v>
      </c>
      <c r="P458">
        <v>2022</v>
      </c>
      <c r="Q458">
        <v>59.736843933333297</v>
      </c>
      <c r="R458">
        <v>224.16651296383299</v>
      </c>
      <c r="S458">
        <v>24.907390329314701</v>
      </c>
      <c r="T458">
        <f t="shared" si="14"/>
        <v>224.16651296383299</v>
      </c>
      <c r="U458" s="2">
        <f>IF(C458="WMPC TECH MANAGEMENT OFFICE - LG Contracts (Innovation Implementation)",0,-T458*Distribution!$B$2)</f>
        <v>-11.544575417637398</v>
      </c>
      <c r="V458" s="2">
        <f>IF(C458="WMPC TECH MANAGEMENT OFFICE - LG Contracts (Innovation Implementation)",0,-SUM(T458:U458)*Distribution!$B$1)</f>
        <v>-4.1036033946415751</v>
      </c>
      <c r="W458" s="2">
        <f t="shared" si="15"/>
        <v>208.51833415155403</v>
      </c>
    </row>
    <row r="459" spans="1:23" x14ac:dyDescent="0.25">
      <c r="A459">
        <v>3710</v>
      </c>
      <c r="B459" t="s">
        <v>105</v>
      </c>
      <c r="C459" t="s">
        <v>24</v>
      </c>
      <c r="D459" t="s">
        <v>89</v>
      </c>
      <c r="E459" t="s">
        <v>95</v>
      </c>
      <c r="F459" t="s">
        <v>96</v>
      </c>
      <c r="G459" t="s">
        <v>92</v>
      </c>
      <c r="H459" t="s">
        <v>40</v>
      </c>
      <c r="I459" s="1">
        <v>44880</v>
      </c>
      <c r="J459" t="s">
        <v>31</v>
      </c>
      <c r="K459">
        <v>9</v>
      </c>
      <c r="L459">
        <v>1</v>
      </c>
      <c r="O459" t="s">
        <v>30</v>
      </c>
      <c r="P459">
        <v>2022</v>
      </c>
      <c r="Q459">
        <v>59.736843933333297</v>
      </c>
      <c r="R459">
        <v>224.16651296383299</v>
      </c>
      <c r="S459">
        <v>24.907390329314701</v>
      </c>
      <c r="T459">
        <f t="shared" si="14"/>
        <v>224.16651296383299</v>
      </c>
      <c r="U459" s="2">
        <f>IF(C459="WMPC TECH MANAGEMENT OFFICE - LG Contracts (Innovation Implementation)",0,-T459*Distribution!$B$2)</f>
        <v>-11.544575417637398</v>
      </c>
      <c r="V459" s="2">
        <f>IF(C459="WMPC TECH MANAGEMENT OFFICE - LG Contracts (Innovation Implementation)",0,-SUM(T459:U459)*Distribution!$B$1)</f>
        <v>-4.1036033946415751</v>
      </c>
      <c r="W459" s="2">
        <f t="shared" si="15"/>
        <v>208.51833415155403</v>
      </c>
    </row>
    <row r="460" spans="1:23" x14ac:dyDescent="0.25">
      <c r="A460">
        <v>3710</v>
      </c>
      <c r="B460" t="s">
        <v>105</v>
      </c>
      <c r="C460" t="s">
        <v>24</v>
      </c>
      <c r="D460" t="s">
        <v>89</v>
      </c>
      <c r="E460" t="s">
        <v>95</v>
      </c>
      <c r="F460" t="s">
        <v>96</v>
      </c>
      <c r="G460" t="s">
        <v>92</v>
      </c>
      <c r="H460" t="s">
        <v>40</v>
      </c>
      <c r="I460" s="1">
        <v>44894</v>
      </c>
      <c r="J460" t="s">
        <v>31</v>
      </c>
      <c r="K460">
        <v>9</v>
      </c>
      <c r="L460">
        <v>1</v>
      </c>
      <c r="O460" t="s">
        <v>30</v>
      </c>
      <c r="P460">
        <v>2022</v>
      </c>
      <c r="Q460">
        <v>59.736843933333297</v>
      </c>
      <c r="R460">
        <v>224.16651296383299</v>
      </c>
      <c r="S460">
        <v>24.907390329314701</v>
      </c>
      <c r="T460">
        <f t="shared" si="14"/>
        <v>224.16651296383299</v>
      </c>
      <c r="U460" s="2">
        <f>IF(C460="WMPC TECH MANAGEMENT OFFICE - LG Contracts (Innovation Implementation)",0,-T460*Distribution!$B$2)</f>
        <v>-11.544575417637398</v>
      </c>
      <c r="V460" s="2">
        <f>IF(C460="WMPC TECH MANAGEMENT OFFICE - LG Contracts (Innovation Implementation)",0,-SUM(T460:U460)*Distribution!$B$1)</f>
        <v>-4.1036033946415751</v>
      </c>
      <c r="W460" s="2">
        <f t="shared" si="15"/>
        <v>208.51833415155403</v>
      </c>
    </row>
    <row r="461" spans="1:23" x14ac:dyDescent="0.25">
      <c r="A461">
        <v>3710</v>
      </c>
      <c r="B461" t="s">
        <v>105</v>
      </c>
      <c r="C461" t="s">
        <v>24</v>
      </c>
      <c r="D461" t="s">
        <v>89</v>
      </c>
      <c r="E461" t="s">
        <v>95</v>
      </c>
      <c r="F461" t="s">
        <v>96</v>
      </c>
      <c r="G461" t="s">
        <v>92</v>
      </c>
      <c r="H461" t="s">
        <v>40</v>
      </c>
      <c r="I461" s="1">
        <v>44893</v>
      </c>
      <c r="J461" t="s">
        <v>34</v>
      </c>
      <c r="K461">
        <v>9</v>
      </c>
      <c r="L461">
        <v>1</v>
      </c>
      <c r="O461" t="s">
        <v>30</v>
      </c>
      <c r="P461">
        <v>2022</v>
      </c>
      <c r="Q461">
        <v>59.736843933333297</v>
      </c>
      <c r="R461">
        <v>224.16651296383299</v>
      </c>
      <c r="S461">
        <v>24.907390329314701</v>
      </c>
      <c r="T461">
        <f t="shared" si="14"/>
        <v>224.16651296383299</v>
      </c>
      <c r="U461" s="2">
        <f>IF(C461="WMPC TECH MANAGEMENT OFFICE - LG Contracts (Innovation Implementation)",0,-T461*Distribution!$B$2)</f>
        <v>-11.544575417637398</v>
      </c>
      <c r="V461" s="2">
        <f>IF(C461="WMPC TECH MANAGEMENT OFFICE - LG Contracts (Innovation Implementation)",0,-SUM(T461:U461)*Distribution!$B$1)</f>
        <v>-4.1036033946415751</v>
      </c>
      <c r="W461" s="2">
        <f t="shared" si="15"/>
        <v>208.51833415155403</v>
      </c>
    </row>
    <row r="462" spans="1:23" x14ac:dyDescent="0.25">
      <c r="A462">
        <v>3710</v>
      </c>
      <c r="B462" t="s">
        <v>105</v>
      </c>
      <c r="C462" t="s">
        <v>24</v>
      </c>
      <c r="D462" t="s">
        <v>89</v>
      </c>
      <c r="E462" t="s">
        <v>99</v>
      </c>
      <c r="F462" t="s">
        <v>100</v>
      </c>
      <c r="G462" t="s">
        <v>92</v>
      </c>
      <c r="H462" t="s">
        <v>40</v>
      </c>
      <c r="I462" s="1">
        <v>44867</v>
      </c>
      <c r="J462" t="s">
        <v>32</v>
      </c>
      <c r="K462">
        <v>9</v>
      </c>
      <c r="L462">
        <v>1</v>
      </c>
      <c r="O462" t="s">
        <v>30</v>
      </c>
      <c r="P462">
        <v>2022</v>
      </c>
      <c r="Q462">
        <v>59.736843933333297</v>
      </c>
      <c r="R462">
        <v>224.16651296383299</v>
      </c>
      <c r="S462">
        <v>24.907390329314701</v>
      </c>
      <c r="T462">
        <f t="shared" si="14"/>
        <v>224.16651296383299</v>
      </c>
      <c r="U462" s="2">
        <f>IF(C462="WMPC TECH MANAGEMENT OFFICE - LG Contracts (Innovation Implementation)",0,-T462*Distribution!$B$2)</f>
        <v>-11.544575417637398</v>
      </c>
      <c r="V462" s="2">
        <f>IF(C462="WMPC TECH MANAGEMENT OFFICE - LG Contracts (Innovation Implementation)",0,-SUM(T462:U462)*Distribution!$B$1)</f>
        <v>-4.1036033946415751</v>
      </c>
      <c r="W462" s="2">
        <f t="shared" si="15"/>
        <v>208.51833415155403</v>
      </c>
    </row>
    <row r="463" spans="1:23" x14ac:dyDescent="0.25">
      <c r="A463">
        <v>3710</v>
      </c>
      <c r="B463" t="s">
        <v>105</v>
      </c>
      <c r="C463" t="s">
        <v>24</v>
      </c>
      <c r="D463" t="s">
        <v>89</v>
      </c>
      <c r="E463" t="s">
        <v>99</v>
      </c>
      <c r="F463" t="s">
        <v>100</v>
      </c>
      <c r="G463" t="s">
        <v>92</v>
      </c>
      <c r="H463" t="s">
        <v>40</v>
      </c>
      <c r="I463" s="1">
        <v>44868</v>
      </c>
      <c r="J463" t="s">
        <v>29</v>
      </c>
      <c r="K463">
        <v>9</v>
      </c>
      <c r="L463">
        <v>1</v>
      </c>
      <c r="O463" t="s">
        <v>30</v>
      </c>
      <c r="P463">
        <v>2022</v>
      </c>
      <c r="Q463">
        <v>59.736843933333297</v>
      </c>
      <c r="R463">
        <v>224.16651296383299</v>
      </c>
      <c r="S463">
        <v>24.907390329314701</v>
      </c>
      <c r="T463">
        <f t="shared" si="14"/>
        <v>224.16651296383299</v>
      </c>
      <c r="U463" s="2">
        <f>IF(C463="WMPC TECH MANAGEMENT OFFICE - LG Contracts (Innovation Implementation)",0,-T463*Distribution!$B$2)</f>
        <v>-11.544575417637398</v>
      </c>
      <c r="V463" s="2">
        <f>IF(C463="WMPC TECH MANAGEMENT OFFICE - LG Contracts (Innovation Implementation)",0,-SUM(T463:U463)*Distribution!$B$1)</f>
        <v>-4.1036033946415751</v>
      </c>
      <c r="W463" s="2">
        <f t="shared" si="15"/>
        <v>208.51833415155403</v>
      </c>
    </row>
    <row r="464" spans="1:23" x14ac:dyDescent="0.25">
      <c r="A464">
        <v>3710</v>
      </c>
      <c r="B464" t="s">
        <v>105</v>
      </c>
      <c r="C464" t="s">
        <v>24</v>
      </c>
      <c r="D464" t="s">
        <v>89</v>
      </c>
      <c r="E464" t="s">
        <v>99</v>
      </c>
      <c r="F464" t="s">
        <v>100</v>
      </c>
      <c r="G464" t="s">
        <v>92</v>
      </c>
      <c r="H464" t="s">
        <v>40</v>
      </c>
      <c r="I464" s="1">
        <v>44869</v>
      </c>
      <c r="J464" t="s">
        <v>33</v>
      </c>
      <c r="K464">
        <v>9</v>
      </c>
      <c r="L464">
        <v>1</v>
      </c>
      <c r="O464" t="s">
        <v>30</v>
      </c>
      <c r="P464">
        <v>2022</v>
      </c>
      <c r="Q464">
        <v>59.736843933333297</v>
      </c>
      <c r="R464">
        <v>224.16651296383299</v>
      </c>
      <c r="S464">
        <v>24.907390329314701</v>
      </c>
      <c r="T464">
        <f t="shared" si="14"/>
        <v>224.16651296383299</v>
      </c>
      <c r="U464" s="2">
        <f>IF(C464="WMPC TECH MANAGEMENT OFFICE - LG Contracts (Innovation Implementation)",0,-T464*Distribution!$B$2)</f>
        <v>-11.544575417637398</v>
      </c>
      <c r="V464" s="2">
        <f>IF(C464="WMPC TECH MANAGEMENT OFFICE - LG Contracts (Innovation Implementation)",0,-SUM(T464:U464)*Distribution!$B$1)</f>
        <v>-4.1036033946415751</v>
      </c>
      <c r="W464" s="2">
        <f t="shared" si="15"/>
        <v>208.51833415155403</v>
      </c>
    </row>
    <row r="465" spans="1:23" x14ac:dyDescent="0.25">
      <c r="A465">
        <v>3710</v>
      </c>
      <c r="B465" t="s">
        <v>105</v>
      </c>
      <c r="C465" t="s">
        <v>24</v>
      </c>
      <c r="D465" t="s">
        <v>89</v>
      </c>
      <c r="E465" t="s">
        <v>99</v>
      </c>
      <c r="F465" t="s">
        <v>100</v>
      </c>
      <c r="G465" t="s">
        <v>92</v>
      </c>
      <c r="H465" t="s">
        <v>40</v>
      </c>
      <c r="I465" s="1">
        <v>44880</v>
      </c>
      <c r="J465" t="s">
        <v>31</v>
      </c>
      <c r="K465">
        <v>9</v>
      </c>
      <c r="L465">
        <v>1</v>
      </c>
      <c r="O465" t="s">
        <v>30</v>
      </c>
      <c r="P465">
        <v>2022</v>
      </c>
      <c r="Q465">
        <v>59.736843933333297</v>
      </c>
      <c r="R465">
        <v>224.16651296383299</v>
      </c>
      <c r="S465">
        <v>24.907390329314701</v>
      </c>
      <c r="T465">
        <f t="shared" si="14"/>
        <v>224.16651296383299</v>
      </c>
      <c r="U465" s="2">
        <f>IF(C465="WMPC TECH MANAGEMENT OFFICE - LG Contracts (Innovation Implementation)",0,-T465*Distribution!$B$2)</f>
        <v>-11.544575417637398</v>
      </c>
      <c r="V465" s="2">
        <f>IF(C465="WMPC TECH MANAGEMENT OFFICE - LG Contracts (Innovation Implementation)",0,-SUM(T465:U465)*Distribution!$B$1)</f>
        <v>-4.1036033946415751</v>
      </c>
      <c r="W465" s="2">
        <f t="shared" si="15"/>
        <v>208.51833415155403</v>
      </c>
    </row>
    <row r="466" spans="1:23" x14ac:dyDescent="0.25">
      <c r="A466">
        <v>3710</v>
      </c>
      <c r="B466" t="s">
        <v>105</v>
      </c>
      <c r="C466" t="s">
        <v>24</v>
      </c>
      <c r="D466" t="s">
        <v>89</v>
      </c>
      <c r="E466" t="s">
        <v>99</v>
      </c>
      <c r="F466" t="s">
        <v>100</v>
      </c>
      <c r="G466" t="s">
        <v>92</v>
      </c>
      <c r="H466" t="s">
        <v>40</v>
      </c>
      <c r="I466" s="1">
        <v>44883</v>
      </c>
      <c r="J466" t="s">
        <v>33</v>
      </c>
      <c r="K466">
        <v>9</v>
      </c>
      <c r="L466">
        <v>1</v>
      </c>
      <c r="O466" t="s">
        <v>30</v>
      </c>
      <c r="P466">
        <v>2022</v>
      </c>
      <c r="Q466">
        <v>59.736843933333297</v>
      </c>
      <c r="R466">
        <v>224.16651296383299</v>
      </c>
      <c r="S466">
        <v>24.907390329314701</v>
      </c>
      <c r="T466">
        <f t="shared" si="14"/>
        <v>224.16651296383299</v>
      </c>
      <c r="U466" s="2">
        <f>IF(C466="WMPC TECH MANAGEMENT OFFICE - LG Contracts (Innovation Implementation)",0,-T466*Distribution!$B$2)</f>
        <v>-11.544575417637398</v>
      </c>
      <c r="V466" s="2">
        <f>IF(C466="WMPC TECH MANAGEMENT OFFICE - LG Contracts (Innovation Implementation)",0,-SUM(T466:U466)*Distribution!$B$1)</f>
        <v>-4.1036033946415751</v>
      </c>
      <c r="W466" s="2">
        <f t="shared" si="15"/>
        <v>208.51833415155403</v>
      </c>
    </row>
    <row r="467" spans="1:23" x14ac:dyDescent="0.25">
      <c r="A467">
        <v>3710</v>
      </c>
      <c r="B467" t="s">
        <v>105</v>
      </c>
      <c r="C467" t="s">
        <v>24</v>
      </c>
      <c r="D467" t="s">
        <v>89</v>
      </c>
      <c r="E467" t="s">
        <v>99</v>
      </c>
      <c r="F467" t="s">
        <v>100</v>
      </c>
      <c r="G467" t="s">
        <v>92</v>
      </c>
      <c r="H467" t="s">
        <v>40</v>
      </c>
      <c r="I467" s="1">
        <v>44879</v>
      </c>
      <c r="J467" t="s">
        <v>34</v>
      </c>
      <c r="K467">
        <v>9</v>
      </c>
      <c r="L467">
        <v>1</v>
      </c>
      <c r="O467" t="s">
        <v>30</v>
      </c>
      <c r="P467">
        <v>2022</v>
      </c>
      <c r="Q467">
        <v>59.736843933333297</v>
      </c>
      <c r="R467">
        <v>224.16651296383299</v>
      </c>
      <c r="S467">
        <v>24.907390329314701</v>
      </c>
      <c r="T467">
        <f t="shared" si="14"/>
        <v>224.16651296383299</v>
      </c>
      <c r="U467" s="2">
        <f>IF(C467="WMPC TECH MANAGEMENT OFFICE - LG Contracts (Innovation Implementation)",0,-T467*Distribution!$B$2)</f>
        <v>-11.544575417637398</v>
      </c>
      <c r="V467" s="2">
        <f>IF(C467="WMPC TECH MANAGEMENT OFFICE - LG Contracts (Innovation Implementation)",0,-SUM(T467:U467)*Distribution!$B$1)</f>
        <v>-4.1036033946415751</v>
      </c>
      <c r="W467" s="2">
        <f t="shared" si="15"/>
        <v>208.51833415155403</v>
      </c>
    </row>
    <row r="468" spans="1:23" x14ac:dyDescent="0.25">
      <c r="A468">
        <v>3710</v>
      </c>
      <c r="B468" t="s">
        <v>105</v>
      </c>
      <c r="C468" t="s">
        <v>24</v>
      </c>
      <c r="D468" t="s">
        <v>89</v>
      </c>
      <c r="E468" t="s">
        <v>99</v>
      </c>
      <c r="F468" t="s">
        <v>100</v>
      </c>
      <c r="G468" t="s">
        <v>92</v>
      </c>
      <c r="H468" t="s">
        <v>40</v>
      </c>
      <c r="I468" s="1">
        <v>44882</v>
      </c>
      <c r="J468" t="s">
        <v>29</v>
      </c>
      <c r="K468">
        <v>9</v>
      </c>
      <c r="L468">
        <v>1</v>
      </c>
      <c r="O468" t="s">
        <v>30</v>
      </c>
      <c r="P468">
        <v>2022</v>
      </c>
      <c r="Q468">
        <v>59.736843933333297</v>
      </c>
      <c r="R468">
        <v>224.16651296383299</v>
      </c>
      <c r="S468">
        <v>24.907390329314701</v>
      </c>
      <c r="T468">
        <f t="shared" si="14"/>
        <v>224.16651296383299</v>
      </c>
      <c r="U468" s="2">
        <f>IF(C468="WMPC TECH MANAGEMENT OFFICE - LG Contracts (Innovation Implementation)",0,-T468*Distribution!$B$2)</f>
        <v>-11.544575417637398</v>
      </c>
      <c r="V468" s="2">
        <f>IF(C468="WMPC TECH MANAGEMENT OFFICE - LG Contracts (Innovation Implementation)",0,-SUM(T468:U468)*Distribution!$B$1)</f>
        <v>-4.1036033946415751</v>
      </c>
      <c r="W468" s="2">
        <f t="shared" si="15"/>
        <v>208.51833415155403</v>
      </c>
    </row>
    <row r="469" spans="1:23" x14ac:dyDescent="0.25">
      <c r="A469">
        <v>3710</v>
      </c>
      <c r="B469" t="s">
        <v>105</v>
      </c>
      <c r="C469" t="s">
        <v>24</v>
      </c>
      <c r="D469" t="s">
        <v>89</v>
      </c>
      <c r="E469" t="s">
        <v>99</v>
      </c>
      <c r="F469" t="s">
        <v>100</v>
      </c>
      <c r="G469" t="s">
        <v>92</v>
      </c>
      <c r="H469" t="s">
        <v>40</v>
      </c>
      <c r="I469" s="1">
        <v>44890</v>
      </c>
      <c r="J469" t="s">
        <v>33</v>
      </c>
      <c r="K469">
        <v>9</v>
      </c>
      <c r="L469">
        <v>1</v>
      </c>
      <c r="O469" t="s">
        <v>30</v>
      </c>
      <c r="P469">
        <v>2022</v>
      </c>
      <c r="Q469">
        <v>59.736843933333297</v>
      </c>
      <c r="R469">
        <v>224.16651296383299</v>
      </c>
      <c r="S469">
        <v>24.907390329314701</v>
      </c>
      <c r="T469">
        <f t="shared" si="14"/>
        <v>224.16651296383299</v>
      </c>
      <c r="U469" s="2">
        <f>IF(C469="WMPC TECH MANAGEMENT OFFICE - LG Contracts (Innovation Implementation)",0,-T469*Distribution!$B$2)</f>
        <v>-11.544575417637398</v>
      </c>
      <c r="V469" s="2">
        <f>IF(C469="WMPC TECH MANAGEMENT OFFICE - LG Contracts (Innovation Implementation)",0,-SUM(T469:U469)*Distribution!$B$1)</f>
        <v>-4.1036033946415751</v>
      </c>
      <c r="W469" s="2">
        <f t="shared" si="15"/>
        <v>208.51833415155403</v>
      </c>
    </row>
    <row r="470" spans="1:23" x14ac:dyDescent="0.25">
      <c r="A470">
        <v>3710</v>
      </c>
      <c r="B470" t="s">
        <v>105</v>
      </c>
      <c r="C470" t="s">
        <v>24</v>
      </c>
      <c r="D470" t="s">
        <v>89</v>
      </c>
      <c r="E470" t="s">
        <v>99</v>
      </c>
      <c r="F470" t="s">
        <v>100</v>
      </c>
      <c r="G470" t="s">
        <v>92</v>
      </c>
      <c r="H470" t="s">
        <v>40</v>
      </c>
      <c r="I470" s="1">
        <v>44889</v>
      </c>
      <c r="J470" t="s">
        <v>29</v>
      </c>
      <c r="K470">
        <v>9</v>
      </c>
      <c r="L470">
        <v>1</v>
      </c>
      <c r="O470" t="s">
        <v>30</v>
      </c>
      <c r="P470">
        <v>2022</v>
      </c>
      <c r="Q470">
        <v>59.736843933333297</v>
      </c>
      <c r="R470">
        <v>224.16651296383299</v>
      </c>
      <c r="S470">
        <v>24.907390329314701</v>
      </c>
      <c r="T470">
        <f t="shared" si="14"/>
        <v>224.16651296383299</v>
      </c>
      <c r="U470" s="2">
        <f>IF(C470="WMPC TECH MANAGEMENT OFFICE - LG Contracts (Innovation Implementation)",0,-T470*Distribution!$B$2)</f>
        <v>-11.544575417637398</v>
      </c>
      <c r="V470" s="2">
        <f>IF(C470="WMPC TECH MANAGEMENT OFFICE - LG Contracts (Innovation Implementation)",0,-SUM(T470:U470)*Distribution!$B$1)</f>
        <v>-4.1036033946415751</v>
      </c>
      <c r="W470" s="2">
        <f t="shared" si="15"/>
        <v>208.51833415155403</v>
      </c>
    </row>
    <row r="471" spans="1:23" x14ac:dyDescent="0.25">
      <c r="A471">
        <v>3710</v>
      </c>
      <c r="B471" t="s">
        <v>105</v>
      </c>
      <c r="C471" t="s">
        <v>24</v>
      </c>
      <c r="D471" t="s">
        <v>89</v>
      </c>
      <c r="E471" t="s">
        <v>99</v>
      </c>
      <c r="F471" t="s">
        <v>100</v>
      </c>
      <c r="G471" t="s">
        <v>92</v>
      </c>
      <c r="H471" t="s">
        <v>40</v>
      </c>
      <c r="I471" s="1">
        <v>44888</v>
      </c>
      <c r="J471" t="s">
        <v>32</v>
      </c>
      <c r="K471">
        <v>9</v>
      </c>
      <c r="L471">
        <v>1</v>
      </c>
      <c r="O471" t="s">
        <v>30</v>
      </c>
      <c r="P471">
        <v>2022</v>
      </c>
      <c r="Q471">
        <v>59.736843933333297</v>
      </c>
      <c r="R471">
        <v>224.16651296383299</v>
      </c>
      <c r="S471">
        <v>24.907390329314701</v>
      </c>
      <c r="T471">
        <f t="shared" si="14"/>
        <v>224.16651296383299</v>
      </c>
      <c r="U471" s="2">
        <f>IF(C471="WMPC TECH MANAGEMENT OFFICE - LG Contracts (Innovation Implementation)",0,-T471*Distribution!$B$2)</f>
        <v>-11.544575417637398</v>
      </c>
      <c r="V471" s="2">
        <f>IF(C471="WMPC TECH MANAGEMENT OFFICE - LG Contracts (Innovation Implementation)",0,-SUM(T471:U471)*Distribution!$B$1)</f>
        <v>-4.1036033946415751</v>
      </c>
      <c r="W471" s="2">
        <f t="shared" si="15"/>
        <v>208.51833415155403</v>
      </c>
    </row>
    <row r="472" spans="1:23" x14ac:dyDescent="0.25">
      <c r="A472">
        <v>3710</v>
      </c>
      <c r="B472" t="s">
        <v>105</v>
      </c>
      <c r="C472" t="s">
        <v>24</v>
      </c>
      <c r="D472" t="s">
        <v>89</v>
      </c>
      <c r="E472" t="s">
        <v>99</v>
      </c>
      <c r="F472" t="s">
        <v>100</v>
      </c>
      <c r="G472" t="s">
        <v>92</v>
      </c>
      <c r="H472" t="s">
        <v>40</v>
      </c>
      <c r="I472" s="1">
        <v>44886</v>
      </c>
      <c r="J472" t="s">
        <v>34</v>
      </c>
      <c r="K472">
        <v>9</v>
      </c>
      <c r="L472">
        <v>1</v>
      </c>
      <c r="O472" t="s">
        <v>30</v>
      </c>
      <c r="P472">
        <v>2022</v>
      </c>
      <c r="Q472">
        <v>59.736843933333297</v>
      </c>
      <c r="R472">
        <v>224.16651296383299</v>
      </c>
      <c r="S472">
        <v>24.907390329314701</v>
      </c>
      <c r="T472">
        <f t="shared" si="14"/>
        <v>224.16651296383299</v>
      </c>
      <c r="U472" s="2">
        <f>IF(C472="WMPC TECH MANAGEMENT OFFICE - LG Contracts (Innovation Implementation)",0,-T472*Distribution!$B$2)</f>
        <v>-11.544575417637398</v>
      </c>
      <c r="V472" s="2">
        <f>IF(C472="WMPC TECH MANAGEMENT OFFICE - LG Contracts (Innovation Implementation)",0,-SUM(T472:U472)*Distribution!$B$1)</f>
        <v>-4.1036033946415751</v>
      </c>
      <c r="W472" s="2">
        <f t="shared" si="15"/>
        <v>208.51833415155403</v>
      </c>
    </row>
    <row r="473" spans="1:23" x14ac:dyDescent="0.25">
      <c r="A473">
        <v>3710</v>
      </c>
      <c r="B473" t="s">
        <v>105</v>
      </c>
      <c r="C473" t="s">
        <v>24</v>
      </c>
      <c r="D473" t="s">
        <v>89</v>
      </c>
      <c r="E473" t="s">
        <v>99</v>
      </c>
      <c r="F473" t="s">
        <v>100</v>
      </c>
      <c r="G473" t="s">
        <v>92</v>
      </c>
      <c r="H473" t="s">
        <v>40</v>
      </c>
      <c r="I473" s="1">
        <v>44887</v>
      </c>
      <c r="J473" t="s">
        <v>31</v>
      </c>
      <c r="K473">
        <v>9</v>
      </c>
      <c r="L473">
        <v>1</v>
      </c>
      <c r="O473" t="s">
        <v>30</v>
      </c>
      <c r="P473">
        <v>2022</v>
      </c>
      <c r="Q473">
        <v>59.736843933333297</v>
      </c>
      <c r="R473">
        <v>224.16651296383299</v>
      </c>
      <c r="S473">
        <v>24.907390329314701</v>
      </c>
      <c r="T473">
        <f t="shared" si="14"/>
        <v>224.16651296383299</v>
      </c>
      <c r="U473" s="2">
        <f>IF(C473="WMPC TECH MANAGEMENT OFFICE - LG Contracts (Innovation Implementation)",0,-T473*Distribution!$B$2)</f>
        <v>-11.544575417637398</v>
      </c>
      <c r="V473" s="2">
        <f>IF(C473="WMPC TECH MANAGEMENT OFFICE - LG Contracts (Innovation Implementation)",0,-SUM(T473:U473)*Distribution!$B$1)</f>
        <v>-4.1036033946415751</v>
      </c>
      <c r="W473" s="2">
        <f t="shared" si="15"/>
        <v>208.51833415155403</v>
      </c>
    </row>
    <row r="474" spans="1:23" x14ac:dyDescent="0.25">
      <c r="A474">
        <v>3710</v>
      </c>
      <c r="B474" t="s">
        <v>105</v>
      </c>
      <c r="C474" t="s">
        <v>24</v>
      </c>
      <c r="D474" t="s">
        <v>89</v>
      </c>
      <c r="E474" t="s">
        <v>62</v>
      </c>
      <c r="F474" t="s">
        <v>63</v>
      </c>
      <c r="G474" t="s">
        <v>92</v>
      </c>
      <c r="H474" t="s">
        <v>28</v>
      </c>
      <c r="I474" s="1">
        <v>44875</v>
      </c>
      <c r="J474" t="s">
        <v>29</v>
      </c>
      <c r="K474">
        <v>9</v>
      </c>
      <c r="L474">
        <v>1</v>
      </c>
      <c r="O474" t="s">
        <v>30</v>
      </c>
      <c r="P474">
        <v>2022</v>
      </c>
      <c r="Q474">
        <v>59.736843933333297</v>
      </c>
      <c r="R474">
        <v>917</v>
      </c>
      <c r="S474">
        <v>101.888888888889</v>
      </c>
      <c r="T474">
        <f t="shared" si="14"/>
        <v>917</v>
      </c>
      <c r="U474" s="2">
        <f>IF(C474="WMPC TECH MANAGEMENT OFFICE - LG Contracts (Innovation Implementation)",0,-T474*Distribution!$B$2)</f>
        <v>-47.225499999999997</v>
      </c>
      <c r="V474" s="2">
        <f>IF(C474="WMPC TECH MANAGEMENT OFFICE - LG Contracts (Innovation Implementation)",0,-SUM(T474:U474)*Distribution!$B$1)</f>
        <v>-16.786647850000001</v>
      </c>
      <c r="W474" s="2">
        <f t="shared" si="15"/>
        <v>852.98785214999998</v>
      </c>
    </row>
    <row r="475" spans="1:23" x14ac:dyDescent="0.25">
      <c r="A475">
        <v>3710</v>
      </c>
      <c r="B475" t="s">
        <v>105</v>
      </c>
      <c r="C475" t="s">
        <v>24</v>
      </c>
      <c r="D475" t="s">
        <v>89</v>
      </c>
      <c r="E475" t="s">
        <v>62</v>
      </c>
      <c r="F475" t="s">
        <v>63</v>
      </c>
      <c r="G475" t="s">
        <v>92</v>
      </c>
      <c r="H475" t="s">
        <v>28</v>
      </c>
      <c r="I475" s="1">
        <v>44876</v>
      </c>
      <c r="J475" t="s">
        <v>33</v>
      </c>
      <c r="K475">
        <v>9</v>
      </c>
      <c r="L475">
        <v>1</v>
      </c>
      <c r="O475" t="s">
        <v>30</v>
      </c>
      <c r="P475">
        <v>2022</v>
      </c>
      <c r="Q475">
        <v>59.736843933333297</v>
      </c>
      <c r="R475">
        <v>917</v>
      </c>
      <c r="S475">
        <v>101.888888888889</v>
      </c>
      <c r="T475">
        <f t="shared" si="14"/>
        <v>917</v>
      </c>
      <c r="U475" s="2">
        <f>IF(C475="WMPC TECH MANAGEMENT OFFICE - LG Contracts (Innovation Implementation)",0,-T475*Distribution!$B$2)</f>
        <v>-47.225499999999997</v>
      </c>
      <c r="V475" s="2">
        <f>IF(C475="WMPC TECH MANAGEMENT OFFICE - LG Contracts (Innovation Implementation)",0,-SUM(T475:U475)*Distribution!$B$1)</f>
        <v>-16.786647850000001</v>
      </c>
      <c r="W475" s="2">
        <f t="shared" si="15"/>
        <v>852.98785214999998</v>
      </c>
    </row>
    <row r="476" spans="1:23" x14ac:dyDescent="0.25">
      <c r="A476">
        <v>3710</v>
      </c>
      <c r="B476" t="s">
        <v>105</v>
      </c>
      <c r="C476" t="s">
        <v>24</v>
      </c>
      <c r="D476" t="s">
        <v>89</v>
      </c>
      <c r="E476" t="s">
        <v>62</v>
      </c>
      <c r="F476" t="s">
        <v>63</v>
      </c>
      <c r="G476" t="s">
        <v>92</v>
      </c>
      <c r="H476" t="s">
        <v>28</v>
      </c>
      <c r="I476" s="1">
        <v>44872</v>
      </c>
      <c r="J476" t="s">
        <v>34</v>
      </c>
      <c r="K476">
        <v>9</v>
      </c>
      <c r="L476">
        <v>1</v>
      </c>
      <c r="O476" t="s">
        <v>30</v>
      </c>
      <c r="P476">
        <v>2022</v>
      </c>
      <c r="Q476">
        <v>59.736843933333297</v>
      </c>
      <c r="R476">
        <v>917</v>
      </c>
      <c r="S476">
        <v>101.888888888889</v>
      </c>
      <c r="T476">
        <f t="shared" si="14"/>
        <v>917</v>
      </c>
      <c r="U476" s="2">
        <f>IF(C476="WMPC TECH MANAGEMENT OFFICE - LG Contracts (Innovation Implementation)",0,-T476*Distribution!$B$2)</f>
        <v>-47.225499999999997</v>
      </c>
      <c r="V476" s="2">
        <f>IF(C476="WMPC TECH MANAGEMENT OFFICE - LG Contracts (Innovation Implementation)",0,-SUM(T476:U476)*Distribution!$B$1)</f>
        <v>-16.786647850000001</v>
      </c>
      <c r="W476" s="2">
        <f t="shared" si="15"/>
        <v>852.98785214999998</v>
      </c>
    </row>
    <row r="477" spans="1:23" x14ac:dyDescent="0.25">
      <c r="A477">
        <v>3710</v>
      </c>
      <c r="B477" t="s">
        <v>105</v>
      </c>
      <c r="C477" t="s">
        <v>24</v>
      </c>
      <c r="D477" t="s">
        <v>89</v>
      </c>
      <c r="E477" t="s">
        <v>62</v>
      </c>
      <c r="F477" t="s">
        <v>63</v>
      </c>
      <c r="G477" t="s">
        <v>92</v>
      </c>
      <c r="H477" t="s">
        <v>28</v>
      </c>
      <c r="I477" s="1">
        <v>44873</v>
      </c>
      <c r="J477" t="s">
        <v>31</v>
      </c>
      <c r="K477">
        <v>9</v>
      </c>
      <c r="L477">
        <v>1</v>
      </c>
      <c r="O477" t="s">
        <v>30</v>
      </c>
      <c r="P477">
        <v>2022</v>
      </c>
      <c r="Q477">
        <v>59.736843933333297</v>
      </c>
      <c r="R477">
        <v>917</v>
      </c>
      <c r="S477">
        <v>101.888888888889</v>
      </c>
      <c r="T477">
        <f t="shared" si="14"/>
        <v>917</v>
      </c>
      <c r="U477" s="2">
        <f>IF(C477="WMPC TECH MANAGEMENT OFFICE - LG Contracts (Innovation Implementation)",0,-T477*Distribution!$B$2)</f>
        <v>-47.225499999999997</v>
      </c>
      <c r="V477" s="2">
        <f>IF(C477="WMPC TECH MANAGEMENT OFFICE - LG Contracts (Innovation Implementation)",0,-SUM(T477:U477)*Distribution!$B$1)</f>
        <v>-16.786647850000001</v>
      </c>
      <c r="W477" s="2">
        <f t="shared" si="15"/>
        <v>852.98785214999998</v>
      </c>
    </row>
    <row r="478" spans="1:23" x14ac:dyDescent="0.25">
      <c r="A478">
        <v>3710</v>
      </c>
      <c r="B478" t="s">
        <v>105</v>
      </c>
      <c r="C478" t="s">
        <v>24</v>
      </c>
      <c r="D478" t="s">
        <v>89</v>
      </c>
      <c r="E478" t="s">
        <v>62</v>
      </c>
      <c r="F478" t="s">
        <v>63</v>
      </c>
      <c r="G478" t="s">
        <v>92</v>
      </c>
      <c r="H478" t="s">
        <v>28</v>
      </c>
      <c r="I478" s="1">
        <v>44874</v>
      </c>
      <c r="J478" t="s">
        <v>32</v>
      </c>
      <c r="K478">
        <v>9</v>
      </c>
      <c r="L478">
        <v>1</v>
      </c>
      <c r="O478" t="s">
        <v>30</v>
      </c>
      <c r="P478">
        <v>2022</v>
      </c>
      <c r="Q478">
        <v>59.736843933333297</v>
      </c>
      <c r="R478">
        <v>917</v>
      </c>
      <c r="S478">
        <v>101.888888888889</v>
      </c>
      <c r="T478">
        <f t="shared" si="14"/>
        <v>917</v>
      </c>
      <c r="U478" s="2">
        <f>IF(C478="WMPC TECH MANAGEMENT OFFICE - LG Contracts (Innovation Implementation)",0,-T478*Distribution!$B$2)</f>
        <v>-47.225499999999997</v>
      </c>
      <c r="V478" s="2">
        <f>IF(C478="WMPC TECH MANAGEMENT OFFICE - LG Contracts (Innovation Implementation)",0,-SUM(T478:U478)*Distribution!$B$1)</f>
        <v>-16.786647850000001</v>
      </c>
      <c r="W478" s="2">
        <f t="shared" si="15"/>
        <v>852.98785214999998</v>
      </c>
    </row>
    <row r="479" spans="1:23" x14ac:dyDescent="0.25">
      <c r="A479">
        <v>3710</v>
      </c>
      <c r="B479" t="s">
        <v>105</v>
      </c>
      <c r="C479" t="s">
        <v>24</v>
      </c>
      <c r="D479" t="s">
        <v>89</v>
      </c>
      <c r="E479" t="s">
        <v>62</v>
      </c>
      <c r="F479" t="s">
        <v>63</v>
      </c>
      <c r="G479" t="s">
        <v>92</v>
      </c>
      <c r="H479" t="s">
        <v>28</v>
      </c>
      <c r="I479" s="1">
        <v>44879</v>
      </c>
      <c r="J479" t="s">
        <v>34</v>
      </c>
      <c r="K479">
        <v>9</v>
      </c>
      <c r="L479">
        <v>1</v>
      </c>
      <c r="O479" t="s">
        <v>30</v>
      </c>
      <c r="P479">
        <v>2022</v>
      </c>
      <c r="Q479">
        <v>59.736843933333297</v>
      </c>
      <c r="R479">
        <v>917</v>
      </c>
      <c r="S479">
        <v>101.888888888889</v>
      </c>
      <c r="T479">
        <f t="shared" si="14"/>
        <v>917</v>
      </c>
      <c r="U479" s="2">
        <f>IF(C479="WMPC TECH MANAGEMENT OFFICE - LG Contracts (Innovation Implementation)",0,-T479*Distribution!$B$2)</f>
        <v>-47.225499999999997</v>
      </c>
      <c r="V479" s="2">
        <f>IF(C479="WMPC TECH MANAGEMENT OFFICE - LG Contracts (Innovation Implementation)",0,-SUM(T479:U479)*Distribution!$B$1)</f>
        <v>-16.786647850000001</v>
      </c>
      <c r="W479" s="2">
        <f t="shared" si="15"/>
        <v>852.98785214999998</v>
      </c>
    </row>
    <row r="480" spans="1:23" x14ac:dyDescent="0.25">
      <c r="A480">
        <v>3710</v>
      </c>
      <c r="B480" t="s">
        <v>105</v>
      </c>
      <c r="C480" t="s">
        <v>24</v>
      </c>
      <c r="D480" t="s">
        <v>89</v>
      </c>
      <c r="E480" t="s">
        <v>62</v>
      </c>
      <c r="F480" t="s">
        <v>63</v>
      </c>
      <c r="G480" t="s">
        <v>92</v>
      </c>
      <c r="H480" t="s">
        <v>28</v>
      </c>
      <c r="I480" s="1">
        <v>44882</v>
      </c>
      <c r="J480" t="s">
        <v>29</v>
      </c>
      <c r="K480">
        <v>9</v>
      </c>
      <c r="L480">
        <v>1</v>
      </c>
      <c r="O480" t="s">
        <v>30</v>
      </c>
      <c r="P480">
        <v>2022</v>
      </c>
      <c r="Q480">
        <v>59.736843933333297</v>
      </c>
      <c r="R480">
        <v>917</v>
      </c>
      <c r="S480">
        <v>101.888888888889</v>
      </c>
      <c r="T480">
        <f t="shared" si="14"/>
        <v>917</v>
      </c>
      <c r="U480" s="2">
        <f>IF(C480="WMPC TECH MANAGEMENT OFFICE - LG Contracts (Innovation Implementation)",0,-T480*Distribution!$B$2)</f>
        <v>-47.225499999999997</v>
      </c>
      <c r="V480" s="2">
        <f>IF(C480="WMPC TECH MANAGEMENT OFFICE - LG Contracts (Innovation Implementation)",0,-SUM(T480:U480)*Distribution!$B$1)</f>
        <v>-16.786647850000001</v>
      </c>
      <c r="W480" s="2">
        <f t="shared" si="15"/>
        <v>852.98785214999998</v>
      </c>
    </row>
    <row r="481" spans="1:23" x14ac:dyDescent="0.25">
      <c r="A481">
        <v>3710</v>
      </c>
      <c r="B481" t="s">
        <v>105</v>
      </c>
      <c r="C481" t="s">
        <v>24</v>
      </c>
      <c r="D481" t="s">
        <v>89</v>
      </c>
      <c r="E481" t="s">
        <v>62</v>
      </c>
      <c r="F481" t="s">
        <v>63</v>
      </c>
      <c r="G481" t="s">
        <v>92</v>
      </c>
      <c r="H481" t="s">
        <v>28</v>
      </c>
      <c r="I481" s="1">
        <v>44881</v>
      </c>
      <c r="J481" t="s">
        <v>32</v>
      </c>
      <c r="K481">
        <v>9</v>
      </c>
      <c r="L481">
        <v>1</v>
      </c>
      <c r="O481" t="s">
        <v>30</v>
      </c>
      <c r="P481">
        <v>2022</v>
      </c>
      <c r="Q481">
        <v>59.736843933333297</v>
      </c>
      <c r="R481">
        <v>917</v>
      </c>
      <c r="S481">
        <v>101.888888888889</v>
      </c>
      <c r="T481">
        <f t="shared" si="14"/>
        <v>917</v>
      </c>
      <c r="U481" s="2">
        <f>IF(C481="WMPC TECH MANAGEMENT OFFICE - LG Contracts (Innovation Implementation)",0,-T481*Distribution!$B$2)</f>
        <v>-47.225499999999997</v>
      </c>
      <c r="V481" s="2">
        <f>IF(C481="WMPC TECH MANAGEMENT OFFICE - LG Contracts (Innovation Implementation)",0,-SUM(T481:U481)*Distribution!$B$1)</f>
        <v>-16.786647850000001</v>
      </c>
      <c r="W481" s="2">
        <f t="shared" si="15"/>
        <v>852.98785214999998</v>
      </c>
    </row>
    <row r="482" spans="1:23" x14ac:dyDescent="0.25">
      <c r="A482">
        <v>3710</v>
      </c>
      <c r="B482" t="s">
        <v>105</v>
      </c>
      <c r="C482" t="s">
        <v>24</v>
      </c>
      <c r="D482" t="s">
        <v>89</v>
      </c>
      <c r="E482" t="s">
        <v>62</v>
      </c>
      <c r="F482" t="s">
        <v>63</v>
      </c>
      <c r="G482" t="s">
        <v>92</v>
      </c>
      <c r="H482" t="s">
        <v>28</v>
      </c>
      <c r="I482" s="1">
        <v>44880</v>
      </c>
      <c r="J482" t="s">
        <v>31</v>
      </c>
      <c r="K482">
        <v>4.5</v>
      </c>
      <c r="L482">
        <v>0.5</v>
      </c>
      <c r="O482" t="s">
        <v>30</v>
      </c>
      <c r="P482">
        <v>2022</v>
      </c>
      <c r="Q482">
        <v>59.736843933333297</v>
      </c>
      <c r="R482">
        <v>917</v>
      </c>
      <c r="S482">
        <v>101.888888888889</v>
      </c>
      <c r="T482">
        <f t="shared" si="14"/>
        <v>458.5</v>
      </c>
      <c r="U482" s="2">
        <f>IF(C482="WMPC TECH MANAGEMENT OFFICE - LG Contracts (Innovation Implementation)",0,-T482*Distribution!$B$2)</f>
        <v>-23.612749999999998</v>
      </c>
      <c r="V482" s="2">
        <f>IF(C482="WMPC TECH MANAGEMENT OFFICE - LG Contracts (Innovation Implementation)",0,-SUM(T482:U482)*Distribution!$B$1)</f>
        <v>-8.3933239250000007</v>
      </c>
      <c r="W482" s="2">
        <f t="shared" si="15"/>
        <v>426.49392607499999</v>
      </c>
    </row>
    <row r="483" spans="1:23" x14ac:dyDescent="0.25">
      <c r="A483">
        <v>3710</v>
      </c>
      <c r="B483" t="s">
        <v>105</v>
      </c>
      <c r="C483" t="s">
        <v>24</v>
      </c>
      <c r="D483" t="s">
        <v>89</v>
      </c>
      <c r="E483" t="s">
        <v>62</v>
      </c>
      <c r="F483" t="s">
        <v>63</v>
      </c>
      <c r="G483" t="s">
        <v>92</v>
      </c>
      <c r="H483" t="s">
        <v>28</v>
      </c>
      <c r="I483" s="1">
        <v>44883</v>
      </c>
      <c r="J483" t="s">
        <v>33</v>
      </c>
      <c r="K483">
        <v>9</v>
      </c>
      <c r="L483">
        <v>1</v>
      </c>
      <c r="O483" t="s">
        <v>30</v>
      </c>
      <c r="P483">
        <v>2022</v>
      </c>
      <c r="Q483">
        <v>59.736843933333297</v>
      </c>
      <c r="R483">
        <v>917</v>
      </c>
      <c r="S483">
        <v>101.888888888889</v>
      </c>
      <c r="T483">
        <f t="shared" si="14"/>
        <v>917</v>
      </c>
      <c r="U483" s="2">
        <f>IF(C483="WMPC TECH MANAGEMENT OFFICE - LG Contracts (Innovation Implementation)",0,-T483*Distribution!$B$2)</f>
        <v>-47.225499999999997</v>
      </c>
      <c r="V483" s="2">
        <f>IF(C483="WMPC TECH MANAGEMENT OFFICE - LG Contracts (Innovation Implementation)",0,-SUM(T483:U483)*Distribution!$B$1)</f>
        <v>-16.786647850000001</v>
      </c>
      <c r="W483" s="2">
        <f t="shared" si="15"/>
        <v>852.98785214999998</v>
      </c>
    </row>
    <row r="484" spans="1:23" x14ac:dyDescent="0.25">
      <c r="A484">
        <v>3710</v>
      </c>
      <c r="B484" t="s">
        <v>105</v>
      </c>
      <c r="C484" t="s">
        <v>24</v>
      </c>
      <c r="D484" t="s">
        <v>89</v>
      </c>
      <c r="E484" t="s">
        <v>64</v>
      </c>
      <c r="F484" t="s">
        <v>65</v>
      </c>
      <c r="G484" t="s">
        <v>92</v>
      </c>
      <c r="H484" t="s">
        <v>28</v>
      </c>
      <c r="I484" s="1">
        <v>44867</v>
      </c>
      <c r="J484" t="s">
        <v>32</v>
      </c>
      <c r="K484">
        <v>9</v>
      </c>
      <c r="L484">
        <v>1</v>
      </c>
      <c r="O484" t="s">
        <v>30</v>
      </c>
      <c r="P484">
        <v>2022</v>
      </c>
      <c r="Q484">
        <v>59.736843933333297</v>
      </c>
      <c r="R484">
        <v>917</v>
      </c>
      <c r="S484">
        <v>101.888888888889</v>
      </c>
      <c r="T484">
        <f t="shared" si="14"/>
        <v>917</v>
      </c>
      <c r="U484" s="2">
        <f>IF(C484="WMPC TECH MANAGEMENT OFFICE - LG Contracts (Innovation Implementation)",0,-T484*Distribution!$B$2)</f>
        <v>-47.225499999999997</v>
      </c>
      <c r="V484" s="2">
        <f>IF(C484="WMPC TECH MANAGEMENT OFFICE - LG Contracts (Innovation Implementation)",0,-SUM(T484:U484)*Distribution!$B$1)</f>
        <v>-16.786647850000001</v>
      </c>
      <c r="W484" s="2">
        <f t="shared" si="15"/>
        <v>852.98785214999998</v>
      </c>
    </row>
    <row r="485" spans="1:23" x14ac:dyDescent="0.25">
      <c r="A485">
        <v>3710</v>
      </c>
      <c r="B485" t="s">
        <v>105</v>
      </c>
      <c r="C485" t="s">
        <v>24</v>
      </c>
      <c r="D485" t="s">
        <v>89</v>
      </c>
      <c r="E485" t="s">
        <v>64</v>
      </c>
      <c r="F485" t="s">
        <v>65</v>
      </c>
      <c r="G485" t="s">
        <v>92</v>
      </c>
      <c r="H485" t="s">
        <v>28</v>
      </c>
      <c r="I485" s="1">
        <v>44868</v>
      </c>
      <c r="J485" t="s">
        <v>29</v>
      </c>
      <c r="K485">
        <v>9</v>
      </c>
      <c r="L485">
        <v>1</v>
      </c>
      <c r="O485" t="s">
        <v>30</v>
      </c>
      <c r="P485">
        <v>2022</v>
      </c>
      <c r="Q485">
        <v>59.736843933333297</v>
      </c>
      <c r="R485">
        <v>917</v>
      </c>
      <c r="S485">
        <v>101.888888888889</v>
      </c>
      <c r="T485">
        <f t="shared" si="14"/>
        <v>917</v>
      </c>
      <c r="U485" s="2">
        <f>IF(C485="WMPC TECH MANAGEMENT OFFICE - LG Contracts (Innovation Implementation)",0,-T485*Distribution!$B$2)</f>
        <v>-47.225499999999997</v>
      </c>
      <c r="V485" s="2">
        <f>IF(C485="WMPC TECH MANAGEMENT OFFICE - LG Contracts (Innovation Implementation)",0,-SUM(T485:U485)*Distribution!$B$1)</f>
        <v>-16.786647850000001</v>
      </c>
      <c r="W485" s="2">
        <f t="shared" si="15"/>
        <v>852.98785214999998</v>
      </c>
    </row>
    <row r="486" spans="1:23" x14ac:dyDescent="0.25">
      <c r="A486">
        <v>3710</v>
      </c>
      <c r="B486" t="s">
        <v>105</v>
      </c>
      <c r="C486" t="s">
        <v>24</v>
      </c>
      <c r="D486" t="s">
        <v>89</v>
      </c>
      <c r="E486" t="s">
        <v>64</v>
      </c>
      <c r="F486" t="s">
        <v>65</v>
      </c>
      <c r="G486" t="s">
        <v>92</v>
      </c>
      <c r="H486" t="s">
        <v>28</v>
      </c>
      <c r="I486" s="1">
        <v>44869</v>
      </c>
      <c r="J486" t="s">
        <v>33</v>
      </c>
      <c r="K486">
        <v>9</v>
      </c>
      <c r="L486">
        <v>1</v>
      </c>
      <c r="O486" t="s">
        <v>30</v>
      </c>
      <c r="P486">
        <v>2022</v>
      </c>
      <c r="Q486">
        <v>59.736843933333297</v>
      </c>
      <c r="R486">
        <v>917</v>
      </c>
      <c r="S486">
        <v>101.888888888889</v>
      </c>
      <c r="T486">
        <f t="shared" si="14"/>
        <v>917</v>
      </c>
      <c r="U486" s="2">
        <f>IF(C486="WMPC TECH MANAGEMENT OFFICE - LG Contracts (Innovation Implementation)",0,-T486*Distribution!$B$2)</f>
        <v>-47.225499999999997</v>
      </c>
      <c r="V486" s="2">
        <f>IF(C486="WMPC TECH MANAGEMENT OFFICE - LG Contracts (Innovation Implementation)",0,-SUM(T486:U486)*Distribution!$B$1)</f>
        <v>-16.786647850000001</v>
      </c>
      <c r="W486" s="2">
        <f t="shared" si="15"/>
        <v>852.98785214999998</v>
      </c>
    </row>
    <row r="487" spans="1:23" x14ac:dyDescent="0.25">
      <c r="A487">
        <v>3710</v>
      </c>
      <c r="B487" t="s">
        <v>105</v>
      </c>
      <c r="C487" t="s">
        <v>24</v>
      </c>
      <c r="D487" t="s">
        <v>89</v>
      </c>
      <c r="E487" t="s">
        <v>64</v>
      </c>
      <c r="F487" t="s">
        <v>65</v>
      </c>
      <c r="G487" t="s">
        <v>92</v>
      </c>
      <c r="H487" t="s">
        <v>28</v>
      </c>
      <c r="I487" s="1">
        <v>44866</v>
      </c>
      <c r="J487" t="s">
        <v>31</v>
      </c>
      <c r="K487">
        <v>9</v>
      </c>
      <c r="L487">
        <v>1</v>
      </c>
      <c r="O487" t="s">
        <v>30</v>
      </c>
      <c r="P487">
        <v>2022</v>
      </c>
      <c r="Q487">
        <v>59.736843933333297</v>
      </c>
      <c r="R487">
        <v>917</v>
      </c>
      <c r="S487">
        <v>101.888888888889</v>
      </c>
      <c r="T487">
        <f t="shared" si="14"/>
        <v>917</v>
      </c>
      <c r="U487" s="2">
        <f>IF(C487="WMPC TECH MANAGEMENT OFFICE - LG Contracts (Innovation Implementation)",0,-T487*Distribution!$B$2)</f>
        <v>-47.225499999999997</v>
      </c>
      <c r="V487" s="2">
        <f>IF(C487="WMPC TECH MANAGEMENT OFFICE - LG Contracts (Innovation Implementation)",0,-SUM(T487:U487)*Distribution!$B$1)</f>
        <v>-16.786647850000001</v>
      </c>
      <c r="W487" s="2">
        <f t="shared" si="15"/>
        <v>852.98785214999998</v>
      </c>
    </row>
    <row r="488" spans="1:23" x14ac:dyDescent="0.25">
      <c r="A488">
        <v>3710</v>
      </c>
      <c r="B488" t="s">
        <v>105</v>
      </c>
      <c r="C488" t="s">
        <v>24</v>
      </c>
      <c r="D488" t="s">
        <v>89</v>
      </c>
      <c r="E488" t="s">
        <v>64</v>
      </c>
      <c r="F488" t="s">
        <v>65</v>
      </c>
      <c r="G488" t="s">
        <v>92</v>
      </c>
      <c r="H488" t="s">
        <v>28</v>
      </c>
      <c r="I488" s="1">
        <v>44872</v>
      </c>
      <c r="J488" t="s">
        <v>34</v>
      </c>
      <c r="K488">
        <v>9</v>
      </c>
      <c r="L488">
        <v>1</v>
      </c>
      <c r="O488" t="s">
        <v>30</v>
      </c>
      <c r="P488">
        <v>2022</v>
      </c>
      <c r="Q488">
        <v>59.736843933333297</v>
      </c>
      <c r="R488">
        <v>917</v>
      </c>
      <c r="S488">
        <v>101.888888888889</v>
      </c>
      <c r="T488">
        <f t="shared" si="14"/>
        <v>917</v>
      </c>
      <c r="U488" s="2">
        <f>IF(C488="WMPC TECH MANAGEMENT OFFICE - LG Contracts (Innovation Implementation)",0,-T488*Distribution!$B$2)</f>
        <v>-47.225499999999997</v>
      </c>
      <c r="V488" s="2">
        <f>IF(C488="WMPC TECH MANAGEMENT OFFICE - LG Contracts (Innovation Implementation)",0,-SUM(T488:U488)*Distribution!$B$1)</f>
        <v>-16.786647850000001</v>
      </c>
      <c r="W488" s="2">
        <f t="shared" si="15"/>
        <v>852.98785214999998</v>
      </c>
    </row>
    <row r="489" spans="1:23" x14ac:dyDescent="0.25">
      <c r="A489">
        <v>3710</v>
      </c>
      <c r="B489" t="s">
        <v>105</v>
      </c>
      <c r="C489" t="s">
        <v>24</v>
      </c>
      <c r="D489" t="s">
        <v>89</v>
      </c>
      <c r="E489" t="s">
        <v>64</v>
      </c>
      <c r="F489" t="s">
        <v>65</v>
      </c>
      <c r="G489" t="s">
        <v>92</v>
      </c>
      <c r="H489" t="s">
        <v>28</v>
      </c>
      <c r="I489" s="1">
        <v>44876</v>
      </c>
      <c r="J489" t="s">
        <v>33</v>
      </c>
      <c r="K489">
        <v>9</v>
      </c>
      <c r="L489">
        <v>1</v>
      </c>
      <c r="O489" t="s">
        <v>30</v>
      </c>
      <c r="P489">
        <v>2022</v>
      </c>
      <c r="Q489">
        <v>59.736843933333297</v>
      </c>
      <c r="R489">
        <v>917</v>
      </c>
      <c r="S489">
        <v>101.888888888889</v>
      </c>
      <c r="T489">
        <f t="shared" si="14"/>
        <v>917</v>
      </c>
      <c r="U489" s="2">
        <f>IF(C489="WMPC TECH MANAGEMENT OFFICE - LG Contracts (Innovation Implementation)",0,-T489*Distribution!$B$2)</f>
        <v>-47.225499999999997</v>
      </c>
      <c r="V489" s="2">
        <f>IF(C489="WMPC TECH MANAGEMENT OFFICE - LG Contracts (Innovation Implementation)",0,-SUM(T489:U489)*Distribution!$B$1)</f>
        <v>-16.786647850000001</v>
      </c>
      <c r="W489" s="2">
        <f t="shared" si="15"/>
        <v>852.98785214999998</v>
      </c>
    </row>
    <row r="490" spans="1:23" x14ac:dyDescent="0.25">
      <c r="A490">
        <v>3710</v>
      </c>
      <c r="B490" t="s">
        <v>105</v>
      </c>
      <c r="C490" t="s">
        <v>24</v>
      </c>
      <c r="D490" t="s">
        <v>89</v>
      </c>
      <c r="E490" t="s">
        <v>64</v>
      </c>
      <c r="F490" t="s">
        <v>65</v>
      </c>
      <c r="G490" t="s">
        <v>92</v>
      </c>
      <c r="H490" t="s">
        <v>28</v>
      </c>
      <c r="I490" s="1">
        <v>44873</v>
      </c>
      <c r="J490" t="s">
        <v>31</v>
      </c>
      <c r="K490">
        <v>9</v>
      </c>
      <c r="L490">
        <v>1</v>
      </c>
      <c r="O490" t="s">
        <v>30</v>
      </c>
      <c r="P490">
        <v>2022</v>
      </c>
      <c r="Q490">
        <v>59.736843933333297</v>
      </c>
      <c r="R490">
        <v>917</v>
      </c>
      <c r="S490">
        <v>101.888888888889</v>
      </c>
      <c r="T490">
        <f t="shared" si="14"/>
        <v>917</v>
      </c>
      <c r="U490" s="2">
        <f>IF(C490="WMPC TECH MANAGEMENT OFFICE - LG Contracts (Innovation Implementation)",0,-T490*Distribution!$B$2)</f>
        <v>-47.225499999999997</v>
      </c>
      <c r="V490" s="2">
        <f>IF(C490="WMPC TECH MANAGEMENT OFFICE - LG Contracts (Innovation Implementation)",0,-SUM(T490:U490)*Distribution!$B$1)</f>
        <v>-16.786647850000001</v>
      </c>
      <c r="W490" s="2">
        <f t="shared" si="15"/>
        <v>852.98785214999998</v>
      </c>
    </row>
    <row r="491" spans="1:23" x14ac:dyDescent="0.25">
      <c r="A491">
        <v>3710</v>
      </c>
      <c r="B491" t="s">
        <v>105</v>
      </c>
      <c r="C491" t="s">
        <v>24</v>
      </c>
      <c r="D491" t="s">
        <v>89</v>
      </c>
      <c r="E491" t="s">
        <v>64</v>
      </c>
      <c r="F491" t="s">
        <v>65</v>
      </c>
      <c r="G491" t="s">
        <v>92</v>
      </c>
      <c r="H491" t="s">
        <v>28</v>
      </c>
      <c r="I491" s="1">
        <v>44875</v>
      </c>
      <c r="J491" t="s">
        <v>29</v>
      </c>
      <c r="K491">
        <v>9</v>
      </c>
      <c r="L491">
        <v>1</v>
      </c>
      <c r="O491" t="s">
        <v>30</v>
      </c>
      <c r="P491">
        <v>2022</v>
      </c>
      <c r="Q491">
        <v>59.736843933333297</v>
      </c>
      <c r="R491">
        <v>917</v>
      </c>
      <c r="S491">
        <v>101.888888888889</v>
      </c>
      <c r="T491">
        <f t="shared" si="14"/>
        <v>917</v>
      </c>
      <c r="U491" s="2">
        <f>IF(C491="WMPC TECH MANAGEMENT OFFICE - LG Contracts (Innovation Implementation)",0,-T491*Distribution!$B$2)</f>
        <v>-47.225499999999997</v>
      </c>
      <c r="V491" s="2">
        <f>IF(C491="WMPC TECH MANAGEMENT OFFICE - LG Contracts (Innovation Implementation)",0,-SUM(T491:U491)*Distribution!$B$1)</f>
        <v>-16.786647850000001</v>
      </c>
      <c r="W491" s="2">
        <f t="shared" si="15"/>
        <v>852.98785214999998</v>
      </c>
    </row>
    <row r="492" spans="1:23" x14ac:dyDescent="0.25">
      <c r="A492">
        <v>3710</v>
      </c>
      <c r="B492" t="s">
        <v>105</v>
      </c>
      <c r="C492" t="s">
        <v>24</v>
      </c>
      <c r="D492" t="s">
        <v>89</v>
      </c>
      <c r="E492" t="s">
        <v>64</v>
      </c>
      <c r="F492" t="s">
        <v>65</v>
      </c>
      <c r="G492" t="s">
        <v>92</v>
      </c>
      <c r="H492" t="s">
        <v>28</v>
      </c>
      <c r="I492" s="1">
        <v>44874</v>
      </c>
      <c r="J492" t="s">
        <v>32</v>
      </c>
      <c r="K492">
        <v>9</v>
      </c>
      <c r="L492">
        <v>1</v>
      </c>
      <c r="O492" t="s">
        <v>30</v>
      </c>
      <c r="P492">
        <v>2022</v>
      </c>
      <c r="Q492">
        <v>59.736843933333297</v>
      </c>
      <c r="R492">
        <v>917</v>
      </c>
      <c r="S492">
        <v>101.888888888889</v>
      </c>
      <c r="T492">
        <f t="shared" si="14"/>
        <v>917</v>
      </c>
      <c r="U492" s="2">
        <f>IF(C492="WMPC TECH MANAGEMENT OFFICE - LG Contracts (Innovation Implementation)",0,-T492*Distribution!$B$2)</f>
        <v>-47.225499999999997</v>
      </c>
      <c r="V492" s="2">
        <f>IF(C492="WMPC TECH MANAGEMENT OFFICE - LG Contracts (Innovation Implementation)",0,-SUM(T492:U492)*Distribution!$B$1)</f>
        <v>-16.786647850000001</v>
      </c>
      <c r="W492" s="2">
        <f t="shared" si="15"/>
        <v>852.98785214999998</v>
      </c>
    </row>
    <row r="493" spans="1:23" x14ac:dyDescent="0.25">
      <c r="A493">
        <v>3710</v>
      </c>
      <c r="B493" t="s">
        <v>109</v>
      </c>
      <c r="C493" t="s">
        <v>24</v>
      </c>
      <c r="D493" t="s">
        <v>110</v>
      </c>
      <c r="E493" t="s">
        <v>107</v>
      </c>
      <c r="F493" t="s">
        <v>108</v>
      </c>
      <c r="G493" t="s">
        <v>92</v>
      </c>
      <c r="H493" t="s">
        <v>40</v>
      </c>
      <c r="I493" s="1">
        <v>44873</v>
      </c>
      <c r="J493" t="s">
        <v>31</v>
      </c>
      <c r="K493">
        <v>9</v>
      </c>
      <c r="L493">
        <v>1</v>
      </c>
      <c r="O493" t="s">
        <v>30</v>
      </c>
      <c r="P493">
        <v>2022</v>
      </c>
      <c r="Q493">
        <v>59.736843933333297</v>
      </c>
      <c r="R493">
        <v>224.16651296383299</v>
      </c>
      <c r="S493">
        <v>24.907390329314701</v>
      </c>
      <c r="T493">
        <f t="shared" si="14"/>
        <v>224.16651296383299</v>
      </c>
      <c r="U493" s="2">
        <f>IF(C493="WMPC TECH MANAGEMENT OFFICE - LG Contracts (Innovation Implementation)",0,-T493*Distribution!$B$2)</f>
        <v>-11.544575417637398</v>
      </c>
      <c r="V493" s="2">
        <f>IF(C493="WMPC TECH MANAGEMENT OFFICE - LG Contracts (Innovation Implementation)",0,-SUM(T493:U493)*Distribution!$B$1)</f>
        <v>-4.1036033946415751</v>
      </c>
      <c r="W493" s="2">
        <f t="shared" si="15"/>
        <v>208.51833415155403</v>
      </c>
    </row>
    <row r="494" spans="1:23" x14ac:dyDescent="0.25">
      <c r="A494">
        <v>3710</v>
      </c>
      <c r="B494" t="s">
        <v>109</v>
      </c>
      <c r="C494" t="s">
        <v>24</v>
      </c>
      <c r="D494" t="s">
        <v>110</v>
      </c>
      <c r="E494" t="s">
        <v>107</v>
      </c>
      <c r="F494" t="s">
        <v>108</v>
      </c>
      <c r="G494" t="s">
        <v>92</v>
      </c>
      <c r="H494" t="s">
        <v>40</v>
      </c>
      <c r="I494" s="1">
        <v>44876</v>
      </c>
      <c r="J494" t="s">
        <v>33</v>
      </c>
      <c r="K494">
        <v>9</v>
      </c>
      <c r="L494">
        <v>1</v>
      </c>
      <c r="O494" t="s">
        <v>30</v>
      </c>
      <c r="P494">
        <v>2022</v>
      </c>
      <c r="Q494">
        <v>59.736843933333297</v>
      </c>
      <c r="R494">
        <v>224.16651296383299</v>
      </c>
      <c r="S494">
        <v>24.907390329314701</v>
      </c>
      <c r="T494">
        <f t="shared" si="14"/>
        <v>224.16651296383299</v>
      </c>
      <c r="U494" s="2">
        <f>IF(C494="WMPC TECH MANAGEMENT OFFICE - LG Contracts (Innovation Implementation)",0,-T494*Distribution!$B$2)</f>
        <v>-11.544575417637398</v>
      </c>
      <c r="V494" s="2">
        <f>IF(C494="WMPC TECH MANAGEMENT OFFICE - LG Contracts (Innovation Implementation)",0,-SUM(T494:U494)*Distribution!$B$1)</f>
        <v>-4.1036033946415751</v>
      </c>
      <c r="W494" s="2">
        <f t="shared" si="15"/>
        <v>208.51833415155403</v>
      </c>
    </row>
    <row r="495" spans="1:23" x14ac:dyDescent="0.25">
      <c r="A495">
        <v>3710</v>
      </c>
      <c r="B495" t="s">
        <v>109</v>
      </c>
      <c r="C495" t="s">
        <v>24</v>
      </c>
      <c r="D495" t="s">
        <v>110</v>
      </c>
      <c r="E495" t="s">
        <v>107</v>
      </c>
      <c r="F495" t="s">
        <v>108</v>
      </c>
      <c r="G495" t="s">
        <v>92</v>
      </c>
      <c r="H495" t="s">
        <v>40</v>
      </c>
      <c r="I495" s="1">
        <v>44872</v>
      </c>
      <c r="J495" t="s">
        <v>34</v>
      </c>
      <c r="K495">
        <v>9</v>
      </c>
      <c r="L495">
        <v>1</v>
      </c>
      <c r="O495" t="s">
        <v>30</v>
      </c>
      <c r="P495">
        <v>2022</v>
      </c>
      <c r="Q495">
        <v>59.736843933333297</v>
      </c>
      <c r="R495">
        <v>224.16651296383299</v>
      </c>
      <c r="S495">
        <v>24.907390329314701</v>
      </c>
      <c r="T495">
        <f t="shared" si="14"/>
        <v>224.16651296383299</v>
      </c>
      <c r="U495" s="2">
        <f>IF(C495="WMPC TECH MANAGEMENT OFFICE - LG Contracts (Innovation Implementation)",0,-T495*Distribution!$B$2)</f>
        <v>-11.544575417637398</v>
      </c>
      <c r="V495" s="2">
        <f>IF(C495="WMPC TECH MANAGEMENT OFFICE - LG Contracts (Innovation Implementation)",0,-SUM(T495:U495)*Distribution!$B$1)</f>
        <v>-4.1036033946415751</v>
      </c>
      <c r="W495" s="2">
        <f t="shared" si="15"/>
        <v>208.51833415155403</v>
      </c>
    </row>
    <row r="496" spans="1:23" x14ac:dyDescent="0.25">
      <c r="A496">
        <v>3710</v>
      </c>
      <c r="B496" t="s">
        <v>109</v>
      </c>
      <c r="C496" t="s">
        <v>24</v>
      </c>
      <c r="D496" t="s">
        <v>110</v>
      </c>
      <c r="E496" t="s">
        <v>107</v>
      </c>
      <c r="F496" t="s">
        <v>108</v>
      </c>
      <c r="G496" t="s">
        <v>92</v>
      </c>
      <c r="H496" t="s">
        <v>40</v>
      </c>
      <c r="I496" s="1">
        <v>44875</v>
      </c>
      <c r="J496" t="s">
        <v>29</v>
      </c>
      <c r="K496">
        <v>9</v>
      </c>
      <c r="L496">
        <v>1</v>
      </c>
      <c r="O496" t="s">
        <v>30</v>
      </c>
      <c r="P496">
        <v>2022</v>
      </c>
      <c r="Q496">
        <v>59.736843933333297</v>
      </c>
      <c r="R496">
        <v>224.16651296383299</v>
      </c>
      <c r="S496">
        <v>24.907390329314701</v>
      </c>
      <c r="T496">
        <f t="shared" si="14"/>
        <v>224.16651296383299</v>
      </c>
      <c r="U496" s="2">
        <f>IF(C496="WMPC TECH MANAGEMENT OFFICE - LG Contracts (Innovation Implementation)",0,-T496*Distribution!$B$2)</f>
        <v>-11.544575417637398</v>
      </c>
      <c r="V496" s="2">
        <f>IF(C496="WMPC TECH MANAGEMENT OFFICE - LG Contracts (Innovation Implementation)",0,-SUM(T496:U496)*Distribution!$B$1)</f>
        <v>-4.1036033946415751</v>
      </c>
      <c r="W496" s="2">
        <f t="shared" si="15"/>
        <v>208.51833415155403</v>
      </c>
    </row>
    <row r="497" spans="1:23" x14ac:dyDescent="0.25">
      <c r="A497">
        <v>3710</v>
      </c>
      <c r="B497" t="s">
        <v>109</v>
      </c>
      <c r="C497" t="s">
        <v>24</v>
      </c>
      <c r="D497" t="s">
        <v>110</v>
      </c>
      <c r="E497" t="s">
        <v>107</v>
      </c>
      <c r="F497" t="s">
        <v>108</v>
      </c>
      <c r="G497" t="s">
        <v>92</v>
      </c>
      <c r="H497" t="s">
        <v>40</v>
      </c>
      <c r="I497" s="1">
        <v>44883</v>
      </c>
      <c r="J497" t="s">
        <v>33</v>
      </c>
      <c r="K497">
        <v>9</v>
      </c>
      <c r="L497">
        <v>1</v>
      </c>
      <c r="O497" t="s">
        <v>30</v>
      </c>
      <c r="P497">
        <v>2022</v>
      </c>
      <c r="Q497">
        <v>59.736843933333297</v>
      </c>
      <c r="R497">
        <v>224.16651296383299</v>
      </c>
      <c r="S497">
        <v>24.907390329314701</v>
      </c>
      <c r="T497">
        <f t="shared" si="14"/>
        <v>224.16651296383299</v>
      </c>
      <c r="U497" s="2">
        <f>IF(C497="WMPC TECH MANAGEMENT OFFICE - LG Contracts (Innovation Implementation)",0,-T497*Distribution!$B$2)</f>
        <v>-11.544575417637398</v>
      </c>
      <c r="V497" s="2">
        <f>IF(C497="WMPC TECH MANAGEMENT OFFICE - LG Contracts (Innovation Implementation)",0,-SUM(T497:U497)*Distribution!$B$1)</f>
        <v>-4.1036033946415751</v>
      </c>
      <c r="W497" s="2">
        <f t="shared" si="15"/>
        <v>208.51833415155403</v>
      </c>
    </row>
    <row r="498" spans="1:23" x14ac:dyDescent="0.25">
      <c r="A498">
        <v>3710</v>
      </c>
      <c r="B498" t="s">
        <v>109</v>
      </c>
      <c r="C498" t="s">
        <v>24</v>
      </c>
      <c r="D498" t="s">
        <v>110</v>
      </c>
      <c r="E498" t="s">
        <v>107</v>
      </c>
      <c r="F498" t="s">
        <v>108</v>
      </c>
      <c r="G498" t="s">
        <v>92</v>
      </c>
      <c r="H498" t="s">
        <v>40</v>
      </c>
      <c r="I498" s="1">
        <v>44879</v>
      </c>
      <c r="J498" t="s">
        <v>34</v>
      </c>
      <c r="K498">
        <v>9</v>
      </c>
      <c r="L498">
        <v>1</v>
      </c>
      <c r="O498" t="s">
        <v>30</v>
      </c>
      <c r="P498">
        <v>2022</v>
      </c>
      <c r="Q498">
        <v>59.736843933333297</v>
      </c>
      <c r="R498">
        <v>224.16651296383299</v>
      </c>
      <c r="S498">
        <v>24.907390329314701</v>
      </c>
      <c r="T498">
        <f t="shared" si="14"/>
        <v>224.16651296383299</v>
      </c>
      <c r="U498" s="2">
        <f>IF(C498="WMPC TECH MANAGEMENT OFFICE - LG Contracts (Innovation Implementation)",0,-T498*Distribution!$B$2)</f>
        <v>-11.544575417637398</v>
      </c>
      <c r="V498" s="2">
        <f>IF(C498="WMPC TECH MANAGEMENT OFFICE - LG Contracts (Innovation Implementation)",0,-SUM(T498:U498)*Distribution!$B$1)</f>
        <v>-4.1036033946415751</v>
      </c>
      <c r="W498" s="2">
        <f t="shared" si="15"/>
        <v>208.51833415155403</v>
      </c>
    </row>
    <row r="499" spans="1:23" x14ac:dyDescent="0.25">
      <c r="A499">
        <v>3710</v>
      </c>
      <c r="B499" t="s">
        <v>109</v>
      </c>
      <c r="C499" t="s">
        <v>24</v>
      </c>
      <c r="D499" t="s">
        <v>110</v>
      </c>
      <c r="E499" t="s">
        <v>107</v>
      </c>
      <c r="F499" t="s">
        <v>108</v>
      </c>
      <c r="G499" t="s">
        <v>92</v>
      </c>
      <c r="H499" t="s">
        <v>40</v>
      </c>
      <c r="I499" s="1">
        <v>44882</v>
      </c>
      <c r="J499" t="s">
        <v>29</v>
      </c>
      <c r="K499">
        <v>9</v>
      </c>
      <c r="L499">
        <v>1</v>
      </c>
      <c r="O499" t="s">
        <v>30</v>
      </c>
      <c r="P499">
        <v>2022</v>
      </c>
      <c r="Q499">
        <v>59.736843933333297</v>
      </c>
      <c r="R499">
        <v>224.16651296383299</v>
      </c>
      <c r="S499">
        <v>24.907390329314701</v>
      </c>
      <c r="T499">
        <f t="shared" si="14"/>
        <v>224.16651296383299</v>
      </c>
      <c r="U499" s="2">
        <f>IF(C499="WMPC TECH MANAGEMENT OFFICE - LG Contracts (Innovation Implementation)",0,-T499*Distribution!$B$2)</f>
        <v>-11.544575417637398</v>
      </c>
      <c r="V499" s="2">
        <f>IF(C499="WMPC TECH MANAGEMENT OFFICE - LG Contracts (Innovation Implementation)",0,-SUM(T499:U499)*Distribution!$B$1)</f>
        <v>-4.1036033946415751</v>
      </c>
      <c r="W499" s="2">
        <f t="shared" si="15"/>
        <v>208.51833415155403</v>
      </c>
    </row>
    <row r="500" spans="1:23" x14ac:dyDescent="0.25">
      <c r="A500">
        <v>3710</v>
      </c>
      <c r="B500" t="s">
        <v>109</v>
      </c>
      <c r="C500" t="s">
        <v>24</v>
      </c>
      <c r="D500" t="s">
        <v>110</v>
      </c>
      <c r="E500" t="s">
        <v>107</v>
      </c>
      <c r="F500" t="s">
        <v>108</v>
      </c>
      <c r="G500" t="s">
        <v>92</v>
      </c>
      <c r="H500" t="s">
        <v>40</v>
      </c>
      <c r="I500" s="1">
        <v>44881</v>
      </c>
      <c r="J500" t="s">
        <v>32</v>
      </c>
      <c r="K500">
        <v>9</v>
      </c>
      <c r="L500">
        <v>1</v>
      </c>
      <c r="O500" t="s">
        <v>30</v>
      </c>
      <c r="P500">
        <v>2022</v>
      </c>
      <c r="Q500">
        <v>59.736843933333297</v>
      </c>
      <c r="R500">
        <v>224.16651296383299</v>
      </c>
      <c r="S500">
        <v>24.907390329314701</v>
      </c>
      <c r="T500">
        <f t="shared" si="14"/>
        <v>224.16651296383299</v>
      </c>
      <c r="U500" s="2">
        <f>IF(C500="WMPC TECH MANAGEMENT OFFICE - LG Contracts (Innovation Implementation)",0,-T500*Distribution!$B$2)</f>
        <v>-11.544575417637398</v>
      </c>
      <c r="V500" s="2">
        <f>IF(C500="WMPC TECH MANAGEMENT OFFICE - LG Contracts (Innovation Implementation)",0,-SUM(T500:U500)*Distribution!$B$1)</f>
        <v>-4.1036033946415751</v>
      </c>
      <c r="W500" s="2">
        <f t="shared" si="15"/>
        <v>208.51833415155403</v>
      </c>
    </row>
    <row r="501" spans="1:23" x14ac:dyDescent="0.25">
      <c r="A501">
        <v>3710</v>
      </c>
      <c r="B501" t="s">
        <v>109</v>
      </c>
      <c r="C501" t="s">
        <v>24</v>
      </c>
      <c r="D501" t="s">
        <v>110</v>
      </c>
      <c r="E501" t="s">
        <v>107</v>
      </c>
      <c r="F501" t="s">
        <v>108</v>
      </c>
      <c r="G501" t="s">
        <v>92</v>
      </c>
      <c r="H501" t="s">
        <v>40</v>
      </c>
      <c r="I501" s="1">
        <v>44880</v>
      </c>
      <c r="J501" t="s">
        <v>31</v>
      </c>
      <c r="K501">
        <v>9</v>
      </c>
      <c r="L501">
        <v>1</v>
      </c>
      <c r="O501" t="s">
        <v>30</v>
      </c>
      <c r="P501">
        <v>2022</v>
      </c>
      <c r="Q501">
        <v>59.736843933333297</v>
      </c>
      <c r="R501">
        <v>224.16651296383299</v>
      </c>
      <c r="S501">
        <v>24.907390329314701</v>
      </c>
      <c r="T501">
        <f t="shared" si="14"/>
        <v>224.16651296383299</v>
      </c>
      <c r="U501" s="2">
        <f>IF(C501="WMPC TECH MANAGEMENT OFFICE - LG Contracts (Innovation Implementation)",0,-T501*Distribution!$B$2)</f>
        <v>-11.544575417637398</v>
      </c>
      <c r="V501" s="2">
        <f>IF(C501="WMPC TECH MANAGEMENT OFFICE - LG Contracts (Innovation Implementation)",0,-SUM(T501:U501)*Distribution!$B$1)</f>
        <v>-4.1036033946415751</v>
      </c>
      <c r="W501" s="2">
        <f t="shared" si="15"/>
        <v>208.51833415155403</v>
      </c>
    </row>
    <row r="502" spans="1:23" x14ac:dyDescent="0.25">
      <c r="A502">
        <v>3680</v>
      </c>
      <c r="B502" t="s">
        <v>66</v>
      </c>
      <c r="C502" t="s">
        <v>24</v>
      </c>
      <c r="D502" t="s">
        <v>67</v>
      </c>
      <c r="E502" t="s">
        <v>68</v>
      </c>
      <c r="F502" t="s">
        <v>69</v>
      </c>
      <c r="G502" t="s">
        <v>27</v>
      </c>
      <c r="H502" t="s">
        <v>40</v>
      </c>
      <c r="I502" s="1">
        <v>44866</v>
      </c>
      <c r="J502" t="s">
        <v>31</v>
      </c>
      <c r="K502">
        <v>4</v>
      </c>
      <c r="L502">
        <v>0.44444444444444442</v>
      </c>
      <c r="O502" t="s">
        <v>30</v>
      </c>
      <c r="P502">
        <v>2022</v>
      </c>
      <c r="Q502">
        <v>59.736843933333297</v>
      </c>
      <c r="R502">
        <v>246.58316426021631</v>
      </c>
      <c r="S502">
        <v>27.398129362246255</v>
      </c>
      <c r="T502">
        <f t="shared" si="14"/>
        <v>109.59251744898502</v>
      </c>
      <c r="U502" s="2">
        <f>IF(C502="WMPC TECH MANAGEMENT OFFICE - LG Contracts (Innovation Implementation)",0,-T502*Distribution!$B$2)</f>
        <v>-5.6440146486227283</v>
      </c>
      <c r="V502" s="2">
        <f>IF(C502="WMPC TECH MANAGEMENT OFFICE - LG Contracts (Innovation Implementation)",0,-SUM(T502:U502)*Distribution!$B$1)</f>
        <v>-2.0062061040469925</v>
      </c>
      <c r="W502" s="2">
        <f t="shared" si="15"/>
        <v>101.9422966963153</v>
      </c>
    </row>
    <row r="503" spans="1:23" x14ac:dyDescent="0.25">
      <c r="A503">
        <v>3680</v>
      </c>
      <c r="B503" t="s">
        <v>66</v>
      </c>
      <c r="C503" t="s">
        <v>24</v>
      </c>
      <c r="D503" t="s">
        <v>67</v>
      </c>
      <c r="E503" t="s">
        <v>68</v>
      </c>
      <c r="F503" t="s">
        <v>69</v>
      </c>
      <c r="G503" t="s">
        <v>27</v>
      </c>
      <c r="H503" t="s">
        <v>40</v>
      </c>
      <c r="I503" s="1">
        <v>44869</v>
      </c>
      <c r="J503" t="s">
        <v>33</v>
      </c>
      <c r="K503">
        <v>4</v>
      </c>
      <c r="L503">
        <v>0.44444444444444442</v>
      </c>
      <c r="O503" t="s">
        <v>30</v>
      </c>
      <c r="P503">
        <v>2022</v>
      </c>
      <c r="Q503">
        <v>59.736843933333297</v>
      </c>
      <c r="R503">
        <v>246.58316426021631</v>
      </c>
      <c r="S503">
        <v>27.398129362246255</v>
      </c>
      <c r="T503">
        <f t="shared" si="14"/>
        <v>109.59251744898502</v>
      </c>
      <c r="U503" s="2">
        <f>IF(C503="WMPC TECH MANAGEMENT OFFICE - LG Contracts (Innovation Implementation)",0,-T503*Distribution!$B$2)</f>
        <v>-5.6440146486227283</v>
      </c>
      <c r="V503" s="2">
        <f>IF(C503="WMPC TECH MANAGEMENT OFFICE - LG Contracts (Innovation Implementation)",0,-SUM(T503:U503)*Distribution!$B$1)</f>
        <v>-2.0062061040469925</v>
      </c>
      <c r="W503" s="2">
        <f t="shared" si="15"/>
        <v>101.9422966963153</v>
      </c>
    </row>
    <row r="504" spans="1:23" x14ac:dyDescent="0.25">
      <c r="A504">
        <v>3680</v>
      </c>
      <c r="B504" t="s">
        <v>66</v>
      </c>
      <c r="C504" t="s">
        <v>24</v>
      </c>
      <c r="D504" t="s">
        <v>67</v>
      </c>
      <c r="E504" t="s">
        <v>68</v>
      </c>
      <c r="F504" t="s">
        <v>69</v>
      </c>
      <c r="G504" t="s">
        <v>27</v>
      </c>
      <c r="H504" t="s">
        <v>40</v>
      </c>
      <c r="I504" s="1">
        <v>44868</v>
      </c>
      <c r="J504" t="s">
        <v>29</v>
      </c>
      <c r="K504">
        <v>4</v>
      </c>
      <c r="L504">
        <v>0.44444444444444442</v>
      </c>
      <c r="O504" t="s">
        <v>30</v>
      </c>
      <c r="P504">
        <v>2022</v>
      </c>
      <c r="Q504">
        <v>59.736843933333297</v>
      </c>
      <c r="R504">
        <v>246.58316426021631</v>
      </c>
      <c r="S504">
        <v>27.398129362246255</v>
      </c>
      <c r="T504">
        <f t="shared" si="14"/>
        <v>109.59251744898502</v>
      </c>
      <c r="U504" s="2">
        <f>IF(C504="WMPC TECH MANAGEMENT OFFICE - LG Contracts (Innovation Implementation)",0,-T504*Distribution!$B$2)</f>
        <v>-5.6440146486227283</v>
      </c>
      <c r="V504" s="2">
        <f>IF(C504="WMPC TECH MANAGEMENT OFFICE - LG Contracts (Innovation Implementation)",0,-SUM(T504:U504)*Distribution!$B$1)</f>
        <v>-2.0062061040469925</v>
      </c>
      <c r="W504" s="2">
        <f t="shared" si="15"/>
        <v>101.9422966963153</v>
      </c>
    </row>
    <row r="505" spans="1:23" x14ac:dyDescent="0.25">
      <c r="A505">
        <v>3680</v>
      </c>
      <c r="B505" t="s">
        <v>66</v>
      </c>
      <c r="C505" t="s">
        <v>24</v>
      </c>
      <c r="D505" t="s">
        <v>67</v>
      </c>
      <c r="E505" t="s">
        <v>68</v>
      </c>
      <c r="F505" t="s">
        <v>69</v>
      </c>
      <c r="G505" t="s">
        <v>27</v>
      </c>
      <c r="H505" t="s">
        <v>40</v>
      </c>
      <c r="I505" s="1">
        <v>44867</v>
      </c>
      <c r="J505" t="s">
        <v>32</v>
      </c>
      <c r="K505">
        <v>4</v>
      </c>
      <c r="L505">
        <v>0.44444444444444442</v>
      </c>
      <c r="O505" t="s">
        <v>30</v>
      </c>
      <c r="P505">
        <v>2022</v>
      </c>
      <c r="Q505">
        <v>59.736843933333297</v>
      </c>
      <c r="R505">
        <v>246.58316426021631</v>
      </c>
      <c r="S505">
        <v>27.398129362246255</v>
      </c>
      <c r="T505">
        <f t="shared" si="14"/>
        <v>109.59251744898502</v>
      </c>
      <c r="U505" s="2">
        <f>IF(C505="WMPC TECH MANAGEMENT OFFICE - LG Contracts (Innovation Implementation)",0,-T505*Distribution!$B$2)</f>
        <v>-5.6440146486227283</v>
      </c>
      <c r="V505" s="2">
        <f>IF(C505="WMPC TECH MANAGEMENT OFFICE - LG Contracts (Innovation Implementation)",0,-SUM(T505:U505)*Distribution!$B$1)</f>
        <v>-2.0062061040469925</v>
      </c>
      <c r="W505" s="2">
        <f t="shared" si="15"/>
        <v>101.9422966963153</v>
      </c>
    </row>
    <row r="506" spans="1:23" x14ac:dyDescent="0.25">
      <c r="A506">
        <v>3680</v>
      </c>
      <c r="B506" t="s">
        <v>66</v>
      </c>
      <c r="C506" t="s">
        <v>24</v>
      </c>
      <c r="D506" t="s">
        <v>67</v>
      </c>
      <c r="E506" t="s">
        <v>68</v>
      </c>
      <c r="F506" t="s">
        <v>69</v>
      </c>
      <c r="G506" t="s">
        <v>27</v>
      </c>
      <c r="H506" t="s">
        <v>40</v>
      </c>
      <c r="I506" s="1">
        <v>44873</v>
      </c>
      <c r="J506" t="s">
        <v>31</v>
      </c>
      <c r="K506">
        <v>4</v>
      </c>
      <c r="L506">
        <v>0.44444444444444442</v>
      </c>
      <c r="O506" t="s">
        <v>30</v>
      </c>
      <c r="P506">
        <v>2022</v>
      </c>
      <c r="Q506">
        <v>59.736843933333297</v>
      </c>
      <c r="R506">
        <v>246.58316426021631</v>
      </c>
      <c r="S506">
        <v>27.398129362246255</v>
      </c>
      <c r="T506">
        <f t="shared" si="14"/>
        <v>109.59251744898502</v>
      </c>
      <c r="U506" s="2">
        <f>IF(C506="WMPC TECH MANAGEMENT OFFICE - LG Contracts (Innovation Implementation)",0,-T506*Distribution!$B$2)</f>
        <v>-5.6440146486227283</v>
      </c>
      <c r="V506" s="2">
        <f>IF(C506="WMPC TECH MANAGEMENT OFFICE - LG Contracts (Innovation Implementation)",0,-SUM(T506:U506)*Distribution!$B$1)</f>
        <v>-2.0062061040469925</v>
      </c>
      <c r="W506" s="2">
        <f t="shared" si="15"/>
        <v>101.9422966963153</v>
      </c>
    </row>
    <row r="507" spans="1:23" x14ac:dyDescent="0.25">
      <c r="A507">
        <v>3680</v>
      </c>
      <c r="B507" t="s">
        <v>66</v>
      </c>
      <c r="C507" t="s">
        <v>24</v>
      </c>
      <c r="D507" t="s">
        <v>67</v>
      </c>
      <c r="E507" t="s">
        <v>68</v>
      </c>
      <c r="F507" t="s">
        <v>69</v>
      </c>
      <c r="G507" t="s">
        <v>27</v>
      </c>
      <c r="H507" t="s">
        <v>40</v>
      </c>
      <c r="I507" s="1">
        <v>44876</v>
      </c>
      <c r="J507" t="s">
        <v>33</v>
      </c>
      <c r="K507">
        <v>4</v>
      </c>
      <c r="L507">
        <v>0.44444444444444442</v>
      </c>
      <c r="O507" t="s">
        <v>30</v>
      </c>
      <c r="P507">
        <v>2022</v>
      </c>
      <c r="Q507">
        <v>59.736843933333297</v>
      </c>
      <c r="R507">
        <v>246.58316426021631</v>
      </c>
      <c r="S507">
        <v>27.398129362246255</v>
      </c>
      <c r="T507">
        <f t="shared" si="14"/>
        <v>109.59251744898502</v>
      </c>
      <c r="U507" s="2">
        <f>IF(C507="WMPC TECH MANAGEMENT OFFICE - LG Contracts (Innovation Implementation)",0,-T507*Distribution!$B$2)</f>
        <v>-5.6440146486227283</v>
      </c>
      <c r="V507" s="2">
        <f>IF(C507="WMPC TECH MANAGEMENT OFFICE - LG Contracts (Innovation Implementation)",0,-SUM(T507:U507)*Distribution!$B$1)</f>
        <v>-2.0062061040469925</v>
      </c>
      <c r="W507" s="2">
        <f t="shared" si="15"/>
        <v>101.9422966963153</v>
      </c>
    </row>
    <row r="508" spans="1:23" x14ac:dyDescent="0.25">
      <c r="A508">
        <v>3680</v>
      </c>
      <c r="B508" t="s">
        <v>66</v>
      </c>
      <c r="C508" t="s">
        <v>24</v>
      </c>
      <c r="D508" t="s">
        <v>67</v>
      </c>
      <c r="E508" t="s">
        <v>68</v>
      </c>
      <c r="F508" t="s">
        <v>69</v>
      </c>
      <c r="G508" t="s">
        <v>27</v>
      </c>
      <c r="H508" t="s">
        <v>40</v>
      </c>
      <c r="I508" s="1">
        <v>44872</v>
      </c>
      <c r="J508" t="s">
        <v>34</v>
      </c>
      <c r="K508">
        <v>4</v>
      </c>
      <c r="L508">
        <v>0.44444444444444442</v>
      </c>
      <c r="O508" t="s">
        <v>30</v>
      </c>
      <c r="P508">
        <v>2022</v>
      </c>
      <c r="Q508">
        <v>59.736843933333297</v>
      </c>
      <c r="R508">
        <v>246.58316426021631</v>
      </c>
      <c r="S508">
        <v>27.398129362246255</v>
      </c>
      <c r="T508">
        <f t="shared" si="14"/>
        <v>109.59251744898502</v>
      </c>
      <c r="U508" s="2">
        <f>IF(C508="WMPC TECH MANAGEMENT OFFICE - LG Contracts (Innovation Implementation)",0,-T508*Distribution!$B$2)</f>
        <v>-5.6440146486227283</v>
      </c>
      <c r="V508" s="2">
        <f>IF(C508="WMPC TECH MANAGEMENT OFFICE - LG Contracts (Innovation Implementation)",0,-SUM(T508:U508)*Distribution!$B$1)</f>
        <v>-2.0062061040469925</v>
      </c>
      <c r="W508" s="2">
        <f t="shared" si="15"/>
        <v>101.9422966963153</v>
      </c>
    </row>
    <row r="509" spans="1:23" x14ac:dyDescent="0.25">
      <c r="A509">
        <v>3680</v>
      </c>
      <c r="B509" t="s">
        <v>66</v>
      </c>
      <c r="C509" t="s">
        <v>24</v>
      </c>
      <c r="D509" t="s">
        <v>67</v>
      </c>
      <c r="E509" t="s">
        <v>68</v>
      </c>
      <c r="F509" t="s">
        <v>69</v>
      </c>
      <c r="G509" t="s">
        <v>27</v>
      </c>
      <c r="H509" t="s">
        <v>40</v>
      </c>
      <c r="I509" s="1">
        <v>44874</v>
      </c>
      <c r="J509" t="s">
        <v>32</v>
      </c>
      <c r="K509">
        <v>4</v>
      </c>
      <c r="L509">
        <v>0.44444444444444442</v>
      </c>
      <c r="O509" t="s">
        <v>30</v>
      </c>
      <c r="P509">
        <v>2022</v>
      </c>
      <c r="Q509">
        <v>59.736843933333297</v>
      </c>
      <c r="R509">
        <v>246.58316426021631</v>
      </c>
      <c r="S509">
        <v>27.398129362246255</v>
      </c>
      <c r="T509">
        <f t="shared" si="14"/>
        <v>109.59251744898502</v>
      </c>
      <c r="U509" s="2">
        <f>IF(C509="WMPC TECH MANAGEMENT OFFICE - LG Contracts (Innovation Implementation)",0,-T509*Distribution!$B$2)</f>
        <v>-5.6440146486227283</v>
      </c>
      <c r="V509" s="2">
        <f>IF(C509="WMPC TECH MANAGEMENT OFFICE - LG Contracts (Innovation Implementation)",0,-SUM(T509:U509)*Distribution!$B$1)</f>
        <v>-2.0062061040469925</v>
      </c>
      <c r="W509" s="2">
        <f t="shared" si="15"/>
        <v>101.9422966963153</v>
      </c>
    </row>
    <row r="510" spans="1:23" x14ac:dyDescent="0.25">
      <c r="A510">
        <v>3680</v>
      </c>
      <c r="B510" t="s">
        <v>66</v>
      </c>
      <c r="C510" t="s">
        <v>24</v>
      </c>
      <c r="D510" t="s">
        <v>67</v>
      </c>
      <c r="E510" t="s">
        <v>68</v>
      </c>
      <c r="F510" t="s">
        <v>69</v>
      </c>
      <c r="G510" t="s">
        <v>27</v>
      </c>
      <c r="H510" t="s">
        <v>40</v>
      </c>
      <c r="I510" s="1">
        <v>44875</v>
      </c>
      <c r="J510" t="s">
        <v>29</v>
      </c>
      <c r="K510">
        <v>4</v>
      </c>
      <c r="L510">
        <v>0.44444444444444442</v>
      </c>
      <c r="O510" t="s">
        <v>30</v>
      </c>
      <c r="P510">
        <v>2022</v>
      </c>
      <c r="Q510">
        <v>59.736843933333297</v>
      </c>
      <c r="R510">
        <v>246.58316426021631</v>
      </c>
      <c r="S510">
        <v>27.398129362246255</v>
      </c>
      <c r="T510">
        <f t="shared" si="14"/>
        <v>109.59251744898502</v>
      </c>
      <c r="U510" s="2">
        <f>IF(C510="WMPC TECH MANAGEMENT OFFICE - LG Contracts (Innovation Implementation)",0,-T510*Distribution!$B$2)</f>
        <v>-5.6440146486227283</v>
      </c>
      <c r="V510" s="2">
        <f>IF(C510="WMPC TECH MANAGEMENT OFFICE - LG Contracts (Innovation Implementation)",0,-SUM(T510:U510)*Distribution!$B$1)</f>
        <v>-2.0062061040469925</v>
      </c>
      <c r="W510" s="2">
        <f t="shared" si="15"/>
        <v>101.9422966963153</v>
      </c>
    </row>
    <row r="511" spans="1:23" x14ac:dyDescent="0.25">
      <c r="A511">
        <v>3680</v>
      </c>
      <c r="B511" t="s">
        <v>66</v>
      </c>
      <c r="C511" t="s">
        <v>24</v>
      </c>
      <c r="D511" t="s">
        <v>67</v>
      </c>
      <c r="E511" t="s">
        <v>68</v>
      </c>
      <c r="F511" t="s">
        <v>69</v>
      </c>
      <c r="G511" t="s">
        <v>27</v>
      </c>
      <c r="H511" t="s">
        <v>40</v>
      </c>
      <c r="I511" s="1">
        <v>44880</v>
      </c>
      <c r="J511" t="s">
        <v>31</v>
      </c>
      <c r="K511">
        <v>4</v>
      </c>
      <c r="L511">
        <v>0.44444444444444442</v>
      </c>
      <c r="O511" t="s">
        <v>30</v>
      </c>
      <c r="P511">
        <v>2022</v>
      </c>
      <c r="Q511">
        <v>59.736843933333297</v>
      </c>
      <c r="R511">
        <v>246.58316426021631</v>
      </c>
      <c r="S511">
        <v>27.398129362246255</v>
      </c>
      <c r="T511">
        <f t="shared" si="14"/>
        <v>109.59251744898502</v>
      </c>
      <c r="U511" s="2">
        <f>IF(C511="WMPC TECH MANAGEMENT OFFICE - LG Contracts (Innovation Implementation)",0,-T511*Distribution!$B$2)</f>
        <v>-5.6440146486227283</v>
      </c>
      <c r="V511" s="2">
        <f>IF(C511="WMPC TECH MANAGEMENT OFFICE - LG Contracts (Innovation Implementation)",0,-SUM(T511:U511)*Distribution!$B$1)</f>
        <v>-2.0062061040469925</v>
      </c>
      <c r="W511" s="2">
        <f t="shared" si="15"/>
        <v>101.9422966963153</v>
      </c>
    </row>
    <row r="512" spans="1:23" x14ac:dyDescent="0.25">
      <c r="A512">
        <v>3680</v>
      </c>
      <c r="B512" t="s">
        <v>66</v>
      </c>
      <c r="C512" t="s">
        <v>24</v>
      </c>
      <c r="D512" t="s">
        <v>67</v>
      </c>
      <c r="E512" t="s">
        <v>68</v>
      </c>
      <c r="F512" t="s">
        <v>69</v>
      </c>
      <c r="G512" t="s">
        <v>27</v>
      </c>
      <c r="H512" t="s">
        <v>40</v>
      </c>
      <c r="I512" s="1">
        <v>44883</v>
      </c>
      <c r="J512" t="s">
        <v>33</v>
      </c>
      <c r="K512">
        <v>4</v>
      </c>
      <c r="L512">
        <v>0.44444444444444442</v>
      </c>
      <c r="O512" t="s">
        <v>30</v>
      </c>
      <c r="P512">
        <v>2022</v>
      </c>
      <c r="Q512">
        <v>59.736843933333297</v>
      </c>
      <c r="R512">
        <v>246.58316426021631</v>
      </c>
      <c r="S512">
        <v>27.398129362246255</v>
      </c>
      <c r="T512">
        <f t="shared" si="14"/>
        <v>109.59251744898502</v>
      </c>
      <c r="U512" s="2">
        <f>IF(C512="WMPC TECH MANAGEMENT OFFICE - LG Contracts (Innovation Implementation)",0,-T512*Distribution!$B$2)</f>
        <v>-5.6440146486227283</v>
      </c>
      <c r="V512" s="2">
        <f>IF(C512="WMPC TECH MANAGEMENT OFFICE - LG Contracts (Innovation Implementation)",0,-SUM(T512:U512)*Distribution!$B$1)</f>
        <v>-2.0062061040469925</v>
      </c>
      <c r="W512" s="2">
        <f t="shared" si="15"/>
        <v>101.9422966963153</v>
      </c>
    </row>
    <row r="513" spans="1:23" x14ac:dyDescent="0.25">
      <c r="A513">
        <v>3680</v>
      </c>
      <c r="B513" t="s">
        <v>66</v>
      </c>
      <c r="C513" t="s">
        <v>24</v>
      </c>
      <c r="D513" t="s">
        <v>67</v>
      </c>
      <c r="E513" t="s">
        <v>68</v>
      </c>
      <c r="F513" t="s">
        <v>69</v>
      </c>
      <c r="G513" t="s">
        <v>27</v>
      </c>
      <c r="H513" t="s">
        <v>40</v>
      </c>
      <c r="I513" s="1">
        <v>44881</v>
      </c>
      <c r="J513" t="s">
        <v>32</v>
      </c>
      <c r="K513">
        <v>4</v>
      </c>
      <c r="L513">
        <v>0.44444444444444442</v>
      </c>
      <c r="O513" t="s">
        <v>30</v>
      </c>
      <c r="P513">
        <v>2022</v>
      </c>
      <c r="Q513">
        <v>59.736843933333297</v>
      </c>
      <c r="R513">
        <v>246.58316426021631</v>
      </c>
      <c r="S513">
        <v>27.398129362246255</v>
      </c>
      <c r="T513">
        <f t="shared" si="14"/>
        <v>109.59251744898502</v>
      </c>
      <c r="U513" s="2">
        <f>IF(C513="WMPC TECH MANAGEMENT OFFICE - LG Contracts (Innovation Implementation)",0,-T513*Distribution!$B$2)</f>
        <v>-5.6440146486227283</v>
      </c>
      <c r="V513" s="2">
        <f>IF(C513="WMPC TECH MANAGEMENT OFFICE - LG Contracts (Innovation Implementation)",0,-SUM(T513:U513)*Distribution!$B$1)</f>
        <v>-2.0062061040469925</v>
      </c>
      <c r="W513" s="2">
        <f t="shared" si="15"/>
        <v>101.9422966963153</v>
      </c>
    </row>
    <row r="514" spans="1:23" x14ac:dyDescent="0.25">
      <c r="A514">
        <v>3680</v>
      </c>
      <c r="B514" t="s">
        <v>66</v>
      </c>
      <c r="C514" t="s">
        <v>24</v>
      </c>
      <c r="D514" t="s">
        <v>67</v>
      </c>
      <c r="E514" t="s">
        <v>68</v>
      </c>
      <c r="F514" t="s">
        <v>69</v>
      </c>
      <c r="G514" t="s">
        <v>27</v>
      </c>
      <c r="H514" t="s">
        <v>40</v>
      </c>
      <c r="I514" s="1">
        <v>44879</v>
      </c>
      <c r="J514" t="s">
        <v>34</v>
      </c>
      <c r="K514">
        <v>4</v>
      </c>
      <c r="L514">
        <v>0.44444444444444442</v>
      </c>
      <c r="O514" t="s">
        <v>30</v>
      </c>
      <c r="P514">
        <v>2022</v>
      </c>
      <c r="Q514">
        <v>59.736843933333297</v>
      </c>
      <c r="R514">
        <v>246.58316426021631</v>
      </c>
      <c r="S514">
        <v>27.398129362246255</v>
      </c>
      <c r="T514">
        <f t="shared" si="14"/>
        <v>109.59251744898502</v>
      </c>
      <c r="U514" s="2">
        <f>IF(C514="WMPC TECH MANAGEMENT OFFICE - LG Contracts (Innovation Implementation)",0,-T514*Distribution!$B$2)</f>
        <v>-5.6440146486227283</v>
      </c>
      <c r="V514" s="2">
        <f>IF(C514="WMPC TECH MANAGEMENT OFFICE - LG Contracts (Innovation Implementation)",0,-SUM(T514:U514)*Distribution!$B$1)</f>
        <v>-2.0062061040469925</v>
      </c>
      <c r="W514" s="2">
        <f t="shared" si="15"/>
        <v>101.9422966963153</v>
      </c>
    </row>
    <row r="515" spans="1:23" x14ac:dyDescent="0.25">
      <c r="A515">
        <v>3680</v>
      </c>
      <c r="B515" t="s">
        <v>66</v>
      </c>
      <c r="C515" t="s">
        <v>24</v>
      </c>
      <c r="D515" t="s">
        <v>67</v>
      </c>
      <c r="E515" t="s">
        <v>68</v>
      </c>
      <c r="F515" t="s">
        <v>69</v>
      </c>
      <c r="G515" t="s">
        <v>27</v>
      </c>
      <c r="H515" t="s">
        <v>40</v>
      </c>
      <c r="I515" s="1">
        <v>44882</v>
      </c>
      <c r="J515" t="s">
        <v>29</v>
      </c>
      <c r="K515">
        <v>4</v>
      </c>
      <c r="L515">
        <v>0.44444444444444442</v>
      </c>
      <c r="O515" t="s">
        <v>30</v>
      </c>
      <c r="P515">
        <v>2022</v>
      </c>
      <c r="Q515">
        <v>59.736843933333297</v>
      </c>
      <c r="R515">
        <v>246.58316426021631</v>
      </c>
      <c r="S515">
        <v>27.398129362246255</v>
      </c>
      <c r="T515">
        <f t="shared" ref="T515:T578" si="16">R515*L515</f>
        <v>109.59251744898502</v>
      </c>
      <c r="U515" s="2">
        <f>IF(C515="WMPC TECH MANAGEMENT OFFICE - LG Contracts (Innovation Implementation)",0,-T515*Distribution!$B$2)</f>
        <v>-5.6440146486227283</v>
      </c>
      <c r="V515" s="2">
        <f>IF(C515="WMPC TECH MANAGEMENT OFFICE - LG Contracts (Innovation Implementation)",0,-SUM(T515:U515)*Distribution!$B$1)</f>
        <v>-2.0062061040469925</v>
      </c>
      <c r="W515" s="2">
        <f t="shared" ref="W515:W578" si="17">SUM(T515:V515)</f>
        <v>101.9422966963153</v>
      </c>
    </row>
    <row r="516" spans="1:23" x14ac:dyDescent="0.25">
      <c r="A516">
        <v>3680</v>
      </c>
      <c r="B516" t="s">
        <v>66</v>
      </c>
      <c r="C516" t="s">
        <v>24</v>
      </c>
      <c r="D516" t="s">
        <v>67</v>
      </c>
      <c r="E516" t="s">
        <v>68</v>
      </c>
      <c r="F516" t="s">
        <v>69</v>
      </c>
      <c r="G516" t="s">
        <v>27</v>
      </c>
      <c r="H516" t="s">
        <v>40</v>
      </c>
      <c r="I516" s="1">
        <v>44890</v>
      </c>
      <c r="J516" t="s">
        <v>33</v>
      </c>
      <c r="K516">
        <v>4</v>
      </c>
      <c r="L516">
        <v>0.44444444444444442</v>
      </c>
      <c r="O516" t="s">
        <v>30</v>
      </c>
      <c r="P516">
        <v>2022</v>
      </c>
      <c r="Q516">
        <v>59.736843933333297</v>
      </c>
      <c r="R516">
        <v>246.58316426021631</v>
      </c>
      <c r="S516">
        <v>27.398129362246255</v>
      </c>
      <c r="T516">
        <f t="shared" si="16"/>
        <v>109.59251744898502</v>
      </c>
      <c r="U516" s="2">
        <f>IF(C516="WMPC TECH MANAGEMENT OFFICE - LG Contracts (Innovation Implementation)",0,-T516*Distribution!$B$2)</f>
        <v>-5.6440146486227283</v>
      </c>
      <c r="V516" s="2">
        <f>IF(C516="WMPC TECH MANAGEMENT OFFICE - LG Contracts (Innovation Implementation)",0,-SUM(T516:U516)*Distribution!$B$1)</f>
        <v>-2.0062061040469925</v>
      </c>
      <c r="W516" s="2">
        <f t="shared" si="17"/>
        <v>101.9422966963153</v>
      </c>
    </row>
    <row r="517" spans="1:23" x14ac:dyDescent="0.25">
      <c r="A517">
        <v>3680</v>
      </c>
      <c r="B517" t="s">
        <v>66</v>
      </c>
      <c r="C517" t="s">
        <v>24</v>
      </c>
      <c r="D517" t="s">
        <v>67</v>
      </c>
      <c r="E517" t="s">
        <v>68</v>
      </c>
      <c r="F517" t="s">
        <v>69</v>
      </c>
      <c r="G517" t="s">
        <v>27</v>
      </c>
      <c r="H517" t="s">
        <v>40</v>
      </c>
      <c r="I517" s="1">
        <v>44886</v>
      </c>
      <c r="J517" t="s">
        <v>34</v>
      </c>
      <c r="K517">
        <v>4</v>
      </c>
      <c r="L517">
        <v>0.44444444444444442</v>
      </c>
      <c r="O517" t="s">
        <v>30</v>
      </c>
      <c r="P517">
        <v>2022</v>
      </c>
      <c r="Q517">
        <v>59.736843933333297</v>
      </c>
      <c r="R517">
        <v>246.58316426021631</v>
      </c>
      <c r="S517">
        <v>27.398129362246255</v>
      </c>
      <c r="T517">
        <f t="shared" si="16"/>
        <v>109.59251744898502</v>
      </c>
      <c r="U517" s="2">
        <f>IF(C517="WMPC TECH MANAGEMENT OFFICE - LG Contracts (Innovation Implementation)",0,-T517*Distribution!$B$2)</f>
        <v>-5.6440146486227283</v>
      </c>
      <c r="V517" s="2">
        <f>IF(C517="WMPC TECH MANAGEMENT OFFICE - LG Contracts (Innovation Implementation)",0,-SUM(T517:U517)*Distribution!$B$1)</f>
        <v>-2.0062061040469925</v>
      </c>
      <c r="W517" s="2">
        <f t="shared" si="17"/>
        <v>101.9422966963153</v>
      </c>
    </row>
    <row r="518" spans="1:23" x14ac:dyDescent="0.25">
      <c r="A518">
        <v>3680</v>
      </c>
      <c r="B518" t="s">
        <v>66</v>
      </c>
      <c r="C518" t="s">
        <v>24</v>
      </c>
      <c r="D518" t="s">
        <v>67</v>
      </c>
      <c r="E518" t="s">
        <v>68</v>
      </c>
      <c r="F518" t="s">
        <v>69</v>
      </c>
      <c r="G518" t="s">
        <v>27</v>
      </c>
      <c r="H518" t="s">
        <v>40</v>
      </c>
      <c r="I518" s="1">
        <v>44889</v>
      </c>
      <c r="J518" t="s">
        <v>29</v>
      </c>
      <c r="K518">
        <v>4</v>
      </c>
      <c r="L518">
        <v>0.44444444444444442</v>
      </c>
      <c r="O518" t="s">
        <v>30</v>
      </c>
      <c r="P518">
        <v>2022</v>
      </c>
      <c r="Q518">
        <v>59.736843933333297</v>
      </c>
      <c r="R518">
        <v>246.58316426021631</v>
      </c>
      <c r="S518">
        <v>27.398129362246255</v>
      </c>
      <c r="T518">
        <f t="shared" si="16"/>
        <v>109.59251744898502</v>
      </c>
      <c r="U518" s="2">
        <f>IF(C518="WMPC TECH MANAGEMENT OFFICE - LG Contracts (Innovation Implementation)",0,-T518*Distribution!$B$2)</f>
        <v>-5.6440146486227283</v>
      </c>
      <c r="V518" s="2">
        <f>IF(C518="WMPC TECH MANAGEMENT OFFICE - LG Contracts (Innovation Implementation)",0,-SUM(T518:U518)*Distribution!$B$1)</f>
        <v>-2.0062061040469925</v>
      </c>
      <c r="W518" s="2">
        <f t="shared" si="17"/>
        <v>101.9422966963153</v>
      </c>
    </row>
    <row r="519" spans="1:23" x14ac:dyDescent="0.25">
      <c r="A519">
        <v>3680</v>
      </c>
      <c r="B519" t="s">
        <v>66</v>
      </c>
      <c r="C519" t="s">
        <v>24</v>
      </c>
      <c r="D519" t="s">
        <v>67</v>
      </c>
      <c r="E519" t="s">
        <v>68</v>
      </c>
      <c r="F519" t="s">
        <v>69</v>
      </c>
      <c r="G519" t="s">
        <v>27</v>
      </c>
      <c r="H519" t="s">
        <v>40</v>
      </c>
      <c r="I519" s="1">
        <v>44888</v>
      </c>
      <c r="J519" t="s">
        <v>32</v>
      </c>
      <c r="K519">
        <v>4</v>
      </c>
      <c r="L519">
        <v>0.44444444444444442</v>
      </c>
      <c r="O519" t="s">
        <v>30</v>
      </c>
      <c r="P519">
        <v>2022</v>
      </c>
      <c r="Q519">
        <v>59.736843933333297</v>
      </c>
      <c r="R519">
        <v>246.58316426021631</v>
      </c>
      <c r="S519">
        <v>27.398129362246255</v>
      </c>
      <c r="T519">
        <f t="shared" si="16"/>
        <v>109.59251744898502</v>
      </c>
      <c r="U519" s="2">
        <f>IF(C519="WMPC TECH MANAGEMENT OFFICE - LG Contracts (Innovation Implementation)",0,-T519*Distribution!$B$2)</f>
        <v>-5.6440146486227283</v>
      </c>
      <c r="V519" s="2">
        <f>IF(C519="WMPC TECH MANAGEMENT OFFICE - LG Contracts (Innovation Implementation)",0,-SUM(T519:U519)*Distribution!$B$1)</f>
        <v>-2.0062061040469925</v>
      </c>
      <c r="W519" s="2">
        <f t="shared" si="17"/>
        <v>101.9422966963153</v>
      </c>
    </row>
    <row r="520" spans="1:23" x14ac:dyDescent="0.25">
      <c r="A520">
        <v>3680</v>
      </c>
      <c r="B520" t="s">
        <v>66</v>
      </c>
      <c r="C520" t="s">
        <v>24</v>
      </c>
      <c r="D520" t="s">
        <v>67</v>
      </c>
      <c r="E520" t="s">
        <v>68</v>
      </c>
      <c r="F520" t="s">
        <v>69</v>
      </c>
      <c r="G520" t="s">
        <v>27</v>
      </c>
      <c r="H520" t="s">
        <v>40</v>
      </c>
      <c r="I520" s="1">
        <v>44887</v>
      </c>
      <c r="J520" t="s">
        <v>31</v>
      </c>
      <c r="K520">
        <v>4</v>
      </c>
      <c r="L520">
        <v>0.44444444444444442</v>
      </c>
      <c r="O520" t="s">
        <v>30</v>
      </c>
      <c r="P520">
        <v>2022</v>
      </c>
      <c r="Q520">
        <v>59.736843933333297</v>
      </c>
      <c r="R520">
        <v>246.58316426021631</v>
      </c>
      <c r="S520">
        <v>27.398129362246255</v>
      </c>
      <c r="T520">
        <f t="shared" si="16"/>
        <v>109.59251744898502</v>
      </c>
      <c r="U520" s="2">
        <f>IF(C520="WMPC TECH MANAGEMENT OFFICE - LG Contracts (Innovation Implementation)",0,-T520*Distribution!$B$2)</f>
        <v>-5.6440146486227283</v>
      </c>
      <c r="V520" s="2">
        <f>IF(C520="WMPC TECH MANAGEMENT OFFICE - LG Contracts (Innovation Implementation)",0,-SUM(T520:U520)*Distribution!$B$1)</f>
        <v>-2.0062061040469925</v>
      </c>
      <c r="W520" s="2">
        <f t="shared" si="17"/>
        <v>101.9422966963153</v>
      </c>
    </row>
    <row r="521" spans="1:23" x14ac:dyDescent="0.25">
      <c r="A521">
        <v>3680</v>
      </c>
      <c r="B521" t="s">
        <v>66</v>
      </c>
      <c r="C521" t="s">
        <v>24</v>
      </c>
      <c r="D521" t="s">
        <v>67</v>
      </c>
      <c r="E521" t="s">
        <v>68</v>
      </c>
      <c r="F521" t="s">
        <v>69</v>
      </c>
      <c r="G521" t="s">
        <v>27</v>
      </c>
      <c r="H521" t="s">
        <v>40</v>
      </c>
      <c r="I521" s="1">
        <v>44893</v>
      </c>
      <c r="J521" t="s">
        <v>34</v>
      </c>
      <c r="K521">
        <v>4</v>
      </c>
      <c r="L521">
        <v>0.44444444444444442</v>
      </c>
      <c r="O521" t="s">
        <v>30</v>
      </c>
      <c r="P521">
        <v>2022</v>
      </c>
      <c r="Q521">
        <v>59.736843933333297</v>
      </c>
      <c r="R521">
        <v>246.58316426021631</v>
      </c>
      <c r="S521">
        <v>27.398129362246255</v>
      </c>
      <c r="T521">
        <f t="shared" si="16"/>
        <v>109.59251744898502</v>
      </c>
      <c r="U521" s="2">
        <f>IF(C521="WMPC TECH MANAGEMENT OFFICE - LG Contracts (Innovation Implementation)",0,-T521*Distribution!$B$2)</f>
        <v>-5.6440146486227283</v>
      </c>
      <c r="V521" s="2">
        <f>IF(C521="WMPC TECH MANAGEMENT OFFICE - LG Contracts (Innovation Implementation)",0,-SUM(T521:U521)*Distribution!$B$1)</f>
        <v>-2.0062061040469925</v>
      </c>
      <c r="W521" s="2">
        <f t="shared" si="17"/>
        <v>101.9422966963153</v>
      </c>
    </row>
    <row r="522" spans="1:23" x14ac:dyDescent="0.25">
      <c r="A522">
        <v>3680</v>
      </c>
      <c r="B522" t="s">
        <v>66</v>
      </c>
      <c r="C522" t="s">
        <v>24</v>
      </c>
      <c r="D522" t="s">
        <v>67</v>
      </c>
      <c r="E522" t="s">
        <v>68</v>
      </c>
      <c r="F522" t="s">
        <v>69</v>
      </c>
      <c r="G522" t="s">
        <v>27</v>
      </c>
      <c r="H522" t="s">
        <v>40</v>
      </c>
      <c r="I522" s="1">
        <v>44894</v>
      </c>
      <c r="J522" t="s">
        <v>31</v>
      </c>
      <c r="K522">
        <v>4</v>
      </c>
      <c r="L522">
        <v>0.44444444444444442</v>
      </c>
      <c r="O522" t="s">
        <v>30</v>
      </c>
      <c r="P522">
        <v>2022</v>
      </c>
      <c r="Q522">
        <v>59.736843933333297</v>
      </c>
      <c r="R522">
        <v>246.58316426021631</v>
      </c>
      <c r="S522">
        <v>27.398129362246255</v>
      </c>
      <c r="T522">
        <f t="shared" si="16"/>
        <v>109.59251744898502</v>
      </c>
      <c r="U522" s="2">
        <f>IF(C522="WMPC TECH MANAGEMENT OFFICE - LG Contracts (Innovation Implementation)",0,-T522*Distribution!$B$2)</f>
        <v>-5.6440146486227283</v>
      </c>
      <c r="V522" s="2">
        <f>IF(C522="WMPC TECH MANAGEMENT OFFICE - LG Contracts (Innovation Implementation)",0,-SUM(T522:U522)*Distribution!$B$1)</f>
        <v>-2.0062061040469925</v>
      </c>
      <c r="W522" s="2">
        <f t="shared" si="17"/>
        <v>101.9422966963153</v>
      </c>
    </row>
    <row r="523" spans="1:23" x14ac:dyDescent="0.25">
      <c r="A523">
        <v>3680</v>
      </c>
      <c r="B523" t="s">
        <v>66</v>
      </c>
      <c r="C523" t="s">
        <v>24</v>
      </c>
      <c r="D523" t="s">
        <v>67</v>
      </c>
      <c r="E523" t="s">
        <v>68</v>
      </c>
      <c r="F523" t="s">
        <v>69</v>
      </c>
      <c r="G523" t="s">
        <v>27</v>
      </c>
      <c r="H523" t="s">
        <v>40</v>
      </c>
      <c r="I523" s="1">
        <v>44895</v>
      </c>
      <c r="J523" t="s">
        <v>32</v>
      </c>
      <c r="K523">
        <v>4</v>
      </c>
      <c r="L523">
        <v>0.44444444444444442</v>
      </c>
      <c r="O523" t="s">
        <v>30</v>
      </c>
      <c r="P523">
        <v>2022</v>
      </c>
      <c r="Q523">
        <v>59.736843933333297</v>
      </c>
      <c r="R523">
        <v>246.58316426021631</v>
      </c>
      <c r="S523">
        <v>27.398129362246255</v>
      </c>
      <c r="T523">
        <f t="shared" si="16"/>
        <v>109.59251744898502</v>
      </c>
      <c r="U523" s="2">
        <f>IF(C523="WMPC TECH MANAGEMENT OFFICE - LG Contracts (Innovation Implementation)",0,-T523*Distribution!$B$2)</f>
        <v>-5.6440146486227283</v>
      </c>
      <c r="V523" s="2">
        <f>IF(C523="WMPC TECH MANAGEMENT OFFICE - LG Contracts (Innovation Implementation)",0,-SUM(T523:U523)*Distribution!$B$1)</f>
        <v>-2.0062061040469925</v>
      </c>
      <c r="W523" s="2">
        <f t="shared" si="17"/>
        <v>101.9422966963153</v>
      </c>
    </row>
    <row r="524" spans="1:23" x14ac:dyDescent="0.25">
      <c r="A524">
        <v>3680</v>
      </c>
      <c r="B524" t="s">
        <v>66</v>
      </c>
      <c r="C524" t="s">
        <v>24</v>
      </c>
      <c r="D524" t="s">
        <v>67</v>
      </c>
      <c r="E524" t="s">
        <v>68</v>
      </c>
      <c r="F524" t="s">
        <v>69</v>
      </c>
      <c r="G524" t="s">
        <v>27</v>
      </c>
      <c r="H524" t="s">
        <v>40</v>
      </c>
      <c r="I524" s="1">
        <v>44866</v>
      </c>
      <c r="J524" t="s">
        <v>31</v>
      </c>
      <c r="K524">
        <v>1</v>
      </c>
      <c r="L524">
        <v>0.1111111111111111</v>
      </c>
      <c r="O524" t="s">
        <v>30</v>
      </c>
      <c r="P524">
        <v>2022</v>
      </c>
      <c r="Q524">
        <v>59.736843933333297</v>
      </c>
      <c r="R524">
        <v>280.20814120479122</v>
      </c>
      <c r="S524">
        <v>31.134237911643467</v>
      </c>
      <c r="T524">
        <f t="shared" si="16"/>
        <v>31.134237911643467</v>
      </c>
      <c r="U524" s="2">
        <f>IF(C524="WMPC TECH MANAGEMENT OFFICE - LG Contracts (Innovation Implementation)",0,-T524*Distribution!$B$2)</f>
        <v>-1.6034132524496385</v>
      </c>
      <c r="V524" s="2">
        <f>IF(C524="WMPC TECH MANAGEMENT OFFICE - LG Contracts (Innovation Implementation)",0,-SUM(T524:U524)*Distribution!$B$1)</f>
        <v>-0.5699449159224409</v>
      </c>
      <c r="W524" s="2">
        <f t="shared" si="17"/>
        <v>28.960879743271388</v>
      </c>
    </row>
    <row r="525" spans="1:23" x14ac:dyDescent="0.25">
      <c r="A525">
        <v>3680</v>
      </c>
      <c r="B525" t="s">
        <v>66</v>
      </c>
      <c r="C525" t="s">
        <v>24</v>
      </c>
      <c r="D525" t="s">
        <v>67</v>
      </c>
      <c r="E525" t="s">
        <v>68</v>
      </c>
      <c r="F525" t="s">
        <v>69</v>
      </c>
      <c r="G525" t="s">
        <v>27</v>
      </c>
      <c r="H525" t="s">
        <v>40</v>
      </c>
      <c r="I525" s="1">
        <v>44869</v>
      </c>
      <c r="J525" t="s">
        <v>33</v>
      </c>
      <c r="K525">
        <v>1</v>
      </c>
      <c r="L525">
        <v>0.1111111111111111</v>
      </c>
      <c r="O525" t="s">
        <v>30</v>
      </c>
      <c r="P525">
        <v>2022</v>
      </c>
      <c r="Q525">
        <v>59.736843933333297</v>
      </c>
      <c r="R525">
        <v>280.20814120479122</v>
      </c>
      <c r="S525">
        <v>31.134237911643467</v>
      </c>
      <c r="T525">
        <f t="shared" si="16"/>
        <v>31.134237911643467</v>
      </c>
      <c r="U525" s="2">
        <f>IF(C525="WMPC TECH MANAGEMENT OFFICE - LG Contracts (Innovation Implementation)",0,-T525*Distribution!$B$2)</f>
        <v>-1.6034132524496385</v>
      </c>
      <c r="V525" s="2">
        <f>IF(C525="WMPC TECH MANAGEMENT OFFICE - LG Contracts (Innovation Implementation)",0,-SUM(T525:U525)*Distribution!$B$1)</f>
        <v>-0.5699449159224409</v>
      </c>
      <c r="W525" s="2">
        <f t="shared" si="17"/>
        <v>28.960879743271388</v>
      </c>
    </row>
    <row r="526" spans="1:23" x14ac:dyDescent="0.25">
      <c r="A526">
        <v>3680</v>
      </c>
      <c r="B526" t="s">
        <v>66</v>
      </c>
      <c r="C526" t="s">
        <v>24</v>
      </c>
      <c r="D526" t="s">
        <v>67</v>
      </c>
      <c r="E526" t="s">
        <v>68</v>
      </c>
      <c r="F526" t="s">
        <v>69</v>
      </c>
      <c r="G526" t="s">
        <v>27</v>
      </c>
      <c r="H526" t="s">
        <v>40</v>
      </c>
      <c r="I526" s="1">
        <v>44868</v>
      </c>
      <c r="J526" t="s">
        <v>29</v>
      </c>
      <c r="K526">
        <v>1</v>
      </c>
      <c r="L526">
        <v>0.1111111111111111</v>
      </c>
      <c r="O526" t="s">
        <v>30</v>
      </c>
      <c r="P526">
        <v>2022</v>
      </c>
      <c r="Q526">
        <v>59.736843933333297</v>
      </c>
      <c r="R526">
        <v>280.20814120479122</v>
      </c>
      <c r="S526">
        <v>31.134237911643467</v>
      </c>
      <c r="T526">
        <f t="shared" si="16"/>
        <v>31.134237911643467</v>
      </c>
      <c r="U526" s="2">
        <f>IF(C526="WMPC TECH MANAGEMENT OFFICE - LG Contracts (Innovation Implementation)",0,-T526*Distribution!$B$2)</f>
        <v>-1.6034132524496385</v>
      </c>
      <c r="V526" s="2">
        <f>IF(C526="WMPC TECH MANAGEMENT OFFICE - LG Contracts (Innovation Implementation)",0,-SUM(T526:U526)*Distribution!$B$1)</f>
        <v>-0.5699449159224409</v>
      </c>
      <c r="W526" s="2">
        <f t="shared" si="17"/>
        <v>28.960879743271388</v>
      </c>
    </row>
    <row r="527" spans="1:23" x14ac:dyDescent="0.25">
      <c r="A527">
        <v>3680</v>
      </c>
      <c r="B527" t="s">
        <v>66</v>
      </c>
      <c r="C527" t="s">
        <v>24</v>
      </c>
      <c r="D527" t="s">
        <v>67</v>
      </c>
      <c r="E527" t="s">
        <v>68</v>
      </c>
      <c r="F527" t="s">
        <v>69</v>
      </c>
      <c r="G527" t="s">
        <v>27</v>
      </c>
      <c r="H527" t="s">
        <v>40</v>
      </c>
      <c r="I527" s="1">
        <v>44867</v>
      </c>
      <c r="J527" t="s">
        <v>32</v>
      </c>
      <c r="K527">
        <v>1</v>
      </c>
      <c r="L527">
        <v>0.1111111111111111</v>
      </c>
      <c r="O527" t="s">
        <v>30</v>
      </c>
      <c r="P527">
        <v>2022</v>
      </c>
      <c r="Q527">
        <v>59.736843933333297</v>
      </c>
      <c r="R527">
        <v>280.20814120479122</v>
      </c>
      <c r="S527">
        <v>31.134237911643467</v>
      </c>
      <c r="T527">
        <f t="shared" si="16"/>
        <v>31.134237911643467</v>
      </c>
      <c r="U527" s="2">
        <f>IF(C527="WMPC TECH MANAGEMENT OFFICE - LG Contracts (Innovation Implementation)",0,-T527*Distribution!$B$2)</f>
        <v>-1.6034132524496385</v>
      </c>
      <c r="V527" s="2">
        <f>IF(C527="WMPC TECH MANAGEMENT OFFICE - LG Contracts (Innovation Implementation)",0,-SUM(T527:U527)*Distribution!$B$1)</f>
        <v>-0.5699449159224409</v>
      </c>
      <c r="W527" s="2">
        <f t="shared" si="17"/>
        <v>28.960879743271388</v>
      </c>
    </row>
    <row r="528" spans="1:23" x14ac:dyDescent="0.25">
      <c r="A528">
        <v>3680</v>
      </c>
      <c r="B528" t="s">
        <v>66</v>
      </c>
      <c r="C528" t="s">
        <v>24</v>
      </c>
      <c r="D528" t="s">
        <v>67</v>
      </c>
      <c r="E528" t="s">
        <v>68</v>
      </c>
      <c r="F528" t="s">
        <v>69</v>
      </c>
      <c r="G528" t="s">
        <v>27</v>
      </c>
      <c r="H528" t="s">
        <v>40</v>
      </c>
      <c r="I528" s="1">
        <v>44873</v>
      </c>
      <c r="J528" t="s">
        <v>31</v>
      </c>
      <c r="K528">
        <v>1</v>
      </c>
      <c r="L528">
        <v>0.1111111111111111</v>
      </c>
      <c r="O528" t="s">
        <v>30</v>
      </c>
      <c r="P528">
        <v>2022</v>
      </c>
      <c r="Q528">
        <v>59.736843933333297</v>
      </c>
      <c r="R528">
        <v>280.20814120479122</v>
      </c>
      <c r="S528">
        <v>31.134237911643467</v>
      </c>
      <c r="T528">
        <f t="shared" si="16"/>
        <v>31.134237911643467</v>
      </c>
      <c r="U528" s="2">
        <f>IF(C528="WMPC TECH MANAGEMENT OFFICE - LG Contracts (Innovation Implementation)",0,-T528*Distribution!$B$2)</f>
        <v>-1.6034132524496385</v>
      </c>
      <c r="V528" s="2">
        <f>IF(C528="WMPC TECH MANAGEMENT OFFICE - LG Contracts (Innovation Implementation)",0,-SUM(T528:U528)*Distribution!$B$1)</f>
        <v>-0.5699449159224409</v>
      </c>
      <c r="W528" s="2">
        <f t="shared" si="17"/>
        <v>28.960879743271388</v>
      </c>
    </row>
    <row r="529" spans="1:23" x14ac:dyDescent="0.25">
      <c r="A529">
        <v>3680</v>
      </c>
      <c r="B529" t="s">
        <v>66</v>
      </c>
      <c r="C529" t="s">
        <v>24</v>
      </c>
      <c r="D529" t="s">
        <v>67</v>
      </c>
      <c r="E529" t="s">
        <v>68</v>
      </c>
      <c r="F529" t="s">
        <v>69</v>
      </c>
      <c r="G529" t="s">
        <v>27</v>
      </c>
      <c r="H529" t="s">
        <v>40</v>
      </c>
      <c r="I529" s="1">
        <v>44876</v>
      </c>
      <c r="J529" t="s">
        <v>33</v>
      </c>
      <c r="K529">
        <v>1</v>
      </c>
      <c r="L529">
        <v>0.1111111111111111</v>
      </c>
      <c r="O529" t="s">
        <v>30</v>
      </c>
      <c r="P529">
        <v>2022</v>
      </c>
      <c r="Q529">
        <v>59.736843933333297</v>
      </c>
      <c r="R529">
        <v>280.20814120479122</v>
      </c>
      <c r="S529">
        <v>31.134237911643467</v>
      </c>
      <c r="T529">
        <f t="shared" si="16"/>
        <v>31.134237911643467</v>
      </c>
      <c r="U529" s="2">
        <f>IF(C529="WMPC TECH MANAGEMENT OFFICE - LG Contracts (Innovation Implementation)",0,-T529*Distribution!$B$2)</f>
        <v>-1.6034132524496385</v>
      </c>
      <c r="V529" s="2">
        <f>IF(C529="WMPC TECH MANAGEMENT OFFICE - LG Contracts (Innovation Implementation)",0,-SUM(T529:U529)*Distribution!$B$1)</f>
        <v>-0.5699449159224409</v>
      </c>
      <c r="W529" s="2">
        <f t="shared" si="17"/>
        <v>28.960879743271388</v>
      </c>
    </row>
    <row r="530" spans="1:23" x14ac:dyDescent="0.25">
      <c r="A530">
        <v>3680</v>
      </c>
      <c r="B530" t="s">
        <v>66</v>
      </c>
      <c r="C530" t="s">
        <v>24</v>
      </c>
      <c r="D530" t="s">
        <v>67</v>
      </c>
      <c r="E530" t="s">
        <v>68</v>
      </c>
      <c r="F530" t="s">
        <v>69</v>
      </c>
      <c r="G530" t="s">
        <v>27</v>
      </c>
      <c r="H530" t="s">
        <v>40</v>
      </c>
      <c r="I530" s="1">
        <v>44872</v>
      </c>
      <c r="J530" t="s">
        <v>34</v>
      </c>
      <c r="K530">
        <v>1</v>
      </c>
      <c r="L530">
        <v>0.1111111111111111</v>
      </c>
      <c r="O530" t="s">
        <v>30</v>
      </c>
      <c r="P530">
        <v>2022</v>
      </c>
      <c r="Q530">
        <v>59.736843933333297</v>
      </c>
      <c r="R530">
        <v>280.20814120479122</v>
      </c>
      <c r="S530">
        <v>31.134237911643467</v>
      </c>
      <c r="T530">
        <f t="shared" si="16"/>
        <v>31.134237911643467</v>
      </c>
      <c r="U530" s="2">
        <f>IF(C530="WMPC TECH MANAGEMENT OFFICE - LG Contracts (Innovation Implementation)",0,-T530*Distribution!$B$2)</f>
        <v>-1.6034132524496385</v>
      </c>
      <c r="V530" s="2">
        <f>IF(C530="WMPC TECH MANAGEMENT OFFICE - LG Contracts (Innovation Implementation)",0,-SUM(T530:U530)*Distribution!$B$1)</f>
        <v>-0.5699449159224409</v>
      </c>
      <c r="W530" s="2">
        <f t="shared" si="17"/>
        <v>28.960879743271388</v>
      </c>
    </row>
    <row r="531" spans="1:23" x14ac:dyDescent="0.25">
      <c r="A531">
        <v>3680</v>
      </c>
      <c r="B531" t="s">
        <v>66</v>
      </c>
      <c r="C531" t="s">
        <v>24</v>
      </c>
      <c r="D531" t="s">
        <v>67</v>
      </c>
      <c r="E531" t="s">
        <v>68</v>
      </c>
      <c r="F531" t="s">
        <v>69</v>
      </c>
      <c r="G531" t="s">
        <v>27</v>
      </c>
      <c r="H531" t="s">
        <v>40</v>
      </c>
      <c r="I531" s="1">
        <v>44874</v>
      </c>
      <c r="J531" t="s">
        <v>32</v>
      </c>
      <c r="K531">
        <v>1</v>
      </c>
      <c r="L531">
        <v>0.1111111111111111</v>
      </c>
      <c r="O531" t="s">
        <v>30</v>
      </c>
      <c r="P531">
        <v>2022</v>
      </c>
      <c r="Q531">
        <v>59.736843933333297</v>
      </c>
      <c r="R531">
        <v>280.20814120479122</v>
      </c>
      <c r="S531">
        <v>31.134237911643467</v>
      </c>
      <c r="T531">
        <f t="shared" si="16"/>
        <v>31.134237911643467</v>
      </c>
      <c r="U531" s="2">
        <f>IF(C531="WMPC TECH MANAGEMENT OFFICE - LG Contracts (Innovation Implementation)",0,-T531*Distribution!$B$2)</f>
        <v>-1.6034132524496385</v>
      </c>
      <c r="V531" s="2">
        <f>IF(C531="WMPC TECH MANAGEMENT OFFICE - LG Contracts (Innovation Implementation)",0,-SUM(T531:U531)*Distribution!$B$1)</f>
        <v>-0.5699449159224409</v>
      </c>
      <c r="W531" s="2">
        <f t="shared" si="17"/>
        <v>28.960879743271388</v>
      </c>
    </row>
    <row r="532" spans="1:23" x14ac:dyDescent="0.25">
      <c r="A532">
        <v>3680</v>
      </c>
      <c r="B532" t="s">
        <v>66</v>
      </c>
      <c r="C532" t="s">
        <v>24</v>
      </c>
      <c r="D532" t="s">
        <v>67</v>
      </c>
      <c r="E532" t="s">
        <v>68</v>
      </c>
      <c r="F532" t="s">
        <v>69</v>
      </c>
      <c r="G532" t="s">
        <v>27</v>
      </c>
      <c r="H532" t="s">
        <v>40</v>
      </c>
      <c r="I532" s="1">
        <v>44875</v>
      </c>
      <c r="J532" t="s">
        <v>29</v>
      </c>
      <c r="K532">
        <v>1</v>
      </c>
      <c r="L532">
        <v>0.1111111111111111</v>
      </c>
      <c r="O532" t="s">
        <v>30</v>
      </c>
      <c r="P532">
        <v>2022</v>
      </c>
      <c r="Q532">
        <v>59.736843933333297</v>
      </c>
      <c r="R532">
        <v>280.20814120479122</v>
      </c>
      <c r="S532">
        <v>31.134237911643467</v>
      </c>
      <c r="T532">
        <f t="shared" si="16"/>
        <v>31.134237911643467</v>
      </c>
      <c r="U532" s="2">
        <f>IF(C532="WMPC TECH MANAGEMENT OFFICE - LG Contracts (Innovation Implementation)",0,-T532*Distribution!$B$2)</f>
        <v>-1.6034132524496385</v>
      </c>
      <c r="V532" s="2">
        <f>IF(C532="WMPC TECH MANAGEMENT OFFICE - LG Contracts (Innovation Implementation)",0,-SUM(T532:U532)*Distribution!$B$1)</f>
        <v>-0.5699449159224409</v>
      </c>
      <c r="W532" s="2">
        <f t="shared" si="17"/>
        <v>28.960879743271388</v>
      </c>
    </row>
    <row r="533" spans="1:23" x14ac:dyDescent="0.25">
      <c r="A533">
        <v>3680</v>
      </c>
      <c r="B533" t="s">
        <v>66</v>
      </c>
      <c r="C533" t="s">
        <v>24</v>
      </c>
      <c r="D533" t="s">
        <v>67</v>
      </c>
      <c r="E533" t="s">
        <v>68</v>
      </c>
      <c r="F533" t="s">
        <v>69</v>
      </c>
      <c r="G533" t="s">
        <v>27</v>
      </c>
      <c r="H533" t="s">
        <v>40</v>
      </c>
      <c r="I533" s="1">
        <v>44880</v>
      </c>
      <c r="J533" t="s">
        <v>31</v>
      </c>
      <c r="K533">
        <v>1</v>
      </c>
      <c r="L533">
        <v>0.1111111111111111</v>
      </c>
      <c r="O533" t="s">
        <v>30</v>
      </c>
      <c r="P533">
        <v>2022</v>
      </c>
      <c r="Q533">
        <v>59.736843933333297</v>
      </c>
      <c r="R533">
        <v>280.20814120479122</v>
      </c>
      <c r="S533">
        <v>31.134237911643467</v>
      </c>
      <c r="T533">
        <f t="shared" si="16"/>
        <v>31.134237911643467</v>
      </c>
      <c r="U533" s="2">
        <f>IF(C533="WMPC TECH MANAGEMENT OFFICE - LG Contracts (Innovation Implementation)",0,-T533*Distribution!$B$2)</f>
        <v>-1.6034132524496385</v>
      </c>
      <c r="V533" s="2">
        <f>IF(C533="WMPC TECH MANAGEMENT OFFICE - LG Contracts (Innovation Implementation)",0,-SUM(T533:U533)*Distribution!$B$1)</f>
        <v>-0.5699449159224409</v>
      </c>
      <c r="W533" s="2">
        <f t="shared" si="17"/>
        <v>28.960879743271388</v>
      </c>
    </row>
    <row r="534" spans="1:23" x14ac:dyDescent="0.25">
      <c r="A534">
        <v>3680</v>
      </c>
      <c r="B534" t="s">
        <v>66</v>
      </c>
      <c r="C534" t="s">
        <v>24</v>
      </c>
      <c r="D534" t="s">
        <v>67</v>
      </c>
      <c r="E534" t="s">
        <v>68</v>
      </c>
      <c r="F534" t="s">
        <v>69</v>
      </c>
      <c r="G534" t="s">
        <v>27</v>
      </c>
      <c r="H534" t="s">
        <v>40</v>
      </c>
      <c r="I534" s="1">
        <v>44883</v>
      </c>
      <c r="J534" t="s">
        <v>33</v>
      </c>
      <c r="K534">
        <v>1</v>
      </c>
      <c r="L534">
        <v>0.1111111111111111</v>
      </c>
      <c r="O534" t="s">
        <v>30</v>
      </c>
      <c r="P534">
        <v>2022</v>
      </c>
      <c r="Q534">
        <v>59.736843933333297</v>
      </c>
      <c r="R534">
        <v>280.20814120479122</v>
      </c>
      <c r="S534">
        <v>31.134237911643467</v>
      </c>
      <c r="T534">
        <f t="shared" si="16"/>
        <v>31.134237911643467</v>
      </c>
      <c r="U534" s="2">
        <f>IF(C534="WMPC TECH MANAGEMENT OFFICE - LG Contracts (Innovation Implementation)",0,-T534*Distribution!$B$2)</f>
        <v>-1.6034132524496385</v>
      </c>
      <c r="V534" s="2">
        <f>IF(C534="WMPC TECH MANAGEMENT OFFICE - LG Contracts (Innovation Implementation)",0,-SUM(T534:U534)*Distribution!$B$1)</f>
        <v>-0.5699449159224409</v>
      </c>
      <c r="W534" s="2">
        <f t="shared" si="17"/>
        <v>28.960879743271388</v>
      </c>
    </row>
    <row r="535" spans="1:23" x14ac:dyDescent="0.25">
      <c r="A535">
        <v>3680</v>
      </c>
      <c r="B535" t="s">
        <v>66</v>
      </c>
      <c r="C535" t="s">
        <v>24</v>
      </c>
      <c r="D535" t="s">
        <v>67</v>
      </c>
      <c r="E535" t="s">
        <v>68</v>
      </c>
      <c r="F535" t="s">
        <v>69</v>
      </c>
      <c r="G535" t="s">
        <v>27</v>
      </c>
      <c r="H535" t="s">
        <v>40</v>
      </c>
      <c r="I535" s="1">
        <v>44881</v>
      </c>
      <c r="J535" t="s">
        <v>32</v>
      </c>
      <c r="K535">
        <v>1</v>
      </c>
      <c r="L535">
        <v>0.1111111111111111</v>
      </c>
      <c r="O535" t="s">
        <v>30</v>
      </c>
      <c r="P535">
        <v>2022</v>
      </c>
      <c r="Q535">
        <v>59.736843933333297</v>
      </c>
      <c r="R535">
        <v>280.20814120479122</v>
      </c>
      <c r="S535">
        <v>31.134237911643467</v>
      </c>
      <c r="T535">
        <f t="shared" si="16"/>
        <v>31.134237911643467</v>
      </c>
      <c r="U535" s="2">
        <f>IF(C535="WMPC TECH MANAGEMENT OFFICE - LG Contracts (Innovation Implementation)",0,-T535*Distribution!$B$2)</f>
        <v>-1.6034132524496385</v>
      </c>
      <c r="V535" s="2">
        <f>IF(C535="WMPC TECH MANAGEMENT OFFICE - LG Contracts (Innovation Implementation)",0,-SUM(T535:U535)*Distribution!$B$1)</f>
        <v>-0.5699449159224409</v>
      </c>
      <c r="W535" s="2">
        <f t="shared" si="17"/>
        <v>28.960879743271388</v>
      </c>
    </row>
    <row r="536" spans="1:23" x14ac:dyDescent="0.25">
      <c r="A536">
        <v>3680</v>
      </c>
      <c r="B536" t="s">
        <v>66</v>
      </c>
      <c r="C536" t="s">
        <v>24</v>
      </c>
      <c r="D536" t="s">
        <v>67</v>
      </c>
      <c r="E536" t="s">
        <v>68</v>
      </c>
      <c r="F536" t="s">
        <v>69</v>
      </c>
      <c r="G536" t="s">
        <v>27</v>
      </c>
      <c r="H536" t="s">
        <v>40</v>
      </c>
      <c r="I536" s="1">
        <v>44879</v>
      </c>
      <c r="J536" t="s">
        <v>34</v>
      </c>
      <c r="K536">
        <v>1</v>
      </c>
      <c r="L536">
        <v>0.1111111111111111</v>
      </c>
      <c r="O536" t="s">
        <v>30</v>
      </c>
      <c r="P536">
        <v>2022</v>
      </c>
      <c r="Q536">
        <v>59.736843933333297</v>
      </c>
      <c r="R536">
        <v>280.20814120479122</v>
      </c>
      <c r="S536">
        <v>31.134237911643467</v>
      </c>
      <c r="T536">
        <f t="shared" si="16"/>
        <v>31.134237911643467</v>
      </c>
      <c r="U536" s="2">
        <f>IF(C536="WMPC TECH MANAGEMENT OFFICE - LG Contracts (Innovation Implementation)",0,-T536*Distribution!$B$2)</f>
        <v>-1.6034132524496385</v>
      </c>
      <c r="V536" s="2">
        <f>IF(C536="WMPC TECH MANAGEMENT OFFICE - LG Contracts (Innovation Implementation)",0,-SUM(T536:U536)*Distribution!$B$1)</f>
        <v>-0.5699449159224409</v>
      </c>
      <c r="W536" s="2">
        <f t="shared" si="17"/>
        <v>28.960879743271388</v>
      </c>
    </row>
    <row r="537" spans="1:23" x14ac:dyDescent="0.25">
      <c r="A537">
        <v>3680</v>
      </c>
      <c r="B537" t="s">
        <v>66</v>
      </c>
      <c r="C537" t="s">
        <v>24</v>
      </c>
      <c r="D537" t="s">
        <v>67</v>
      </c>
      <c r="E537" t="s">
        <v>68</v>
      </c>
      <c r="F537" t="s">
        <v>69</v>
      </c>
      <c r="G537" t="s">
        <v>27</v>
      </c>
      <c r="H537" t="s">
        <v>40</v>
      </c>
      <c r="I537" s="1">
        <v>44882</v>
      </c>
      <c r="J537" t="s">
        <v>29</v>
      </c>
      <c r="K537">
        <v>1</v>
      </c>
      <c r="L537">
        <v>0.1111111111111111</v>
      </c>
      <c r="O537" t="s">
        <v>30</v>
      </c>
      <c r="P537">
        <v>2022</v>
      </c>
      <c r="Q537">
        <v>59.736843933333297</v>
      </c>
      <c r="R537">
        <v>280.20814120479122</v>
      </c>
      <c r="S537">
        <v>31.134237911643467</v>
      </c>
      <c r="T537">
        <f t="shared" si="16"/>
        <v>31.134237911643467</v>
      </c>
      <c r="U537" s="2">
        <f>IF(C537="WMPC TECH MANAGEMENT OFFICE - LG Contracts (Innovation Implementation)",0,-T537*Distribution!$B$2)</f>
        <v>-1.6034132524496385</v>
      </c>
      <c r="V537" s="2">
        <f>IF(C537="WMPC TECH MANAGEMENT OFFICE - LG Contracts (Innovation Implementation)",0,-SUM(T537:U537)*Distribution!$B$1)</f>
        <v>-0.5699449159224409</v>
      </c>
      <c r="W537" s="2">
        <f t="shared" si="17"/>
        <v>28.960879743271388</v>
      </c>
    </row>
    <row r="538" spans="1:23" x14ac:dyDescent="0.25">
      <c r="A538">
        <v>3680</v>
      </c>
      <c r="B538" t="s">
        <v>66</v>
      </c>
      <c r="C538" t="s">
        <v>24</v>
      </c>
      <c r="D538" t="s">
        <v>67</v>
      </c>
      <c r="E538" t="s">
        <v>68</v>
      </c>
      <c r="F538" t="s">
        <v>69</v>
      </c>
      <c r="G538" t="s">
        <v>27</v>
      </c>
      <c r="H538" t="s">
        <v>40</v>
      </c>
      <c r="I538" s="1">
        <v>44890</v>
      </c>
      <c r="J538" t="s">
        <v>33</v>
      </c>
      <c r="K538">
        <v>1</v>
      </c>
      <c r="L538">
        <v>0.1111111111111111</v>
      </c>
      <c r="O538" t="s">
        <v>30</v>
      </c>
      <c r="P538">
        <v>2022</v>
      </c>
      <c r="Q538">
        <v>59.736843933333297</v>
      </c>
      <c r="R538">
        <v>280.20814120479122</v>
      </c>
      <c r="S538">
        <v>31.134237911643467</v>
      </c>
      <c r="T538">
        <f t="shared" si="16"/>
        <v>31.134237911643467</v>
      </c>
      <c r="U538" s="2">
        <f>IF(C538="WMPC TECH MANAGEMENT OFFICE - LG Contracts (Innovation Implementation)",0,-T538*Distribution!$B$2)</f>
        <v>-1.6034132524496385</v>
      </c>
      <c r="V538" s="2">
        <f>IF(C538="WMPC TECH MANAGEMENT OFFICE - LG Contracts (Innovation Implementation)",0,-SUM(T538:U538)*Distribution!$B$1)</f>
        <v>-0.5699449159224409</v>
      </c>
      <c r="W538" s="2">
        <f t="shared" si="17"/>
        <v>28.960879743271388</v>
      </c>
    </row>
    <row r="539" spans="1:23" x14ac:dyDescent="0.25">
      <c r="A539">
        <v>3680</v>
      </c>
      <c r="B539" t="s">
        <v>66</v>
      </c>
      <c r="C539" t="s">
        <v>24</v>
      </c>
      <c r="D539" t="s">
        <v>67</v>
      </c>
      <c r="E539" t="s">
        <v>68</v>
      </c>
      <c r="F539" t="s">
        <v>69</v>
      </c>
      <c r="G539" t="s">
        <v>27</v>
      </c>
      <c r="H539" t="s">
        <v>40</v>
      </c>
      <c r="I539" s="1">
        <v>44886</v>
      </c>
      <c r="J539" t="s">
        <v>34</v>
      </c>
      <c r="K539">
        <v>1</v>
      </c>
      <c r="L539">
        <v>0.1111111111111111</v>
      </c>
      <c r="O539" t="s">
        <v>30</v>
      </c>
      <c r="P539">
        <v>2022</v>
      </c>
      <c r="Q539">
        <v>59.736843933333297</v>
      </c>
      <c r="R539">
        <v>280.20814120479122</v>
      </c>
      <c r="S539">
        <v>31.134237911643467</v>
      </c>
      <c r="T539">
        <f t="shared" si="16"/>
        <v>31.134237911643467</v>
      </c>
      <c r="U539" s="2">
        <f>IF(C539="WMPC TECH MANAGEMENT OFFICE - LG Contracts (Innovation Implementation)",0,-T539*Distribution!$B$2)</f>
        <v>-1.6034132524496385</v>
      </c>
      <c r="V539" s="2">
        <f>IF(C539="WMPC TECH MANAGEMENT OFFICE - LG Contracts (Innovation Implementation)",0,-SUM(T539:U539)*Distribution!$B$1)</f>
        <v>-0.5699449159224409</v>
      </c>
      <c r="W539" s="2">
        <f t="shared" si="17"/>
        <v>28.960879743271388</v>
      </c>
    </row>
    <row r="540" spans="1:23" x14ac:dyDescent="0.25">
      <c r="A540">
        <v>3680</v>
      </c>
      <c r="B540" t="s">
        <v>66</v>
      </c>
      <c r="C540" t="s">
        <v>24</v>
      </c>
      <c r="D540" t="s">
        <v>67</v>
      </c>
      <c r="E540" t="s">
        <v>68</v>
      </c>
      <c r="F540" t="s">
        <v>69</v>
      </c>
      <c r="G540" t="s">
        <v>27</v>
      </c>
      <c r="H540" t="s">
        <v>40</v>
      </c>
      <c r="I540" s="1">
        <v>44889</v>
      </c>
      <c r="J540" t="s">
        <v>29</v>
      </c>
      <c r="K540">
        <v>1</v>
      </c>
      <c r="L540">
        <v>0.1111111111111111</v>
      </c>
      <c r="O540" t="s">
        <v>30</v>
      </c>
      <c r="P540">
        <v>2022</v>
      </c>
      <c r="Q540">
        <v>59.736843933333297</v>
      </c>
      <c r="R540">
        <v>280.20814120479122</v>
      </c>
      <c r="S540">
        <v>31.134237911643467</v>
      </c>
      <c r="T540">
        <f t="shared" si="16"/>
        <v>31.134237911643467</v>
      </c>
      <c r="U540" s="2">
        <f>IF(C540="WMPC TECH MANAGEMENT OFFICE - LG Contracts (Innovation Implementation)",0,-T540*Distribution!$B$2)</f>
        <v>-1.6034132524496385</v>
      </c>
      <c r="V540" s="2">
        <f>IF(C540="WMPC TECH MANAGEMENT OFFICE - LG Contracts (Innovation Implementation)",0,-SUM(T540:U540)*Distribution!$B$1)</f>
        <v>-0.5699449159224409</v>
      </c>
      <c r="W540" s="2">
        <f t="shared" si="17"/>
        <v>28.960879743271388</v>
      </c>
    </row>
    <row r="541" spans="1:23" x14ac:dyDescent="0.25">
      <c r="A541">
        <v>3680</v>
      </c>
      <c r="B541" t="s">
        <v>66</v>
      </c>
      <c r="C541" t="s">
        <v>24</v>
      </c>
      <c r="D541" t="s">
        <v>67</v>
      </c>
      <c r="E541" t="s">
        <v>68</v>
      </c>
      <c r="F541" t="s">
        <v>69</v>
      </c>
      <c r="G541" t="s">
        <v>27</v>
      </c>
      <c r="H541" t="s">
        <v>40</v>
      </c>
      <c r="I541" s="1">
        <v>44888</v>
      </c>
      <c r="J541" t="s">
        <v>32</v>
      </c>
      <c r="K541">
        <v>1</v>
      </c>
      <c r="L541">
        <v>0.1111111111111111</v>
      </c>
      <c r="O541" t="s">
        <v>30</v>
      </c>
      <c r="P541">
        <v>2022</v>
      </c>
      <c r="Q541">
        <v>59.736843933333297</v>
      </c>
      <c r="R541">
        <v>280.20814120479122</v>
      </c>
      <c r="S541">
        <v>31.134237911643467</v>
      </c>
      <c r="T541">
        <f t="shared" si="16"/>
        <v>31.134237911643467</v>
      </c>
      <c r="U541" s="2">
        <f>IF(C541="WMPC TECH MANAGEMENT OFFICE - LG Contracts (Innovation Implementation)",0,-T541*Distribution!$B$2)</f>
        <v>-1.6034132524496385</v>
      </c>
      <c r="V541" s="2">
        <f>IF(C541="WMPC TECH MANAGEMENT OFFICE - LG Contracts (Innovation Implementation)",0,-SUM(T541:U541)*Distribution!$B$1)</f>
        <v>-0.5699449159224409</v>
      </c>
      <c r="W541" s="2">
        <f t="shared" si="17"/>
        <v>28.960879743271388</v>
      </c>
    </row>
    <row r="542" spans="1:23" x14ac:dyDescent="0.25">
      <c r="A542">
        <v>3680</v>
      </c>
      <c r="B542" t="s">
        <v>66</v>
      </c>
      <c r="C542" t="s">
        <v>24</v>
      </c>
      <c r="D542" t="s">
        <v>67</v>
      </c>
      <c r="E542" t="s">
        <v>68</v>
      </c>
      <c r="F542" t="s">
        <v>69</v>
      </c>
      <c r="G542" t="s">
        <v>27</v>
      </c>
      <c r="H542" t="s">
        <v>40</v>
      </c>
      <c r="I542" s="1">
        <v>44887</v>
      </c>
      <c r="J542" t="s">
        <v>31</v>
      </c>
      <c r="K542">
        <v>1</v>
      </c>
      <c r="L542">
        <v>0.1111111111111111</v>
      </c>
      <c r="O542" t="s">
        <v>30</v>
      </c>
      <c r="P542">
        <v>2022</v>
      </c>
      <c r="Q542">
        <v>59.736843933333297</v>
      </c>
      <c r="R542">
        <v>280.20814120479122</v>
      </c>
      <c r="S542">
        <v>31.134237911643467</v>
      </c>
      <c r="T542">
        <f t="shared" si="16"/>
        <v>31.134237911643467</v>
      </c>
      <c r="U542" s="2">
        <f>IF(C542="WMPC TECH MANAGEMENT OFFICE - LG Contracts (Innovation Implementation)",0,-T542*Distribution!$B$2)</f>
        <v>-1.6034132524496385</v>
      </c>
      <c r="V542" s="2">
        <f>IF(C542="WMPC TECH MANAGEMENT OFFICE - LG Contracts (Innovation Implementation)",0,-SUM(T542:U542)*Distribution!$B$1)</f>
        <v>-0.5699449159224409</v>
      </c>
      <c r="W542" s="2">
        <f t="shared" si="17"/>
        <v>28.960879743271388</v>
      </c>
    </row>
    <row r="543" spans="1:23" x14ac:dyDescent="0.25">
      <c r="A543">
        <v>3680</v>
      </c>
      <c r="B543" t="s">
        <v>66</v>
      </c>
      <c r="C543" t="s">
        <v>24</v>
      </c>
      <c r="D543" t="s">
        <v>67</v>
      </c>
      <c r="E543" t="s">
        <v>68</v>
      </c>
      <c r="F543" t="s">
        <v>69</v>
      </c>
      <c r="G543" t="s">
        <v>27</v>
      </c>
      <c r="H543" t="s">
        <v>40</v>
      </c>
      <c r="I543" s="1">
        <v>44893</v>
      </c>
      <c r="J543" t="s">
        <v>34</v>
      </c>
      <c r="K543">
        <v>1</v>
      </c>
      <c r="L543">
        <v>0.1111111111111111</v>
      </c>
      <c r="O543" t="s">
        <v>30</v>
      </c>
      <c r="P543">
        <v>2022</v>
      </c>
      <c r="Q543">
        <v>59.736843933333297</v>
      </c>
      <c r="R543">
        <v>280.20814120479122</v>
      </c>
      <c r="S543">
        <v>31.134237911643467</v>
      </c>
      <c r="T543">
        <f t="shared" si="16"/>
        <v>31.134237911643467</v>
      </c>
      <c r="U543" s="2">
        <f>IF(C543="WMPC TECH MANAGEMENT OFFICE - LG Contracts (Innovation Implementation)",0,-T543*Distribution!$B$2)</f>
        <v>-1.6034132524496385</v>
      </c>
      <c r="V543" s="2">
        <f>IF(C543="WMPC TECH MANAGEMENT OFFICE - LG Contracts (Innovation Implementation)",0,-SUM(T543:U543)*Distribution!$B$1)</f>
        <v>-0.5699449159224409</v>
      </c>
      <c r="W543" s="2">
        <f t="shared" si="17"/>
        <v>28.960879743271388</v>
      </c>
    </row>
    <row r="544" spans="1:23" x14ac:dyDescent="0.25">
      <c r="A544">
        <v>3680</v>
      </c>
      <c r="B544" t="s">
        <v>66</v>
      </c>
      <c r="C544" t="s">
        <v>24</v>
      </c>
      <c r="D544" t="s">
        <v>67</v>
      </c>
      <c r="E544" t="s">
        <v>68</v>
      </c>
      <c r="F544" t="s">
        <v>69</v>
      </c>
      <c r="G544" t="s">
        <v>27</v>
      </c>
      <c r="H544" t="s">
        <v>40</v>
      </c>
      <c r="I544" s="1">
        <v>44894</v>
      </c>
      <c r="J544" t="s">
        <v>31</v>
      </c>
      <c r="K544">
        <v>1</v>
      </c>
      <c r="L544">
        <v>0.1111111111111111</v>
      </c>
      <c r="O544" t="s">
        <v>30</v>
      </c>
      <c r="P544">
        <v>2022</v>
      </c>
      <c r="Q544">
        <v>59.736843933333297</v>
      </c>
      <c r="R544">
        <v>280.20814120479122</v>
      </c>
      <c r="S544">
        <v>31.134237911643467</v>
      </c>
      <c r="T544">
        <f t="shared" si="16"/>
        <v>31.134237911643467</v>
      </c>
      <c r="U544" s="2">
        <f>IF(C544="WMPC TECH MANAGEMENT OFFICE - LG Contracts (Innovation Implementation)",0,-T544*Distribution!$B$2)</f>
        <v>-1.6034132524496385</v>
      </c>
      <c r="V544" s="2">
        <f>IF(C544="WMPC TECH MANAGEMENT OFFICE - LG Contracts (Innovation Implementation)",0,-SUM(T544:U544)*Distribution!$B$1)</f>
        <v>-0.5699449159224409</v>
      </c>
      <c r="W544" s="2">
        <f t="shared" si="17"/>
        <v>28.960879743271388</v>
      </c>
    </row>
    <row r="545" spans="1:23" x14ac:dyDescent="0.25">
      <c r="A545">
        <v>3680</v>
      </c>
      <c r="B545" t="s">
        <v>66</v>
      </c>
      <c r="C545" t="s">
        <v>24</v>
      </c>
      <c r="D545" t="s">
        <v>67</v>
      </c>
      <c r="E545" t="s">
        <v>68</v>
      </c>
      <c r="F545" t="s">
        <v>69</v>
      </c>
      <c r="G545" t="s">
        <v>27</v>
      </c>
      <c r="H545" t="s">
        <v>40</v>
      </c>
      <c r="I545" s="1">
        <v>44895</v>
      </c>
      <c r="J545" t="s">
        <v>32</v>
      </c>
      <c r="K545">
        <v>1</v>
      </c>
      <c r="L545">
        <v>0.1111111111111111</v>
      </c>
      <c r="O545" t="s">
        <v>30</v>
      </c>
      <c r="P545">
        <v>2022</v>
      </c>
      <c r="Q545">
        <v>59.736843933333297</v>
      </c>
      <c r="R545">
        <v>280.20814120479122</v>
      </c>
      <c r="S545">
        <v>31.134237911643467</v>
      </c>
      <c r="T545">
        <f t="shared" si="16"/>
        <v>31.134237911643467</v>
      </c>
      <c r="U545" s="2">
        <f>IF(C545="WMPC TECH MANAGEMENT OFFICE - LG Contracts (Innovation Implementation)",0,-T545*Distribution!$B$2)</f>
        <v>-1.6034132524496385</v>
      </c>
      <c r="V545" s="2">
        <f>IF(C545="WMPC TECH MANAGEMENT OFFICE - LG Contracts (Innovation Implementation)",0,-SUM(T545:U545)*Distribution!$B$1)</f>
        <v>-0.5699449159224409</v>
      </c>
      <c r="W545" s="2">
        <f t="shared" si="17"/>
        <v>28.960879743271388</v>
      </c>
    </row>
    <row r="546" spans="1:23" x14ac:dyDescent="0.25">
      <c r="A546">
        <v>3680</v>
      </c>
      <c r="B546" t="s">
        <v>66</v>
      </c>
      <c r="C546" t="s">
        <v>24</v>
      </c>
      <c r="D546" t="s">
        <v>67</v>
      </c>
      <c r="E546" t="s">
        <v>70</v>
      </c>
      <c r="F546" t="s">
        <v>71</v>
      </c>
      <c r="G546" t="s">
        <v>27</v>
      </c>
      <c r="H546" t="s">
        <v>40</v>
      </c>
      <c r="I546" s="1">
        <v>44869</v>
      </c>
      <c r="J546" t="s">
        <v>33</v>
      </c>
      <c r="K546">
        <v>4</v>
      </c>
      <c r="L546">
        <v>0.44444444444444442</v>
      </c>
      <c r="O546" t="s">
        <v>30</v>
      </c>
      <c r="P546">
        <v>2022</v>
      </c>
      <c r="Q546">
        <v>59.736843933333297</v>
      </c>
      <c r="R546">
        <v>246.58316426021631</v>
      </c>
      <c r="S546">
        <v>27.398129362246255</v>
      </c>
      <c r="T546">
        <f t="shared" si="16"/>
        <v>109.59251744898502</v>
      </c>
      <c r="U546" s="2">
        <f>IF(C546="WMPC TECH MANAGEMENT OFFICE - LG Contracts (Innovation Implementation)",0,-T546*Distribution!$B$2)</f>
        <v>-5.6440146486227283</v>
      </c>
      <c r="V546" s="2">
        <f>IF(C546="WMPC TECH MANAGEMENT OFFICE - LG Contracts (Innovation Implementation)",0,-SUM(T546:U546)*Distribution!$B$1)</f>
        <v>-2.0062061040469925</v>
      </c>
      <c r="W546" s="2">
        <f t="shared" si="17"/>
        <v>101.9422966963153</v>
      </c>
    </row>
    <row r="547" spans="1:23" x14ac:dyDescent="0.25">
      <c r="A547">
        <v>3680</v>
      </c>
      <c r="B547" t="s">
        <v>66</v>
      </c>
      <c r="C547" t="s">
        <v>24</v>
      </c>
      <c r="D547" t="s">
        <v>67</v>
      </c>
      <c r="E547" t="s">
        <v>70</v>
      </c>
      <c r="F547" t="s">
        <v>71</v>
      </c>
      <c r="G547" t="s">
        <v>27</v>
      </c>
      <c r="H547" t="s">
        <v>40</v>
      </c>
      <c r="I547" s="1">
        <v>44867</v>
      </c>
      <c r="J547" t="s">
        <v>32</v>
      </c>
      <c r="K547">
        <v>4</v>
      </c>
      <c r="L547">
        <v>0.44444444444444442</v>
      </c>
      <c r="O547" t="s">
        <v>30</v>
      </c>
      <c r="P547">
        <v>2022</v>
      </c>
      <c r="Q547">
        <v>59.736843933333297</v>
      </c>
      <c r="R547">
        <v>246.58316426021631</v>
      </c>
      <c r="S547">
        <v>27.398129362246255</v>
      </c>
      <c r="T547">
        <f t="shared" si="16"/>
        <v>109.59251744898502</v>
      </c>
      <c r="U547" s="2">
        <f>IF(C547="WMPC TECH MANAGEMENT OFFICE - LG Contracts (Innovation Implementation)",0,-T547*Distribution!$B$2)</f>
        <v>-5.6440146486227283</v>
      </c>
      <c r="V547" s="2">
        <f>IF(C547="WMPC TECH MANAGEMENT OFFICE - LG Contracts (Innovation Implementation)",0,-SUM(T547:U547)*Distribution!$B$1)</f>
        <v>-2.0062061040469925</v>
      </c>
      <c r="W547" s="2">
        <f t="shared" si="17"/>
        <v>101.9422966963153</v>
      </c>
    </row>
    <row r="548" spans="1:23" x14ac:dyDescent="0.25">
      <c r="A548">
        <v>3680</v>
      </c>
      <c r="B548" t="s">
        <v>66</v>
      </c>
      <c r="C548" t="s">
        <v>24</v>
      </c>
      <c r="D548" t="s">
        <v>67</v>
      </c>
      <c r="E548" t="s">
        <v>70</v>
      </c>
      <c r="F548" t="s">
        <v>71</v>
      </c>
      <c r="G548" t="s">
        <v>27</v>
      </c>
      <c r="H548" t="s">
        <v>40</v>
      </c>
      <c r="I548" s="1">
        <v>44868</v>
      </c>
      <c r="J548" t="s">
        <v>29</v>
      </c>
      <c r="K548">
        <v>4</v>
      </c>
      <c r="L548">
        <v>0.44444444444444442</v>
      </c>
      <c r="O548" t="s">
        <v>30</v>
      </c>
      <c r="P548">
        <v>2022</v>
      </c>
      <c r="Q548">
        <v>59.736843933333297</v>
      </c>
      <c r="R548">
        <v>246.58316426021631</v>
      </c>
      <c r="S548">
        <v>27.398129362246255</v>
      </c>
      <c r="T548">
        <f t="shared" si="16"/>
        <v>109.59251744898502</v>
      </c>
      <c r="U548" s="2">
        <f>IF(C548="WMPC TECH MANAGEMENT OFFICE - LG Contracts (Innovation Implementation)",0,-T548*Distribution!$B$2)</f>
        <v>-5.6440146486227283</v>
      </c>
      <c r="V548" s="2">
        <f>IF(C548="WMPC TECH MANAGEMENT OFFICE - LG Contracts (Innovation Implementation)",0,-SUM(T548:U548)*Distribution!$B$1)</f>
        <v>-2.0062061040469925</v>
      </c>
      <c r="W548" s="2">
        <f t="shared" si="17"/>
        <v>101.9422966963153</v>
      </c>
    </row>
    <row r="549" spans="1:23" x14ac:dyDescent="0.25">
      <c r="A549">
        <v>3680</v>
      </c>
      <c r="B549" t="s">
        <v>66</v>
      </c>
      <c r="C549" t="s">
        <v>24</v>
      </c>
      <c r="D549" t="s">
        <v>67</v>
      </c>
      <c r="E549" t="s">
        <v>70</v>
      </c>
      <c r="F549" t="s">
        <v>71</v>
      </c>
      <c r="G549" t="s">
        <v>27</v>
      </c>
      <c r="H549" t="s">
        <v>40</v>
      </c>
      <c r="I549" s="1">
        <v>44872</v>
      </c>
      <c r="J549" t="s">
        <v>34</v>
      </c>
      <c r="K549">
        <v>4</v>
      </c>
      <c r="L549">
        <v>0.44444444444444442</v>
      </c>
      <c r="O549" t="s">
        <v>30</v>
      </c>
      <c r="P549">
        <v>2022</v>
      </c>
      <c r="Q549">
        <v>59.736843933333297</v>
      </c>
      <c r="R549">
        <v>246.58316426021631</v>
      </c>
      <c r="S549">
        <v>27.398129362246255</v>
      </c>
      <c r="T549">
        <f t="shared" si="16"/>
        <v>109.59251744898502</v>
      </c>
      <c r="U549" s="2">
        <f>IF(C549="WMPC TECH MANAGEMENT OFFICE - LG Contracts (Innovation Implementation)",0,-T549*Distribution!$B$2)</f>
        <v>-5.6440146486227283</v>
      </c>
      <c r="V549" s="2">
        <f>IF(C549="WMPC TECH MANAGEMENT OFFICE - LG Contracts (Innovation Implementation)",0,-SUM(T549:U549)*Distribution!$B$1)</f>
        <v>-2.0062061040469925</v>
      </c>
      <c r="W549" s="2">
        <f t="shared" si="17"/>
        <v>101.9422966963153</v>
      </c>
    </row>
    <row r="550" spans="1:23" x14ac:dyDescent="0.25">
      <c r="A550">
        <v>3680</v>
      </c>
      <c r="B550" t="s">
        <v>66</v>
      </c>
      <c r="C550" t="s">
        <v>24</v>
      </c>
      <c r="D550" t="s">
        <v>67</v>
      </c>
      <c r="E550" t="s">
        <v>70</v>
      </c>
      <c r="F550" t="s">
        <v>71</v>
      </c>
      <c r="G550" t="s">
        <v>27</v>
      </c>
      <c r="H550" t="s">
        <v>40</v>
      </c>
      <c r="I550" s="1">
        <v>44875</v>
      </c>
      <c r="J550" t="s">
        <v>29</v>
      </c>
      <c r="K550">
        <v>4</v>
      </c>
      <c r="L550">
        <v>0.44444444444444442</v>
      </c>
      <c r="O550" t="s">
        <v>30</v>
      </c>
      <c r="P550">
        <v>2022</v>
      </c>
      <c r="Q550">
        <v>59.736843933333297</v>
      </c>
      <c r="R550">
        <v>246.58316426021631</v>
      </c>
      <c r="S550">
        <v>27.398129362246255</v>
      </c>
      <c r="T550">
        <f t="shared" si="16"/>
        <v>109.59251744898502</v>
      </c>
      <c r="U550" s="2">
        <f>IF(C550="WMPC TECH MANAGEMENT OFFICE - LG Contracts (Innovation Implementation)",0,-T550*Distribution!$B$2)</f>
        <v>-5.6440146486227283</v>
      </c>
      <c r="V550" s="2">
        <f>IF(C550="WMPC TECH MANAGEMENT OFFICE - LG Contracts (Innovation Implementation)",0,-SUM(T550:U550)*Distribution!$B$1)</f>
        <v>-2.0062061040469925</v>
      </c>
      <c r="W550" s="2">
        <f t="shared" si="17"/>
        <v>101.9422966963153</v>
      </c>
    </row>
    <row r="551" spans="1:23" x14ac:dyDescent="0.25">
      <c r="A551">
        <v>3680</v>
      </c>
      <c r="B551" t="s">
        <v>66</v>
      </c>
      <c r="C551" t="s">
        <v>24</v>
      </c>
      <c r="D551" t="s">
        <v>67</v>
      </c>
      <c r="E551" t="s">
        <v>70</v>
      </c>
      <c r="F551" t="s">
        <v>71</v>
      </c>
      <c r="G551" t="s">
        <v>27</v>
      </c>
      <c r="H551" t="s">
        <v>40</v>
      </c>
      <c r="I551" s="1">
        <v>44874</v>
      </c>
      <c r="J551" t="s">
        <v>32</v>
      </c>
      <c r="K551">
        <v>4</v>
      </c>
      <c r="L551">
        <v>0.44444444444444442</v>
      </c>
      <c r="O551" t="s">
        <v>30</v>
      </c>
      <c r="P551">
        <v>2022</v>
      </c>
      <c r="Q551">
        <v>59.736843933333297</v>
      </c>
      <c r="R551">
        <v>246.58316426021631</v>
      </c>
      <c r="S551">
        <v>27.398129362246255</v>
      </c>
      <c r="T551">
        <f t="shared" si="16"/>
        <v>109.59251744898502</v>
      </c>
      <c r="U551" s="2">
        <f>IF(C551="WMPC TECH MANAGEMENT OFFICE - LG Contracts (Innovation Implementation)",0,-T551*Distribution!$B$2)</f>
        <v>-5.6440146486227283</v>
      </c>
      <c r="V551" s="2">
        <f>IF(C551="WMPC TECH MANAGEMENT OFFICE - LG Contracts (Innovation Implementation)",0,-SUM(T551:U551)*Distribution!$B$1)</f>
        <v>-2.0062061040469925</v>
      </c>
      <c r="W551" s="2">
        <f t="shared" si="17"/>
        <v>101.9422966963153</v>
      </c>
    </row>
    <row r="552" spans="1:23" x14ac:dyDescent="0.25">
      <c r="A552">
        <v>3680</v>
      </c>
      <c r="B552" t="s">
        <v>66</v>
      </c>
      <c r="C552" t="s">
        <v>24</v>
      </c>
      <c r="D552" t="s">
        <v>67</v>
      </c>
      <c r="E552" t="s">
        <v>70</v>
      </c>
      <c r="F552" t="s">
        <v>71</v>
      </c>
      <c r="G552" t="s">
        <v>27</v>
      </c>
      <c r="H552" t="s">
        <v>40</v>
      </c>
      <c r="I552" s="1">
        <v>44873</v>
      </c>
      <c r="J552" t="s">
        <v>31</v>
      </c>
      <c r="K552">
        <v>4</v>
      </c>
      <c r="L552">
        <v>0.44444444444444442</v>
      </c>
      <c r="O552" t="s">
        <v>30</v>
      </c>
      <c r="P552">
        <v>2022</v>
      </c>
      <c r="Q552">
        <v>59.736843933333297</v>
      </c>
      <c r="R552">
        <v>246.58316426021631</v>
      </c>
      <c r="S552">
        <v>27.398129362246255</v>
      </c>
      <c r="T552">
        <f t="shared" si="16"/>
        <v>109.59251744898502</v>
      </c>
      <c r="U552" s="2">
        <f>IF(C552="WMPC TECH MANAGEMENT OFFICE - LG Contracts (Innovation Implementation)",0,-T552*Distribution!$B$2)</f>
        <v>-5.6440146486227283</v>
      </c>
      <c r="V552" s="2">
        <f>IF(C552="WMPC TECH MANAGEMENT OFFICE - LG Contracts (Innovation Implementation)",0,-SUM(T552:U552)*Distribution!$B$1)</f>
        <v>-2.0062061040469925</v>
      </c>
      <c r="W552" s="2">
        <f t="shared" si="17"/>
        <v>101.9422966963153</v>
      </c>
    </row>
    <row r="553" spans="1:23" x14ac:dyDescent="0.25">
      <c r="A553">
        <v>3680</v>
      </c>
      <c r="B553" t="s">
        <v>66</v>
      </c>
      <c r="C553" t="s">
        <v>24</v>
      </c>
      <c r="D553" t="s">
        <v>67</v>
      </c>
      <c r="E553" t="s">
        <v>70</v>
      </c>
      <c r="F553" t="s">
        <v>71</v>
      </c>
      <c r="G553" t="s">
        <v>27</v>
      </c>
      <c r="H553" t="s">
        <v>40</v>
      </c>
      <c r="I553" s="1">
        <v>44876</v>
      </c>
      <c r="J553" t="s">
        <v>33</v>
      </c>
      <c r="K553">
        <v>4</v>
      </c>
      <c r="L553">
        <v>0.44444444444444442</v>
      </c>
      <c r="O553" t="s">
        <v>30</v>
      </c>
      <c r="P553">
        <v>2022</v>
      </c>
      <c r="Q553">
        <v>59.736843933333297</v>
      </c>
      <c r="R553">
        <v>246.58316426021631</v>
      </c>
      <c r="S553">
        <v>27.398129362246255</v>
      </c>
      <c r="T553">
        <f t="shared" si="16"/>
        <v>109.59251744898502</v>
      </c>
      <c r="U553" s="2">
        <f>IF(C553="WMPC TECH MANAGEMENT OFFICE - LG Contracts (Innovation Implementation)",0,-T553*Distribution!$B$2)</f>
        <v>-5.6440146486227283</v>
      </c>
      <c r="V553" s="2">
        <f>IF(C553="WMPC TECH MANAGEMENT OFFICE - LG Contracts (Innovation Implementation)",0,-SUM(T553:U553)*Distribution!$B$1)</f>
        <v>-2.0062061040469925</v>
      </c>
      <c r="W553" s="2">
        <f t="shared" si="17"/>
        <v>101.9422966963153</v>
      </c>
    </row>
    <row r="554" spans="1:23" x14ac:dyDescent="0.25">
      <c r="A554">
        <v>3680</v>
      </c>
      <c r="B554" t="s">
        <v>66</v>
      </c>
      <c r="C554" t="s">
        <v>24</v>
      </c>
      <c r="D554" t="s">
        <v>67</v>
      </c>
      <c r="E554" t="s">
        <v>70</v>
      </c>
      <c r="F554" t="s">
        <v>71</v>
      </c>
      <c r="G554" t="s">
        <v>27</v>
      </c>
      <c r="H554" t="s">
        <v>40</v>
      </c>
      <c r="I554" s="1">
        <v>44879</v>
      </c>
      <c r="J554" t="s">
        <v>34</v>
      </c>
      <c r="K554">
        <v>4</v>
      </c>
      <c r="L554">
        <v>0.44444444444444442</v>
      </c>
      <c r="O554" t="s">
        <v>30</v>
      </c>
      <c r="P554">
        <v>2022</v>
      </c>
      <c r="Q554">
        <v>59.736843933333297</v>
      </c>
      <c r="R554">
        <v>246.58316426021631</v>
      </c>
      <c r="S554">
        <v>27.398129362246255</v>
      </c>
      <c r="T554">
        <f t="shared" si="16"/>
        <v>109.59251744898502</v>
      </c>
      <c r="U554" s="2">
        <f>IF(C554="WMPC TECH MANAGEMENT OFFICE - LG Contracts (Innovation Implementation)",0,-T554*Distribution!$B$2)</f>
        <v>-5.6440146486227283</v>
      </c>
      <c r="V554" s="2">
        <f>IF(C554="WMPC TECH MANAGEMENT OFFICE - LG Contracts (Innovation Implementation)",0,-SUM(T554:U554)*Distribution!$B$1)</f>
        <v>-2.0062061040469925</v>
      </c>
      <c r="W554" s="2">
        <f t="shared" si="17"/>
        <v>101.9422966963153</v>
      </c>
    </row>
    <row r="555" spans="1:23" x14ac:dyDescent="0.25">
      <c r="A555">
        <v>3680</v>
      </c>
      <c r="B555" t="s">
        <v>66</v>
      </c>
      <c r="C555" t="s">
        <v>24</v>
      </c>
      <c r="D555" t="s">
        <v>67</v>
      </c>
      <c r="E555" t="s">
        <v>70</v>
      </c>
      <c r="F555" t="s">
        <v>71</v>
      </c>
      <c r="G555" t="s">
        <v>27</v>
      </c>
      <c r="H555" t="s">
        <v>40</v>
      </c>
      <c r="I555" s="1">
        <v>44882</v>
      </c>
      <c r="J555" t="s">
        <v>29</v>
      </c>
      <c r="K555">
        <v>4</v>
      </c>
      <c r="L555">
        <v>0.44444444444444442</v>
      </c>
      <c r="O555" t="s">
        <v>30</v>
      </c>
      <c r="P555">
        <v>2022</v>
      </c>
      <c r="Q555">
        <v>59.736843933333297</v>
      </c>
      <c r="R555">
        <v>246.58316426021631</v>
      </c>
      <c r="S555">
        <v>27.398129362246255</v>
      </c>
      <c r="T555">
        <f t="shared" si="16"/>
        <v>109.59251744898502</v>
      </c>
      <c r="U555" s="2">
        <f>IF(C555="WMPC TECH MANAGEMENT OFFICE - LG Contracts (Innovation Implementation)",0,-T555*Distribution!$B$2)</f>
        <v>-5.6440146486227283</v>
      </c>
      <c r="V555" s="2">
        <f>IF(C555="WMPC TECH MANAGEMENT OFFICE - LG Contracts (Innovation Implementation)",0,-SUM(T555:U555)*Distribution!$B$1)</f>
        <v>-2.0062061040469925</v>
      </c>
      <c r="W555" s="2">
        <f t="shared" si="17"/>
        <v>101.9422966963153</v>
      </c>
    </row>
    <row r="556" spans="1:23" x14ac:dyDescent="0.25">
      <c r="A556">
        <v>3680</v>
      </c>
      <c r="B556" t="s">
        <v>66</v>
      </c>
      <c r="C556" t="s">
        <v>24</v>
      </c>
      <c r="D556" t="s">
        <v>67</v>
      </c>
      <c r="E556" t="s">
        <v>70</v>
      </c>
      <c r="F556" t="s">
        <v>71</v>
      </c>
      <c r="G556" t="s">
        <v>27</v>
      </c>
      <c r="H556" t="s">
        <v>40</v>
      </c>
      <c r="I556" s="1">
        <v>44883</v>
      </c>
      <c r="J556" t="s">
        <v>33</v>
      </c>
      <c r="K556">
        <v>4</v>
      </c>
      <c r="L556">
        <v>0.44444444444444442</v>
      </c>
      <c r="O556" t="s">
        <v>30</v>
      </c>
      <c r="P556">
        <v>2022</v>
      </c>
      <c r="Q556">
        <v>59.736843933333297</v>
      </c>
      <c r="R556">
        <v>246.58316426021631</v>
      </c>
      <c r="S556">
        <v>27.398129362246255</v>
      </c>
      <c r="T556">
        <f t="shared" si="16"/>
        <v>109.59251744898502</v>
      </c>
      <c r="U556" s="2">
        <f>IF(C556="WMPC TECH MANAGEMENT OFFICE - LG Contracts (Innovation Implementation)",0,-T556*Distribution!$B$2)</f>
        <v>-5.6440146486227283</v>
      </c>
      <c r="V556" s="2">
        <f>IF(C556="WMPC TECH MANAGEMENT OFFICE - LG Contracts (Innovation Implementation)",0,-SUM(T556:U556)*Distribution!$B$1)</f>
        <v>-2.0062061040469925</v>
      </c>
      <c r="W556" s="2">
        <f t="shared" si="17"/>
        <v>101.9422966963153</v>
      </c>
    </row>
    <row r="557" spans="1:23" x14ac:dyDescent="0.25">
      <c r="A557">
        <v>3680</v>
      </c>
      <c r="B557" t="s">
        <v>66</v>
      </c>
      <c r="C557" t="s">
        <v>24</v>
      </c>
      <c r="D557" t="s">
        <v>67</v>
      </c>
      <c r="E557" t="s">
        <v>70</v>
      </c>
      <c r="F557" t="s">
        <v>71</v>
      </c>
      <c r="G557" t="s">
        <v>27</v>
      </c>
      <c r="H557" t="s">
        <v>40</v>
      </c>
      <c r="I557" s="1">
        <v>44881</v>
      </c>
      <c r="J557" t="s">
        <v>32</v>
      </c>
      <c r="K557">
        <v>4</v>
      </c>
      <c r="L557">
        <v>0.44444444444444442</v>
      </c>
      <c r="O557" t="s">
        <v>30</v>
      </c>
      <c r="P557">
        <v>2022</v>
      </c>
      <c r="Q557">
        <v>59.736843933333297</v>
      </c>
      <c r="R557">
        <v>246.58316426021631</v>
      </c>
      <c r="S557">
        <v>27.398129362246255</v>
      </c>
      <c r="T557">
        <f t="shared" si="16"/>
        <v>109.59251744898502</v>
      </c>
      <c r="U557" s="2">
        <f>IF(C557="WMPC TECH MANAGEMENT OFFICE - LG Contracts (Innovation Implementation)",0,-T557*Distribution!$B$2)</f>
        <v>-5.6440146486227283</v>
      </c>
      <c r="V557" s="2">
        <f>IF(C557="WMPC TECH MANAGEMENT OFFICE - LG Contracts (Innovation Implementation)",0,-SUM(T557:U557)*Distribution!$B$1)</f>
        <v>-2.0062061040469925</v>
      </c>
      <c r="W557" s="2">
        <f t="shared" si="17"/>
        <v>101.9422966963153</v>
      </c>
    </row>
    <row r="558" spans="1:23" x14ac:dyDescent="0.25">
      <c r="A558">
        <v>3680</v>
      </c>
      <c r="B558" t="s">
        <v>66</v>
      </c>
      <c r="C558" t="s">
        <v>24</v>
      </c>
      <c r="D558" t="s">
        <v>67</v>
      </c>
      <c r="E558" t="s">
        <v>70</v>
      </c>
      <c r="F558" t="s">
        <v>71</v>
      </c>
      <c r="G558" t="s">
        <v>27</v>
      </c>
      <c r="H558" t="s">
        <v>40</v>
      </c>
      <c r="I558" s="1">
        <v>44880</v>
      </c>
      <c r="J558" t="s">
        <v>31</v>
      </c>
      <c r="K558">
        <v>4</v>
      </c>
      <c r="L558">
        <v>0.44444444444444442</v>
      </c>
      <c r="O558" t="s">
        <v>30</v>
      </c>
      <c r="P558">
        <v>2022</v>
      </c>
      <c r="Q558">
        <v>59.736843933333297</v>
      </c>
      <c r="R558">
        <v>246.58316426021631</v>
      </c>
      <c r="S558">
        <v>27.398129362246255</v>
      </c>
      <c r="T558">
        <f t="shared" si="16"/>
        <v>109.59251744898502</v>
      </c>
      <c r="U558" s="2">
        <f>IF(C558="WMPC TECH MANAGEMENT OFFICE - LG Contracts (Innovation Implementation)",0,-T558*Distribution!$B$2)</f>
        <v>-5.6440146486227283</v>
      </c>
      <c r="V558" s="2">
        <f>IF(C558="WMPC TECH MANAGEMENT OFFICE - LG Contracts (Innovation Implementation)",0,-SUM(T558:U558)*Distribution!$B$1)</f>
        <v>-2.0062061040469925</v>
      </c>
      <c r="W558" s="2">
        <f t="shared" si="17"/>
        <v>101.9422966963153</v>
      </c>
    </row>
    <row r="559" spans="1:23" x14ac:dyDescent="0.25">
      <c r="A559">
        <v>3680</v>
      </c>
      <c r="B559" t="s">
        <v>66</v>
      </c>
      <c r="C559" t="s">
        <v>24</v>
      </c>
      <c r="D559" t="s">
        <v>67</v>
      </c>
      <c r="E559" t="s">
        <v>70</v>
      </c>
      <c r="F559" t="s">
        <v>71</v>
      </c>
      <c r="G559" t="s">
        <v>27</v>
      </c>
      <c r="H559" t="s">
        <v>40</v>
      </c>
      <c r="I559" s="1">
        <v>44889</v>
      </c>
      <c r="J559" t="s">
        <v>29</v>
      </c>
      <c r="K559">
        <v>4</v>
      </c>
      <c r="L559">
        <v>0.44444444444444442</v>
      </c>
      <c r="O559" t="s">
        <v>30</v>
      </c>
      <c r="P559">
        <v>2022</v>
      </c>
      <c r="Q559">
        <v>59.736843933333297</v>
      </c>
      <c r="R559">
        <v>246.58316426021631</v>
      </c>
      <c r="S559">
        <v>27.398129362246255</v>
      </c>
      <c r="T559">
        <f t="shared" si="16"/>
        <v>109.59251744898502</v>
      </c>
      <c r="U559" s="2">
        <f>IF(C559="WMPC TECH MANAGEMENT OFFICE - LG Contracts (Innovation Implementation)",0,-T559*Distribution!$B$2)</f>
        <v>-5.6440146486227283</v>
      </c>
      <c r="V559" s="2">
        <f>IF(C559="WMPC TECH MANAGEMENT OFFICE - LG Contracts (Innovation Implementation)",0,-SUM(T559:U559)*Distribution!$B$1)</f>
        <v>-2.0062061040469925</v>
      </c>
      <c r="W559" s="2">
        <f t="shared" si="17"/>
        <v>101.9422966963153</v>
      </c>
    </row>
    <row r="560" spans="1:23" x14ac:dyDescent="0.25">
      <c r="A560">
        <v>3680</v>
      </c>
      <c r="B560" t="s">
        <v>66</v>
      </c>
      <c r="C560" t="s">
        <v>24</v>
      </c>
      <c r="D560" t="s">
        <v>67</v>
      </c>
      <c r="E560" t="s">
        <v>70</v>
      </c>
      <c r="F560" t="s">
        <v>71</v>
      </c>
      <c r="G560" t="s">
        <v>27</v>
      </c>
      <c r="H560" t="s">
        <v>40</v>
      </c>
      <c r="I560" s="1">
        <v>44887</v>
      </c>
      <c r="J560" t="s">
        <v>31</v>
      </c>
      <c r="K560">
        <v>4</v>
      </c>
      <c r="L560">
        <v>0.44444444444444442</v>
      </c>
      <c r="O560" t="s">
        <v>30</v>
      </c>
      <c r="P560">
        <v>2022</v>
      </c>
      <c r="Q560">
        <v>59.736843933333297</v>
      </c>
      <c r="R560">
        <v>246.58316426021631</v>
      </c>
      <c r="S560">
        <v>27.398129362246255</v>
      </c>
      <c r="T560">
        <f t="shared" si="16"/>
        <v>109.59251744898502</v>
      </c>
      <c r="U560" s="2">
        <f>IF(C560="WMPC TECH MANAGEMENT OFFICE - LG Contracts (Innovation Implementation)",0,-T560*Distribution!$B$2)</f>
        <v>-5.6440146486227283</v>
      </c>
      <c r="V560" s="2">
        <f>IF(C560="WMPC TECH MANAGEMENT OFFICE - LG Contracts (Innovation Implementation)",0,-SUM(T560:U560)*Distribution!$B$1)</f>
        <v>-2.0062061040469925</v>
      </c>
      <c r="W560" s="2">
        <f t="shared" si="17"/>
        <v>101.9422966963153</v>
      </c>
    </row>
    <row r="561" spans="1:23" x14ac:dyDescent="0.25">
      <c r="A561">
        <v>3680</v>
      </c>
      <c r="B561" t="s">
        <v>66</v>
      </c>
      <c r="C561" t="s">
        <v>24</v>
      </c>
      <c r="D561" t="s">
        <v>67</v>
      </c>
      <c r="E561" t="s">
        <v>70</v>
      </c>
      <c r="F561" t="s">
        <v>71</v>
      </c>
      <c r="G561" t="s">
        <v>27</v>
      </c>
      <c r="H561" t="s">
        <v>40</v>
      </c>
      <c r="I561" s="1">
        <v>44890</v>
      </c>
      <c r="J561" t="s">
        <v>33</v>
      </c>
      <c r="K561">
        <v>4</v>
      </c>
      <c r="L561">
        <v>0.44444444444444442</v>
      </c>
      <c r="O561" t="s">
        <v>30</v>
      </c>
      <c r="P561">
        <v>2022</v>
      </c>
      <c r="Q561">
        <v>59.736843933333297</v>
      </c>
      <c r="R561">
        <v>246.58316426021631</v>
      </c>
      <c r="S561">
        <v>27.398129362246255</v>
      </c>
      <c r="T561">
        <f t="shared" si="16"/>
        <v>109.59251744898502</v>
      </c>
      <c r="U561" s="2">
        <f>IF(C561="WMPC TECH MANAGEMENT OFFICE - LG Contracts (Innovation Implementation)",0,-T561*Distribution!$B$2)</f>
        <v>-5.6440146486227283</v>
      </c>
      <c r="V561" s="2">
        <f>IF(C561="WMPC TECH MANAGEMENT OFFICE - LG Contracts (Innovation Implementation)",0,-SUM(T561:U561)*Distribution!$B$1)</f>
        <v>-2.0062061040469925</v>
      </c>
      <c r="W561" s="2">
        <f t="shared" si="17"/>
        <v>101.9422966963153</v>
      </c>
    </row>
    <row r="562" spans="1:23" x14ac:dyDescent="0.25">
      <c r="A562">
        <v>3680</v>
      </c>
      <c r="B562" t="s">
        <v>66</v>
      </c>
      <c r="C562" t="s">
        <v>24</v>
      </c>
      <c r="D562" t="s">
        <v>67</v>
      </c>
      <c r="E562" t="s">
        <v>70</v>
      </c>
      <c r="F562" t="s">
        <v>71</v>
      </c>
      <c r="G562" t="s">
        <v>27</v>
      </c>
      <c r="H562" t="s">
        <v>40</v>
      </c>
      <c r="I562" s="1">
        <v>44886</v>
      </c>
      <c r="J562" t="s">
        <v>34</v>
      </c>
      <c r="K562">
        <v>4</v>
      </c>
      <c r="L562">
        <v>0.44444444444444442</v>
      </c>
      <c r="O562" t="s">
        <v>30</v>
      </c>
      <c r="P562">
        <v>2022</v>
      </c>
      <c r="Q562">
        <v>59.736843933333297</v>
      </c>
      <c r="R562">
        <v>246.58316426021631</v>
      </c>
      <c r="S562">
        <v>27.398129362246255</v>
      </c>
      <c r="T562">
        <f t="shared" si="16"/>
        <v>109.59251744898502</v>
      </c>
      <c r="U562" s="2">
        <f>IF(C562="WMPC TECH MANAGEMENT OFFICE - LG Contracts (Innovation Implementation)",0,-T562*Distribution!$B$2)</f>
        <v>-5.6440146486227283</v>
      </c>
      <c r="V562" s="2">
        <f>IF(C562="WMPC TECH MANAGEMENT OFFICE - LG Contracts (Innovation Implementation)",0,-SUM(T562:U562)*Distribution!$B$1)</f>
        <v>-2.0062061040469925</v>
      </c>
      <c r="W562" s="2">
        <f t="shared" si="17"/>
        <v>101.9422966963153</v>
      </c>
    </row>
    <row r="563" spans="1:23" x14ac:dyDescent="0.25">
      <c r="A563">
        <v>3680</v>
      </c>
      <c r="B563" t="s">
        <v>66</v>
      </c>
      <c r="C563" t="s">
        <v>24</v>
      </c>
      <c r="D563" t="s">
        <v>67</v>
      </c>
      <c r="E563" t="s">
        <v>70</v>
      </c>
      <c r="F563" t="s">
        <v>71</v>
      </c>
      <c r="G563" t="s">
        <v>27</v>
      </c>
      <c r="H563" t="s">
        <v>40</v>
      </c>
      <c r="I563" s="1">
        <v>44888</v>
      </c>
      <c r="J563" t="s">
        <v>32</v>
      </c>
      <c r="K563">
        <v>4</v>
      </c>
      <c r="L563">
        <v>0.44444444444444442</v>
      </c>
      <c r="O563" t="s">
        <v>30</v>
      </c>
      <c r="P563">
        <v>2022</v>
      </c>
      <c r="Q563">
        <v>59.736843933333297</v>
      </c>
      <c r="R563">
        <v>246.58316426021631</v>
      </c>
      <c r="S563">
        <v>27.398129362246255</v>
      </c>
      <c r="T563">
        <f t="shared" si="16"/>
        <v>109.59251744898502</v>
      </c>
      <c r="U563" s="2">
        <f>IF(C563="WMPC TECH MANAGEMENT OFFICE - LG Contracts (Innovation Implementation)",0,-T563*Distribution!$B$2)</f>
        <v>-5.6440146486227283</v>
      </c>
      <c r="V563" s="2">
        <f>IF(C563="WMPC TECH MANAGEMENT OFFICE - LG Contracts (Innovation Implementation)",0,-SUM(T563:U563)*Distribution!$B$1)</f>
        <v>-2.0062061040469925</v>
      </c>
      <c r="W563" s="2">
        <f t="shared" si="17"/>
        <v>101.9422966963153</v>
      </c>
    </row>
    <row r="564" spans="1:23" x14ac:dyDescent="0.25">
      <c r="A564">
        <v>3680</v>
      </c>
      <c r="B564" t="s">
        <v>66</v>
      </c>
      <c r="C564" t="s">
        <v>24</v>
      </c>
      <c r="D564" t="s">
        <v>67</v>
      </c>
      <c r="E564" t="s">
        <v>70</v>
      </c>
      <c r="F564" t="s">
        <v>71</v>
      </c>
      <c r="G564" t="s">
        <v>27</v>
      </c>
      <c r="H564" t="s">
        <v>40</v>
      </c>
      <c r="I564" s="1">
        <v>44894</v>
      </c>
      <c r="J564" t="s">
        <v>31</v>
      </c>
      <c r="K564">
        <v>4</v>
      </c>
      <c r="L564">
        <v>0.44444444444444442</v>
      </c>
      <c r="O564" t="s">
        <v>30</v>
      </c>
      <c r="P564">
        <v>2022</v>
      </c>
      <c r="Q564">
        <v>59.736843933333297</v>
      </c>
      <c r="R564">
        <v>246.58316426021631</v>
      </c>
      <c r="S564">
        <v>27.398129362246255</v>
      </c>
      <c r="T564">
        <f t="shared" si="16"/>
        <v>109.59251744898502</v>
      </c>
      <c r="U564" s="2">
        <f>IF(C564="WMPC TECH MANAGEMENT OFFICE - LG Contracts (Innovation Implementation)",0,-T564*Distribution!$B$2)</f>
        <v>-5.6440146486227283</v>
      </c>
      <c r="V564" s="2">
        <f>IF(C564="WMPC TECH MANAGEMENT OFFICE - LG Contracts (Innovation Implementation)",0,-SUM(T564:U564)*Distribution!$B$1)</f>
        <v>-2.0062061040469925</v>
      </c>
      <c r="W564" s="2">
        <f t="shared" si="17"/>
        <v>101.9422966963153</v>
      </c>
    </row>
    <row r="565" spans="1:23" x14ac:dyDescent="0.25">
      <c r="A565">
        <v>3680</v>
      </c>
      <c r="B565" t="s">
        <v>66</v>
      </c>
      <c r="C565" t="s">
        <v>24</v>
      </c>
      <c r="D565" t="s">
        <v>67</v>
      </c>
      <c r="E565" t="s">
        <v>70</v>
      </c>
      <c r="F565" t="s">
        <v>71</v>
      </c>
      <c r="G565" t="s">
        <v>27</v>
      </c>
      <c r="H565" t="s">
        <v>40</v>
      </c>
      <c r="I565" s="1">
        <v>44893</v>
      </c>
      <c r="J565" t="s">
        <v>34</v>
      </c>
      <c r="K565">
        <v>4</v>
      </c>
      <c r="L565">
        <v>0.44444444444444442</v>
      </c>
      <c r="O565" t="s">
        <v>30</v>
      </c>
      <c r="P565">
        <v>2022</v>
      </c>
      <c r="Q565">
        <v>59.736843933333297</v>
      </c>
      <c r="R565">
        <v>246.58316426021631</v>
      </c>
      <c r="S565">
        <v>27.398129362246255</v>
      </c>
      <c r="T565">
        <f t="shared" si="16"/>
        <v>109.59251744898502</v>
      </c>
      <c r="U565" s="2">
        <f>IF(C565="WMPC TECH MANAGEMENT OFFICE - LG Contracts (Innovation Implementation)",0,-T565*Distribution!$B$2)</f>
        <v>-5.6440146486227283</v>
      </c>
      <c r="V565" s="2">
        <f>IF(C565="WMPC TECH MANAGEMENT OFFICE - LG Contracts (Innovation Implementation)",0,-SUM(T565:U565)*Distribution!$B$1)</f>
        <v>-2.0062061040469925</v>
      </c>
      <c r="W565" s="2">
        <f t="shared" si="17"/>
        <v>101.9422966963153</v>
      </c>
    </row>
    <row r="566" spans="1:23" x14ac:dyDescent="0.25">
      <c r="A566">
        <v>3680</v>
      </c>
      <c r="B566" t="s">
        <v>66</v>
      </c>
      <c r="C566" t="s">
        <v>24</v>
      </c>
      <c r="D566" t="s">
        <v>67</v>
      </c>
      <c r="E566" t="s">
        <v>70</v>
      </c>
      <c r="F566" t="s">
        <v>71</v>
      </c>
      <c r="G566" t="s">
        <v>27</v>
      </c>
      <c r="H566" t="s">
        <v>40</v>
      </c>
      <c r="I566" s="1">
        <v>44869</v>
      </c>
      <c r="J566" t="s">
        <v>33</v>
      </c>
      <c r="K566">
        <v>1</v>
      </c>
      <c r="L566">
        <v>0.1111111111111111</v>
      </c>
      <c r="O566" t="s">
        <v>30</v>
      </c>
      <c r="P566">
        <v>2022</v>
      </c>
      <c r="Q566">
        <v>59.736843933333297</v>
      </c>
      <c r="R566">
        <v>280.20814120479122</v>
      </c>
      <c r="S566">
        <v>31.134237911643467</v>
      </c>
      <c r="T566">
        <f t="shared" si="16"/>
        <v>31.134237911643467</v>
      </c>
      <c r="U566" s="2">
        <f>IF(C566="WMPC TECH MANAGEMENT OFFICE - LG Contracts (Innovation Implementation)",0,-T566*Distribution!$B$2)</f>
        <v>-1.6034132524496385</v>
      </c>
      <c r="V566" s="2">
        <f>IF(C566="WMPC TECH MANAGEMENT OFFICE - LG Contracts (Innovation Implementation)",0,-SUM(T566:U566)*Distribution!$B$1)</f>
        <v>-0.5699449159224409</v>
      </c>
      <c r="W566" s="2">
        <f t="shared" si="17"/>
        <v>28.960879743271388</v>
      </c>
    </row>
    <row r="567" spans="1:23" x14ac:dyDescent="0.25">
      <c r="A567">
        <v>3680</v>
      </c>
      <c r="B567" t="s">
        <v>66</v>
      </c>
      <c r="C567" t="s">
        <v>24</v>
      </c>
      <c r="D567" t="s">
        <v>67</v>
      </c>
      <c r="E567" t="s">
        <v>70</v>
      </c>
      <c r="F567" t="s">
        <v>71</v>
      </c>
      <c r="G567" t="s">
        <v>27</v>
      </c>
      <c r="H567" t="s">
        <v>40</v>
      </c>
      <c r="I567" s="1">
        <v>44867</v>
      </c>
      <c r="J567" t="s">
        <v>32</v>
      </c>
      <c r="K567">
        <v>1</v>
      </c>
      <c r="L567">
        <v>0.1111111111111111</v>
      </c>
      <c r="O567" t="s">
        <v>30</v>
      </c>
      <c r="P567">
        <v>2022</v>
      </c>
      <c r="Q567">
        <v>59.736843933333297</v>
      </c>
      <c r="R567">
        <v>280.20814120479122</v>
      </c>
      <c r="S567">
        <v>31.134237911643467</v>
      </c>
      <c r="T567">
        <f t="shared" si="16"/>
        <v>31.134237911643467</v>
      </c>
      <c r="U567" s="2">
        <f>IF(C567="WMPC TECH MANAGEMENT OFFICE - LG Contracts (Innovation Implementation)",0,-T567*Distribution!$B$2)</f>
        <v>-1.6034132524496385</v>
      </c>
      <c r="V567" s="2">
        <f>IF(C567="WMPC TECH MANAGEMENT OFFICE - LG Contracts (Innovation Implementation)",0,-SUM(T567:U567)*Distribution!$B$1)</f>
        <v>-0.5699449159224409</v>
      </c>
      <c r="W567" s="2">
        <f t="shared" si="17"/>
        <v>28.960879743271388</v>
      </c>
    </row>
    <row r="568" spans="1:23" x14ac:dyDescent="0.25">
      <c r="A568">
        <v>3680</v>
      </c>
      <c r="B568" t="s">
        <v>66</v>
      </c>
      <c r="C568" t="s">
        <v>24</v>
      </c>
      <c r="D568" t="s">
        <v>67</v>
      </c>
      <c r="E568" t="s">
        <v>70</v>
      </c>
      <c r="F568" t="s">
        <v>71</v>
      </c>
      <c r="G568" t="s">
        <v>27</v>
      </c>
      <c r="H568" t="s">
        <v>40</v>
      </c>
      <c r="I568" s="1">
        <v>44868</v>
      </c>
      <c r="J568" t="s">
        <v>29</v>
      </c>
      <c r="K568">
        <v>1</v>
      </c>
      <c r="L568">
        <v>0.1111111111111111</v>
      </c>
      <c r="O568" t="s">
        <v>30</v>
      </c>
      <c r="P568">
        <v>2022</v>
      </c>
      <c r="Q568">
        <v>59.736843933333297</v>
      </c>
      <c r="R568">
        <v>280.20814120479122</v>
      </c>
      <c r="S568">
        <v>31.134237911643467</v>
      </c>
      <c r="T568">
        <f t="shared" si="16"/>
        <v>31.134237911643467</v>
      </c>
      <c r="U568" s="2">
        <f>IF(C568="WMPC TECH MANAGEMENT OFFICE - LG Contracts (Innovation Implementation)",0,-T568*Distribution!$B$2)</f>
        <v>-1.6034132524496385</v>
      </c>
      <c r="V568" s="2">
        <f>IF(C568="WMPC TECH MANAGEMENT OFFICE - LG Contracts (Innovation Implementation)",0,-SUM(T568:U568)*Distribution!$B$1)</f>
        <v>-0.5699449159224409</v>
      </c>
      <c r="W568" s="2">
        <f t="shared" si="17"/>
        <v>28.960879743271388</v>
      </c>
    </row>
    <row r="569" spans="1:23" x14ac:dyDescent="0.25">
      <c r="A569">
        <v>3680</v>
      </c>
      <c r="B569" t="s">
        <v>66</v>
      </c>
      <c r="C569" t="s">
        <v>24</v>
      </c>
      <c r="D569" t="s">
        <v>67</v>
      </c>
      <c r="E569" t="s">
        <v>70</v>
      </c>
      <c r="F569" t="s">
        <v>71</v>
      </c>
      <c r="G569" t="s">
        <v>27</v>
      </c>
      <c r="H569" t="s">
        <v>40</v>
      </c>
      <c r="I569" s="1">
        <v>44872</v>
      </c>
      <c r="J569" t="s">
        <v>34</v>
      </c>
      <c r="K569">
        <v>1</v>
      </c>
      <c r="L569">
        <v>0.1111111111111111</v>
      </c>
      <c r="O569" t="s">
        <v>30</v>
      </c>
      <c r="P569">
        <v>2022</v>
      </c>
      <c r="Q569">
        <v>59.736843933333297</v>
      </c>
      <c r="R569">
        <v>280.20814120479122</v>
      </c>
      <c r="S569">
        <v>31.134237911643467</v>
      </c>
      <c r="T569">
        <f t="shared" si="16"/>
        <v>31.134237911643467</v>
      </c>
      <c r="U569" s="2">
        <f>IF(C569="WMPC TECH MANAGEMENT OFFICE - LG Contracts (Innovation Implementation)",0,-T569*Distribution!$B$2)</f>
        <v>-1.6034132524496385</v>
      </c>
      <c r="V569" s="2">
        <f>IF(C569="WMPC TECH MANAGEMENT OFFICE - LG Contracts (Innovation Implementation)",0,-SUM(T569:U569)*Distribution!$B$1)</f>
        <v>-0.5699449159224409</v>
      </c>
      <c r="W569" s="2">
        <f t="shared" si="17"/>
        <v>28.960879743271388</v>
      </c>
    </row>
    <row r="570" spans="1:23" x14ac:dyDescent="0.25">
      <c r="A570">
        <v>3680</v>
      </c>
      <c r="B570" t="s">
        <v>66</v>
      </c>
      <c r="C570" t="s">
        <v>24</v>
      </c>
      <c r="D570" t="s">
        <v>67</v>
      </c>
      <c r="E570" t="s">
        <v>70</v>
      </c>
      <c r="F570" t="s">
        <v>71</v>
      </c>
      <c r="G570" t="s">
        <v>27</v>
      </c>
      <c r="H570" t="s">
        <v>40</v>
      </c>
      <c r="I570" s="1">
        <v>44875</v>
      </c>
      <c r="J570" t="s">
        <v>29</v>
      </c>
      <c r="K570">
        <v>1</v>
      </c>
      <c r="L570">
        <v>0.1111111111111111</v>
      </c>
      <c r="O570" t="s">
        <v>30</v>
      </c>
      <c r="P570">
        <v>2022</v>
      </c>
      <c r="Q570">
        <v>59.736843933333297</v>
      </c>
      <c r="R570">
        <v>280.20814120479122</v>
      </c>
      <c r="S570">
        <v>31.134237911643467</v>
      </c>
      <c r="T570">
        <f t="shared" si="16"/>
        <v>31.134237911643467</v>
      </c>
      <c r="U570" s="2">
        <f>IF(C570="WMPC TECH MANAGEMENT OFFICE - LG Contracts (Innovation Implementation)",0,-T570*Distribution!$B$2)</f>
        <v>-1.6034132524496385</v>
      </c>
      <c r="V570" s="2">
        <f>IF(C570="WMPC TECH MANAGEMENT OFFICE - LG Contracts (Innovation Implementation)",0,-SUM(T570:U570)*Distribution!$B$1)</f>
        <v>-0.5699449159224409</v>
      </c>
      <c r="W570" s="2">
        <f t="shared" si="17"/>
        <v>28.960879743271388</v>
      </c>
    </row>
    <row r="571" spans="1:23" x14ac:dyDescent="0.25">
      <c r="A571">
        <v>3680</v>
      </c>
      <c r="B571" t="s">
        <v>66</v>
      </c>
      <c r="C571" t="s">
        <v>24</v>
      </c>
      <c r="D571" t="s">
        <v>67</v>
      </c>
      <c r="E571" t="s">
        <v>70</v>
      </c>
      <c r="F571" t="s">
        <v>71</v>
      </c>
      <c r="G571" t="s">
        <v>27</v>
      </c>
      <c r="H571" t="s">
        <v>40</v>
      </c>
      <c r="I571" s="1">
        <v>44874</v>
      </c>
      <c r="J571" t="s">
        <v>32</v>
      </c>
      <c r="K571">
        <v>1</v>
      </c>
      <c r="L571">
        <v>0.1111111111111111</v>
      </c>
      <c r="O571" t="s">
        <v>30</v>
      </c>
      <c r="P571">
        <v>2022</v>
      </c>
      <c r="Q571">
        <v>59.736843933333297</v>
      </c>
      <c r="R571">
        <v>280.20814120479122</v>
      </c>
      <c r="S571">
        <v>31.134237911643467</v>
      </c>
      <c r="T571">
        <f t="shared" si="16"/>
        <v>31.134237911643467</v>
      </c>
      <c r="U571" s="2">
        <f>IF(C571="WMPC TECH MANAGEMENT OFFICE - LG Contracts (Innovation Implementation)",0,-T571*Distribution!$B$2)</f>
        <v>-1.6034132524496385</v>
      </c>
      <c r="V571" s="2">
        <f>IF(C571="WMPC TECH MANAGEMENT OFFICE - LG Contracts (Innovation Implementation)",0,-SUM(T571:U571)*Distribution!$B$1)</f>
        <v>-0.5699449159224409</v>
      </c>
      <c r="W571" s="2">
        <f t="shared" si="17"/>
        <v>28.960879743271388</v>
      </c>
    </row>
    <row r="572" spans="1:23" x14ac:dyDescent="0.25">
      <c r="A572">
        <v>3680</v>
      </c>
      <c r="B572" t="s">
        <v>66</v>
      </c>
      <c r="C572" t="s">
        <v>24</v>
      </c>
      <c r="D572" t="s">
        <v>67</v>
      </c>
      <c r="E572" t="s">
        <v>70</v>
      </c>
      <c r="F572" t="s">
        <v>71</v>
      </c>
      <c r="G572" t="s">
        <v>27</v>
      </c>
      <c r="H572" t="s">
        <v>40</v>
      </c>
      <c r="I572" s="1">
        <v>44873</v>
      </c>
      <c r="J572" t="s">
        <v>31</v>
      </c>
      <c r="K572">
        <v>1</v>
      </c>
      <c r="L572">
        <v>0.1111111111111111</v>
      </c>
      <c r="O572" t="s">
        <v>30</v>
      </c>
      <c r="P572">
        <v>2022</v>
      </c>
      <c r="Q572">
        <v>59.736843933333297</v>
      </c>
      <c r="R572">
        <v>280.20814120479122</v>
      </c>
      <c r="S572">
        <v>31.134237911643467</v>
      </c>
      <c r="T572">
        <f t="shared" si="16"/>
        <v>31.134237911643467</v>
      </c>
      <c r="U572" s="2">
        <f>IF(C572="WMPC TECH MANAGEMENT OFFICE - LG Contracts (Innovation Implementation)",0,-T572*Distribution!$B$2)</f>
        <v>-1.6034132524496385</v>
      </c>
      <c r="V572" s="2">
        <f>IF(C572="WMPC TECH MANAGEMENT OFFICE - LG Contracts (Innovation Implementation)",0,-SUM(T572:U572)*Distribution!$B$1)</f>
        <v>-0.5699449159224409</v>
      </c>
      <c r="W572" s="2">
        <f t="shared" si="17"/>
        <v>28.960879743271388</v>
      </c>
    </row>
    <row r="573" spans="1:23" x14ac:dyDescent="0.25">
      <c r="A573">
        <v>3680</v>
      </c>
      <c r="B573" t="s">
        <v>66</v>
      </c>
      <c r="C573" t="s">
        <v>24</v>
      </c>
      <c r="D573" t="s">
        <v>67</v>
      </c>
      <c r="E573" t="s">
        <v>70</v>
      </c>
      <c r="F573" t="s">
        <v>71</v>
      </c>
      <c r="G573" t="s">
        <v>27</v>
      </c>
      <c r="H573" t="s">
        <v>40</v>
      </c>
      <c r="I573" s="1">
        <v>44876</v>
      </c>
      <c r="J573" t="s">
        <v>33</v>
      </c>
      <c r="K573">
        <v>1</v>
      </c>
      <c r="L573">
        <v>0.1111111111111111</v>
      </c>
      <c r="O573" t="s">
        <v>30</v>
      </c>
      <c r="P573">
        <v>2022</v>
      </c>
      <c r="Q573">
        <v>59.736843933333297</v>
      </c>
      <c r="R573">
        <v>280.20814120479122</v>
      </c>
      <c r="S573">
        <v>31.134237911643467</v>
      </c>
      <c r="T573">
        <f t="shared" si="16"/>
        <v>31.134237911643467</v>
      </c>
      <c r="U573" s="2">
        <f>IF(C573="WMPC TECH MANAGEMENT OFFICE - LG Contracts (Innovation Implementation)",0,-T573*Distribution!$B$2)</f>
        <v>-1.6034132524496385</v>
      </c>
      <c r="V573" s="2">
        <f>IF(C573="WMPC TECH MANAGEMENT OFFICE - LG Contracts (Innovation Implementation)",0,-SUM(T573:U573)*Distribution!$B$1)</f>
        <v>-0.5699449159224409</v>
      </c>
      <c r="W573" s="2">
        <f t="shared" si="17"/>
        <v>28.960879743271388</v>
      </c>
    </row>
    <row r="574" spans="1:23" x14ac:dyDescent="0.25">
      <c r="A574">
        <v>3680</v>
      </c>
      <c r="B574" t="s">
        <v>66</v>
      </c>
      <c r="C574" t="s">
        <v>24</v>
      </c>
      <c r="D574" t="s">
        <v>67</v>
      </c>
      <c r="E574" t="s">
        <v>70</v>
      </c>
      <c r="F574" t="s">
        <v>71</v>
      </c>
      <c r="G574" t="s">
        <v>27</v>
      </c>
      <c r="H574" t="s">
        <v>40</v>
      </c>
      <c r="I574" s="1">
        <v>44879</v>
      </c>
      <c r="J574" t="s">
        <v>34</v>
      </c>
      <c r="K574">
        <v>1</v>
      </c>
      <c r="L574">
        <v>0.1111111111111111</v>
      </c>
      <c r="O574" t="s">
        <v>30</v>
      </c>
      <c r="P574">
        <v>2022</v>
      </c>
      <c r="Q574">
        <v>59.736843933333297</v>
      </c>
      <c r="R574">
        <v>280.20814120479122</v>
      </c>
      <c r="S574">
        <v>31.134237911643467</v>
      </c>
      <c r="T574">
        <f t="shared" si="16"/>
        <v>31.134237911643467</v>
      </c>
      <c r="U574" s="2">
        <f>IF(C574="WMPC TECH MANAGEMENT OFFICE - LG Contracts (Innovation Implementation)",0,-T574*Distribution!$B$2)</f>
        <v>-1.6034132524496385</v>
      </c>
      <c r="V574" s="2">
        <f>IF(C574="WMPC TECH MANAGEMENT OFFICE - LG Contracts (Innovation Implementation)",0,-SUM(T574:U574)*Distribution!$B$1)</f>
        <v>-0.5699449159224409</v>
      </c>
      <c r="W574" s="2">
        <f t="shared" si="17"/>
        <v>28.960879743271388</v>
      </c>
    </row>
    <row r="575" spans="1:23" x14ac:dyDescent="0.25">
      <c r="A575">
        <v>3680</v>
      </c>
      <c r="B575" t="s">
        <v>66</v>
      </c>
      <c r="C575" t="s">
        <v>24</v>
      </c>
      <c r="D575" t="s">
        <v>67</v>
      </c>
      <c r="E575" t="s">
        <v>70</v>
      </c>
      <c r="F575" t="s">
        <v>71</v>
      </c>
      <c r="G575" t="s">
        <v>27</v>
      </c>
      <c r="H575" t="s">
        <v>40</v>
      </c>
      <c r="I575" s="1">
        <v>44882</v>
      </c>
      <c r="J575" t="s">
        <v>29</v>
      </c>
      <c r="K575">
        <v>1</v>
      </c>
      <c r="L575">
        <v>0.1111111111111111</v>
      </c>
      <c r="O575" t="s">
        <v>30</v>
      </c>
      <c r="P575">
        <v>2022</v>
      </c>
      <c r="Q575">
        <v>59.736843933333297</v>
      </c>
      <c r="R575">
        <v>280.20814120479122</v>
      </c>
      <c r="S575">
        <v>31.134237911643467</v>
      </c>
      <c r="T575">
        <f t="shared" si="16"/>
        <v>31.134237911643467</v>
      </c>
      <c r="U575" s="2">
        <f>IF(C575="WMPC TECH MANAGEMENT OFFICE - LG Contracts (Innovation Implementation)",0,-T575*Distribution!$B$2)</f>
        <v>-1.6034132524496385</v>
      </c>
      <c r="V575" s="2">
        <f>IF(C575="WMPC TECH MANAGEMENT OFFICE - LG Contracts (Innovation Implementation)",0,-SUM(T575:U575)*Distribution!$B$1)</f>
        <v>-0.5699449159224409</v>
      </c>
      <c r="W575" s="2">
        <f t="shared" si="17"/>
        <v>28.960879743271388</v>
      </c>
    </row>
    <row r="576" spans="1:23" x14ac:dyDescent="0.25">
      <c r="A576">
        <v>3680</v>
      </c>
      <c r="B576" t="s">
        <v>66</v>
      </c>
      <c r="C576" t="s">
        <v>24</v>
      </c>
      <c r="D576" t="s">
        <v>67</v>
      </c>
      <c r="E576" t="s">
        <v>70</v>
      </c>
      <c r="F576" t="s">
        <v>71</v>
      </c>
      <c r="G576" t="s">
        <v>27</v>
      </c>
      <c r="H576" t="s">
        <v>40</v>
      </c>
      <c r="I576" s="1">
        <v>44883</v>
      </c>
      <c r="J576" t="s">
        <v>33</v>
      </c>
      <c r="K576">
        <v>1</v>
      </c>
      <c r="L576">
        <v>0.1111111111111111</v>
      </c>
      <c r="O576" t="s">
        <v>30</v>
      </c>
      <c r="P576">
        <v>2022</v>
      </c>
      <c r="Q576">
        <v>59.736843933333297</v>
      </c>
      <c r="R576">
        <v>280.20814120479122</v>
      </c>
      <c r="S576">
        <v>31.134237911643467</v>
      </c>
      <c r="T576">
        <f t="shared" si="16"/>
        <v>31.134237911643467</v>
      </c>
      <c r="U576" s="2">
        <f>IF(C576="WMPC TECH MANAGEMENT OFFICE - LG Contracts (Innovation Implementation)",0,-T576*Distribution!$B$2)</f>
        <v>-1.6034132524496385</v>
      </c>
      <c r="V576" s="2">
        <f>IF(C576="WMPC TECH MANAGEMENT OFFICE - LG Contracts (Innovation Implementation)",0,-SUM(T576:U576)*Distribution!$B$1)</f>
        <v>-0.5699449159224409</v>
      </c>
      <c r="W576" s="2">
        <f t="shared" si="17"/>
        <v>28.960879743271388</v>
      </c>
    </row>
    <row r="577" spans="1:23" x14ac:dyDescent="0.25">
      <c r="A577">
        <v>3680</v>
      </c>
      <c r="B577" t="s">
        <v>66</v>
      </c>
      <c r="C577" t="s">
        <v>24</v>
      </c>
      <c r="D577" t="s">
        <v>67</v>
      </c>
      <c r="E577" t="s">
        <v>70</v>
      </c>
      <c r="F577" t="s">
        <v>71</v>
      </c>
      <c r="G577" t="s">
        <v>27</v>
      </c>
      <c r="H577" t="s">
        <v>40</v>
      </c>
      <c r="I577" s="1">
        <v>44881</v>
      </c>
      <c r="J577" t="s">
        <v>32</v>
      </c>
      <c r="K577">
        <v>1</v>
      </c>
      <c r="L577">
        <v>0.1111111111111111</v>
      </c>
      <c r="O577" t="s">
        <v>30</v>
      </c>
      <c r="P577">
        <v>2022</v>
      </c>
      <c r="Q577">
        <v>59.736843933333297</v>
      </c>
      <c r="R577">
        <v>280.20814120479122</v>
      </c>
      <c r="S577">
        <v>31.134237911643467</v>
      </c>
      <c r="T577">
        <f t="shared" si="16"/>
        <v>31.134237911643467</v>
      </c>
      <c r="U577" s="2">
        <f>IF(C577="WMPC TECH MANAGEMENT OFFICE - LG Contracts (Innovation Implementation)",0,-T577*Distribution!$B$2)</f>
        <v>-1.6034132524496385</v>
      </c>
      <c r="V577" s="2">
        <f>IF(C577="WMPC TECH MANAGEMENT OFFICE - LG Contracts (Innovation Implementation)",0,-SUM(T577:U577)*Distribution!$B$1)</f>
        <v>-0.5699449159224409</v>
      </c>
      <c r="W577" s="2">
        <f t="shared" si="17"/>
        <v>28.960879743271388</v>
      </c>
    </row>
    <row r="578" spans="1:23" x14ac:dyDescent="0.25">
      <c r="A578">
        <v>3680</v>
      </c>
      <c r="B578" t="s">
        <v>66</v>
      </c>
      <c r="C578" t="s">
        <v>24</v>
      </c>
      <c r="D578" t="s">
        <v>67</v>
      </c>
      <c r="E578" t="s">
        <v>70</v>
      </c>
      <c r="F578" t="s">
        <v>71</v>
      </c>
      <c r="G578" t="s">
        <v>27</v>
      </c>
      <c r="H578" t="s">
        <v>40</v>
      </c>
      <c r="I578" s="1">
        <v>44880</v>
      </c>
      <c r="J578" t="s">
        <v>31</v>
      </c>
      <c r="K578">
        <v>1</v>
      </c>
      <c r="L578">
        <v>0.1111111111111111</v>
      </c>
      <c r="O578" t="s">
        <v>30</v>
      </c>
      <c r="P578">
        <v>2022</v>
      </c>
      <c r="Q578">
        <v>59.736843933333297</v>
      </c>
      <c r="R578">
        <v>280.20814120479122</v>
      </c>
      <c r="S578">
        <v>31.134237911643467</v>
      </c>
      <c r="T578">
        <f t="shared" si="16"/>
        <v>31.134237911643467</v>
      </c>
      <c r="U578" s="2">
        <f>IF(C578="WMPC TECH MANAGEMENT OFFICE - LG Contracts (Innovation Implementation)",0,-T578*Distribution!$B$2)</f>
        <v>-1.6034132524496385</v>
      </c>
      <c r="V578" s="2">
        <f>IF(C578="WMPC TECH MANAGEMENT OFFICE - LG Contracts (Innovation Implementation)",0,-SUM(T578:U578)*Distribution!$B$1)</f>
        <v>-0.5699449159224409</v>
      </c>
      <c r="W578" s="2">
        <f t="shared" si="17"/>
        <v>28.960879743271388</v>
      </c>
    </row>
    <row r="579" spans="1:23" x14ac:dyDescent="0.25">
      <c r="A579">
        <v>3680</v>
      </c>
      <c r="B579" t="s">
        <v>66</v>
      </c>
      <c r="C579" t="s">
        <v>24</v>
      </c>
      <c r="D579" t="s">
        <v>67</v>
      </c>
      <c r="E579" t="s">
        <v>70</v>
      </c>
      <c r="F579" t="s">
        <v>71</v>
      </c>
      <c r="G579" t="s">
        <v>27</v>
      </c>
      <c r="H579" t="s">
        <v>40</v>
      </c>
      <c r="I579" s="1">
        <v>44889</v>
      </c>
      <c r="J579" t="s">
        <v>29</v>
      </c>
      <c r="K579">
        <v>1</v>
      </c>
      <c r="L579">
        <v>0.1111111111111111</v>
      </c>
      <c r="O579" t="s">
        <v>30</v>
      </c>
      <c r="P579">
        <v>2022</v>
      </c>
      <c r="Q579">
        <v>59.736843933333297</v>
      </c>
      <c r="R579">
        <v>280.20814120479122</v>
      </c>
      <c r="S579">
        <v>31.134237911643467</v>
      </c>
      <c r="T579">
        <f t="shared" ref="T579:T642" si="18">R579*L579</f>
        <v>31.134237911643467</v>
      </c>
      <c r="U579" s="2">
        <f>IF(C579="WMPC TECH MANAGEMENT OFFICE - LG Contracts (Innovation Implementation)",0,-T579*Distribution!$B$2)</f>
        <v>-1.6034132524496385</v>
      </c>
      <c r="V579" s="2">
        <f>IF(C579="WMPC TECH MANAGEMENT OFFICE - LG Contracts (Innovation Implementation)",0,-SUM(T579:U579)*Distribution!$B$1)</f>
        <v>-0.5699449159224409</v>
      </c>
      <c r="W579" s="2">
        <f t="shared" ref="W579:W642" si="19">SUM(T579:V579)</f>
        <v>28.960879743271388</v>
      </c>
    </row>
    <row r="580" spans="1:23" x14ac:dyDescent="0.25">
      <c r="A580">
        <v>3680</v>
      </c>
      <c r="B580" t="s">
        <v>66</v>
      </c>
      <c r="C580" t="s">
        <v>24</v>
      </c>
      <c r="D580" t="s">
        <v>67</v>
      </c>
      <c r="E580" t="s">
        <v>70</v>
      </c>
      <c r="F580" t="s">
        <v>71</v>
      </c>
      <c r="G580" t="s">
        <v>27</v>
      </c>
      <c r="H580" t="s">
        <v>40</v>
      </c>
      <c r="I580" s="1">
        <v>44887</v>
      </c>
      <c r="J580" t="s">
        <v>31</v>
      </c>
      <c r="K580">
        <v>1</v>
      </c>
      <c r="L580">
        <v>0.1111111111111111</v>
      </c>
      <c r="O580" t="s">
        <v>30</v>
      </c>
      <c r="P580">
        <v>2022</v>
      </c>
      <c r="Q580">
        <v>59.736843933333297</v>
      </c>
      <c r="R580">
        <v>280.20814120479122</v>
      </c>
      <c r="S580">
        <v>31.134237911643467</v>
      </c>
      <c r="T580">
        <f t="shared" si="18"/>
        <v>31.134237911643467</v>
      </c>
      <c r="U580" s="2">
        <f>IF(C580="WMPC TECH MANAGEMENT OFFICE - LG Contracts (Innovation Implementation)",0,-T580*Distribution!$B$2)</f>
        <v>-1.6034132524496385</v>
      </c>
      <c r="V580" s="2">
        <f>IF(C580="WMPC TECH MANAGEMENT OFFICE - LG Contracts (Innovation Implementation)",0,-SUM(T580:U580)*Distribution!$B$1)</f>
        <v>-0.5699449159224409</v>
      </c>
      <c r="W580" s="2">
        <f t="shared" si="19"/>
        <v>28.960879743271388</v>
      </c>
    </row>
    <row r="581" spans="1:23" x14ac:dyDescent="0.25">
      <c r="A581">
        <v>3680</v>
      </c>
      <c r="B581" t="s">
        <v>66</v>
      </c>
      <c r="C581" t="s">
        <v>24</v>
      </c>
      <c r="D581" t="s">
        <v>67</v>
      </c>
      <c r="E581" t="s">
        <v>70</v>
      </c>
      <c r="F581" t="s">
        <v>71</v>
      </c>
      <c r="G581" t="s">
        <v>27</v>
      </c>
      <c r="H581" t="s">
        <v>40</v>
      </c>
      <c r="I581" s="1">
        <v>44890</v>
      </c>
      <c r="J581" t="s">
        <v>33</v>
      </c>
      <c r="K581">
        <v>1</v>
      </c>
      <c r="L581">
        <v>0.1111111111111111</v>
      </c>
      <c r="O581" t="s">
        <v>30</v>
      </c>
      <c r="P581">
        <v>2022</v>
      </c>
      <c r="Q581">
        <v>59.736843933333297</v>
      </c>
      <c r="R581">
        <v>280.20814120479122</v>
      </c>
      <c r="S581">
        <v>31.134237911643467</v>
      </c>
      <c r="T581">
        <f t="shared" si="18"/>
        <v>31.134237911643467</v>
      </c>
      <c r="U581" s="2">
        <f>IF(C581="WMPC TECH MANAGEMENT OFFICE - LG Contracts (Innovation Implementation)",0,-T581*Distribution!$B$2)</f>
        <v>-1.6034132524496385</v>
      </c>
      <c r="V581" s="2">
        <f>IF(C581="WMPC TECH MANAGEMENT OFFICE - LG Contracts (Innovation Implementation)",0,-SUM(T581:U581)*Distribution!$B$1)</f>
        <v>-0.5699449159224409</v>
      </c>
      <c r="W581" s="2">
        <f t="shared" si="19"/>
        <v>28.960879743271388</v>
      </c>
    </row>
    <row r="582" spans="1:23" x14ac:dyDescent="0.25">
      <c r="A582">
        <v>3680</v>
      </c>
      <c r="B582" t="s">
        <v>66</v>
      </c>
      <c r="C582" t="s">
        <v>24</v>
      </c>
      <c r="D582" t="s">
        <v>67</v>
      </c>
      <c r="E582" t="s">
        <v>70</v>
      </c>
      <c r="F582" t="s">
        <v>71</v>
      </c>
      <c r="G582" t="s">
        <v>27</v>
      </c>
      <c r="H582" t="s">
        <v>40</v>
      </c>
      <c r="I582" s="1">
        <v>44886</v>
      </c>
      <c r="J582" t="s">
        <v>34</v>
      </c>
      <c r="K582">
        <v>1</v>
      </c>
      <c r="L582">
        <v>0.1111111111111111</v>
      </c>
      <c r="O582" t="s">
        <v>30</v>
      </c>
      <c r="P582">
        <v>2022</v>
      </c>
      <c r="Q582">
        <v>59.736843933333297</v>
      </c>
      <c r="R582">
        <v>280.20814120479122</v>
      </c>
      <c r="S582">
        <v>31.134237911643467</v>
      </c>
      <c r="T582">
        <f t="shared" si="18"/>
        <v>31.134237911643467</v>
      </c>
      <c r="U582" s="2">
        <f>IF(C582="WMPC TECH MANAGEMENT OFFICE - LG Contracts (Innovation Implementation)",0,-T582*Distribution!$B$2)</f>
        <v>-1.6034132524496385</v>
      </c>
      <c r="V582" s="2">
        <f>IF(C582="WMPC TECH MANAGEMENT OFFICE - LG Contracts (Innovation Implementation)",0,-SUM(T582:U582)*Distribution!$B$1)</f>
        <v>-0.5699449159224409</v>
      </c>
      <c r="W582" s="2">
        <f t="shared" si="19"/>
        <v>28.960879743271388</v>
      </c>
    </row>
    <row r="583" spans="1:23" x14ac:dyDescent="0.25">
      <c r="A583">
        <v>3680</v>
      </c>
      <c r="B583" t="s">
        <v>66</v>
      </c>
      <c r="C583" t="s">
        <v>24</v>
      </c>
      <c r="D583" t="s">
        <v>67</v>
      </c>
      <c r="E583" t="s">
        <v>70</v>
      </c>
      <c r="F583" t="s">
        <v>71</v>
      </c>
      <c r="G583" t="s">
        <v>27</v>
      </c>
      <c r="H583" t="s">
        <v>40</v>
      </c>
      <c r="I583" s="1">
        <v>44888</v>
      </c>
      <c r="J583" t="s">
        <v>32</v>
      </c>
      <c r="K583">
        <v>1</v>
      </c>
      <c r="L583">
        <v>0.1111111111111111</v>
      </c>
      <c r="O583" t="s">
        <v>30</v>
      </c>
      <c r="P583">
        <v>2022</v>
      </c>
      <c r="Q583">
        <v>59.736843933333297</v>
      </c>
      <c r="R583">
        <v>280.20814120479122</v>
      </c>
      <c r="S583">
        <v>31.134237911643467</v>
      </c>
      <c r="T583">
        <f t="shared" si="18"/>
        <v>31.134237911643467</v>
      </c>
      <c r="U583" s="2">
        <f>IF(C583="WMPC TECH MANAGEMENT OFFICE - LG Contracts (Innovation Implementation)",0,-T583*Distribution!$B$2)</f>
        <v>-1.6034132524496385</v>
      </c>
      <c r="V583" s="2">
        <f>IF(C583="WMPC TECH MANAGEMENT OFFICE - LG Contracts (Innovation Implementation)",0,-SUM(T583:U583)*Distribution!$B$1)</f>
        <v>-0.5699449159224409</v>
      </c>
      <c r="W583" s="2">
        <f t="shared" si="19"/>
        <v>28.960879743271388</v>
      </c>
    </row>
    <row r="584" spans="1:23" x14ac:dyDescent="0.25">
      <c r="A584">
        <v>3680</v>
      </c>
      <c r="B584" t="s">
        <v>66</v>
      </c>
      <c r="C584" t="s">
        <v>24</v>
      </c>
      <c r="D584" t="s">
        <v>67</v>
      </c>
      <c r="E584" t="s">
        <v>70</v>
      </c>
      <c r="F584" t="s">
        <v>71</v>
      </c>
      <c r="G584" t="s">
        <v>27</v>
      </c>
      <c r="H584" t="s">
        <v>40</v>
      </c>
      <c r="I584" s="1">
        <v>44894</v>
      </c>
      <c r="J584" t="s">
        <v>31</v>
      </c>
      <c r="K584">
        <v>1</v>
      </c>
      <c r="L584">
        <v>0.1111111111111111</v>
      </c>
      <c r="O584" t="s">
        <v>30</v>
      </c>
      <c r="P584">
        <v>2022</v>
      </c>
      <c r="Q584">
        <v>59.736843933333297</v>
      </c>
      <c r="R584">
        <v>280.20814120479122</v>
      </c>
      <c r="S584">
        <v>31.134237911643467</v>
      </c>
      <c r="T584">
        <f t="shared" si="18"/>
        <v>31.134237911643467</v>
      </c>
      <c r="U584" s="2">
        <f>IF(C584="WMPC TECH MANAGEMENT OFFICE - LG Contracts (Innovation Implementation)",0,-T584*Distribution!$B$2)</f>
        <v>-1.6034132524496385</v>
      </c>
      <c r="V584" s="2">
        <f>IF(C584="WMPC TECH MANAGEMENT OFFICE - LG Contracts (Innovation Implementation)",0,-SUM(T584:U584)*Distribution!$B$1)</f>
        <v>-0.5699449159224409</v>
      </c>
      <c r="W584" s="2">
        <f t="shared" si="19"/>
        <v>28.960879743271388</v>
      </c>
    </row>
    <row r="585" spans="1:23" x14ac:dyDescent="0.25">
      <c r="A585">
        <v>3680</v>
      </c>
      <c r="B585" t="s">
        <v>66</v>
      </c>
      <c r="C585" t="s">
        <v>24</v>
      </c>
      <c r="D585" t="s">
        <v>67</v>
      </c>
      <c r="E585" t="s">
        <v>70</v>
      </c>
      <c r="F585" t="s">
        <v>71</v>
      </c>
      <c r="G585" t="s">
        <v>27</v>
      </c>
      <c r="H585" t="s">
        <v>40</v>
      </c>
      <c r="I585" s="1">
        <v>44893</v>
      </c>
      <c r="J585" t="s">
        <v>34</v>
      </c>
      <c r="K585">
        <v>1</v>
      </c>
      <c r="L585">
        <v>0.1111111111111111</v>
      </c>
      <c r="O585" t="s">
        <v>30</v>
      </c>
      <c r="P585">
        <v>2022</v>
      </c>
      <c r="Q585">
        <v>59.736843933333297</v>
      </c>
      <c r="R585">
        <v>280.20814120479122</v>
      </c>
      <c r="S585">
        <v>31.134237911643467</v>
      </c>
      <c r="T585">
        <f t="shared" si="18"/>
        <v>31.134237911643467</v>
      </c>
      <c r="U585" s="2">
        <f>IF(C585="WMPC TECH MANAGEMENT OFFICE - LG Contracts (Innovation Implementation)",0,-T585*Distribution!$B$2)</f>
        <v>-1.6034132524496385</v>
      </c>
      <c r="V585" s="2">
        <f>IF(C585="WMPC TECH MANAGEMENT OFFICE - LG Contracts (Innovation Implementation)",0,-SUM(T585:U585)*Distribution!$B$1)</f>
        <v>-0.5699449159224409</v>
      </c>
      <c r="W585" s="2">
        <f t="shared" si="19"/>
        <v>28.960879743271388</v>
      </c>
    </row>
    <row r="586" spans="1:23" x14ac:dyDescent="0.25">
      <c r="A586">
        <v>3691</v>
      </c>
      <c r="B586" t="s">
        <v>66</v>
      </c>
      <c r="C586" t="s">
        <v>24</v>
      </c>
      <c r="D586" t="s">
        <v>77</v>
      </c>
      <c r="E586" t="s">
        <v>131</v>
      </c>
      <c r="F586" t="s">
        <v>132</v>
      </c>
      <c r="G586" t="s">
        <v>27</v>
      </c>
      <c r="H586" t="s">
        <v>40</v>
      </c>
      <c r="I586" s="1">
        <v>44886</v>
      </c>
      <c r="J586" t="s">
        <v>34</v>
      </c>
      <c r="K586">
        <v>0.5</v>
      </c>
      <c r="L586">
        <v>5.5555555555555552E-2</v>
      </c>
      <c r="O586" t="s">
        <v>30</v>
      </c>
      <c r="P586">
        <v>2022</v>
      </c>
      <c r="Q586">
        <v>59.736843933333297</v>
      </c>
      <c r="R586">
        <v>280.20814120479122</v>
      </c>
      <c r="S586">
        <v>31.134237911643467</v>
      </c>
      <c r="T586">
        <f t="shared" si="18"/>
        <v>15.567118955821734</v>
      </c>
      <c r="U586" s="2">
        <f>IF(C586="WMPC TECH MANAGEMENT OFFICE - LG Contracts (Innovation Implementation)",0,-T586*Distribution!$B$2)</f>
        <v>-0.80170662622481925</v>
      </c>
      <c r="V586" s="2">
        <f>IF(C586="WMPC TECH MANAGEMENT OFFICE - LG Contracts (Innovation Implementation)",0,-SUM(T586:U586)*Distribution!$B$1)</f>
        <v>-0.28497245796122045</v>
      </c>
      <c r="W586" s="2">
        <f t="shared" si="19"/>
        <v>14.480439871635694</v>
      </c>
    </row>
    <row r="587" spans="1:23" x14ac:dyDescent="0.25">
      <c r="A587">
        <v>3691</v>
      </c>
      <c r="B587" t="s">
        <v>66</v>
      </c>
      <c r="C587" t="s">
        <v>24</v>
      </c>
      <c r="D587" t="s">
        <v>77</v>
      </c>
      <c r="E587" t="s">
        <v>131</v>
      </c>
      <c r="F587" t="s">
        <v>132</v>
      </c>
      <c r="G587" t="s">
        <v>27</v>
      </c>
      <c r="H587" t="s">
        <v>40</v>
      </c>
      <c r="I587" s="1">
        <v>44895</v>
      </c>
      <c r="J587" t="s">
        <v>32</v>
      </c>
      <c r="K587">
        <v>0.5</v>
      </c>
      <c r="L587">
        <v>5.5555555555555552E-2</v>
      </c>
      <c r="O587" t="s">
        <v>30</v>
      </c>
      <c r="P587">
        <v>2022</v>
      </c>
      <c r="Q587">
        <v>59.736843933333297</v>
      </c>
      <c r="R587">
        <v>280.20814120479122</v>
      </c>
      <c r="S587">
        <v>31.134237911643467</v>
      </c>
      <c r="T587">
        <f t="shared" si="18"/>
        <v>15.567118955821734</v>
      </c>
      <c r="U587" s="2">
        <f>IF(C587="WMPC TECH MANAGEMENT OFFICE - LG Contracts (Innovation Implementation)",0,-T587*Distribution!$B$2)</f>
        <v>-0.80170662622481925</v>
      </c>
      <c r="V587" s="2">
        <f>IF(C587="WMPC TECH MANAGEMENT OFFICE - LG Contracts (Innovation Implementation)",0,-SUM(T587:U587)*Distribution!$B$1)</f>
        <v>-0.28497245796122045</v>
      </c>
      <c r="W587" s="2">
        <f t="shared" si="19"/>
        <v>14.480439871635694</v>
      </c>
    </row>
    <row r="588" spans="1:23" x14ac:dyDescent="0.25">
      <c r="A588">
        <v>3691</v>
      </c>
      <c r="B588" t="s">
        <v>66</v>
      </c>
      <c r="C588" t="s">
        <v>24</v>
      </c>
      <c r="D588" t="s">
        <v>77</v>
      </c>
      <c r="E588" t="s">
        <v>131</v>
      </c>
      <c r="F588" t="s">
        <v>132</v>
      </c>
      <c r="G588" t="s">
        <v>27</v>
      </c>
      <c r="H588" t="s">
        <v>40</v>
      </c>
      <c r="I588" s="1">
        <v>44889</v>
      </c>
      <c r="J588" t="s">
        <v>29</v>
      </c>
      <c r="K588">
        <v>0.5</v>
      </c>
      <c r="L588">
        <v>5.5555555555555552E-2</v>
      </c>
      <c r="O588" t="s">
        <v>30</v>
      </c>
      <c r="P588">
        <v>2022</v>
      </c>
      <c r="Q588">
        <v>59.736843933333297</v>
      </c>
      <c r="R588">
        <v>280.20814120479122</v>
      </c>
      <c r="S588">
        <v>31.134237911643467</v>
      </c>
      <c r="T588">
        <f t="shared" si="18"/>
        <v>15.567118955821734</v>
      </c>
      <c r="U588" s="2">
        <f>IF(C588="WMPC TECH MANAGEMENT OFFICE - LG Contracts (Innovation Implementation)",0,-T588*Distribution!$B$2)</f>
        <v>-0.80170662622481925</v>
      </c>
      <c r="V588" s="2">
        <f>IF(C588="WMPC TECH MANAGEMENT OFFICE - LG Contracts (Innovation Implementation)",0,-SUM(T588:U588)*Distribution!$B$1)</f>
        <v>-0.28497245796122045</v>
      </c>
      <c r="W588" s="2">
        <f t="shared" si="19"/>
        <v>14.480439871635694</v>
      </c>
    </row>
    <row r="589" spans="1:23" x14ac:dyDescent="0.25">
      <c r="A589">
        <v>3691</v>
      </c>
      <c r="B589" t="s">
        <v>66</v>
      </c>
      <c r="C589" t="s">
        <v>24</v>
      </c>
      <c r="D589" t="s">
        <v>77</v>
      </c>
      <c r="E589" t="s">
        <v>131</v>
      </c>
      <c r="F589" t="s">
        <v>132</v>
      </c>
      <c r="G589" t="s">
        <v>27</v>
      </c>
      <c r="H589" t="s">
        <v>40</v>
      </c>
      <c r="I589" s="1">
        <v>44887</v>
      </c>
      <c r="J589" t="s">
        <v>31</v>
      </c>
      <c r="K589">
        <v>0.5</v>
      </c>
      <c r="L589">
        <v>5.5555555555555552E-2</v>
      </c>
      <c r="O589" t="s">
        <v>30</v>
      </c>
      <c r="P589">
        <v>2022</v>
      </c>
      <c r="Q589">
        <v>59.736843933333297</v>
      </c>
      <c r="R589">
        <v>280.20814120479122</v>
      </c>
      <c r="S589">
        <v>31.134237911643467</v>
      </c>
      <c r="T589">
        <f t="shared" si="18"/>
        <v>15.567118955821734</v>
      </c>
      <c r="U589" s="2">
        <f>IF(C589="WMPC TECH MANAGEMENT OFFICE - LG Contracts (Innovation Implementation)",0,-T589*Distribution!$B$2)</f>
        <v>-0.80170662622481925</v>
      </c>
      <c r="V589" s="2">
        <f>IF(C589="WMPC TECH MANAGEMENT OFFICE - LG Contracts (Innovation Implementation)",0,-SUM(T589:U589)*Distribution!$B$1)</f>
        <v>-0.28497245796122045</v>
      </c>
      <c r="W589" s="2">
        <f t="shared" si="19"/>
        <v>14.480439871635694</v>
      </c>
    </row>
    <row r="590" spans="1:23" x14ac:dyDescent="0.25">
      <c r="A590">
        <v>3691</v>
      </c>
      <c r="B590" t="s">
        <v>66</v>
      </c>
      <c r="C590" t="s">
        <v>24</v>
      </c>
      <c r="D590" t="s">
        <v>77</v>
      </c>
      <c r="E590" t="s">
        <v>131</v>
      </c>
      <c r="F590" t="s">
        <v>132</v>
      </c>
      <c r="G590" t="s">
        <v>27</v>
      </c>
      <c r="H590" t="s">
        <v>40</v>
      </c>
      <c r="I590" s="1">
        <v>44890</v>
      </c>
      <c r="J590" t="s">
        <v>33</v>
      </c>
      <c r="K590">
        <v>0.5</v>
      </c>
      <c r="L590">
        <v>5.5555555555555552E-2</v>
      </c>
      <c r="O590" t="s">
        <v>30</v>
      </c>
      <c r="P590">
        <v>2022</v>
      </c>
      <c r="Q590">
        <v>59.736843933333297</v>
      </c>
      <c r="R590">
        <v>280.20814120479122</v>
      </c>
      <c r="S590">
        <v>31.134237911643467</v>
      </c>
      <c r="T590">
        <f t="shared" si="18"/>
        <v>15.567118955821734</v>
      </c>
      <c r="U590" s="2">
        <f>IF(C590="WMPC TECH MANAGEMENT OFFICE - LG Contracts (Innovation Implementation)",0,-T590*Distribution!$B$2)</f>
        <v>-0.80170662622481925</v>
      </c>
      <c r="V590" s="2">
        <f>IF(C590="WMPC TECH MANAGEMENT OFFICE - LG Contracts (Innovation Implementation)",0,-SUM(T590:U590)*Distribution!$B$1)</f>
        <v>-0.28497245796122045</v>
      </c>
      <c r="W590" s="2">
        <f t="shared" si="19"/>
        <v>14.480439871635694</v>
      </c>
    </row>
    <row r="591" spans="1:23" x14ac:dyDescent="0.25">
      <c r="A591">
        <v>3691</v>
      </c>
      <c r="B591" t="s">
        <v>66</v>
      </c>
      <c r="C591" t="s">
        <v>24</v>
      </c>
      <c r="D591" t="s">
        <v>77</v>
      </c>
      <c r="E591" t="s">
        <v>131</v>
      </c>
      <c r="F591" t="s">
        <v>132</v>
      </c>
      <c r="G591" t="s">
        <v>27</v>
      </c>
      <c r="H591" t="s">
        <v>40</v>
      </c>
      <c r="I591" s="1">
        <v>44888</v>
      </c>
      <c r="J591" t="s">
        <v>32</v>
      </c>
      <c r="K591">
        <v>0.5</v>
      </c>
      <c r="L591">
        <v>5.5555555555555552E-2</v>
      </c>
      <c r="O591" t="s">
        <v>30</v>
      </c>
      <c r="P591">
        <v>2022</v>
      </c>
      <c r="Q591">
        <v>59.736843933333297</v>
      </c>
      <c r="R591">
        <v>280.20814120479122</v>
      </c>
      <c r="S591">
        <v>31.134237911643467</v>
      </c>
      <c r="T591">
        <f t="shared" si="18"/>
        <v>15.567118955821734</v>
      </c>
      <c r="U591" s="2">
        <f>IF(C591="WMPC TECH MANAGEMENT OFFICE - LG Contracts (Innovation Implementation)",0,-T591*Distribution!$B$2)</f>
        <v>-0.80170662622481925</v>
      </c>
      <c r="V591" s="2">
        <f>IF(C591="WMPC TECH MANAGEMENT OFFICE - LG Contracts (Innovation Implementation)",0,-SUM(T591:U591)*Distribution!$B$1)</f>
        <v>-0.28497245796122045</v>
      </c>
      <c r="W591" s="2">
        <f t="shared" si="19"/>
        <v>14.480439871635694</v>
      </c>
    </row>
    <row r="592" spans="1:23" x14ac:dyDescent="0.25">
      <c r="A592">
        <v>3691</v>
      </c>
      <c r="B592" t="s">
        <v>66</v>
      </c>
      <c r="C592" t="s">
        <v>24</v>
      </c>
      <c r="D592" t="s">
        <v>77</v>
      </c>
      <c r="E592" t="s">
        <v>131</v>
      </c>
      <c r="F592" t="s">
        <v>132</v>
      </c>
      <c r="G592" t="s">
        <v>27</v>
      </c>
      <c r="H592" t="s">
        <v>40</v>
      </c>
      <c r="I592" s="1">
        <v>44881</v>
      </c>
      <c r="J592" t="s">
        <v>32</v>
      </c>
      <c r="K592">
        <v>0.5</v>
      </c>
      <c r="L592">
        <v>5.5555555555555552E-2</v>
      </c>
      <c r="O592" t="s">
        <v>30</v>
      </c>
      <c r="P592">
        <v>2022</v>
      </c>
      <c r="Q592">
        <v>59.736843933333297</v>
      </c>
      <c r="R592">
        <v>280.20814120479122</v>
      </c>
      <c r="S592">
        <v>31.134237911643467</v>
      </c>
      <c r="T592">
        <f t="shared" si="18"/>
        <v>15.567118955821734</v>
      </c>
      <c r="U592" s="2">
        <f>IF(C592="WMPC TECH MANAGEMENT OFFICE - LG Contracts (Innovation Implementation)",0,-T592*Distribution!$B$2)</f>
        <v>-0.80170662622481925</v>
      </c>
      <c r="V592" s="2">
        <f>IF(C592="WMPC TECH MANAGEMENT OFFICE - LG Contracts (Innovation Implementation)",0,-SUM(T592:U592)*Distribution!$B$1)</f>
        <v>-0.28497245796122045</v>
      </c>
      <c r="W592" s="2">
        <f t="shared" si="19"/>
        <v>14.480439871635694</v>
      </c>
    </row>
    <row r="593" spans="1:23" x14ac:dyDescent="0.25">
      <c r="A593">
        <v>3691</v>
      </c>
      <c r="B593" t="s">
        <v>66</v>
      </c>
      <c r="C593" t="s">
        <v>24</v>
      </c>
      <c r="D593" t="s">
        <v>77</v>
      </c>
      <c r="E593" t="s">
        <v>131</v>
      </c>
      <c r="F593" t="s">
        <v>132</v>
      </c>
      <c r="G593" t="s">
        <v>27</v>
      </c>
      <c r="H593" t="s">
        <v>40</v>
      </c>
      <c r="I593" s="1">
        <v>44879</v>
      </c>
      <c r="J593" t="s">
        <v>34</v>
      </c>
      <c r="K593">
        <v>0.5</v>
      </c>
      <c r="L593">
        <v>5.5555555555555552E-2</v>
      </c>
      <c r="O593" t="s">
        <v>30</v>
      </c>
      <c r="P593">
        <v>2022</v>
      </c>
      <c r="Q593">
        <v>59.736843933333297</v>
      </c>
      <c r="R593">
        <v>280.20814120479122</v>
      </c>
      <c r="S593">
        <v>31.134237911643467</v>
      </c>
      <c r="T593">
        <f t="shared" si="18"/>
        <v>15.567118955821734</v>
      </c>
      <c r="U593" s="2">
        <f>IF(C593="WMPC TECH MANAGEMENT OFFICE - LG Contracts (Innovation Implementation)",0,-T593*Distribution!$B$2)</f>
        <v>-0.80170662622481925</v>
      </c>
      <c r="V593" s="2">
        <f>IF(C593="WMPC TECH MANAGEMENT OFFICE - LG Contracts (Innovation Implementation)",0,-SUM(T593:U593)*Distribution!$B$1)</f>
        <v>-0.28497245796122045</v>
      </c>
      <c r="W593" s="2">
        <f t="shared" si="19"/>
        <v>14.480439871635694</v>
      </c>
    </row>
    <row r="594" spans="1:23" x14ac:dyDescent="0.25">
      <c r="A594">
        <v>3691</v>
      </c>
      <c r="B594" t="s">
        <v>66</v>
      </c>
      <c r="C594" t="s">
        <v>24</v>
      </c>
      <c r="D594" t="s">
        <v>77</v>
      </c>
      <c r="E594" t="s">
        <v>131</v>
      </c>
      <c r="F594" t="s">
        <v>132</v>
      </c>
      <c r="G594" t="s">
        <v>27</v>
      </c>
      <c r="H594" t="s">
        <v>40</v>
      </c>
      <c r="I594" s="1">
        <v>44883</v>
      </c>
      <c r="J594" t="s">
        <v>33</v>
      </c>
      <c r="K594">
        <v>0.5</v>
      </c>
      <c r="L594">
        <v>5.5555555555555552E-2</v>
      </c>
      <c r="O594" t="s">
        <v>30</v>
      </c>
      <c r="P594">
        <v>2022</v>
      </c>
      <c r="Q594">
        <v>59.736843933333297</v>
      </c>
      <c r="R594">
        <v>280.20814120479122</v>
      </c>
      <c r="S594">
        <v>31.134237911643467</v>
      </c>
      <c r="T594">
        <f t="shared" si="18"/>
        <v>15.567118955821734</v>
      </c>
      <c r="U594" s="2">
        <f>IF(C594="WMPC TECH MANAGEMENT OFFICE - LG Contracts (Innovation Implementation)",0,-T594*Distribution!$B$2)</f>
        <v>-0.80170662622481925</v>
      </c>
      <c r="V594" s="2">
        <f>IF(C594="WMPC TECH MANAGEMENT OFFICE - LG Contracts (Innovation Implementation)",0,-SUM(T594:U594)*Distribution!$B$1)</f>
        <v>-0.28497245796122045</v>
      </c>
      <c r="W594" s="2">
        <f t="shared" si="19"/>
        <v>14.480439871635694</v>
      </c>
    </row>
    <row r="595" spans="1:23" x14ac:dyDescent="0.25">
      <c r="A595">
        <v>3691</v>
      </c>
      <c r="B595" t="s">
        <v>66</v>
      </c>
      <c r="C595" t="s">
        <v>24</v>
      </c>
      <c r="D595" t="s">
        <v>77</v>
      </c>
      <c r="E595" t="s">
        <v>131</v>
      </c>
      <c r="F595" t="s">
        <v>132</v>
      </c>
      <c r="G595" t="s">
        <v>27</v>
      </c>
      <c r="H595" t="s">
        <v>40</v>
      </c>
      <c r="I595" s="1">
        <v>44880</v>
      </c>
      <c r="J595" t="s">
        <v>31</v>
      </c>
      <c r="K595">
        <v>0.5</v>
      </c>
      <c r="L595">
        <v>5.5555555555555552E-2</v>
      </c>
      <c r="O595" t="s">
        <v>30</v>
      </c>
      <c r="P595">
        <v>2022</v>
      </c>
      <c r="Q595">
        <v>59.736843933333297</v>
      </c>
      <c r="R595">
        <v>280.20814120479122</v>
      </c>
      <c r="S595">
        <v>31.134237911643467</v>
      </c>
      <c r="T595">
        <f t="shared" si="18"/>
        <v>15.567118955821734</v>
      </c>
      <c r="U595" s="2">
        <f>IF(C595="WMPC TECH MANAGEMENT OFFICE - LG Contracts (Innovation Implementation)",0,-T595*Distribution!$B$2)</f>
        <v>-0.80170662622481925</v>
      </c>
      <c r="V595" s="2">
        <f>IF(C595="WMPC TECH MANAGEMENT OFFICE - LG Contracts (Innovation Implementation)",0,-SUM(T595:U595)*Distribution!$B$1)</f>
        <v>-0.28497245796122045</v>
      </c>
      <c r="W595" s="2">
        <f t="shared" si="19"/>
        <v>14.480439871635694</v>
      </c>
    </row>
    <row r="596" spans="1:23" x14ac:dyDescent="0.25">
      <c r="A596">
        <v>3691</v>
      </c>
      <c r="B596" t="s">
        <v>66</v>
      </c>
      <c r="C596" t="s">
        <v>24</v>
      </c>
      <c r="D596" t="s">
        <v>77</v>
      </c>
      <c r="E596" t="s">
        <v>131</v>
      </c>
      <c r="F596" t="s">
        <v>132</v>
      </c>
      <c r="G596" t="s">
        <v>27</v>
      </c>
      <c r="H596" t="s">
        <v>40</v>
      </c>
      <c r="I596" s="1">
        <v>44882</v>
      </c>
      <c r="J596" t="s">
        <v>29</v>
      </c>
      <c r="K596">
        <v>0.5</v>
      </c>
      <c r="L596">
        <v>5.5555555555555552E-2</v>
      </c>
      <c r="O596" t="s">
        <v>30</v>
      </c>
      <c r="P596">
        <v>2022</v>
      </c>
      <c r="Q596">
        <v>59.736843933333297</v>
      </c>
      <c r="R596">
        <v>280.20814120479122</v>
      </c>
      <c r="S596">
        <v>31.134237911643467</v>
      </c>
      <c r="T596">
        <f t="shared" si="18"/>
        <v>15.567118955821734</v>
      </c>
      <c r="U596" s="2">
        <f>IF(C596="WMPC TECH MANAGEMENT OFFICE - LG Contracts (Innovation Implementation)",0,-T596*Distribution!$B$2)</f>
        <v>-0.80170662622481925</v>
      </c>
      <c r="V596" s="2">
        <f>IF(C596="WMPC TECH MANAGEMENT OFFICE - LG Contracts (Innovation Implementation)",0,-SUM(T596:U596)*Distribution!$B$1)</f>
        <v>-0.28497245796122045</v>
      </c>
      <c r="W596" s="2">
        <f t="shared" si="19"/>
        <v>14.480439871635694</v>
      </c>
    </row>
    <row r="597" spans="1:23" x14ac:dyDescent="0.25">
      <c r="A597">
        <v>3690</v>
      </c>
      <c r="B597" t="s">
        <v>66</v>
      </c>
      <c r="C597" t="s">
        <v>24</v>
      </c>
      <c r="D597" t="s">
        <v>75</v>
      </c>
      <c r="E597" t="s">
        <v>131</v>
      </c>
      <c r="F597" t="s">
        <v>132</v>
      </c>
      <c r="G597" t="s">
        <v>27</v>
      </c>
      <c r="H597" t="s">
        <v>40</v>
      </c>
      <c r="I597" s="1">
        <v>44887</v>
      </c>
      <c r="J597" t="s">
        <v>31</v>
      </c>
      <c r="K597">
        <v>0.5</v>
      </c>
      <c r="L597">
        <v>5.5555555555555552E-2</v>
      </c>
      <c r="O597" t="s">
        <v>30</v>
      </c>
      <c r="P597">
        <v>2022</v>
      </c>
      <c r="Q597">
        <v>59.736843933333297</v>
      </c>
      <c r="R597">
        <v>280.20814120479122</v>
      </c>
      <c r="S597">
        <v>31.134237911643467</v>
      </c>
      <c r="T597">
        <f t="shared" si="18"/>
        <v>15.567118955821734</v>
      </c>
      <c r="U597" s="2">
        <f>IF(C597="WMPC TECH MANAGEMENT OFFICE - LG Contracts (Innovation Implementation)",0,-T597*Distribution!$B$2)</f>
        <v>-0.80170662622481925</v>
      </c>
      <c r="V597" s="2">
        <f>IF(C597="WMPC TECH MANAGEMENT OFFICE - LG Contracts (Innovation Implementation)",0,-SUM(T597:U597)*Distribution!$B$1)</f>
        <v>-0.28497245796122045</v>
      </c>
      <c r="W597" s="2">
        <f t="shared" si="19"/>
        <v>14.480439871635694</v>
      </c>
    </row>
    <row r="598" spans="1:23" x14ac:dyDescent="0.25">
      <c r="A598">
        <v>3690</v>
      </c>
      <c r="B598" t="s">
        <v>66</v>
      </c>
      <c r="C598" t="s">
        <v>24</v>
      </c>
      <c r="D598" t="s">
        <v>75</v>
      </c>
      <c r="E598" t="s">
        <v>131</v>
      </c>
      <c r="F598" t="s">
        <v>132</v>
      </c>
      <c r="G598" t="s">
        <v>27</v>
      </c>
      <c r="H598" t="s">
        <v>40</v>
      </c>
      <c r="I598" s="1">
        <v>44888</v>
      </c>
      <c r="J598" t="s">
        <v>32</v>
      </c>
      <c r="K598">
        <v>0.5</v>
      </c>
      <c r="L598">
        <v>5.5555555555555552E-2</v>
      </c>
      <c r="O598" t="s">
        <v>30</v>
      </c>
      <c r="P598">
        <v>2022</v>
      </c>
      <c r="Q598">
        <v>59.736843933333297</v>
      </c>
      <c r="R598">
        <v>280.20814120479122</v>
      </c>
      <c r="S598">
        <v>31.134237911643467</v>
      </c>
      <c r="T598">
        <f t="shared" si="18"/>
        <v>15.567118955821734</v>
      </c>
      <c r="U598" s="2">
        <f>IF(C598="WMPC TECH MANAGEMENT OFFICE - LG Contracts (Innovation Implementation)",0,-T598*Distribution!$B$2)</f>
        <v>-0.80170662622481925</v>
      </c>
      <c r="V598" s="2">
        <f>IF(C598="WMPC TECH MANAGEMENT OFFICE - LG Contracts (Innovation Implementation)",0,-SUM(T598:U598)*Distribution!$B$1)</f>
        <v>-0.28497245796122045</v>
      </c>
      <c r="W598" s="2">
        <f t="shared" si="19"/>
        <v>14.480439871635694</v>
      </c>
    </row>
    <row r="599" spans="1:23" x14ac:dyDescent="0.25">
      <c r="A599">
        <v>3690</v>
      </c>
      <c r="B599" t="s">
        <v>66</v>
      </c>
      <c r="C599" t="s">
        <v>24</v>
      </c>
      <c r="D599" t="s">
        <v>75</v>
      </c>
      <c r="E599" t="s">
        <v>131</v>
      </c>
      <c r="F599" t="s">
        <v>132</v>
      </c>
      <c r="G599" t="s">
        <v>27</v>
      </c>
      <c r="H599" t="s">
        <v>40</v>
      </c>
      <c r="I599" s="1">
        <v>44889</v>
      </c>
      <c r="J599" t="s">
        <v>29</v>
      </c>
      <c r="K599">
        <v>0.5</v>
      </c>
      <c r="L599">
        <v>5.5555555555555552E-2</v>
      </c>
      <c r="O599" t="s">
        <v>30</v>
      </c>
      <c r="P599">
        <v>2022</v>
      </c>
      <c r="Q599">
        <v>59.736843933333297</v>
      </c>
      <c r="R599">
        <v>280.20814120479122</v>
      </c>
      <c r="S599">
        <v>31.134237911643467</v>
      </c>
      <c r="T599">
        <f t="shared" si="18"/>
        <v>15.567118955821734</v>
      </c>
      <c r="U599" s="2">
        <f>IF(C599="WMPC TECH MANAGEMENT OFFICE - LG Contracts (Innovation Implementation)",0,-T599*Distribution!$B$2)</f>
        <v>-0.80170662622481925</v>
      </c>
      <c r="V599" s="2">
        <f>IF(C599="WMPC TECH MANAGEMENT OFFICE - LG Contracts (Innovation Implementation)",0,-SUM(T599:U599)*Distribution!$B$1)</f>
        <v>-0.28497245796122045</v>
      </c>
      <c r="W599" s="2">
        <f t="shared" si="19"/>
        <v>14.480439871635694</v>
      </c>
    </row>
    <row r="600" spans="1:23" x14ac:dyDescent="0.25">
      <c r="A600">
        <v>3690</v>
      </c>
      <c r="B600" t="s">
        <v>66</v>
      </c>
      <c r="C600" t="s">
        <v>24</v>
      </c>
      <c r="D600" t="s">
        <v>75</v>
      </c>
      <c r="E600" t="s">
        <v>131</v>
      </c>
      <c r="F600" t="s">
        <v>132</v>
      </c>
      <c r="G600" t="s">
        <v>27</v>
      </c>
      <c r="H600" t="s">
        <v>40</v>
      </c>
      <c r="I600" s="1">
        <v>44890</v>
      </c>
      <c r="J600" t="s">
        <v>33</v>
      </c>
      <c r="K600">
        <v>0.5</v>
      </c>
      <c r="L600">
        <v>5.5555555555555552E-2</v>
      </c>
      <c r="O600" t="s">
        <v>30</v>
      </c>
      <c r="P600">
        <v>2022</v>
      </c>
      <c r="Q600">
        <v>59.736843933333297</v>
      </c>
      <c r="R600">
        <v>280.20814120479122</v>
      </c>
      <c r="S600">
        <v>31.134237911643467</v>
      </c>
      <c r="T600">
        <f t="shared" si="18"/>
        <v>15.567118955821734</v>
      </c>
      <c r="U600" s="2">
        <f>IF(C600="WMPC TECH MANAGEMENT OFFICE - LG Contracts (Innovation Implementation)",0,-T600*Distribution!$B$2)</f>
        <v>-0.80170662622481925</v>
      </c>
      <c r="V600" s="2">
        <f>IF(C600="WMPC TECH MANAGEMENT OFFICE - LG Contracts (Innovation Implementation)",0,-SUM(T600:U600)*Distribution!$B$1)</f>
        <v>-0.28497245796122045</v>
      </c>
      <c r="W600" s="2">
        <f t="shared" si="19"/>
        <v>14.480439871635694</v>
      </c>
    </row>
    <row r="601" spans="1:23" x14ac:dyDescent="0.25">
      <c r="A601">
        <v>3690</v>
      </c>
      <c r="B601" t="s">
        <v>66</v>
      </c>
      <c r="C601" t="s">
        <v>24</v>
      </c>
      <c r="D601" t="s">
        <v>75</v>
      </c>
      <c r="E601" t="s">
        <v>131</v>
      </c>
      <c r="F601" t="s">
        <v>132</v>
      </c>
      <c r="G601" t="s">
        <v>27</v>
      </c>
      <c r="H601" t="s">
        <v>40</v>
      </c>
      <c r="I601" s="1">
        <v>44879</v>
      </c>
      <c r="J601" t="s">
        <v>34</v>
      </c>
      <c r="K601">
        <v>0.5</v>
      </c>
      <c r="L601">
        <v>5.5555555555555552E-2</v>
      </c>
      <c r="O601" t="s">
        <v>30</v>
      </c>
      <c r="P601">
        <v>2022</v>
      </c>
      <c r="Q601">
        <v>59.736843933333297</v>
      </c>
      <c r="R601">
        <v>280.20814120479122</v>
      </c>
      <c r="S601">
        <v>31.134237911643467</v>
      </c>
      <c r="T601">
        <f t="shared" si="18"/>
        <v>15.567118955821734</v>
      </c>
      <c r="U601" s="2">
        <f>IF(C601="WMPC TECH MANAGEMENT OFFICE - LG Contracts (Innovation Implementation)",0,-T601*Distribution!$B$2)</f>
        <v>-0.80170662622481925</v>
      </c>
      <c r="V601" s="2">
        <f>IF(C601="WMPC TECH MANAGEMENT OFFICE - LG Contracts (Innovation Implementation)",0,-SUM(T601:U601)*Distribution!$B$1)</f>
        <v>-0.28497245796122045</v>
      </c>
      <c r="W601" s="2">
        <f t="shared" si="19"/>
        <v>14.480439871635694</v>
      </c>
    </row>
    <row r="602" spans="1:23" x14ac:dyDescent="0.25">
      <c r="A602">
        <v>3690</v>
      </c>
      <c r="B602" t="s">
        <v>66</v>
      </c>
      <c r="C602" t="s">
        <v>24</v>
      </c>
      <c r="D602" t="s">
        <v>75</v>
      </c>
      <c r="E602" t="s">
        <v>131</v>
      </c>
      <c r="F602" t="s">
        <v>132</v>
      </c>
      <c r="G602" t="s">
        <v>27</v>
      </c>
      <c r="H602" t="s">
        <v>40</v>
      </c>
      <c r="I602" s="1">
        <v>44882</v>
      </c>
      <c r="J602" t="s">
        <v>29</v>
      </c>
      <c r="K602">
        <v>0.5</v>
      </c>
      <c r="L602">
        <v>5.5555555555555552E-2</v>
      </c>
      <c r="O602" t="s">
        <v>30</v>
      </c>
      <c r="P602">
        <v>2022</v>
      </c>
      <c r="Q602">
        <v>59.736843933333297</v>
      </c>
      <c r="R602">
        <v>280.20814120479122</v>
      </c>
      <c r="S602">
        <v>31.134237911643467</v>
      </c>
      <c r="T602">
        <f t="shared" si="18"/>
        <v>15.567118955821734</v>
      </c>
      <c r="U602" s="2">
        <f>IF(C602="WMPC TECH MANAGEMENT OFFICE - LG Contracts (Innovation Implementation)",0,-T602*Distribution!$B$2)</f>
        <v>-0.80170662622481925</v>
      </c>
      <c r="V602" s="2">
        <f>IF(C602="WMPC TECH MANAGEMENT OFFICE - LG Contracts (Innovation Implementation)",0,-SUM(T602:U602)*Distribution!$B$1)</f>
        <v>-0.28497245796122045</v>
      </c>
      <c r="W602" s="2">
        <f t="shared" si="19"/>
        <v>14.480439871635694</v>
      </c>
    </row>
    <row r="603" spans="1:23" x14ac:dyDescent="0.25">
      <c r="A603">
        <v>3690</v>
      </c>
      <c r="B603" t="s">
        <v>66</v>
      </c>
      <c r="C603" t="s">
        <v>24</v>
      </c>
      <c r="D603" t="s">
        <v>75</v>
      </c>
      <c r="E603" t="s">
        <v>131</v>
      </c>
      <c r="F603" t="s">
        <v>132</v>
      </c>
      <c r="G603" t="s">
        <v>27</v>
      </c>
      <c r="H603" t="s">
        <v>40</v>
      </c>
      <c r="I603" s="1">
        <v>44880</v>
      </c>
      <c r="J603" t="s">
        <v>31</v>
      </c>
      <c r="K603">
        <v>0.5</v>
      </c>
      <c r="L603">
        <v>5.5555555555555552E-2</v>
      </c>
      <c r="O603" t="s">
        <v>30</v>
      </c>
      <c r="P603">
        <v>2022</v>
      </c>
      <c r="Q603">
        <v>59.736843933333297</v>
      </c>
      <c r="R603">
        <v>280.20814120479122</v>
      </c>
      <c r="S603">
        <v>31.134237911643467</v>
      </c>
      <c r="T603">
        <f t="shared" si="18"/>
        <v>15.567118955821734</v>
      </c>
      <c r="U603" s="2">
        <f>IF(C603="WMPC TECH MANAGEMENT OFFICE - LG Contracts (Innovation Implementation)",0,-T603*Distribution!$B$2)</f>
        <v>-0.80170662622481925</v>
      </c>
      <c r="V603" s="2">
        <f>IF(C603="WMPC TECH MANAGEMENT OFFICE - LG Contracts (Innovation Implementation)",0,-SUM(T603:U603)*Distribution!$B$1)</f>
        <v>-0.28497245796122045</v>
      </c>
      <c r="W603" s="2">
        <f t="shared" si="19"/>
        <v>14.480439871635694</v>
      </c>
    </row>
    <row r="604" spans="1:23" x14ac:dyDescent="0.25">
      <c r="A604">
        <v>3690</v>
      </c>
      <c r="B604" t="s">
        <v>66</v>
      </c>
      <c r="C604" t="s">
        <v>24</v>
      </c>
      <c r="D604" t="s">
        <v>75</v>
      </c>
      <c r="E604" t="s">
        <v>131</v>
      </c>
      <c r="F604" t="s">
        <v>132</v>
      </c>
      <c r="G604" t="s">
        <v>27</v>
      </c>
      <c r="H604" t="s">
        <v>40</v>
      </c>
      <c r="I604" s="1">
        <v>44883</v>
      </c>
      <c r="J604" t="s">
        <v>33</v>
      </c>
      <c r="K604">
        <v>0.5</v>
      </c>
      <c r="L604">
        <v>5.5555555555555552E-2</v>
      </c>
      <c r="O604" t="s">
        <v>30</v>
      </c>
      <c r="P604">
        <v>2022</v>
      </c>
      <c r="Q604">
        <v>59.736843933333297</v>
      </c>
      <c r="R604">
        <v>280.20814120479122</v>
      </c>
      <c r="S604">
        <v>31.134237911643467</v>
      </c>
      <c r="T604">
        <f t="shared" si="18"/>
        <v>15.567118955821734</v>
      </c>
      <c r="U604" s="2">
        <f>IF(C604="WMPC TECH MANAGEMENT OFFICE - LG Contracts (Innovation Implementation)",0,-T604*Distribution!$B$2)</f>
        <v>-0.80170662622481925</v>
      </c>
      <c r="V604" s="2">
        <f>IF(C604="WMPC TECH MANAGEMENT OFFICE - LG Contracts (Innovation Implementation)",0,-SUM(T604:U604)*Distribution!$B$1)</f>
        <v>-0.28497245796122045</v>
      </c>
      <c r="W604" s="2">
        <f t="shared" si="19"/>
        <v>14.480439871635694</v>
      </c>
    </row>
    <row r="605" spans="1:23" x14ac:dyDescent="0.25">
      <c r="A605">
        <v>3690</v>
      </c>
      <c r="B605" t="s">
        <v>66</v>
      </c>
      <c r="C605" t="s">
        <v>24</v>
      </c>
      <c r="D605" t="s">
        <v>75</v>
      </c>
      <c r="E605" t="s">
        <v>131</v>
      </c>
      <c r="F605" t="s">
        <v>132</v>
      </c>
      <c r="G605" t="s">
        <v>27</v>
      </c>
      <c r="H605" t="s">
        <v>40</v>
      </c>
      <c r="I605" s="1">
        <v>44881</v>
      </c>
      <c r="J605" t="s">
        <v>32</v>
      </c>
      <c r="K605">
        <v>0.5</v>
      </c>
      <c r="L605">
        <v>5.5555555555555552E-2</v>
      </c>
      <c r="O605" t="s">
        <v>30</v>
      </c>
      <c r="P605">
        <v>2022</v>
      </c>
      <c r="Q605">
        <v>59.736843933333297</v>
      </c>
      <c r="R605">
        <v>280.20814120479122</v>
      </c>
      <c r="S605">
        <v>31.134237911643467</v>
      </c>
      <c r="T605">
        <f t="shared" si="18"/>
        <v>15.567118955821734</v>
      </c>
      <c r="U605" s="2">
        <f>IF(C605="WMPC TECH MANAGEMENT OFFICE - LG Contracts (Innovation Implementation)",0,-T605*Distribution!$B$2)</f>
        <v>-0.80170662622481925</v>
      </c>
      <c r="V605" s="2">
        <f>IF(C605="WMPC TECH MANAGEMENT OFFICE - LG Contracts (Innovation Implementation)",0,-SUM(T605:U605)*Distribution!$B$1)</f>
        <v>-0.28497245796122045</v>
      </c>
      <c r="W605" s="2">
        <f t="shared" si="19"/>
        <v>14.480439871635694</v>
      </c>
    </row>
    <row r="606" spans="1:23" x14ac:dyDescent="0.25">
      <c r="A606">
        <v>3690</v>
      </c>
      <c r="B606" t="s">
        <v>66</v>
      </c>
      <c r="C606" t="s">
        <v>24</v>
      </c>
      <c r="D606" t="s">
        <v>76</v>
      </c>
      <c r="E606" t="s">
        <v>131</v>
      </c>
      <c r="F606" t="s">
        <v>132</v>
      </c>
      <c r="G606" t="s">
        <v>27</v>
      </c>
      <c r="H606" t="s">
        <v>40</v>
      </c>
      <c r="I606" s="1">
        <v>44895</v>
      </c>
      <c r="J606" t="s">
        <v>32</v>
      </c>
      <c r="K606">
        <v>0.5</v>
      </c>
      <c r="L606">
        <v>5.5555555555555552E-2</v>
      </c>
      <c r="O606" t="s">
        <v>30</v>
      </c>
      <c r="P606">
        <v>2022</v>
      </c>
      <c r="Q606">
        <v>59.736843933333297</v>
      </c>
      <c r="R606">
        <v>280.20814120479122</v>
      </c>
      <c r="S606">
        <v>31.134237911643467</v>
      </c>
      <c r="T606">
        <f t="shared" si="18"/>
        <v>15.567118955821734</v>
      </c>
      <c r="U606" s="2">
        <f>IF(C606="WMPC TECH MANAGEMENT OFFICE - LG Contracts (Innovation Implementation)",0,-T606*Distribution!$B$2)</f>
        <v>-0.80170662622481925</v>
      </c>
      <c r="V606" s="2">
        <f>IF(C606="WMPC TECH MANAGEMENT OFFICE - LG Contracts (Innovation Implementation)",0,-SUM(T606:U606)*Distribution!$B$1)</f>
        <v>-0.28497245796122045</v>
      </c>
      <c r="W606" s="2">
        <f t="shared" si="19"/>
        <v>14.480439871635694</v>
      </c>
    </row>
    <row r="607" spans="1:23" x14ac:dyDescent="0.25">
      <c r="A607">
        <v>3690</v>
      </c>
      <c r="B607" t="s">
        <v>66</v>
      </c>
      <c r="C607" t="s">
        <v>24</v>
      </c>
      <c r="D607" t="s">
        <v>76</v>
      </c>
      <c r="E607" t="s">
        <v>131</v>
      </c>
      <c r="F607" t="s">
        <v>132</v>
      </c>
      <c r="G607" t="s">
        <v>27</v>
      </c>
      <c r="H607" t="s">
        <v>40</v>
      </c>
      <c r="I607" s="1">
        <v>44886</v>
      </c>
      <c r="J607" t="s">
        <v>34</v>
      </c>
      <c r="K607">
        <v>0.5</v>
      </c>
      <c r="L607">
        <v>5.5555555555555552E-2</v>
      </c>
      <c r="O607" t="s">
        <v>30</v>
      </c>
      <c r="P607">
        <v>2022</v>
      </c>
      <c r="Q607">
        <v>59.736843933333297</v>
      </c>
      <c r="R607">
        <v>280.20814120479122</v>
      </c>
      <c r="S607">
        <v>31.134237911643467</v>
      </c>
      <c r="T607">
        <f t="shared" si="18"/>
        <v>15.567118955821734</v>
      </c>
      <c r="U607" s="2">
        <f>IF(C607="WMPC TECH MANAGEMENT OFFICE - LG Contracts (Innovation Implementation)",0,-T607*Distribution!$B$2)</f>
        <v>-0.80170662622481925</v>
      </c>
      <c r="V607" s="2">
        <f>IF(C607="WMPC TECH MANAGEMENT OFFICE - LG Contracts (Innovation Implementation)",0,-SUM(T607:U607)*Distribution!$B$1)</f>
        <v>-0.28497245796122045</v>
      </c>
      <c r="W607" s="2">
        <f t="shared" si="19"/>
        <v>14.480439871635694</v>
      </c>
    </row>
    <row r="608" spans="1:23" x14ac:dyDescent="0.25">
      <c r="A608">
        <v>3693</v>
      </c>
      <c r="B608" t="s">
        <v>58</v>
      </c>
      <c r="C608" t="s">
        <v>24</v>
      </c>
      <c r="D608" t="s">
        <v>59</v>
      </c>
      <c r="E608" t="s">
        <v>111</v>
      </c>
      <c r="F608" t="s">
        <v>112</v>
      </c>
      <c r="G608" t="s">
        <v>27</v>
      </c>
      <c r="H608" t="s">
        <v>28</v>
      </c>
      <c r="I608" s="1">
        <v>44867</v>
      </c>
      <c r="J608" t="str">
        <f>TEXT(I608,"DDD")</f>
        <v>Wed</v>
      </c>
      <c r="K608">
        <v>1</v>
      </c>
      <c r="L608">
        <f>K608/9</f>
        <v>0.1111111111111111</v>
      </c>
      <c r="O608" t="s">
        <v>30</v>
      </c>
      <c r="P608">
        <v>2022</v>
      </c>
      <c r="Q608">
        <v>59.736843933333297</v>
      </c>
      <c r="R608">
        <v>877</v>
      </c>
      <c r="S608">
        <f>R608/9</f>
        <v>97.444444444444443</v>
      </c>
      <c r="T608">
        <f t="shared" si="18"/>
        <v>97.444444444444443</v>
      </c>
      <c r="U608" s="2">
        <f>IF(C608="WMPC TECH MANAGEMENT OFFICE - LG Contracts (Innovation Implementation)",0,-T608*Distribution!$B$2)</f>
        <v>-5.0183888888888886</v>
      </c>
      <c r="V608" s="2">
        <f>IF(C608="WMPC TECH MANAGEMENT OFFICE - LG Contracts (Innovation Implementation)",0,-SUM(T608:U608)*Distribution!$B$1)</f>
        <v>-1.7838228722222222</v>
      </c>
      <c r="W608" s="2">
        <f t="shared" si="19"/>
        <v>90.642232683333333</v>
      </c>
    </row>
    <row r="609" spans="1:23" x14ac:dyDescent="0.25">
      <c r="A609">
        <v>3693</v>
      </c>
      <c r="B609" t="s">
        <v>58</v>
      </c>
      <c r="C609" t="s">
        <v>24</v>
      </c>
      <c r="D609" t="s">
        <v>59</v>
      </c>
      <c r="E609" t="s">
        <v>111</v>
      </c>
      <c r="F609" t="s">
        <v>112</v>
      </c>
      <c r="G609" t="s">
        <v>27</v>
      </c>
      <c r="H609" t="s">
        <v>28</v>
      </c>
      <c r="I609" s="1">
        <v>44876</v>
      </c>
      <c r="J609" t="str">
        <f t="shared" ref="J609:J630" si="20">TEXT(I609,"DDD")</f>
        <v>Fri</v>
      </c>
      <c r="K609">
        <v>1</v>
      </c>
      <c r="L609">
        <f t="shared" ref="L609:L618" si="21">K609/9</f>
        <v>0.1111111111111111</v>
      </c>
      <c r="O609" t="s">
        <v>30</v>
      </c>
      <c r="P609">
        <v>2022</v>
      </c>
      <c r="Q609">
        <v>59.736843933333297</v>
      </c>
      <c r="R609">
        <v>877</v>
      </c>
      <c r="S609">
        <f t="shared" ref="S609:S615" si="22">R609/9</f>
        <v>97.444444444444443</v>
      </c>
      <c r="T609">
        <f t="shared" si="18"/>
        <v>97.444444444444443</v>
      </c>
      <c r="U609" s="2">
        <f>IF(C609="WMPC TECH MANAGEMENT OFFICE - LG Contracts (Innovation Implementation)",0,-T609*Distribution!$B$2)</f>
        <v>-5.0183888888888886</v>
      </c>
      <c r="V609" s="2">
        <f>IF(C609="WMPC TECH MANAGEMENT OFFICE - LG Contracts (Innovation Implementation)",0,-SUM(T609:U609)*Distribution!$B$1)</f>
        <v>-1.7838228722222222</v>
      </c>
      <c r="W609" s="2">
        <f t="shared" si="19"/>
        <v>90.642232683333333</v>
      </c>
    </row>
    <row r="610" spans="1:23" x14ac:dyDescent="0.25">
      <c r="A610">
        <v>3693</v>
      </c>
      <c r="B610" t="s">
        <v>58</v>
      </c>
      <c r="C610" t="s">
        <v>24</v>
      </c>
      <c r="D610" t="s">
        <v>59</v>
      </c>
      <c r="E610" t="s">
        <v>111</v>
      </c>
      <c r="F610" t="s">
        <v>112</v>
      </c>
      <c r="G610" t="s">
        <v>27</v>
      </c>
      <c r="H610" t="s">
        <v>28</v>
      </c>
      <c r="I610" s="1">
        <v>44874</v>
      </c>
      <c r="J610" t="str">
        <f t="shared" si="20"/>
        <v>Wed</v>
      </c>
      <c r="K610">
        <v>2</v>
      </c>
      <c r="L610">
        <f t="shared" si="21"/>
        <v>0.22222222222222221</v>
      </c>
      <c r="O610" t="s">
        <v>30</v>
      </c>
      <c r="P610">
        <v>2022</v>
      </c>
      <c r="Q610">
        <v>59.736843933333297</v>
      </c>
      <c r="R610">
        <v>877</v>
      </c>
      <c r="S610">
        <f t="shared" si="22"/>
        <v>97.444444444444443</v>
      </c>
      <c r="T610">
        <f t="shared" si="18"/>
        <v>194.88888888888889</v>
      </c>
      <c r="U610" s="2">
        <f>IF(C610="WMPC TECH MANAGEMENT OFFICE - LG Contracts (Innovation Implementation)",0,-T610*Distribution!$B$2)</f>
        <v>-10.036777777777777</v>
      </c>
      <c r="V610" s="2">
        <f>IF(C610="WMPC TECH MANAGEMENT OFFICE - LG Contracts (Innovation Implementation)",0,-SUM(T610:U610)*Distribution!$B$1)</f>
        <v>-3.5676457444444445</v>
      </c>
      <c r="W610" s="2">
        <f t="shared" si="19"/>
        <v>181.28446536666667</v>
      </c>
    </row>
    <row r="611" spans="1:23" x14ac:dyDescent="0.25">
      <c r="A611">
        <v>3693</v>
      </c>
      <c r="B611" t="s">
        <v>58</v>
      </c>
      <c r="C611" t="s">
        <v>24</v>
      </c>
      <c r="D611" t="s">
        <v>59</v>
      </c>
      <c r="E611" t="s">
        <v>111</v>
      </c>
      <c r="F611" t="s">
        <v>112</v>
      </c>
      <c r="G611" t="s">
        <v>27</v>
      </c>
      <c r="H611" t="s">
        <v>28</v>
      </c>
      <c r="I611" s="1">
        <v>44875</v>
      </c>
      <c r="J611" t="str">
        <f t="shared" si="20"/>
        <v>Thu</v>
      </c>
      <c r="K611">
        <v>1</v>
      </c>
      <c r="L611">
        <f t="shared" si="21"/>
        <v>0.1111111111111111</v>
      </c>
      <c r="O611" t="s">
        <v>30</v>
      </c>
      <c r="P611">
        <v>2022</v>
      </c>
      <c r="Q611">
        <v>59.736843933333297</v>
      </c>
      <c r="R611">
        <v>877</v>
      </c>
      <c r="S611">
        <f t="shared" si="22"/>
        <v>97.444444444444443</v>
      </c>
      <c r="T611">
        <f t="shared" si="18"/>
        <v>97.444444444444443</v>
      </c>
      <c r="U611" s="2">
        <f>IF(C611="WMPC TECH MANAGEMENT OFFICE - LG Contracts (Innovation Implementation)",0,-T611*Distribution!$B$2)</f>
        <v>-5.0183888888888886</v>
      </c>
      <c r="V611" s="2">
        <f>IF(C611="WMPC TECH MANAGEMENT OFFICE - LG Contracts (Innovation Implementation)",0,-SUM(T611:U611)*Distribution!$B$1)</f>
        <v>-1.7838228722222222</v>
      </c>
      <c r="W611" s="2">
        <f t="shared" si="19"/>
        <v>90.642232683333333</v>
      </c>
    </row>
    <row r="612" spans="1:23" x14ac:dyDescent="0.25">
      <c r="A612">
        <v>3693</v>
      </c>
      <c r="B612" t="s">
        <v>58</v>
      </c>
      <c r="C612" t="s">
        <v>24</v>
      </c>
      <c r="D612" t="s">
        <v>59</v>
      </c>
      <c r="E612" t="s">
        <v>111</v>
      </c>
      <c r="F612" t="s">
        <v>112</v>
      </c>
      <c r="G612" t="s">
        <v>27</v>
      </c>
      <c r="H612" t="s">
        <v>28</v>
      </c>
      <c r="I612" s="1">
        <v>44880</v>
      </c>
      <c r="J612" t="str">
        <f t="shared" si="20"/>
        <v>Tue</v>
      </c>
      <c r="K612">
        <v>1</v>
      </c>
      <c r="L612">
        <f t="shared" si="21"/>
        <v>0.1111111111111111</v>
      </c>
      <c r="O612" t="s">
        <v>30</v>
      </c>
      <c r="P612">
        <v>2022</v>
      </c>
      <c r="Q612">
        <v>59.736843933333297</v>
      </c>
      <c r="R612">
        <v>877</v>
      </c>
      <c r="S612">
        <f t="shared" si="22"/>
        <v>97.444444444444443</v>
      </c>
      <c r="T612">
        <f t="shared" si="18"/>
        <v>97.444444444444443</v>
      </c>
      <c r="U612" s="2">
        <f>IF(C612="WMPC TECH MANAGEMENT OFFICE - LG Contracts (Innovation Implementation)",0,-T612*Distribution!$B$2)</f>
        <v>-5.0183888888888886</v>
      </c>
      <c r="V612" s="2">
        <f>IF(C612="WMPC TECH MANAGEMENT OFFICE - LG Contracts (Innovation Implementation)",0,-SUM(T612:U612)*Distribution!$B$1)</f>
        <v>-1.7838228722222222</v>
      </c>
      <c r="W612" s="2">
        <f t="shared" si="19"/>
        <v>90.642232683333333</v>
      </c>
    </row>
    <row r="613" spans="1:23" x14ac:dyDescent="0.25">
      <c r="A613">
        <v>3693</v>
      </c>
      <c r="B613" t="s">
        <v>58</v>
      </c>
      <c r="C613" t="s">
        <v>24</v>
      </c>
      <c r="D613" t="s">
        <v>59</v>
      </c>
      <c r="E613" t="s">
        <v>111</v>
      </c>
      <c r="F613" t="s">
        <v>112</v>
      </c>
      <c r="G613" t="s">
        <v>27</v>
      </c>
      <c r="H613" t="s">
        <v>28</v>
      </c>
      <c r="I613" s="1">
        <v>44888</v>
      </c>
      <c r="J613" t="str">
        <f t="shared" si="20"/>
        <v>Wed</v>
      </c>
      <c r="K613">
        <v>1</v>
      </c>
      <c r="L613">
        <f t="shared" si="21"/>
        <v>0.1111111111111111</v>
      </c>
      <c r="O613" t="s">
        <v>30</v>
      </c>
      <c r="P613">
        <v>2022</v>
      </c>
      <c r="Q613">
        <v>59.736843933333297</v>
      </c>
      <c r="R613">
        <v>877</v>
      </c>
      <c r="S613">
        <f t="shared" si="22"/>
        <v>97.444444444444443</v>
      </c>
      <c r="T613">
        <f t="shared" si="18"/>
        <v>97.444444444444443</v>
      </c>
      <c r="U613" s="2">
        <f>IF(C613="WMPC TECH MANAGEMENT OFFICE - LG Contracts (Innovation Implementation)",0,-T613*Distribution!$B$2)</f>
        <v>-5.0183888888888886</v>
      </c>
      <c r="V613" s="2">
        <f>IF(C613="WMPC TECH MANAGEMENT OFFICE - LG Contracts (Innovation Implementation)",0,-SUM(T613:U613)*Distribution!$B$1)</f>
        <v>-1.7838228722222222</v>
      </c>
      <c r="W613" s="2">
        <f t="shared" si="19"/>
        <v>90.642232683333333</v>
      </c>
    </row>
    <row r="614" spans="1:23" x14ac:dyDescent="0.25">
      <c r="A614">
        <v>3693</v>
      </c>
      <c r="B614" t="s">
        <v>58</v>
      </c>
      <c r="C614" t="s">
        <v>24</v>
      </c>
      <c r="D614" t="s">
        <v>59</v>
      </c>
      <c r="E614" t="s">
        <v>111</v>
      </c>
      <c r="F614" t="s">
        <v>112</v>
      </c>
      <c r="G614" t="s">
        <v>27</v>
      </c>
      <c r="H614" t="s">
        <v>28</v>
      </c>
      <c r="I614" s="1">
        <v>44887</v>
      </c>
      <c r="J614" t="str">
        <f t="shared" si="20"/>
        <v>Tue</v>
      </c>
      <c r="K614">
        <v>1</v>
      </c>
      <c r="L614">
        <f t="shared" si="21"/>
        <v>0.1111111111111111</v>
      </c>
      <c r="O614" t="s">
        <v>30</v>
      </c>
      <c r="P614">
        <v>2022</v>
      </c>
      <c r="Q614">
        <v>59.736843933333297</v>
      </c>
      <c r="R614">
        <v>877</v>
      </c>
      <c r="S614">
        <f t="shared" si="22"/>
        <v>97.444444444444443</v>
      </c>
      <c r="T614">
        <f t="shared" si="18"/>
        <v>97.444444444444443</v>
      </c>
      <c r="U614" s="2">
        <f>IF(C614="WMPC TECH MANAGEMENT OFFICE - LG Contracts (Innovation Implementation)",0,-T614*Distribution!$B$2)</f>
        <v>-5.0183888888888886</v>
      </c>
      <c r="V614" s="2">
        <f>IF(C614="WMPC TECH MANAGEMENT OFFICE - LG Contracts (Innovation Implementation)",0,-SUM(T614:U614)*Distribution!$B$1)</f>
        <v>-1.7838228722222222</v>
      </c>
      <c r="W614" s="2">
        <f t="shared" si="19"/>
        <v>90.642232683333333</v>
      </c>
    </row>
    <row r="615" spans="1:23" x14ac:dyDescent="0.25">
      <c r="A615">
        <v>3693</v>
      </c>
      <c r="B615" t="s">
        <v>58</v>
      </c>
      <c r="C615" t="s">
        <v>24</v>
      </c>
      <c r="D615" t="s">
        <v>59</v>
      </c>
      <c r="E615" t="s">
        <v>111</v>
      </c>
      <c r="F615" t="s">
        <v>112</v>
      </c>
      <c r="G615" t="s">
        <v>27</v>
      </c>
      <c r="H615" t="s">
        <v>28</v>
      </c>
      <c r="I615" s="1">
        <v>44886</v>
      </c>
      <c r="J615" t="str">
        <f t="shared" si="20"/>
        <v>Mon</v>
      </c>
      <c r="K615">
        <v>2</v>
      </c>
      <c r="L615">
        <f t="shared" si="21"/>
        <v>0.22222222222222221</v>
      </c>
      <c r="O615" t="s">
        <v>30</v>
      </c>
      <c r="P615">
        <v>2022</v>
      </c>
      <c r="Q615">
        <v>59.736843933333297</v>
      </c>
      <c r="R615">
        <v>877</v>
      </c>
      <c r="S615">
        <f t="shared" si="22"/>
        <v>97.444444444444443</v>
      </c>
      <c r="T615">
        <f t="shared" si="18"/>
        <v>194.88888888888889</v>
      </c>
      <c r="U615" s="2">
        <f>IF(C615="WMPC TECH MANAGEMENT OFFICE - LG Contracts (Innovation Implementation)",0,-T615*Distribution!$B$2)</f>
        <v>-10.036777777777777</v>
      </c>
      <c r="V615" s="2">
        <f>IF(C615="WMPC TECH MANAGEMENT OFFICE - LG Contracts (Innovation Implementation)",0,-SUM(T615:U615)*Distribution!$B$1)</f>
        <v>-3.5676457444444445</v>
      </c>
      <c r="W615" s="2">
        <f t="shared" si="19"/>
        <v>181.28446536666667</v>
      </c>
    </row>
    <row r="616" spans="1:23" x14ac:dyDescent="0.25">
      <c r="A616">
        <v>3692</v>
      </c>
      <c r="B616" t="s">
        <v>43</v>
      </c>
      <c r="C616" t="s">
        <v>24</v>
      </c>
      <c r="D616" t="s">
        <v>113</v>
      </c>
      <c r="E616" t="s">
        <v>114</v>
      </c>
      <c r="F616" t="s">
        <v>115</v>
      </c>
      <c r="G616" t="s">
        <v>27</v>
      </c>
      <c r="H616" t="s">
        <v>40</v>
      </c>
      <c r="I616" s="1">
        <v>44873</v>
      </c>
      <c r="J616" t="str">
        <f t="shared" si="20"/>
        <v>Tue</v>
      </c>
      <c r="K616">
        <v>9</v>
      </c>
      <c r="L616">
        <f t="shared" si="21"/>
        <v>1</v>
      </c>
      <c r="O616" t="s">
        <v>30</v>
      </c>
      <c r="P616">
        <v>2022</v>
      </c>
      <c r="Q616">
        <v>59.736843933333297</v>
      </c>
      <c r="R616">
        <v>224.16651296383299</v>
      </c>
      <c r="S616">
        <v>24.907390329314701</v>
      </c>
      <c r="T616">
        <f t="shared" si="18"/>
        <v>224.16651296383299</v>
      </c>
      <c r="U616" s="2">
        <f>IF(C616="WMPC TECH MANAGEMENT OFFICE - LG Contracts (Innovation Implementation)",0,-T616*Distribution!$B$2)</f>
        <v>-11.544575417637398</v>
      </c>
      <c r="V616" s="2">
        <f>IF(C616="WMPC TECH MANAGEMENT OFFICE - LG Contracts (Innovation Implementation)",0,-SUM(T616:U616)*Distribution!$B$1)</f>
        <v>-4.1036033946415751</v>
      </c>
      <c r="W616" s="2">
        <f t="shared" si="19"/>
        <v>208.51833415155403</v>
      </c>
    </row>
    <row r="617" spans="1:23" x14ac:dyDescent="0.25">
      <c r="A617">
        <v>3692</v>
      </c>
      <c r="B617" t="s">
        <v>43</v>
      </c>
      <c r="C617" t="s">
        <v>24</v>
      </c>
      <c r="D617" t="s">
        <v>113</v>
      </c>
      <c r="E617" t="s">
        <v>114</v>
      </c>
      <c r="F617" t="s">
        <v>115</v>
      </c>
      <c r="G617" t="s">
        <v>27</v>
      </c>
      <c r="H617" t="s">
        <v>40</v>
      </c>
      <c r="I617" s="1">
        <f>I616+1</f>
        <v>44874</v>
      </c>
      <c r="J617" t="str">
        <f t="shared" si="20"/>
        <v>Wed</v>
      </c>
      <c r="K617">
        <v>9</v>
      </c>
      <c r="L617">
        <f t="shared" si="21"/>
        <v>1</v>
      </c>
      <c r="O617" t="s">
        <v>30</v>
      </c>
      <c r="P617">
        <v>2022</v>
      </c>
      <c r="Q617">
        <v>59.736843933333297</v>
      </c>
      <c r="R617">
        <v>224.16651296383299</v>
      </c>
      <c r="S617">
        <v>24.907390329314701</v>
      </c>
      <c r="T617">
        <f t="shared" si="18"/>
        <v>224.16651296383299</v>
      </c>
      <c r="U617" s="2">
        <f>IF(C617="WMPC TECH MANAGEMENT OFFICE - LG Contracts (Innovation Implementation)",0,-T617*Distribution!$B$2)</f>
        <v>-11.544575417637398</v>
      </c>
      <c r="V617" s="2">
        <f>IF(C617="WMPC TECH MANAGEMENT OFFICE - LG Contracts (Innovation Implementation)",0,-SUM(T617:U617)*Distribution!$B$1)</f>
        <v>-4.1036033946415751</v>
      </c>
      <c r="W617" s="2">
        <f t="shared" si="19"/>
        <v>208.51833415155403</v>
      </c>
    </row>
    <row r="618" spans="1:23" x14ac:dyDescent="0.25">
      <c r="A618">
        <v>3692</v>
      </c>
      <c r="B618" t="s">
        <v>43</v>
      </c>
      <c r="C618" t="s">
        <v>24</v>
      </c>
      <c r="D618" t="s">
        <v>113</v>
      </c>
      <c r="E618" t="s">
        <v>114</v>
      </c>
      <c r="F618" t="s">
        <v>115</v>
      </c>
      <c r="G618" t="s">
        <v>27</v>
      </c>
      <c r="H618" t="s">
        <v>40</v>
      </c>
      <c r="I618" s="1">
        <f t="shared" ref="I618:I619" si="23">I617+1</f>
        <v>44875</v>
      </c>
      <c r="J618" t="str">
        <f t="shared" si="20"/>
        <v>Thu</v>
      </c>
      <c r="K618">
        <v>9</v>
      </c>
      <c r="L618">
        <f t="shared" si="21"/>
        <v>1</v>
      </c>
      <c r="O618" t="s">
        <v>30</v>
      </c>
      <c r="P618">
        <v>2022</v>
      </c>
      <c r="Q618">
        <v>59.736843933333297</v>
      </c>
      <c r="R618">
        <v>224.16651296383299</v>
      </c>
      <c r="S618">
        <v>24.907390329314701</v>
      </c>
      <c r="T618">
        <f t="shared" si="18"/>
        <v>224.16651296383299</v>
      </c>
      <c r="U618" s="2">
        <f>IF(C618="WMPC TECH MANAGEMENT OFFICE - LG Contracts (Innovation Implementation)",0,-T618*Distribution!$B$2)</f>
        <v>-11.544575417637398</v>
      </c>
      <c r="V618" s="2">
        <f>IF(C618="WMPC TECH MANAGEMENT OFFICE - LG Contracts (Innovation Implementation)",0,-SUM(T618:U618)*Distribution!$B$1)</f>
        <v>-4.1036033946415751</v>
      </c>
      <c r="W618" s="2">
        <f t="shared" si="19"/>
        <v>208.51833415155403</v>
      </c>
    </row>
    <row r="619" spans="1:23" x14ac:dyDescent="0.25">
      <c r="A619">
        <v>3692</v>
      </c>
      <c r="B619" t="s">
        <v>43</v>
      </c>
      <c r="C619" t="s">
        <v>24</v>
      </c>
      <c r="D619" t="s">
        <v>113</v>
      </c>
      <c r="E619" t="s">
        <v>114</v>
      </c>
      <c r="F619" t="s">
        <v>115</v>
      </c>
      <c r="G619" t="s">
        <v>27</v>
      </c>
      <c r="H619" t="s">
        <v>40</v>
      </c>
      <c r="I619" s="1">
        <f t="shared" si="23"/>
        <v>44876</v>
      </c>
      <c r="J619" t="str">
        <f t="shared" si="20"/>
        <v>Fri</v>
      </c>
      <c r="K619">
        <v>9</v>
      </c>
      <c r="L619">
        <f>K619/9</f>
        <v>1</v>
      </c>
      <c r="O619" t="s">
        <v>30</v>
      </c>
      <c r="P619">
        <v>2022</v>
      </c>
      <c r="Q619">
        <v>59.736843933333297</v>
      </c>
      <c r="R619">
        <v>224.16651296383299</v>
      </c>
      <c r="S619">
        <v>24.907390329314701</v>
      </c>
      <c r="T619">
        <f t="shared" si="18"/>
        <v>224.16651296383299</v>
      </c>
      <c r="U619" s="2">
        <f>IF(C619="WMPC TECH MANAGEMENT OFFICE - LG Contracts (Innovation Implementation)",0,-T619*Distribution!$B$2)</f>
        <v>-11.544575417637398</v>
      </c>
      <c r="V619" s="2">
        <f>IF(C619="WMPC TECH MANAGEMENT OFFICE - LG Contracts (Innovation Implementation)",0,-SUM(T619:U619)*Distribution!$B$1)</f>
        <v>-4.1036033946415751</v>
      </c>
      <c r="W619" s="2">
        <f t="shared" si="19"/>
        <v>208.51833415155403</v>
      </c>
    </row>
    <row r="620" spans="1:23" x14ac:dyDescent="0.25">
      <c r="A620">
        <v>3692</v>
      </c>
      <c r="B620" t="s">
        <v>43</v>
      </c>
      <c r="C620" t="s">
        <v>24</v>
      </c>
      <c r="D620" t="s">
        <v>113</v>
      </c>
      <c r="E620" t="s">
        <v>114</v>
      </c>
      <c r="F620" t="s">
        <v>115</v>
      </c>
      <c r="G620" t="s">
        <v>27</v>
      </c>
      <c r="H620" t="s">
        <v>40</v>
      </c>
      <c r="I620" s="1">
        <v>44879</v>
      </c>
      <c r="J620" t="str">
        <f t="shared" si="20"/>
        <v>Mon</v>
      </c>
      <c r="K620">
        <v>9</v>
      </c>
      <c r="L620">
        <f t="shared" ref="L620:L630" si="24">K620/9</f>
        <v>1</v>
      </c>
      <c r="O620" t="s">
        <v>30</v>
      </c>
      <c r="P620">
        <v>2022</v>
      </c>
      <c r="Q620">
        <v>59.736843933333297</v>
      </c>
      <c r="R620">
        <v>224.16651296383299</v>
      </c>
      <c r="S620">
        <v>24.907390329314701</v>
      </c>
      <c r="T620">
        <f t="shared" si="18"/>
        <v>224.16651296383299</v>
      </c>
      <c r="U620" s="2">
        <f>IF(C620="WMPC TECH MANAGEMENT OFFICE - LG Contracts (Innovation Implementation)",0,-T620*Distribution!$B$2)</f>
        <v>-11.544575417637398</v>
      </c>
      <c r="V620" s="2">
        <f>IF(C620="WMPC TECH MANAGEMENT OFFICE - LG Contracts (Innovation Implementation)",0,-SUM(T620:U620)*Distribution!$B$1)</f>
        <v>-4.1036033946415751</v>
      </c>
      <c r="W620" s="2">
        <f t="shared" si="19"/>
        <v>208.51833415155403</v>
      </c>
    </row>
    <row r="621" spans="1:23" x14ac:dyDescent="0.25">
      <c r="A621">
        <v>3692</v>
      </c>
      <c r="B621" t="s">
        <v>43</v>
      </c>
      <c r="C621" t="s">
        <v>24</v>
      </c>
      <c r="D621" t="s">
        <v>113</v>
      </c>
      <c r="E621" t="s">
        <v>114</v>
      </c>
      <c r="F621" t="s">
        <v>115</v>
      </c>
      <c r="G621" t="s">
        <v>27</v>
      </c>
      <c r="H621" t="s">
        <v>40</v>
      </c>
      <c r="I621" s="1">
        <f>I620+1</f>
        <v>44880</v>
      </c>
      <c r="J621" t="str">
        <f t="shared" si="20"/>
        <v>Tue</v>
      </c>
      <c r="K621">
        <v>9</v>
      </c>
      <c r="L621">
        <f t="shared" si="24"/>
        <v>1</v>
      </c>
      <c r="O621" t="s">
        <v>30</v>
      </c>
      <c r="P621">
        <v>2022</v>
      </c>
      <c r="Q621">
        <v>59.736843933333297</v>
      </c>
      <c r="R621">
        <v>224.16651296383299</v>
      </c>
      <c r="S621">
        <v>24.907390329314701</v>
      </c>
      <c r="T621">
        <f t="shared" si="18"/>
        <v>224.16651296383299</v>
      </c>
      <c r="U621" s="2">
        <f>IF(C621="WMPC TECH MANAGEMENT OFFICE - LG Contracts (Innovation Implementation)",0,-T621*Distribution!$B$2)</f>
        <v>-11.544575417637398</v>
      </c>
      <c r="V621" s="2">
        <f>IF(C621="WMPC TECH MANAGEMENT OFFICE - LG Contracts (Innovation Implementation)",0,-SUM(T621:U621)*Distribution!$B$1)</f>
        <v>-4.1036033946415751</v>
      </c>
      <c r="W621" s="2">
        <f t="shared" si="19"/>
        <v>208.51833415155403</v>
      </c>
    </row>
    <row r="622" spans="1:23" x14ac:dyDescent="0.25">
      <c r="A622">
        <v>3692</v>
      </c>
      <c r="B622" t="s">
        <v>43</v>
      </c>
      <c r="C622" t="s">
        <v>24</v>
      </c>
      <c r="D622" t="s">
        <v>113</v>
      </c>
      <c r="E622" t="s">
        <v>114</v>
      </c>
      <c r="F622" t="s">
        <v>115</v>
      </c>
      <c r="G622" t="s">
        <v>27</v>
      </c>
      <c r="H622" t="s">
        <v>40</v>
      </c>
      <c r="I622" s="1">
        <f t="shared" ref="I622:I624" si="25">I621+1</f>
        <v>44881</v>
      </c>
      <c r="J622" t="str">
        <f t="shared" si="20"/>
        <v>Wed</v>
      </c>
      <c r="K622">
        <v>9</v>
      </c>
      <c r="L622">
        <f t="shared" si="24"/>
        <v>1</v>
      </c>
      <c r="O622" t="s">
        <v>30</v>
      </c>
      <c r="P622">
        <v>2022</v>
      </c>
      <c r="Q622">
        <v>59.736843933333297</v>
      </c>
      <c r="R622">
        <v>224.16651296383299</v>
      </c>
      <c r="S622">
        <v>24.907390329314701</v>
      </c>
      <c r="T622">
        <f t="shared" si="18"/>
        <v>224.16651296383299</v>
      </c>
      <c r="U622" s="2">
        <f>IF(C622="WMPC TECH MANAGEMENT OFFICE - LG Contracts (Innovation Implementation)",0,-T622*Distribution!$B$2)</f>
        <v>-11.544575417637398</v>
      </c>
      <c r="V622" s="2">
        <f>IF(C622="WMPC TECH MANAGEMENT OFFICE - LG Contracts (Innovation Implementation)",0,-SUM(T622:U622)*Distribution!$B$1)</f>
        <v>-4.1036033946415751</v>
      </c>
      <c r="W622" s="2">
        <f t="shared" si="19"/>
        <v>208.51833415155403</v>
      </c>
    </row>
    <row r="623" spans="1:23" x14ac:dyDescent="0.25">
      <c r="A623">
        <v>3692</v>
      </c>
      <c r="B623" t="s">
        <v>43</v>
      </c>
      <c r="C623" t="s">
        <v>24</v>
      </c>
      <c r="D623" t="s">
        <v>113</v>
      </c>
      <c r="E623" t="s">
        <v>114</v>
      </c>
      <c r="F623" t="s">
        <v>115</v>
      </c>
      <c r="G623" t="s">
        <v>27</v>
      </c>
      <c r="H623" t="s">
        <v>40</v>
      </c>
      <c r="I623" s="1">
        <f t="shared" si="25"/>
        <v>44882</v>
      </c>
      <c r="J623" t="str">
        <f t="shared" si="20"/>
        <v>Thu</v>
      </c>
      <c r="K623">
        <v>9</v>
      </c>
      <c r="L623">
        <f t="shared" si="24"/>
        <v>1</v>
      </c>
      <c r="O623" t="s">
        <v>30</v>
      </c>
      <c r="P623">
        <v>2022</v>
      </c>
      <c r="Q623">
        <v>59.736843933333297</v>
      </c>
      <c r="R623">
        <v>224.16651296383299</v>
      </c>
      <c r="S623">
        <v>24.907390329314701</v>
      </c>
      <c r="T623">
        <f t="shared" si="18"/>
        <v>224.16651296383299</v>
      </c>
      <c r="U623" s="2">
        <f>IF(C623="WMPC TECH MANAGEMENT OFFICE - LG Contracts (Innovation Implementation)",0,-T623*Distribution!$B$2)</f>
        <v>-11.544575417637398</v>
      </c>
      <c r="V623" s="2">
        <f>IF(C623="WMPC TECH MANAGEMENT OFFICE - LG Contracts (Innovation Implementation)",0,-SUM(T623:U623)*Distribution!$B$1)</f>
        <v>-4.1036033946415751</v>
      </c>
      <c r="W623" s="2">
        <f t="shared" si="19"/>
        <v>208.51833415155403</v>
      </c>
    </row>
    <row r="624" spans="1:23" x14ac:dyDescent="0.25">
      <c r="A624">
        <v>3692</v>
      </c>
      <c r="B624" t="s">
        <v>43</v>
      </c>
      <c r="C624" t="s">
        <v>24</v>
      </c>
      <c r="D624" t="s">
        <v>113</v>
      </c>
      <c r="E624" t="s">
        <v>114</v>
      </c>
      <c r="F624" t="s">
        <v>115</v>
      </c>
      <c r="G624" t="s">
        <v>27</v>
      </c>
      <c r="H624" t="s">
        <v>40</v>
      </c>
      <c r="I624" s="1">
        <f t="shared" si="25"/>
        <v>44883</v>
      </c>
      <c r="J624" t="str">
        <f t="shared" si="20"/>
        <v>Fri</v>
      </c>
      <c r="K624">
        <v>9</v>
      </c>
      <c r="L624">
        <f t="shared" si="24"/>
        <v>1</v>
      </c>
      <c r="O624" t="s">
        <v>30</v>
      </c>
      <c r="P624">
        <v>2022</v>
      </c>
      <c r="Q624">
        <v>59.736843933333297</v>
      </c>
      <c r="R624">
        <v>224.16651296383299</v>
      </c>
      <c r="S624">
        <v>24.907390329314701</v>
      </c>
      <c r="T624">
        <f t="shared" si="18"/>
        <v>224.16651296383299</v>
      </c>
      <c r="U624" s="2">
        <f>IF(C624="WMPC TECH MANAGEMENT OFFICE - LG Contracts (Innovation Implementation)",0,-T624*Distribution!$B$2)</f>
        <v>-11.544575417637398</v>
      </c>
      <c r="V624" s="2">
        <f>IF(C624="WMPC TECH MANAGEMENT OFFICE - LG Contracts (Innovation Implementation)",0,-SUM(T624:U624)*Distribution!$B$1)</f>
        <v>-4.1036033946415751</v>
      </c>
      <c r="W624" s="2">
        <f t="shared" si="19"/>
        <v>208.51833415155403</v>
      </c>
    </row>
    <row r="625" spans="1:23" x14ac:dyDescent="0.25">
      <c r="A625">
        <v>3692</v>
      </c>
      <c r="B625" t="s">
        <v>43</v>
      </c>
      <c r="C625" t="s">
        <v>24</v>
      </c>
      <c r="D625" t="s">
        <v>113</v>
      </c>
      <c r="E625" t="s">
        <v>114</v>
      </c>
      <c r="F625" t="s">
        <v>115</v>
      </c>
      <c r="G625" t="s">
        <v>27</v>
      </c>
      <c r="H625" t="s">
        <v>40</v>
      </c>
      <c r="I625" s="1">
        <v>44887</v>
      </c>
      <c r="J625" t="str">
        <f t="shared" si="20"/>
        <v>Tue</v>
      </c>
      <c r="K625">
        <v>9</v>
      </c>
      <c r="L625">
        <f t="shared" si="24"/>
        <v>1</v>
      </c>
      <c r="O625" t="s">
        <v>30</v>
      </c>
      <c r="P625">
        <v>2022</v>
      </c>
      <c r="Q625">
        <v>59.736843933333297</v>
      </c>
      <c r="R625">
        <v>224.16651296383299</v>
      </c>
      <c r="S625">
        <v>24.907390329314701</v>
      </c>
      <c r="T625">
        <f t="shared" si="18"/>
        <v>224.16651296383299</v>
      </c>
      <c r="U625" s="2">
        <f>IF(C625="WMPC TECH MANAGEMENT OFFICE - LG Contracts (Innovation Implementation)",0,-T625*Distribution!$B$2)</f>
        <v>-11.544575417637398</v>
      </c>
      <c r="V625" s="2">
        <f>IF(C625="WMPC TECH MANAGEMENT OFFICE - LG Contracts (Innovation Implementation)",0,-SUM(T625:U625)*Distribution!$B$1)</f>
        <v>-4.1036033946415751</v>
      </c>
      <c r="W625" s="2">
        <f t="shared" si="19"/>
        <v>208.51833415155403</v>
      </c>
    </row>
    <row r="626" spans="1:23" x14ac:dyDescent="0.25">
      <c r="A626">
        <v>3692</v>
      </c>
      <c r="B626" t="s">
        <v>43</v>
      </c>
      <c r="C626" t="s">
        <v>24</v>
      </c>
      <c r="D626" t="s">
        <v>113</v>
      </c>
      <c r="E626" t="s">
        <v>114</v>
      </c>
      <c r="F626" t="s">
        <v>115</v>
      </c>
      <c r="G626" t="s">
        <v>27</v>
      </c>
      <c r="H626" t="s">
        <v>40</v>
      </c>
      <c r="I626" s="1">
        <f>I625+1</f>
        <v>44888</v>
      </c>
      <c r="J626" t="str">
        <f t="shared" si="20"/>
        <v>Wed</v>
      </c>
      <c r="K626">
        <v>9</v>
      </c>
      <c r="L626">
        <f t="shared" si="24"/>
        <v>1</v>
      </c>
      <c r="O626" t="s">
        <v>30</v>
      </c>
      <c r="P626">
        <v>2022</v>
      </c>
      <c r="Q626">
        <v>59.736843933333297</v>
      </c>
      <c r="R626">
        <v>224.16651296383299</v>
      </c>
      <c r="S626">
        <v>24.907390329314701</v>
      </c>
      <c r="T626">
        <f t="shared" si="18"/>
        <v>224.16651296383299</v>
      </c>
      <c r="U626" s="2">
        <f>IF(C626="WMPC TECH MANAGEMENT OFFICE - LG Contracts (Innovation Implementation)",0,-T626*Distribution!$B$2)</f>
        <v>-11.544575417637398</v>
      </c>
      <c r="V626" s="2">
        <f>IF(C626="WMPC TECH MANAGEMENT OFFICE - LG Contracts (Innovation Implementation)",0,-SUM(T626:U626)*Distribution!$B$1)</f>
        <v>-4.1036033946415751</v>
      </c>
      <c r="W626" s="2">
        <f t="shared" si="19"/>
        <v>208.51833415155403</v>
      </c>
    </row>
    <row r="627" spans="1:23" x14ac:dyDescent="0.25">
      <c r="A627">
        <v>3692</v>
      </c>
      <c r="B627" t="s">
        <v>43</v>
      </c>
      <c r="C627" t="s">
        <v>24</v>
      </c>
      <c r="D627" t="s">
        <v>113</v>
      </c>
      <c r="E627" t="s">
        <v>114</v>
      </c>
      <c r="F627" t="s">
        <v>115</v>
      </c>
      <c r="G627" t="s">
        <v>27</v>
      </c>
      <c r="H627" t="s">
        <v>40</v>
      </c>
      <c r="I627" s="1">
        <f t="shared" ref="I627:I628" si="26">I626+1</f>
        <v>44889</v>
      </c>
      <c r="J627" t="str">
        <f t="shared" si="20"/>
        <v>Thu</v>
      </c>
      <c r="K627">
        <v>9</v>
      </c>
      <c r="L627">
        <f t="shared" si="24"/>
        <v>1</v>
      </c>
      <c r="O627" t="s">
        <v>30</v>
      </c>
      <c r="P627">
        <v>2022</v>
      </c>
      <c r="Q627">
        <v>59.736843933333297</v>
      </c>
      <c r="R627">
        <v>224.16651296383299</v>
      </c>
      <c r="S627">
        <v>24.907390329314701</v>
      </c>
      <c r="T627">
        <f t="shared" si="18"/>
        <v>224.16651296383299</v>
      </c>
      <c r="U627" s="2">
        <f>IF(C627="WMPC TECH MANAGEMENT OFFICE - LG Contracts (Innovation Implementation)",0,-T627*Distribution!$B$2)</f>
        <v>-11.544575417637398</v>
      </c>
      <c r="V627" s="2">
        <f>IF(C627="WMPC TECH MANAGEMENT OFFICE - LG Contracts (Innovation Implementation)",0,-SUM(T627:U627)*Distribution!$B$1)</f>
        <v>-4.1036033946415751</v>
      </c>
      <c r="W627" s="2">
        <f t="shared" si="19"/>
        <v>208.51833415155403</v>
      </c>
    </row>
    <row r="628" spans="1:23" x14ac:dyDescent="0.25">
      <c r="A628">
        <v>3692</v>
      </c>
      <c r="B628" t="s">
        <v>43</v>
      </c>
      <c r="C628" t="s">
        <v>24</v>
      </c>
      <c r="D628" t="s">
        <v>113</v>
      </c>
      <c r="E628" t="s">
        <v>114</v>
      </c>
      <c r="F628" t="s">
        <v>115</v>
      </c>
      <c r="G628" t="s">
        <v>27</v>
      </c>
      <c r="H628" t="s">
        <v>40</v>
      </c>
      <c r="I628" s="1">
        <f t="shared" si="26"/>
        <v>44890</v>
      </c>
      <c r="J628" t="str">
        <f t="shared" si="20"/>
        <v>Fri</v>
      </c>
      <c r="K628">
        <v>9</v>
      </c>
      <c r="L628">
        <f t="shared" si="24"/>
        <v>1</v>
      </c>
      <c r="O628" t="s">
        <v>30</v>
      </c>
      <c r="P628">
        <v>2022</v>
      </c>
      <c r="Q628">
        <v>59.736843933333297</v>
      </c>
      <c r="R628">
        <v>224.16651296383299</v>
      </c>
      <c r="S628">
        <v>24.907390329314701</v>
      </c>
      <c r="T628">
        <f t="shared" si="18"/>
        <v>224.16651296383299</v>
      </c>
      <c r="U628" s="2">
        <f>IF(C628="WMPC TECH MANAGEMENT OFFICE - LG Contracts (Innovation Implementation)",0,-T628*Distribution!$B$2)</f>
        <v>-11.544575417637398</v>
      </c>
      <c r="V628" s="2">
        <f>IF(C628="WMPC TECH MANAGEMENT OFFICE - LG Contracts (Innovation Implementation)",0,-SUM(T628:U628)*Distribution!$B$1)</f>
        <v>-4.1036033946415751</v>
      </c>
      <c r="W628" s="2">
        <f t="shared" si="19"/>
        <v>208.51833415155403</v>
      </c>
    </row>
    <row r="629" spans="1:23" x14ac:dyDescent="0.25">
      <c r="A629">
        <v>3692</v>
      </c>
      <c r="B629" t="s">
        <v>43</v>
      </c>
      <c r="C629" t="s">
        <v>24</v>
      </c>
      <c r="D629" t="s">
        <v>113</v>
      </c>
      <c r="E629" t="s">
        <v>114</v>
      </c>
      <c r="F629" t="s">
        <v>115</v>
      </c>
      <c r="G629" t="s">
        <v>27</v>
      </c>
      <c r="H629" t="s">
        <v>40</v>
      </c>
      <c r="I629" s="1">
        <v>44893</v>
      </c>
      <c r="J629" t="str">
        <f t="shared" si="20"/>
        <v>Mon</v>
      </c>
      <c r="K629">
        <v>9</v>
      </c>
      <c r="L629">
        <f t="shared" si="24"/>
        <v>1</v>
      </c>
      <c r="O629" t="s">
        <v>30</v>
      </c>
      <c r="P629">
        <v>2022</v>
      </c>
      <c r="Q629">
        <v>59.736843933333297</v>
      </c>
      <c r="R629">
        <v>224.16651296383299</v>
      </c>
      <c r="S629">
        <v>24.907390329314701</v>
      </c>
      <c r="T629">
        <f t="shared" si="18"/>
        <v>224.16651296383299</v>
      </c>
      <c r="U629" s="2">
        <f>IF(C629="WMPC TECH MANAGEMENT OFFICE - LG Contracts (Innovation Implementation)",0,-T629*Distribution!$B$2)</f>
        <v>-11.544575417637398</v>
      </c>
      <c r="V629" s="2">
        <f>IF(C629="WMPC TECH MANAGEMENT OFFICE - LG Contracts (Innovation Implementation)",0,-SUM(T629:U629)*Distribution!$B$1)</f>
        <v>-4.1036033946415751</v>
      </c>
      <c r="W629" s="2">
        <f t="shared" si="19"/>
        <v>208.51833415155403</v>
      </c>
    </row>
    <row r="630" spans="1:23" x14ac:dyDescent="0.25">
      <c r="A630">
        <v>3692</v>
      </c>
      <c r="B630" t="s">
        <v>43</v>
      </c>
      <c r="C630" t="s">
        <v>24</v>
      </c>
      <c r="D630" t="s">
        <v>113</v>
      </c>
      <c r="E630" t="s">
        <v>114</v>
      </c>
      <c r="F630" t="s">
        <v>115</v>
      </c>
      <c r="G630" t="s">
        <v>27</v>
      </c>
      <c r="H630" t="s">
        <v>40</v>
      </c>
      <c r="I630" s="1">
        <v>44894</v>
      </c>
      <c r="J630" t="str">
        <f t="shared" si="20"/>
        <v>Tue</v>
      </c>
      <c r="K630">
        <v>9</v>
      </c>
      <c r="L630">
        <f t="shared" si="24"/>
        <v>1</v>
      </c>
      <c r="O630" t="s">
        <v>30</v>
      </c>
      <c r="P630">
        <v>2022</v>
      </c>
      <c r="Q630">
        <v>59.736843933333297</v>
      </c>
      <c r="R630">
        <v>224.16651296383299</v>
      </c>
      <c r="S630">
        <v>24.907390329314701</v>
      </c>
      <c r="T630">
        <f t="shared" si="18"/>
        <v>224.16651296383299</v>
      </c>
      <c r="U630" s="2">
        <f>IF(C630="WMPC TECH MANAGEMENT OFFICE - LG Contracts (Innovation Implementation)",0,-T630*Distribution!$B$2)</f>
        <v>-11.544575417637398</v>
      </c>
      <c r="V630" s="2">
        <f>IF(C630="WMPC TECH MANAGEMENT OFFICE - LG Contracts (Innovation Implementation)",0,-SUM(T630:U630)*Distribution!$B$1)</f>
        <v>-4.1036033946415751</v>
      </c>
      <c r="W630" s="2">
        <f t="shared" si="19"/>
        <v>208.51833415155403</v>
      </c>
    </row>
    <row r="631" spans="1:23" x14ac:dyDescent="0.25">
      <c r="A631">
        <v>3722</v>
      </c>
      <c r="B631" t="s">
        <v>43</v>
      </c>
      <c r="C631" t="s">
        <v>24</v>
      </c>
      <c r="D631" t="s">
        <v>53</v>
      </c>
      <c r="E631" t="s">
        <v>56</v>
      </c>
      <c r="F631" t="s">
        <v>57</v>
      </c>
      <c r="G631" t="s">
        <v>27</v>
      </c>
      <c r="H631" t="s">
        <v>48</v>
      </c>
      <c r="I631" s="1">
        <v>44893</v>
      </c>
      <c r="J631" t="str">
        <f>TEXT(I631,"DDD")</f>
        <v>Mon</v>
      </c>
      <c r="K631">
        <v>1</v>
      </c>
      <c r="L631">
        <f>K631/8.4</f>
        <v>0.11904761904761904</v>
      </c>
      <c r="O631" t="s">
        <v>30</v>
      </c>
      <c r="P631">
        <v>2022</v>
      </c>
      <c r="Q631">
        <v>59.736843933333297</v>
      </c>
      <c r="R631">
        <v>1395</v>
      </c>
      <c r="S631">
        <v>166.07142857142856</v>
      </c>
      <c r="T631">
        <f t="shared" si="18"/>
        <v>166.07142857142856</v>
      </c>
      <c r="U631" s="2">
        <f>IF(C631="WMPC TECH MANAGEMENT OFFICE - LG Contracts (Innovation Implementation)",0,-T631*Distribution!$B$2)</f>
        <v>-8.5526785714285705</v>
      </c>
      <c r="V631" s="2">
        <f>IF(C631="WMPC TECH MANAGEMENT OFFICE - LG Contracts (Innovation Implementation)",0,-SUM(T631:U631)*Distribution!$B$1)</f>
        <v>-3.040111875</v>
      </c>
      <c r="W631" s="2">
        <f t="shared" si="19"/>
        <v>154.47863812499997</v>
      </c>
    </row>
    <row r="632" spans="1:23" x14ac:dyDescent="0.25">
      <c r="A632">
        <v>3722</v>
      </c>
      <c r="B632" t="s">
        <v>43</v>
      </c>
      <c r="C632" t="s">
        <v>24</v>
      </c>
      <c r="D632" t="s">
        <v>53</v>
      </c>
      <c r="E632" t="s">
        <v>56</v>
      </c>
      <c r="F632" t="s">
        <v>57</v>
      </c>
      <c r="G632" t="s">
        <v>27</v>
      </c>
      <c r="H632" t="s">
        <v>48</v>
      </c>
      <c r="I632" s="1">
        <v>44894</v>
      </c>
      <c r="J632" t="str">
        <f>TEXT(I632,"DDD")</f>
        <v>Tue</v>
      </c>
      <c r="K632">
        <v>5</v>
      </c>
      <c r="L632">
        <f>K632/8.4</f>
        <v>0.59523809523809523</v>
      </c>
      <c r="O632" t="s">
        <v>30</v>
      </c>
      <c r="P632">
        <v>2022</v>
      </c>
      <c r="Q632">
        <v>59.736843933333297</v>
      </c>
      <c r="R632">
        <v>1395</v>
      </c>
      <c r="S632">
        <v>166.07142857142856</v>
      </c>
      <c r="T632">
        <f t="shared" si="18"/>
        <v>830.35714285714289</v>
      </c>
      <c r="U632" s="2">
        <f>IF(C632="WMPC TECH MANAGEMENT OFFICE - LG Contracts (Innovation Implementation)",0,-T632*Distribution!$B$2)</f>
        <v>-42.763392857142854</v>
      </c>
      <c r="V632" s="2">
        <f>IF(C632="WMPC TECH MANAGEMENT OFFICE - LG Contracts (Innovation Implementation)",0,-SUM(T632:U632)*Distribution!$B$1)</f>
        <v>-15.200559375000001</v>
      </c>
      <c r="W632" s="2">
        <f t="shared" si="19"/>
        <v>772.39319062499999</v>
      </c>
    </row>
    <row r="633" spans="1:23" x14ac:dyDescent="0.25">
      <c r="A633">
        <v>3693</v>
      </c>
      <c r="B633" t="s">
        <v>58</v>
      </c>
      <c r="C633" t="s">
        <v>24</v>
      </c>
      <c r="D633" t="s">
        <v>59</v>
      </c>
      <c r="E633" t="s">
        <v>60</v>
      </c>
      <c r="F633" t="s">
        <v>61</v>
      </c>
      <c r="G633" t="s">
        <v>27</v>
      </c>
      <c r="H633" t="s">
        <v>28</v>
      </c>
      <c r="I633" s="1">
        <v>44886</v>
      </c>
      <c r="J633" t="s">
        <v>34</v>
      </c>
      <c r="K633">
        <v>2</v>
      </c>
      <c r="L633">
        <v>0.22222222222222221</v>
      </c>
      <c r="O633" t="s">
        <v>30</v>
      </c>
      <c r="P633">
        <v>2022</v>
      </c>
      <c r="Q633">
        <v>59.736843933333297</v>
      </c>
      <c r="R633">
        <v>877</v>
      </c>
      <c r="S633">
        <v>97.4444444444444</v>
      </c>
      <c r="T633">
        <f t="shared" si="18"/>
        <v>194.88888888888889</v>
      </c>
      <c r="U633" s="2">
        <f>IF(C633="WMPC TECH MANAGEMENT OFFICE - LG Contracts (Innovation Implementation)",0,-T633*Distribution!$B$2)</f>
        <v>-10.036777777777777</v>
      </c>
      <c r="V633" s="2">
        <f>IF(C633="WMPC TECH MANAGEMENT OFFICE - LG Contracts (Innovation Implementation)",0,-SUM(T633:U633)*Distribution!$B$1)</f>
        <v>-3.5676457444444445</v>
      </c>
      <c r="W633" s="2">
        <f t="shared" si="19"/>
        <v>181.28446536666667</v>
      </c>
    </row>
    <row r="634" spans="1:23" x14ac:dyDescent="0.25">
      <c r="A634">
        <v>3693</v>
      </c>
      <c r="B634" t="s">
        <v>58</v>
      </c>
      <c r="C634" t="s">
        <v>24</v>
      </c>
      <c r="D634" t="s">
        <v>59</v>
      </c>
      <c r="E634" t="s">
        <v>60</v>
      </c>
      <c r="F634" t="s">
        <v>61</v>
      </c>
      <c r="G634" t="s">
        <v>27</v>
      </c>
      <c r="H634" t="s">
        <v>28</v>
      </c>
      <c r="I634" s="1">
        <v>44887</v>
      </c>
      <c r="J634" t="s">
        <v>31</v>
      </c>
      <c r="K634">
        <v>2</v>
      </c>
      <c r="L634">
        <v>0.22222222222222221</v>
      </c>
      <c r="O634" t="s">
        <v>30</v>
      </c>
      <c r="P634">
        <v>2022</v>
      </c>
      <c r="Q634">
        <v>59.736843933333297</v>
      </c>
      <c r="R634">
        <v>877</v>
      </c>
      <c r="S634">
        <v>97.4444444444444</v>
      </c>
      <c r="T634">
        <f t="shared" si="18"/>
        <v>194.88888888888889</v>
      </c>
      <c r="U634" s="2">
        <f>IF(C634="WMPC TECH MANAGEMENT OFFICE - LG Contracts (Innovation Implementation)",0,-T634*Distribution!$B$2)</f>
        <v>-10.036777777777777</v>
      </c>
      <c r="V634" s="2">
        <f>IF(C634="WMPC TECH MANAGEMENT OFFICE - LG Contracts (Innovation Implementation)",0,-SUM(T634:U634)*Distribution!$B$1)</f>
        <v>-3.5676457444444445</v>
      </c>
      <c r="W634" s="2">
        <f t="shared" si="19"/>
        <v>181.28446536666667</v>
      </c>
    </row>
    <row r="635" spans="1:23" x14ac:dyDescent="0.25">
      <c r="A635">
        <v>3693</v>
      </c>
      <c r="B635" t="s">
        <v>58</v>
      </c>
      <c r="C635" t="s">
        <v>24</v>
      </c>
      <c r="D635" t="s">
        <v>59</v>
      </c>
      <c r="E635" t="s">
        <v>60</v>
      </c>
      <c r="F635" t="s">
        <v>61</v>
      </c>
      <c r="G635" t="s">
        <v>27</v>
      </c>
      <c r="H635" t="s">
        <v>28</v>
      </c>
      <c r="I635" s="1">
        <v>44888</v>
      </c>
      <c r="J635" t="s">
        <v>32</v>
      </c>
      <c r="K635">
        <v>2</v>
      </c>
      <c r="L635">
        <v>0.22222222222222221</v>
      </c>
      <c r="O635" t="s">
        <v>30</v>
      </c>
      <c r="P635">
        <v>2022</v>
      </c>
      <c r="Q635">
        <v>59.736843933333297</v>
      </c>
      <c r="R635">
        <v>877</v>
      </c>
      <c r="S635">
        <v>97.4444444444444</v>
      </c>
      <c r="T635">
        <f t="shared" si="18"/>
        <v>194.88888888888889</v>
      </c>
      <c r="U635" s="2">
        <f>IF(C635="WMPC TECH MANAGEMENT OFFICE - LG Contracts (Innovation Implementation)",0,-T635*Distribution!$B$2)</f>
        <v>-10.036777777777777</v>
      </c>
      <c r="V635" s="2">
        <f>IF(C635="WMPC TECH MANAGEMENT OFFICE - LG Contracts (Innovation Implementation)",0,-SUM(T635:U635)*Distribution!$B$1)</f>
        <v>-3.5676457444444445</v>
      </c>
      <c r="W635" s="2">
        <f t="shared" si="19"/>
        <v>181.28446536666667</v>
      </c>
    </row>
    <row r="636" spans="1:23" x14ac:dyDescent="0.25">
      <c r="A636">
        <v>3710</v>
      </c>
      <c r="B636" t="s">
        <v>105</v>
      </c>
      <c r="C636" t="s">
        <v>24</v>
      </c>
      <c r="D636" t="s">
        <v>89</v>
      </c>
      <c r="E636" t="s">
        <v>90</v>
      </c>
      <c r="F636" t="s">
        <v>91</v>
      </c>
      <c r="G636" t="s">
        <v>92</v>
      </c>
      <c r="H636" t="s">
        <v>48</v>
      </c>
      <c r="I636" s="1">
        <v>44879</v>
      </c>
      <c r="J636" t="str">
        <f>TEXT(I636,"DDD")</f>
        <v>Mon</v>
      </c>
      <c r="K636">
        <v>8.4</v>
      </c>
      <c r="L636">
        <f>K636/8.4</f>
        <v>1</v>
      </c>
      <c r="O636" t="s">
        <v>30</v>
      </c>
      <c r="P636">
        <v>2022</v>
      </c>
      <c r="Q636">
        <v>59.736843933333297</v>
      </c>
      <c r="R636">
        <v>917</v>
      </c>
      <c r="S636">
        <v>109.166666666667</v>
      </c>
      <c r="T636">
        <f t="shared" si="18"/>
        <v>917</v>
      </c>
      <c r="U636" s="2">
        <f>IF(C636="WMPC TECH MANAGEMENT OFFICE - LG Contracts (Innovation Implementation)",0,-T636*Distribution!$B$2)</f>
        <v>-47.225499999999997</v>
      </c>
      <c r="V636" s="2">
        <f>IF(C636="WMPC TECH MANAGEMENT OFFICE - LG Contracts (Innovation Implementation)",0,-SUM(T636:U636)*Distribution!$B$1)</f>
        <v>-16.786647850000001</v>
      </c>
      <c r="W636" s="2">
        <f t="shared" si="19"/>
        <v>852.98785214999998</v>
      </c>
    </row>
    <row r="637" spans="1:23" x14ac:dyDescent="0.25">
      <c r="A637">
        <v>3710</v>
      </c>
      <c r="B637" t="s">
        <v>105</v>
      </c>
      <c r="C637" t="s">
        <v>24</v>
      </c>
      <c r="D637" t="s">
        <v>89</v>
      </c>
      <c r="E637" t="s">
        <v>90</v>
      </c>
      <c r="F637" t="s">
        <v>91</v>
      </c>
      <c r="G637" t="s">
        <v>92</v>
      </c>
      <c r="H637" t="s">
        <v>48</v>
      </c>
      <c r="I637" s="1">
        <f>I636+1</f>
        <v>44880</v>
      </c>
      <c r="J637" t="str">
        <f t="shared" ref="J637:J648" si="27">TEXT(I637,"DDD")</f>
        <v>Tue</v>
      </c>
      <c r="K637">
        <v>10.4</v>
      </c>
      <c r="L637">
        <f t="shared" ref="L637:L648" si="28">K637/8.4</f>
        <v>1.2380952380952381</v>
      </c>
      <c r="O637" t="s">
        <v>30</v>
      </c>
      <c r="P637">
        <v>2022</v>
      </c>
      <c r="Q637">
        <v>59.736843933333297</v>
      </c>
      <c r="R637">
        <v>917</v>
      </c>
      <c r="S637">
        <v>109.166666666667</v>
      </c>
      <c r="T637">
        <f t="shared" si="18"/>
        <v>1135.3333333333335</v>
      </c>
      <c r="U637" s="2">
        <f>IF(C637="WMPC TECH MANAGEMENT OFFICE - LG Contracts (Innovation Implementation)",0,-T637*Distribution!$B$2)</f>
        <v>-58.469666666666669</v>
      </c>
      <c r="V637" s="2">
        <f>IF(C637="WMPC TECH MANAGEMENT OFFICE - LG Contracts (Innovation Implementation)",0,-SUM(T637:U637)*Distribution!$B$1)</f>
        <v>-20.783468766666672</v>
      </c>
      <c r="W637" s="2">
        <f t="shared" si="19"/>
        <v>1056.0801979000003</v>
      </c>
    </row>
    <row r="638" spans="1:23" x14ac:dyDescent="0.25">
      <c r="A638">
        <v>3710</v>
      </c>
      <c r="B638" t="s">
        <v>105</v>
      </c>
      <c r="C638" t="s">
        <v>24</v>
      </c>
      <c r="D638" t="s">
        <v>89</v>
      </c>
      <c r="E638" t="s">
        <v>90</v>
      </c>
      <c r="F638" t="s">
        <v>91</v>
      </c>
      <c r="G638" t="s">
        <v>92</v>
      </c>
      <c r="H638" t="s">
        <v>48</v>
      </c>
      <c r="I638" s="1">
        <f t="shared" ref="I638:I640" si="29">I637+1</f>
        <v>44881</v>
      </c>
      <c r="J638" t="str">
        <f t="shared" si="27"/>
        <v>Wed</v>
      </c>
      <c r="K638">
        <v>10.4</v>
      </c>
      <c r="L638">
        <f t="shared" si="28"/>
        <v>1.2380952380952381</v>
      </c>
      <c r="O638" t="s">
        <v>30</v>
      </c>
      <c r="P638">
        <v>2022</v>
      </c>
      <c r="Q638">
        <v>59.736843933333297</v>
      </c>
      <c r="R638">
        <v>917</v>
      </c>
      <c r="S638">
        <v>109.166666666667</v>
      </c>
      <c r="T638">
        <f t="shared" si="18"/>
        <v>1135.3333333333335</v>
      </c>
      <c r="U638" s="2">
        <f>IF(C638="WMPC TECH MANAGEMENT OFFICE - LG Contracts (Innovation Implementation)",0,-T638*Distribution!$B$2)</f>
        <v>-58.469666666666669</v>
      </c>
      <c r="V638" s="2">
        <f>IF(C638="WMPC TECH MANAGEMENT OFFICE - LG Contracts (Innovation Implementation)",0,-SUM(T638:U638)*Distribution!$B$1)</f>
        <v>-20.783468766666672</v>
      </c>
      <c r="W638" s="2">
        <f t="shared" si="19"/>
        <v>1056.0801979000003</v>
      </c>
    </row>
    <row r="639" spans="1:23" x14ac:dyDescent="0.25">
      <c r="A639">
        <v>3710</v>
      </c>
      <c r="B639" t="s">
        <v>105</v>
      </c>
      <c r="C639" t="s">
        <v>24</v>
      </c>
      <c r="D639" t="s">
        <v>89</v>
      </c>
      <c r="E639" t="s">
        <v>90</v>
      </c>
      <c r="F639" t="s">
        <v>91</v>
      </c>
      <c r="G639" t="s">
        <v>92</v>
      </c>
      <c r="H639" t="s">
        <v>48</v>
      </c>
      <c r="I639" s="1">
        <f t="shared" si="29"/>
        <v>44882</v>
      </c>
      <c r="J639" t="str">
        <f t="shared" si="27"/>
        <v>Thu</v>
      </c>
      <c r="K639">
        <v>8.4</v>
      </c>
      <c r="L639">
        <f t="shared" si="28"/>
        <v>1</v>
      </c>
      <c r="O639" t="s">
        <v>30</v>
      </c>
      <c r="P639">
        <v>2022</v>
      </c>
      <c r="Q639">
        <v>59.736843933333297</v>
      </c>
      <c r="R639">
        <v>917</v>
      </c>
      <c r="S639">
        <v>109.166666666667</v>
      </c>
      <c r="T639">
        <f t="shared" si="18"/>
        <v>917</v>
      </c>
      <c r="U639" s="2">
        <f>IF(C639="WMPC TECH MANAGEMENT OFFICE - LG Contracts (Innovation Implementation)",0,-T639*Distribution!$B$2)</f>
        <v>-47.225499999999997</v>
      </c>
      <c r="V639" s="2">
        <f>IF(C639="WMPC TECH MANAGEMENT OFFICE - LG Contracts (Innovation Implementation)",0,-SUM(T639:U639)*Distribution!$B$1)</f>
        <v>-16.786647850000001</v>
      </c>
      <c r="W639" s="2">
        <f t="shared" si="19"/>
        <v>852.98785214999998</v>
      </c>
    </row>
    <row r="640" spans="1:23" x14ac:dyDescent="0.25">
      <c r="A640">
        <v>3710</v>
      </c>
      <c r="B640" t="s">
        <v>105</v>
      </c>
      <c r="C640" t="s">
        <v>24</v>
      </c>
      <c r="D640" t="s">
        <v>89</v>
      </c>
      <c r="E640" t="s">
        <v>90</v>
      </c>
      <c r="F640" t="s">
        <v>91</v>
      </c>
      <c r="G640" t="s">
        <v>92</v>
      </c>
      <c r="H640" t="s">
        <v>48</v>
      </c>
      <c r="I640" s="1">
        <f t="shared" si="29"/>
        <v>44883</v>
      </c>
      <c r="J640" t="str">
        <f t="shared" si="27"/>
        <v>Fri</v>
      </c>
      <c r="K640">
        <v>10.4</v>
      </c>
      <c r="L640">
        <f t="shared" si="28"/>
        <v>1.2380952380952381</v>
      </c>
      <c r="O640" t="s">
        <v>30</v>
      </c>
      <c r="P640">
        <v>2022</v>
      </c>
      <c r="Q640">
        <v>59.736843933333297</v>
      </c>
      <c r="R640">
        <v>917</v>
      </c>
      <c r="S640">
        <v>109.166666666667</v>
      </c>
      <c r="T640">
        <f t="shared" si="18"/>
        <v>1135.3333333333335</v>
      </c>
      <c r="U640" s="2">
        <f>IF(C640="WMPC TECH MANAGEMENT OFFICE - LG Contracts (Innovation Implementation)",0,-T640*Distribution!$B$2)</f>
        <v>-58.469666666666669</v>
      </c>
      <c r="V640" s="2">
        <f>IF(C640="WMPC TECH MANAGEMENT OFFICE - LG Contracts (Innovation Implementation)",0,-SUM(T640:U640)*Distribution!$B$1)</f>
        <v>-20.783468766666672</v>
      </c>
      <c r="W640" s="2">
        <f t="shared" si="19"/>
        <v>1056.0801979000003</v>
      </c>
    </row>
    <row r="641" spans="1:23" x14ac:dyDescent="0.25">
      <c r="A641">
        <v>3710</v>
      </c>
      <c r="B641" t="s">
        <v>105</v>
      </c>
      <c r="C641" t="s">
        <v>24</v>
      </c>
      <c r="D641" t="s">
        <v>89</v>
      </c>
      <c r="E641" t="s">
        <v>90</v>
      </c>
      <c r="F641" t="s">
        <v>91</v>
      </c>
      <c r="G641" t="s">
        <v>92</v>
      </c>
      <c r="H641" t="s">
        <v>48</v>
      </c>
      <c r="I641" s="1">
        <v>44886</v>
      </c>
      <c r="J641" t="str">
        <f t="shared" si="27"/>
        <v>Mon</v>
      </c>
      <c r="K641">
        <v>10.4</v>
      </c>
      <c r="L641">
        <f t="shared" si="28"/>
        <v>1.2380952380952381</v>
      </c>
      <c r="O641" t="s">
        <v>30</v>
      </c>
      <c r="P641">
        <v>2022</v>
      </c>
      <c r="Q641">
        <v>59.736843933333297</v>
      </c>
      <c r="R641">
        <v>917</v>
      </c>
      <c r="S641">
        <v>109.166666666667</v>
      </c>
      <c r="T641">
        <f t="shared" si="18"/>
        <v>1135.3333333333335</v>
      </c>
      <c r="U641" s="2">
        <f>IF(C641="WMPC TECH MANAGEMENT OFFICE - LG Contracts (Innovation Implementation)",0,-T641*Distribution!$B$2)</f>
        <v>-58.469666666666669</v>
      </c>
      <c r="V641" s="2">
        <f>IF(C641="WMPC TECH MANAGEMENT OFFICE - LG Contracts (Innovation Implementation)",0,-SUM(T641:U641)*Distribution!$B$1)</f>
        <v>-20.783468766666672</v>
      </c>
      <c r="W641" s="2">
        <f t="shared" si="19"/>
        <v>1056.0801979000003</v>
      </c>
    </row>
    <row r="642" spans="1:23" x14ac:dyDescent="0.25">
      <c r="A642">
        <v>3710</v>
      </c>
      <c r="B642" t="s">
        <v>105</v>
      </c>
      <c r="C642" t="s">
        <v>24</v>
      </c>
      <c r="D642" t="s">
        <v>89</v>
      </c>
      <c r="E642" t="s">
        <v>90</v>
      </c>
      <c r="F642" t="s">
        <v>91</v>
      </c>
      <c r="G642" t="s">
        <v>92</v>
      </c>
      <c r="H642" t="s">
        <v>48</v>
      </c>
      <c r="I642" s="1">
        <f>I641+1</f>
        <v>44887</v>
      </c>
      <c r="J642" t="str">
        <f t="shared" si="27"/>
        <v>Tue</v>
      </c>
      <c r="K642">
        <v>10.4</v>
      </c>
      <c r="L642">
        <f t="shared" si="28"/>
        <v>1.2380952380952381</v>
      </c>
      <c r="O642" t="s">
        <v>30</v>
      </c>
      <c r="P642">
        <v>2022</v>
      </c>
      <c r="Q642">
        <v>59.736843933333297</v>
      </c>
      <c r="R642">
        <v>917</v>
      </c>
      <c r="S642">
        <v>109.166666666667</v>
      </c>
      <c r="T642">
        <f t="shared" si="18"/>
        <v>1135.3333333333335</v>
      </c>
      <c r="U642" s="2">
        <f>IF(C642="WMPC TECH MANAGEMENT OFFICE - LG Contracts (Innovation Implementation)",0,-T642*Distribution!$B$2)</f>
        <v>-58.469666666666669</v>
      </c>
      <c r="V642" s="2">
        <f>IF(C642="WMPC TECH MANAGEMENT OFFICE - LG Contracts (Innovation Implementation)",0,-SUM(T642:U642)*Distribution!$B$1)</f>
        <v>-20.783468766666672</v>
      </c>
      <c r="W642" s="2">
        <f t="shared" si="19"/>
        <v>1056.0801979000003</v>
      </c>
    </row>
    <row r="643" spans="1:23" x14ac:dyDescent="0.25">
      <c r="A643">
        <v>3710</v>
      </c>
      <c r="B643" t="s">
        <v>105</v>
      </c>
      <c r="C643" t="s">
        <v>24</v>
      </c>
      <c r="D643" t="s">
        <v>89</v>
      </c>
      <c r="E643" t="s">
        <v>90</v>
      </c>
      <c r="F643" t="s">
        <v>91</v>
      </c>
      <c r="G643" t="s">
        <v>92</v>
      </c>
      <c r="H643" t="s">
        <v>48</v>
      </c>
      <c r="I643" s="1">
        <f t="shared" ref="I643:I645" si="30">I642+1</f>
        <v>44888</v>
      </c>
      <c r="J643" t="str">
        <f t="shared" si="27"/>
        <v>Wed</v>
      </c>
      <c r="K643">
        <v>8.4</v>
      </c>
      <c r="L643">
        <f t="shared" si="28"/>
        <v>1</v>
      </c>
      <c r="O643" t="s">
        <v>30</v>
      </c>
      <c r="P643">
        <v>2022</v>
      </c>
      <c r="Q643">
        <v>59.736843933333297</v>
      </c>
      <c r="R643">
        <v>917</v>
      </c>
      <c r="S643">
        <v>109.166666666667</v>
      </c>
      <c r="T643">
        <f t="shared" ref="T643:T689" si="31">R643*L643</f>
        <v>917</v>
      </c>
      <c r="U643" s="2">
        <f>IF(C643="WMPC TECH MANAGEMENT OFFICE - LG Contracts (Innovation Implementation)",0,-T643*Distribution!$B$2)</f>
        <v>-47.225499999999997</v>
      </c>
      <c r="V643" s="2">
        <f>IF(C643="WMPC TECH MANAGEMENT OFFICE - LG Contracts (Innovation Implementation)",0,-SUM(T643:U643)*Distribution!$B$1)</f>
        <v>-16.786647850000001</v>
      </c>
      <c r="W643" s="2">
        <f t="shared" ref="W643:W689" si="32">SUM(T643:V643)</f>
        <v>852.98785214999998</v>
      </c>
    </row>
    <row r="644" spans="1:23" x14ac:dyDescent="0.25">
      <c r="A644">
        <v>3710</v>
      </c>
      <c r="B644" t="s">
        <v>105</v>
      </c>
      <c r="C644" t="s">
        <v>24</v>
      </c>
      <c r="D644" t="s">
        <v>89</v>
      </c>
      <c r="E644" t="s">
        <v>90</v>
      </c>
      <c r="F644" t="s">
        <v>91</v>
      </c>
      <c r="G644" t="s">
        <v>92</v>
      </c>
      <c r="H644" t="s">
        <v>48</v>
      </c>
      <c r="I644" s="1">
        <f t="shared" si="30"/>
        <v>44889</v>
      </c>
      <c r="J644" t="str">
        <f t="shared" si="27"/>
        <v>Thu</v>
      </c>
      <c r="K644">
        <v>8.4</v>
      </c>
      <c r="L644">
        <f t="shared" si="28"/>
        <v>1</v>
      </c>
      <c r="O644" t="s">
        <v>30</v>
      </c>
      <c r="P644">
        <v>2022</v>
      </c>
      <c r="Q644">
        <v>59.736843933333297</v>
      </c>
      <c r="R644">
        <v>917</v>
      </c>
      <c r="S644">
        <v>109.166666666667</v>
      </c>
      <c r="T644">
        <f t="shared" si="31"/>
        <v>917</v>
      </c>
      <c r="U644" s="2">
        <f>IF(C644="WMPC TECH MANAGEMENT OFFICE - LG Contracts (Innovation Implementation)",0,-T644*Distribution!$B$2)</f>
        <v>-47.225499999999997</v>
      </c>
      <c r="V644" s="2">
        <f>IF(C644="WMPC TECH MANAGEMENT OFFICE - LG Contracts (Innovation Implementation)",0,-SUM(T644:U644)*Distribution!$B$1)</f>
        <v>-16.786647850000001</v>
      </c>
      <c r="W644" s="2">
        <f t="shared" si="32"/>
        <v>852.98785214999998</v>
      </c>
    </row>
    <row r="645" spans="1:23" x14ac:dyDescent="0.25">
      <c r="A645">
        <v>3710</v>
      </c>
      <c r="B645" t="s">
        <v>105</v>
      </c>
      <c r="C645" t="s">
        <v>24</v>
      </c>
      <c r="D645" t="s">
        <v>89</v>
      </c>
      <c r="E645" t="s">
        <v>90</v>
      </c>
      <c r="F645" t="s">
        <v>91</v>
      </c>
      <c r="G645" t="s">
        <v>92</v>
      </c>
      <c r="H645" t="s">
        <v>48</v>
      </c>
      <c r="I645" s="1">
        <f t="shared" si="30"/>
        <v>44890</v>
      </c>
      <c r="J645" t="str">
        <f t="shared" si="27"/>
        <v>Fri</v>
      </c>
      <c r="K645">
        <v>10.4</v>
      </c>
      <c r="L645">
        <f t="shared" si="28"/>
        <v>1.2380952380952381</v>
      </c>
      <c r="O645" t="s">
        <v>30</v>
      </c>
      <c r="P645">
        <v>2022</v>
      </c>
      <c r="Q645">
        <v>59.736843933333297</v>
      </c>
      <c r="R645">
        <v>917</v>
      </c>
      <c r="S645">
        <v>109.166666666667</v>
      </c>
      <c r="T645">
        <f t="shared" si="31"/>
        <v>1135.3333333333335</v>
      </c>
      <c r="U645" s="2">
        <f>IF(C645="WMPC TECH MANAGEMENT OFFICE - LG Contracts (Innovation Implementation)",0,-T645*Distribution!$B$2)</f>
        <v>-58.469666666666669</v>
      </c>
      <c r="V645" s="2">
        <f>IF(C645="WMPC TECH MANAGEMENT OFFICE - LG Contracts (Innovation Implementation)",0,-SUM(T645:U645)*Distribution!$B$1)</f>
        <v>-20.783468766666672</v>
      </c>
      <c r="W645" s="2">
        <f t="shared" si="32"/>
        <v>1056.0801979000003</v>
      </c>
    </row>
    <row r="646" spans="1:23" x14ac:dyDescent="0.25">
      <c r="A646">
        <v>3710</v>
      </c>
      <c r="B646" t="s">
        <v>105</v>
      </c>
      <c r="C646" t="s">
        <v>24</v>
      </c>
      <c r="D646" t="s">
        <v>89</v>
      </c>
      <c r="E646" t="s">
        <v>90</v>
      </c>
      <c r="F646" t="s">
        <v>91</v>
      </c>
      <c r="G646" t="s">
        <v>92</v>
      </c>
      <c r="H646" t="s">
        <v>48</v>
      </c>
      <c r="I646" s="1">
        <v>44893</v>
      </c>
      <c r="J646" t="str">
        <f t="shared" si="27"/>
        <v>Mon</v>
      </c>
      <c r="K646">
        <v>10.4</v>
      </c>
      <c r="L646">
        <f t="shared" si="28"/>
        <v>1.2380952380952381</v>
      </c>
      <c r="O646" t="s">
        <v>30</v>
      </c>
      <c r="P646">
        <v>2022</v>
      </c>
      <c r="Q646">
        <v>59.736843933333297</v>
      </c>
      <c r="R646">
        <v>917</v>
      </c>
      <c r="S646">
        <v>109.166666666667</v>
      </c>
      <c r="T646">
        <f t="shared" si="31"/>
        <v>1135.3333333333335</v>
      </c>
      <c r="U646" s="2">
        <f>IF(C646="WMPC TECH MANAGEMENT OFFICE - LG Contracts (Innovation Implementation)",0,-T646*Distribution!$B$2)</f>
        <v>-58.469666666666669</v>
      </c>
      <c r="V646" s="2">
        <f>IF(C646="WMPC TECH MANAGEMENT OFFICE - LG Contracts (Innovation Implementation)",0,-SUM(T646:U646)*Distribution!$B$1)</f>
        <v>-20.783468766666672</v>
      </c>
      <c r="W646" s="2">
        <f t="shared" si="32"/>
        <v>1056.0801979000003</v>
      </c>
    </row>
    <row r="647" spans="1:23" x14ac:dyDescent="0.25">
      <c r="A647">
        <v>3710</v>
      </c>
      <c r="B647" t="s">
        <v>105</v>
      </c>
      <c r="C647" t="s">
        <v>24</v>
      </c>
      <c r="D647" t="s">
        <v>89</v>
      </c>
      <c r="E647" t="s">
        <v>90</v>
      </c>
      <c r="F647" t="s">
        <v>91</v>
      </c>
      <c r="G647" t="s">
        <v>92</v>
      </c>
      <c r="H647" t="s">
        <v>48</v>
      </c>
      <c r="I647" s="1">
        <v>44894</v>
      </c>
      <c r="J647" t="str">
        <f t="shared" si="27"/>
        <v>Tue</v>
      </c>
      <c r="K647">
        <v>10.4</v>
      </c>
      <c r="L647">
        <f t="shared" si="28"/>
        <v>1.2380952380952381</v>
      </c>
      <c r="O647" t="s">
        <v>30</v>
      </c>
      <c r="P647">
        <v>2022</v>
      </c>
      <c r="Q647">
        <v>59.736843933333297</v>
      </c>
      <c r="R647">
        <v>917</v>
      </c>
      <c r="S647">
        <v>109.166666666667</v>
      </c>
      <c r="T647">
        <f t="shared" si="31"/>
        <v>1135.3333333333335</v>
      </c>
      <c r="U647" s="2">
        <f>IF(C647="WMPC TECH MANAGEMENT OFFICE - LG Contracts (Innovation Implementation)",0,-T647*Distribution!$B$2)</f>
        <v>-58.469666666666669</v>
      </c>
      <c r="V647" s="2">
        <f>IF(C647="WMPC TECH MANAGEMENT OFFICE - LG Contracts (Innovation Implementation)",0,-SUM(T647:U647)*Distribution!$B$1)</f>
        <v>-20.783468766666672</v>
      </c>
      <c r="W647" s="2">
        <f t="shared" si="32"/>
        <v>1056.0801979000003</v>
      </c>
    </row>
    <row r="648" spans="1:23" x14ac:dyDescent="0.25">
      <c r="A648">
        <v>3710</v>
      </c>
      <c r="B648" t="s">
        <v>105</v>
      </c>
      <c r="C648" t="s">
        <v>24</v>
      </c>
      <c r="D648" t="s">
        <v>89</v>
      </c>
      <c r="E648" t="s">
        <v>90</v>
      </c>
      <c r="F648" t="s">
        <v>91</v>
      </c>
      <c r="G648" t="s">
        <v>92</v>
      </c>
      <c r="H648" t="s">
        <v>48</v>
      </c>
      <c r="I648" s="1">
        <v>44895</v>
      </c>
      <c r="J648" t="str">
        <f t="shared" si="27"/>
        <v>Wed</v>
      </c>
      <c r="K648">
        <v>10.4</v>
      </c>
      <c r="L648">
        <f t="shared" si="28"/>
        <v>1.2380952380952381</v>
      </c>
      <c r="O648" t="s">
        <v>30</v>
      </c>
      <c r="P648">
        <v>2022</v>
      </c>
      <c r="Q648">
        <v>59.736843933333297</v>
      </c>
      <c r="R648">
        <v>917</v>
      </c>
      <c r="S648">
        <v>109.166666666667</v>
      </c>
      <c r="T648">
        <f t="shared" si="31"/>
        <v>1135.3333333333335</v>
      </c>
      <c r="U648" s="2">
        <f>IF(C648="WMPC TECH MANAGEMENT OFFICE - LG Contracts (Innovation Implementation)",0,-T648*Distribution!$B$2)</f>
        <v>-58.469666666666669</v>
      </c>
      <c r="V648" s="2">
        <f>IF(C648="WMPC TECH MANAGEMENT OFFICE - LG Contracts (Innovation Implementation)",0,-SUM(T648:U648)*Distribution!$B$1)</f>
        <v>-20.783468766666672</v>
      </c>
      <c r="W648" s="2">
        <f t="shared" si="32"/>
        <v>1056.0801979000003</v>
      </c>
    </row>
    <row r="649" spans="1:23" x14ac:dyDescent="0.25">
      <c r="A649">
        <v>3710</v>
      </c>
      <c r="B649" t="s">
        <v>78</v>
      </c>
      <c r="C649" t="s">
        <v>24</v>
      </c>
      <c r="D649" t="s">
        <v>79</v>
      </c>
      <c r="E649" t="s">
        <v>85</v>
      </c>
      <c r="F649" t="s">
        <v>86</v>
      </c>
      <c r="G649" t="s">
        <v>82</v>
      </c>
      <c r="H649" t="s">
        <v>48</v>
      </c>
      <c r="I649" s="1">
        <v>44889</v>
      </c>
      <c r="J649" t="s">
        <v>34</v>
      </c>
      <c r="K649">
        <v>8.4</v>
      </c>
      <c r="L649">
        <v>1</v>
      </c>
      <c r="O649" t="s">
        <v>30</v>
      </c>
      <c r="P649">
        <v>2022</v>
      </c>
      <c r="Q649">
        <v>59.736843933333297</v>
      </c>
      <c r="R649">
        <v>1046</v>
      </c>
      <c r="S649">
        <v>124.52380952381</v>
      </c>
      <c r="T649">
        <f t="shared" si="31"/>
        <v>1046</v>
      </c>
      <c r="U649" s="2">
        <f>IF(C649="WMPC TECH MANAGEMENT OFFICE - LG Contracts (Innovation Implementation)",0,-T649*Distribution!$B$2)</f>
        <v>-53.869</v>
      </c>
      <c r="V649" s="2">
        <f>IF(C649="WMPC TECH MANAGEMENT OFFICE - LG Contracts (Innovation Implementation)",0,-SUM(T649:U649)*Distribution!$B$1)</f>
        <v>-19.1481283</v>
      </c>
      <c r="W649" s="2">
        <f t="shared" si="32"/>
        <v>972.98287169999992</v>
      </c>
    </row>
    <row r="650" spans="1:23" x14ac:dyDescent="0.25">
      <c r="A650">
        <v>3710</v>
      </c>
      <c r="B650" t="s">
        <v>78</v>
      </c>
      <c r="C650" t="s">
        <v>24</v>
      </c>
      <c r="D650" t="s">
        <v>79</v>
      </c>
      <c r="E650" t="s">
        <v>85</v>
      </c>
      <c r="F650" t="s">
        <v>86</v>
      </c>
      <c r="G650" t="s">
        <v>82</v>
      </c>
      <c r="H650" t="s">
        <v>48</v>
      </c>
      <c r="I650" s="1">
        <v>44889</v>
      </c>
      <c r="J650" t="s">
        <v>31</v>
      </c>
      <c r="K650">
        <v>8.4</v>
      </c>
      <c r="L650">
        <v>1</v>
      </c>
      <c r="O650" t="s">
        <v>30</v>
      </c>
      <c r="P650">
        <v>2022</v>
      </c>
      <c r="Q650">
        <v>59.736843933333297</v>
      </c>
      <c r="R650">
        <v>1046</v>
      </c>
      <c r="S650">
        <v>124.52380952381</v>
      </c>
      <c r="T650">
        <f t="shared" si="31"/>
        <v>1046</v>
      </c>
      <c r="U650" s="2">
        <f>IF(C650="WMPC TECH MANAGEMENT OFFICE - LG Contracts (Innovation Implementation)",0,-T650*Distribution!$B$2)</f>
        <v>-53.869</v>
      </c>
      <c r="V650" s="2">
        <f>IF(C650="WMPC TECH MANAGEMENT OFFICE - LG Contracts (Innovation Implementation)",0,-SUM(T650:U650)*Distribution!$B$1)</f>
        <v>-19.1481283</v>
      </c>
      <c r="W650" s="2">
        <f t="shared" si="32"/>
        <v>972.98287169999992</v>
      </c>
    </row>
    <row r="651" spans="1:23" x14ac:dyDescent="0.25">
      <c r="A651">
        <v>3710</v>
      </c>
      <c r="B651" t="s">
        <v>78</v>
      </c>
      <c r="C651" t="s">
        <v>24</v>
      </c>
      <c r="D651" t="s">
        <v>79</v>
      </c>
      <c r="E651" t="s">
        <v>85</v>
      </c>
      <c r="F651" t="s">
        <v>86</v>
      </c>
      <c r="G651" t="s">
        <v>82</v>
      </c>
      <c r="H651" t="s">
        <v>48</v>
      </c>
      <c r="I651" s="1">
        <v>44889</v>
      </c>
      <c r="J651" t="s">
        <v>32</v>
      </c>
      <c r="K651">
        <v>8.4</v>
      </c>
      <c r="L651">
        <v>1</v>
      </c>
      <c r="O651" t="s">
        <v>30</v>
      </c>
      <c r="P651">
        <v>2022</v>
      </c>
      <c r="Q651">
        <v>59.736843933333297</v>
      </c>
      <c r="R651">
        <v>1046</v>
      </c>
      <c r="S651">
        <v>124.52380952381</v>
      </c>
      <c r="T651">
        <f t="shared" si="31"/>
        <v>1046</v>
      </c>
      <c r="U651" s="2">
        <f>IF(C651="WMPC TECH MANAGEMENT OFFICE - LG Contracts (Innovation Implementation)",0,-T651*Distribution!$B$2)</f>
        <v>-53.869</v>
      </c>
      <c r="V651" s="2">
        <f>IF(C651="WMPC TECH MANAGEMENT OFFICE - LG Contracts (Innovation Implementation)",0,-SUM(T651:U651)*Distribution!$B$1)</f>
        <v>-19.1481283</v>
      </c>
      <c r="W651" s="2">
        <f t="shared" si="32"/>
        <v>972.98287169999992</v>
      </c>
    </row>
    <row r="652" spans="1:23" x14ac:dyDescent="0.25">
      <c r="A652">
        <v>3710</v>
      </c>
      <c r="B652" t="s">
        <v>78</v>
      </c>
      <c r="C652" t="s">
        <v>24</v>
      </c>
      <c r="D652" t="s">
        <v>79</v>
      </c>
      <c r="E652" t="s">
        <v>87</v>
      </c>
      <c r="F652" t="s">
        <v>88</v>
      </c>
      <c r="G652" t="s">
        <v>82</v>
      </c>
      <c r="H652" t="s">
        <v>40</v>
      </c>
      <c r="I652" s="1">
        <v>44867</v>
      </c>
      <c r="J652" t="s">
        <v>32</v>
      </c>
      <c r="K652">
        <v>9</v>
      </c>
      <c r="L652">
        <v>1</v>
      </c>
      <c r="O652" t="s">
        <v>30</v>
      </c>
      <c r="P652">
        <v>2022</v>
      </c>
      <c r="Q652">
        <v>59.736843933333297</v>
      </c>
      <c r="R652">
        <v>235.198230687913</v>
      </c>
      <c r="S652">
        <v>26.133136743101499</v>
      </c>
      <c r="T652">
        <f t="shared" si="31"/>
        <v>235.198230687913</v>
      </c>
      <c r="U652" s="2">
        <f>IF(C652="WMPC TECH MANAGEMENT OFFICE - LG Contracts (Innovation Implementation)",0,-T652*Distribution!$B$2)</f>
        <v>-12.112708880427519</v>
      </c>
      <c r="V652" s="2">
        <f>IF(C652="WMPC TECH MANAGEMENT OFFICE - LG Contracts (Innovation Implementation)",0,-SUM(T652:U652)*Distribution!$B$1)</f>
        <v>-4.3055505708844697</v>
      </c>
      <c r="W652" s="2">
        <f t="shared" si="32"/>
        <v>218.779971236601</v>
      </c>
    </row>
    <row r="653" spans="1:23" x14ac:dyDescent="0.25">
      <c r="A653">
        <v>3710</v>
      </c>
      <c r="B653" t="s">
        <v>78</v>
      </c>
      <c r="C653" t="s">
        <v>24</v>
      </c>
      <c r="D653" t="s">
        <v>79</v>
      </c>
      <c r="E653" t="s">
        <v>87</v>
      </c>
      <c r="F653" t="s">
        <v>88</v>
      </c>
      <c r="G653" t="s">
        <v>82</v>
      </c>
      <c r="H653" t="s">
        <v>40</v>
      </c>
      <c r="I653" s="1">
        <v>44868</v>
      </c>
      <c r="J653" t="s">
        <v>29</v>
      </c>
      <c r="K653">
        <v>9</v>
      </c>
      <c r="L653">
        <v>1</v>
      </c>
      <c r="O653" t="s">
        <v>30</v>
      </c>
      <c r="P653">
        <v>2022</v>
      </c>
      <c r="Q653">
        <v>59.736843933333297</v>
      </c>
      <c r="R653">
        <v>235.198230687913</v>
      </c>
      <c r="S653">
        <v>26.133136743101499</v>
      </c>
      <c r="T653">
        <f t="shared" si="31"/>
        <v>235.198230687913</v>
      </c>
      <c r="U653" s="2">
        <f>IF(C653="WMPC TECH MANAGEMENT OFFICE - LG Contracts (Innovation Implementation)",0,-T653*Distribution!$B$2)</f>
        <v>-12.112708880427519</v>
      </c>
      <c r="V653" s="2">
        <f>IF(C653="WMPC TECH MANAGEMENT OFFICE - LG Contracts (Innovation Implementation)",0,-SUM(T653:U653)*Distribution!$B$1)</f>
        <v>-4.3055505708844697</v>
      </c>
      <c r="W653" s="2">
        <f t="shared" si="32"/>
        <v>218.779971236601</v>
      </c>
    </row>
    <row r="654" spans="1:23" x14ac:dyDescent="0.25">
      <c r="A654">
        <v>3710</v>
      </c>
      <c r="B654" t="s">
        <v>78</v>
      </c>
      <c r="C654" t="s">
        <v>24</v>
      </c>
      <c r="D654" t="s">
        <v>79</v>
      </c>
      <c r="E654" t="s">
        <v>87</v>
      </c>
      <c r="F654" t="s">
        <v>88</v>
      </c>
      <c r="G654" t="s">
        <v>82</v>
      </c>
      <c r="H654" t="s">
        <v>40</v>
      </c>
      <c r="I654" s="1">
        <v>44869</v>
      </c>
      <c r="J654" t="s">
        <v>33</v>
      </c>
      <c r="K654">
        <v>9</v>
      </c>
      <c r="L654">
        <v>1</v>
      </c>
      <c r="O654" t="s">
        <v>30</v>
      </c>
      <c r="P654">
        <v>2022</v>
      </c>
      <c r="Q654">
        <v>59.736843933333297</v>
      </c>
      <c r="R654">
        <v>235.198230687913</v>
      </c>
      <c r="S654">
        <v>26.133136743101499</v>
      </c>
      <c r="T654">
        <f t="shared" si="31"/>
        <v>235.198230687913</v>
      </c>
      <c r="U654" s="2">
        <f>IF(C654="WMPC TECH MANAGEMENT OFFICE - LG Contracts (Innovation Implementation)",0,-T654*Distribution!$B$2)</f>
        <v>-12.112708880427519</v>
      </c>
      <c r="V654" s="2">
        <f>IF(C654="WMPC TECH MANAGEMENT OFFICE - LG Contracts (Innovation Implementation)",0,-SUM(T654:U654)*Distribution!$B$1)</f>
        <v>-4.3055505708844697</v>
      </c>
      <c r="W654" s="2">
        <f t="shared" si="32"/>
        <v>218.779971236601</v>
      </c>
    </row>
    <row r="655" spans="1:23" x14ac:dyDescent="0.25">
      <c r="A655" s="22">
        <v>3710</v>
      </c>
      <c r="B655" t="s">
        <v>43</v>
      </c>
      <c r="C655" t="s">
        <v>24</v>
      </c>
      <c r="D655" t="s">
        <v>53</v>
      </c>
      <c r="E655" t="s">
        <v>54</v>
      </c>
      <c r="F655" t="s">
        <v>55</v>
      </c>
      <c r="G655" t="s">
        <v>27</v>
      </c>
      <c r="H655" t="s">
        <v>48</v>
      </c>
      <c r="I655" s="1">
        <v>44879</v>
      </c>
      <c r="J655" t="str">
        <f>TEXT(I655,"DDD")</f>
        <v>Mon</v>
      </c>
      <c r="K655" s="22">
        <f>L655*8.4</f>
        <v>92.4</v>
      </c>
      <c r="L655" s="22">
        <v>11</v>
      </c>
      <c r="O655" t="s">
        <v>30</v>
      </c>
      <c r="P655">
        <v>2022</v>
      </c>
      <c r="Q655">
        <v>59.736843933333297</v>
      </c>
      <c r="R655">
        <v>1395</v>
      </c>
      <c r="S655">
        <v>207.14285714285714</v>
      </c>
      <c r="T655">
        <f t="shared" si="31"/>
        <v>15345</v>
      </c>
      <c r="U655" s="2">
        <f>IF(C655="WMPC TECH MANAGEMENT OFFICE - LG Contracts (Innovation Implementation)",0,-T655*Distribution!$B$2)</f>
        <v>-790.26749999999993</v>
      </c>
      <c r="V655" s="2">
        <f>IF(C655="WMPC TECH MANAGEMENT OFFICE - LG Contracts (Innovation Implementation)",0,-SUM(T655:U655)*Distribution!$B$1)</f>
        <v>-280.90633725000004</v>
      </c>
      <c r="W655" s="2">
        <f t="shared" si="32"/>
        <v>14273.82616275</v>
      </c>
    </row>
    <row r="656" spans="1:23" x14ac:dyDescent="0.25">
      <c r="A656" s="22">
        <v>3711</v>
      </c>
      <c r="B656" t="s">
        <v>43</v>
      </c>
      <c r="C656" t="s">
        <v>24</v>
      </c>
      <c r="D656" t="s">
        <v>53</v>
      </c>
      <c r="E656" t="s">
        <v>54</v>
      </c>
      <c r="F656" t="s">
        <v>55</v>
      </c>
      <c r="G656" t="s">
        <v>27</v>
      </c>
      <c r="H656" t="s">
        <v>48</v>
      </c>
      <c r="I656" s="1">
        <v>44880</v>
      </c>
      <c r="J656" t="str">
        <f t="shared" ref="J656" si="33">TEXT(I656,"DDD")</f>
        <v>Tue</v>
      </c>
      <c r="K656" s="22">
        <f>L656*8.4</f>
        <v>4.2</v>
      </c>
      <c r="L656" s="22">
        <v>0.5</v>
      </c>
      <c r="O656" t="s">
        <v>30</v>
      </c>
      <c r="P656">
        <v>2022</v>
      </c>
      <c r="Q656">
        <v>59.736843933333297</v>
      </c>
      <c r="R656">
        <v>1395</v>
      </c>
      <c r="S656">
        <v>207.14285714285714</v>
      </c>
      <c r="T656">
        <f t="shared" si="31"/>
        <v>697.5</v>
      </c>
      <c r="U656" s="2">
        <f>IF(C656="WMPC TECH MANAGEMENT OFFICE - LG Contracts (Innovation Implementation)",0,-T656*Distribution!$B$2)</f>
        <v>-35.921250000000001</v>
      </c>
      <c r="V656" s="2">
        <f>IF(C656="WMPC TECH MANAGEMENT OFFICE - LG Contracts (Innovation Implementation)",0,-SUM(T656:U656)*Distribution!$B$1)</f>
        <v>-12.768469875000001</v>
      </c>
      <c r="W656" s="2">
        <f t="shared" si="32"/>
        <v>648.81028012499996</v>
      </c>
    </row>
    <row r="657" spans="1:23" x14ac:dyDescent="0.25">
      <c r="A657">
        <v>3711</v>
      </c>
      <c r="B657" t="s">
        <v>43</v>
      </c>
      <c r="C657" t="s">
        <v>24</v>
      </c>
      <c r="D657" t="s">
        <v>44</v>
      </c>
      <c r="E657" t="s">
        <v>45</v>
      </c>
      <c r="F657" t="s">
        <v>46</v>
      </c>
      <c r="G657" t="s">
        <v>27</v>
      </c>
      <c r="H657" t="s">
        <v>40</v>
      </c>
      <c r="I657" s="1">
        <v>44874</v>
      </c>
      <c r="J657" t="str">
        <f>TEXT(I657,"DDD")</f>
        <v>Wed</v>
      </c>
      <c r="K657">
        <v>9</v>
      </c>
      <c r="L657">
        <v>1</v>
      </c>
      <c r="O657" t="s">
        <v>30</v>
      </c>
      <c r="P657">
        <v>2022</v>
      </c>
      <c r="Q657">
        <v>59.736843933333297</v>
      </c>
      <c r="R657">
        <v>224.16651296383299</v>
      </c>
      <c r="S657">
        <v>24.907390329314701</v>
      </c>
      <c r="T657">
        <f t="shared" si="31"/>
        <v>224.16651296383299</v>
      </c>
      <c r="U657" s="2">
        <f>IF(C657="WMPC TECH MANAGEMENT OFFICE - LG Contracts (Innovation Implementation)",0,-T657*Distribution!$B$2)</f>
        <v>-11.544575417637398</v>
      </c>
      <c r="V657" s="2">
        <f>IF(C657="WMPC TECH MANAGEMENT OFFICE - LG Contracts (Innovation Implementation)",0,-SUM(T657:U657)*Distribution!$B$1)</f>
        <v>-4.1036033946415751</v>
      </c>
      <c r="W657" s="2">
        <f t="shared" si="32"/>
        <v>208.51833415155403</v>
      </c>
    </row>
    <row r="658" spans="1:23" x14ac:dyDescent="0.25">
      <c r="A658">
        <v>3711</v>
      </c>
      <c r="B658" t="s">
        <v>43</v>
      </c>
      <c r="C658" t="s">
        <v>24</v>
      </c>
      <c r="D658" t="s">
        <v>44</v>
      </c>
      <c r="E658" t="s">
        <v>45</v>
      </c>
      <c r="F658" t="s">
        <v>46</v>
      </c>
      <c r="G658" t="s">
        <v>27</v>
      </c>
      <c r="H658" t="s">
        <v>40</v>
      </c>
      <c r="I658" s="1">
        <v>44875</v>
      </c>
      <c r="J658" t="str">
        <f>TEXT(I658,"DDD")</f>
        <v>Thu</v>
      </c>
      <c r="K658">
        <v>9</v>
      </c>
      <c r="L658">
        <v>1</v>
      </c>
      <c r="O658" t="s">
        <v>30</v>
      </c>
      <c r="P658">
        <v>2022</v>
      </c>
      <c r="Q658">
        <v>59.736843933333297</v>
      </c>
      <c r="R658">
        <v>224.16651296383299</v>
      </c>
      <c r="S658">
        <v>24.907390329314701</v>
      </c>
      <c r="T658">
        <f t="shared" si="31"/>
        <v>224.16651296383299</v>
      </c>
      <c r="U658" s="2">
        <f>IF(C658="WMPC TECH MANAGEMENT OFFICE - LG Contracts (Innovation Implementation)",0,-T658*Distribution!$B$2)</f>
        <v>-11.544575417637398</v>
      </c>
      <c r="V658" s="2">
        <f>IF(C658="WMPC TECH MANAGEMENT OFFICE - LG Contracts (Innovation Implementation)",0,-SUM(T658:U658)*Distribution!$B$1)</f>
        <v>-4.1036033946415751</v>
      </c>
      <c r="W658" s="2">
        <f t="shared" si="32"/>
        <v>208.51833415155403</v>
      </c>
    </row>
    <row r="659" spans="1:23" x14ac:dyDescent="0.25">
      <c r="A659">
        <v>3711</v>
      </c>
      <c r="B659" t="s">
        <v>43</v>
      </c>
      <c r="C659" t="s">
        <v>24</v>
      </c>
      <c r="D659" t="s">
        <v>44</v>
      </c>
      <c r="E659" t="s">
        <v>45</v>
      </c>
      <c r="F659" t="s">
        <v>46</v>
      </c>
      <c r="G659" t="s">
        <v>27</v>
      </c>
      <c r="H659" t="s">
        <v>40</v>
      </c>
      <c r="I659" s="1">
        <v>44876</v>
      </c>
      <c r="J659" t="str">
        <f t="shared" ref="J659:J668" si="34">TEXT(I659,"DDD")</f>
        <v>Fri</v>
      </c>
      <c r="K659">
        <v>9</v>
      </c>
      <c r="L659">
        <v>1</v>
      </c>
      <c r="O659" t="s">
        <v>30</v>
      </c>
      <c r="P659">
        <v>2022</v>
      </c>
      <c r="Q659">
        <v>59.736843933333297</v>
      </c>
      <c r="R659">
        <v>224.16651296383299</v>
      </c>
      <c r="S659">
        <v>24.907390329314701</v>
      </c>
      <c r="T659">
        <f t="shared" si="31"/>
        <v>224.16651296383299</v>
      </c>
      <c r="U659" s="2">
        <f>IF(C659="WMPC TECH MANAGEMENT OFFICE - LG Contracts (Innovation Implementation)",0,-T659*Distribution!$B$2)</f>
        <v>-11.544575417637398</v>
      </c>
      <c r="V659" s="2">
        <f>IF(C659="WMPC TECH MANAGEMENT OFFICE - LG Contracts (Innovation Implementation)",0,-SUM(T659:U659)*Distribution!$B$1)</f>
        <v>-4.1036033946415751</v>
      </c>
      <c r="W659" s="2">
        <f t="shared" si="32"/>
        <v>208.51833415155403</v>
      </c>
    </row>
    <row r="660" spans="1:23" x14ac:dyDescent="0.25">
      <c r="A660">
        <v>3711</v>
      </c>
      <c r="B660" t="s">
        <v>43</v>
      </c>
      <c r="C660" t="s">
        <v>24</v>
      </c>
      <c r="D660" t="s">
        <v>44</v>
      </c>
      <c r="E660" t="s">
        <v>45</v>
      </c>
      <c r="F660" t="s">
        <v>46</v>
      </c>
      <c r="G660" t="s">
        <v>27</v>
      </c>
      <c r="H660" t="s">
        <v>40</v>
      </c>
      <c r="I660" s="1">
        <v>44879</v>
      </c>
      <c r="J660" t="str">
        <f t="shared" si="34"/>
        <v>Mon</v>
      </c>
      <c r="K660">
        <v>9</v>
      </c>
      <c r="L660">
        <v>1</v>
      </c>
      <c r="O660" t="s">
        <v>30</v>
      </c>
      <c r="P660">
        <v>2022</v>
      </c>
      <c r="Q660">
        <v>59.736843933333297</v>
      </c>
      <c r="R660">
        <v>224.16651296383299</v>
      </c>
      <c r="S660">
        <v>24.907390329314701</v>
      </c>
      <c r="T660">
        <f t="shared" si="31"/>
        <v>224.16651296383299</v>
      </c>
      <c r="U660" s="2">
        <f>IF(C660="WMPC TECH MANAGEMENT OFFICE - LG Contracts (Innovation Implementation)",0,-T660*Distribution!$B$2)</f>
        <v>-11.544575417637398</v>
      </c>
      <c r="V660" s="2">
        <f>IF(C660="WMPC TECH MANAGEMENT OFFICE - LG Contracts (Innovation Implementation)",0,-SUM(T660:U660)*Distribution!$B$1)</f>
        <v>-4.1036033946415751</v>
      </c>
      <c r="W660" s="2">
        <f t="shared" si="32"/>
        <v>208.51833415155403</v>
      </c>
    </row>
    <row r="661" spans="1:23" x14ac:dyDescent="0.25">
      <c r="A661">
        <v>3711</v>
      </c>
      <c r="B661" t="s">
        <v>43</v>
      </c>
      <c r="C661" t="s">
        <v>24</v>
      </c>
      <c r="D661" t="s">
        <v>44</v>
      </c>
      <c r="E661" t="s">
        <v>45</v>
      </c>
      <c r="F661" t="s">
        <v>46</v>
      </c>
      <c r="G661" t="s">
        <v>27</v>
      </c>
      <c r="H661" t="s">
        <v>40</v>
      </c>
      <c r="I661" s="1">
        <v>44880</v>
      </c>
      <c r="J661" t="str">
        <f t="shared" si="34"/>
        <v>Tue</v>
      </c>
      <c r="K661">
        <v>9</v>
      </c>
      <c r="L661">
        <v>1</v>
      </c>
      <c r="O661" t="s">
        <v>30</v>
      </c>
      <c r="P661">
        <v>2022</v>
      </c>
      <c r="Q661">
        <v>59.736843933333297</v>
      </c>
      <c r="R661">
        <v>224.16651296383299</v>
      </c>
      <c r="S661">
        <v>24.907390329314701</v>
      </c>
      <c r="T661">
        <f t="shared" si="31"/>
        <v>224.16651296383299</v>
      </c>
      <c r="U661" s="2">
        <f>IF(C661="WMPC TECH MANAGEMENT OFFICE - LG Contracts (Innovation Implementation)",0,-T661*Distribution!$B$2)</f>
        <v>-11.544575417637398</v>
      </c>
      <c r="V661" s="2">
        <f>IF(C661="WMPC TECH MANAGEMENT OFFICE - LG Contracts (Innovation Implementation)",0,-SUM(T661:U661)*Distribution!$B$1)</f>
        <v>-4.1036033946415751</v>
      </c>
      <c r="W661" s="2">
        <f t="shared" si="32"/>
        <v>208.51833415155403</v>
      </c>
    </row>
    <row r="662" spans="1:23" x14ac:dyDescent="0.25">
      <c r="A662">
        <v>3711</v>
      </c>
      <c r="B662" t="s">
        <v>43</v>
      </c>
      <c r="C662" t="s">
        <v>24</v>
      </c>
      <c r="D662" t="s">
        <v>44</v>
      </c>
      <c r="E662" t="s">
        <v>45</v>
      </c>
      <c r="F662" t="s">
        <v>46</v>
      </c>
      <c r="G662" t="s">
        <v>27</v>
      </c>
      <c r="H662" t="s">
        <v>40</v>
      </c>
      <c r="I662" s="1">
        <v>44882</v>
      </c>
      <c r="J662" t="str">
        <f t="shared" si="34"/>
        <v>Thu</v>
      </c>
      <c r="K662">
        <v>9</v>
      </c>
      <c r="L662">
        <v>1</v>
      </c>
      <c r="O662" t="s">
        <v>30</v>
      </c>
      <c r="P662">
        <v>2022</v>
      </c>
      <c r="Q662">
        <v>59.736843933333297</v>
      </c>
      <c r="R662">
        <v>224.16651296383299</v>
      </c>
      <c r="S662">
        <v>24.907390329314701</v>
      </c>
      <c r="T662">
        <f t="shared" si="31"/>
        <v>224.16651296383299</v>
      </c>
      <c r="U662" s="2">
        <f>IF(C662="WMPC TECH MANAGEMENT OFFICE - LG Contracts (Innovation Implementation)",0,-T662*Distribution!$B$2)</f>
        <v>-11.544575417637398</v>
      </c>
      <c r="V662" s="2">
        <f>IF(C662="WMPC TECH MANAGEMENT OFFICE - LG Contracts (Innovation Implementation)",0,-SUM(T662:U662)*Distribution!$B$1)</f>
        <v>-4.1036033946415751</v>
      </c>
      <c r="W662" s="2">
        <f t="shared" si="32"/>
        <v>208.51833415155403</v>
      </c>
    </row>
    <row r="663" spans="1:23" x14ac:dyDescent="0.25">
      <c r="A663">
        <v>3711</v>
      </c>
      <c r="B663" t="s">
        <v>43</v>
      </c>
      <c r="C663" t="s">
        <v>24</v>
      </c>
      <c r="D663" t="s">
        <v>44</v>
      </c>
      <c r="E663" t="s">
        <v>45</v>
      </c>
      <c r="F663" t="s">
        <v>46</v>
      </c>
      <c r="G663" t="s">
        <v>27</v>
      </c>
      <c r="H663" t="s">
        <v>40</v>
      </c>
      <c r="I663" s="1">
        <v>44883</v>
      </c>
      <c r="J663" t="str">
        <f t="shared" si="34"/>
        <v>Fri</v>
      </c>
      <c r="K663">
        <v>9</v>
      </c>
      <c r="L663">
        <v>1</v>
      </c>
      <c r="O663" t="s">
        <v>30</v>
      </c>
      <c r="P663">
        <v>2022</v>
      </c>
      <c r="Q663">
        <v>59.736843933333297</v>
      </c>
      <c r="R663">
        <v>224.16651296383299</v>
      </c>
      <c r="S663">
        <v>24.907390329314701</v>
      </c>
      <c r="T663">
        <f t="shared" si="31"/>
        <v>224.16651296383299</v>
      </c>
      <c r="U663" s="2">
        <f>IF(C663="WMPC TECH MANAGEMENT OFFICE - LG Contracts (Innovation Implementation)",0,-T663*Distribution!$B$2)</f>
        <v>-11.544575417637398</v>
      </c>
      <c r="V663" s="2">
        <f>IF(C663="WMPC TECH MANAGEMENT OFFICE - LG Contracts (Innovation Implementation)",0,-SUM(T663:U663)*Distribution!$B$1)</f>
        <v>-4.1036033946415751</v>
      </c>
      <c r="W663" s="2">
        <f t="shared" si="32"/>
        <v>208.51833415155403</v>
      </c>
    </row>
    <row r="664" spans="1:23" x14ac:dyDescent="0.25">
      <c r="A664">
        <v>3711</v>
      </c>
      <c r="B664" t="s">
        <v>43</v>
      </c>
      <c r="C664" t="s">
        <v>24</v>
      </c>
      <c r="D664" t="s">
        <v>44</v>
      </c>
      <c r="E664" t="s">
        <v>45</v>
      </c>
      <c r="F664" t="s">
        <v>46</v>
      </c>
      <c r="G664" t="s">
        <v>27</v>
      </c>
      <c r="H664" t="s">
        <v>40</v>
      </c>
      <c r="I664" s="1">
        <v>44886</v>
      </c>
      <c r="J664" t="str">
        <f t="shared" si="34"/>
        <v>Mon</v>
      </c>
      <c r="K664">
        <v>9</v>
      </c>
      <c r="L664">
        <v>1</v>
      </c>
      <c r="O664" t="s">
        <v>30</v>
      </c>
      <c r="P664">
        <v>2022</v>
      </c>
      <c r="Q664">
        <v>59.736843933333297</v>
      </c>
      <c r="R664">
        <v>224.16651296383299</v>
      </c>
      <c r="S664">
        <v>24.907390329314701</v>
      </c>
      <c r="T664">
        <f t="shared" si="31"/>
        <v>224.16651296383299</v>
      </c>
      <c r="U664" s="2">
        <f>IF(C664="WMPC TECH MANAGEMENT OFFICE - LG Contracts (Innovation Implementation)",0,-T664*Distribution!$B$2)</f>
        <v>-11.544575417637398</v>
      </c>
      <c r="V664" s="2">
        <f>IF(C664="WMPC TECH MANAGEMENT OFFICE - LG Contracts (Innovation Implementation)",0,-SUM(T664:U664)*Distribution!$B$1)</f>
        <v>-4.1036033946415751</v>
      </c>
      <c r="W664" s="2">
        <f t="shared" si="32"/>
        <v>208.51833415155403</v>
      </c>
    </row>
    <row r="665" spans="1:23" x14ac:dyDescent="0.25">
      <c r="A665">
        <v>3711</v>
      </c>
      <c r="B665" t="s">
        <v>43</v>
      </c>
      <c r="C665" t="s">
        <v>24</v>
      </c>
      <c r="D665" t="s">
        <v>44</v>
      </c>
      <c r="E665" t="s">
        <v>45</v>
      </c>
      <c r="F665" t="s">
        <v>46</v>
      </c>
      <c r="G665" t="s">
        <v>27</v>
      </c>
      <c r="H665" t="s">
        <v>40</v>
      </c>
      <c r="I665" s="1">
        <v>44887</v>
      </c>
      <c r="J665" t="str">
        <f t="shared" si="34"/>
        <v>Tue</v>
      </c>
      <c r="K665">
        <v>9</v>
      </c>
      <c r="L665">
        <v>1</v>
      </c>
      <c r="O665" t="s">
        <v>30</v>
      </c>
      <c r="P665">
        <v>2022</v>
      </c>
      <c r="Q665">
        <v>59.736843933333297</v>
      </c>
      <c r="R665">
        <v>224.16651296383299</v>
      </c>
      <c r="S665">
        <v>24.907390329314701</v>
      </c>
      <c r="T665">
        <f t="shared" si="31"/>
        <v>224.16651296383299</v>
      </c>
      <c r="U665" s="2">
        <f>IF(C665="WMPC TECH MANAGEMENT OFFICE - LG Contracts (Innovation Implementation)",0,-T665*Distribution!$B$2)</f>
        <v>-11.544575417637398</v>
      </c>
      <c r="V665" s="2">
        <f>IF(C665="WMPC TECH MANAGEMENT OFFICE - LG Contracts (Innovation Implementation)",0,-SUM(T665:U665)*Distribution!$B$1)</f>
        <v>-4.1036033946415751</v>
      </c>
      <c r="W665" s="2">
        <f t="shared" si="32"/>
        <v>208.51833415155403</v>
      </c>
    </row>
    <row r="666" spans="1:23" x14ac:dyDescent="0.25">
      <c r="A666">
        <v>3711</v>
      </c>
      <c r="B666" t="s">
        <v>43</v>
      </c>
      <c r="C666" t="s">
        <v>24</v>
      </c>
      <c r="D666" t="s">
        <v>44</v>
      </c>
      <c r="E666" t="s">
        <v>45</v>
      </c>
      <c r="F666" t="s">
        <v>46</v>
      </c>
      <c r="G666" t="s">
        <v>27</v>
      </c>
      <c r="H666" t="s">
        <v>40</v>
      </c>
      <c r="I666" s="1">
        <v>44888</v>
      </c>
      <c r="J666" t="str">
        <f t="shared" si="34"/>
        <v>Wed</v>
      </c>
      <c r="K666">
        <v>9</v>
      </c>
      <c r="L666">
        <v>1</v>
      </c>
      <c r="O666" t="s">
        <v>30</v>
      </c>
      <c r="P666">
        <v>2022</v>
      </c>
      <c r="Q666">
        <v>59.736843933333297</v>
      </c>
      <c r="R666">
        <v>224.16651296383299</v>
      </c>
      <c r="S666">
        <v>24.907390329314701</v>
      </c>
      <c r="T666">
        <f t="shared" si="31"/>
        <v>224.16651296383299</v>
      </c>
      <c r="U666" s="2">
        <f>IF(C666="WMPC TECH MANAGEMENT OFFICE - LG Contracts (Innovation Implementation)",0,-T666*Distribution!$B$2)</f>
        <v>-11.544575417637398</v>
      </c>
      <c r="V666" s="2">
        <f>IF(C666="WMPC TECH MANAGEMENT OFFICE - LG Contracts (Innovation Implementation)",0,-SUM(T666:U666)*Distribution!$B$1)</f>
        <v>-4.1036033946415751</v>
      </c>
      <c r="W666" s="2">
        <f t="shared" si="32"/>
        <v>208.51833415155403</v>
      </c>
    </row>
    <row r="667" spans="1:23" x14ac:dyDescent="0.25">
      <c r="A667">
        <v>3711</v>
      </c>
      <c r="B667" t="s">
        <v>43</v>
      </c>
      <c r="C667" t="s">
        <v>24</v>
      </c>
      <c r="D667" t="s">
        <v>44</v>
      </c>
      <c r="E667" t="s">
        <v>45</v>
      </c>
      <c r="F667" t="s">
        <v>46</v>
      </c>
      <c r="G667" t="s">
        <v>27</v>
      </c>
      <c r="H667" t="s">
        <v>40</v>
      </c>
      <c r="I667" s="1">
        <v>44889</v>
      </c>
      <c r="J667" t="str">
        <f t="shared" si="34"/>
        <v>Thu</v>
      </c>
      <c r="K667">
        <v>9</v>
      </c>
      <c r="L667">
        <v>1</v>
      </c>
      <c r="O667" t="s">
        <v>30</v>
      </c>
      <c r="P667">
        <v>2022</v>
      </c>
      <c r="Q667">
        <v>59.736843933333297</v>
      </c>
      <c r="R667">
        <v>224.16651296383299</v>
      </c>
      <c r="S667">
        <v>24.907390329314701</v>
      </c>
      <c r="T667">
        <f t="shared" si="31"/>
        <v>224.16651296383299</v>
      </c>
      <c r="U667" s="2">
        <f>IF(C667="WMPC TECH MANAGEMENT OFFICE - LG Contracts (Innovation Implementation)",0,-T667*Distribution!$B$2)</f>
        <v>-11.544575417637398</v>
      </c>
      <c r="V667" s="2">
        <f>IF(C667="WMPC TECH MANAGEMENT OFFICE - LG Contracts (Innovation Implementation)",0,-SUM(T667:U667)*Distribution!$B$1)</f>
        <v>-4.1036033946415751</v>
      </c>
      <c r="W667" s="2">
        <f t="shared" si="32"/>
        <v>208.51833415155403</v>
      </c>
    </row>
    <row r="668" spans="1:23" x14ac:dyDescent="0.25">
      <c r="A668">
        <v>3711</v>
      </c>
      <c r="B668" t="s">
        <v>43</v>
      </c>
      <c r="C668" t="s">
        <v>24</v>
      </c>
      <c r="D668" t="s">
        <v>44</v>
      </c>
      <c r="E668" t="s">
        <v>45</v>
      </c>
      <c r="F668" t="s">
        <v>46</v>
      </c>
      <c r="G668" t="s">
        <v>27</v>
      </c>
      <c r="H668" t="s">
        <v>40</v>
      </c>
      <c r="I668" s="1">
        <v>44894</v>
      </c>
      <c r="J668" t="str">
        <f t="shared" si="34"/>
        <v>Tue</v>
      </c>
      <c r="K668">
        <v>9</v>
      </c>
      <c r="L668">
        <v>1</v>
      </c>
      <c r="O668" t="s">
        <v>30</v>
      </c>
      <c r="P668">
        <v>2022</v>
      </c>
      <c r="Q668">
        <v>59.736843933333297</v>
      </c>
      <c r="R668">
        <v>224.16651296383299</v>
      </c>
      <c r="S668">
        <v>24.907390329314701</v>
      </c>
      <c r="T668">
        <f t="shared" si="31"/>
        <v>224.16651296383299</v>
      </c>
      <c r="U668" s="2">
        <f>IF(C668="WMPC TECH MANAGEMENT OFFICE - LG Contracts (Innovation Implementation)",0,-T668*Distribution!$B$2)</f>
        <v>-11.544575417637398</v>
      </c>
      <c r="V668" s="2">
        <f>IF(C668="WMPC TECH MANAGEMENT OFFICE - LG Contracts (Innovation Implementation)",0,-SUM(T668:U668)*Distribution!$B$1)</f>
        <v>-4.1036033946415751</v>
      </c>
      <c r="W668" s="2">
        <f t="shared" si="32"/>
        <v>208.51833415155403</v>
      </c>
    </row>
    <row r="669" spans="1:23" x14ac:dyDescent="0.25">
      <c r="A669">
        <v>3693</v>
      </c>
      <c r="B669" t="s">
        <v>58</v>
      </c>
      <c r="C669" t="s">
        <v>24</v>
      </c>
      <c r="D669" t="s">
        <v>133</v>
      </c>
      <c r="E669" t="s">
        <v>135</v>
      </c>
      <c r="F669" t="s">
        <v>135</v>
      </c>
      <c r="G669" t="s">
        <v>27</v>
      </c>
      <c r="H669" t="s">
        <v>40</v>
      </c>
      <c r="I669" s="1">
        <v>44868</v>
      </c>
      <c r="J669" t="str">
        <f>TEXT(I669,"DDD")</f>
        <v>Thu</v>
      </c>
      <c r="K669">
        <v>3.5</v>
      </c>
      <c r="L669">
        <f>K669/9</f>
        <v>0.3888888888888889</v>
      </c>
      <c r="O669" t="s">
        <v>30</v>
      </c>
      <c r="P669">
        <v>2022</v>
      </c>
      <c r="Q669">
        <v>59.736843933333297</v>
      </c>
      <c r="R669">
        <v>308.36915355886498</v>
      </c>
      <c r="S669">
        <f>R669/9</f>
        <v>34.263239284318331</v>
      </c>
      <c r="T669">
        <f t="shared" si="31"/>
        <v>119.92133749511416</v>
      </c>
      <c r="U669" s="2">
        <f>IF(C669="WMPC TECH MANAGEMENT OFFICE - LG Contracts (Innovation Implementation)",0,-T669*Distribution!$B$2)</f>
        <v>-6.1759488809983791</v>
      </c>
      <c r="V669" s="2">
        <f>IF(C669="WMPC TECH MANAGEMENT OFFICE - LG Contracts (Innovation Implementation)",0,-SUM(T669:U669)*Distribution!$B$1)</f>
        <v>-2.1952860002524348</v>
      </c>
      <c r="W669" s="2">
        <f t="shared" si="32"/>
        <v>111.55010261386334</v>
      </c>
    </row>
    <row r="670" spans="1:23" x14ac:dyDescent="0.25">
      <c r="A670">
        <v>3693</v>
      </c>
      <c r="B670" t="s">
        <v>58</v>
      </c>
      <c r="C670" t="s">
        <v>24</v>
      </c>
      <c r="D670" t="s">
        <v>133</v>
      </c>
      <c r="E670" t="s">
        <v>135</v>
      </c>
      <c r="F670" t="s">
        <v>135</v>
      </c>
      <c r="G670" t="s">
        <v>27</v>
      </c>
      <c r="H670" t="s">
        <v>40</v>
      </c>
      <c r="I670" s="1">
        <v>44867</v>
      </c>
      <c r="J670" t="str">
        <f t="shared" ref="J670:J689" si="35">TEXT(I670,"DDD")</f>
        <v>Wed</v>
      </c>
      <c r="K670">
        <v>3.5</v>
      </c>
      <c r="L670">
        <f t="shared" ref="L670:L689" si="36">K670/9</f>
        <v>0.3888888888888889</v>
      </c>
      <c r="O670" t="s">
        <v>30</v>
      </c>
      <c r="P670">
        <v>2022</v>
      </c>
      <c r="Q670">
        <v>59.736843933333297</v>
      </c>
      <c r="R670">
        <v>308.36915355886498</v>
      </c>
      <c r="S670">
        <f t="shared" ref="S670:S689" si="37">R670/9</f>
        <v>34.263239284318331</v>
      </c>
      <c r="T670">
        <f t="shared" si="31"/>
        <v>119.92133749511416</v>
      </c>
      <c r="U670" s="2">
        <f>IF(C670="WMPC TECH MANAGEMENT OFFICE - LG Contracts (Innovation Implementation)",0,-T670*Distribution!$B$2)</f>
        <v>-6.1759488809983791</v>
      </c>
      <c r="V670" s="2">
        <f>IF(C670="WMPC TECH MANAGEMENT OFFICE - LG Contracts (Innovation Implementation)",0,-SUM(T670:U670)*Distribution!$B$1)</f>
        <v>-2.1952860002524348</v>
      </c>
      <c r="W670" s="2">
        <f t="shared" si="32"/>
        <v>111.55010261386334</v>
      </c>
    </row>
    <row r="671" spans="1:23" x14ac:dyDescent="0.25">
      <c r="A671">
        <v>3693</v>
      </c>
      <c r="B671" t="s">
        <v>58</v>
      </c>
      <c r="C671" t="s">
        <v>24</v>
      </c>
      <c r="D671" t="s">
        <v>133</v>
      </c>
      <c r="E671" t="s">
        <v>135</v>
      </c>
      <c r="F671" t="s">
        <v>135</v>
      </c>
      <c r="G671" t="s">
        <v>27</v>
      </c>
      <c r="H671" t="s">
        <v>40</v>
      </c>
      <c r="I671" s="1">
        <v>44869</v>
      </c>
      <c r="J671" t="str">
        <f t="shared" si="35"/>
        <v>Fri</v>
      </c>
      <c r="K671">
        <v>3.5</v>
      </c>
      <c r="L671">
        <f t="shared" si="36"/>
        <v>0.3888888888888889</v>
      </c>
      <c r="O671" t="s">
        <v>30</v>
      </c>
      <c r="P671">
        <v>2022</v>
      </c>
      <c r="Q671">
        <v>59.736843933333297</v>
      </c>
      <c r="R671">
        <v>308.36915355886498</v>
      </c>
      <c r="S671">
        <f t="shared" si="37"/>
        <v>34.263239284318331</v>
      </c>
      <c r="T671">
        <f t="shared" si="31"/>
        <v>119.92133749511416</v>
      </c>
      <c r="U671" s="2">
        <f>IF(C671="WMPC TECH MANAGEMENT OFFICE - LG Contracts (Innovation Implementation)",0,-T671*Distribution!$B$2)</f>
        <v>-6.1759488809983791</v>
      </c>
      <c r="V671" s="2">
        <f>IF(C671="WMPC TECH MANAGEMENT OFFICE - LG Contracts (Innovation Implementation)",0,-SUM(T671:U671)*Distribution!$B$1)</f>
        <v>-2.1952860002524348</v>
      </c>
      <c r="W671" s="2">
        <f t="shared" si="32"/>
        <v>111.55010261386334</v>
      </c>
    </row>
    <row r="672" spans="1:23" x14ac:dyDescent="0.25">
      <c r="A672">
        <v>3693</v>
      </c>
      <c r="B672" t="s">
        <v>58</v>
      </c>
      <c r="C672" t="s">
        <v>24</v>
      </c>
      <c r="D672" t="s">
        <v>133</v>
      </c>
      <c r="E672" t="s">
        <v>135</v>
      </c>
      <c r="F672" t="s">
        <v>135</v>
      </c>
      <c r="G672" t="s">
        <v>27</v>
      </c>
      <c r="H672" t="s">
        <v>40</v>
      </c>
      <c r="I672" s="1">
        <v>44874</v>
      </c>
      <c r="J672" t="str">
        <f t="shared" si="35"/>
        <v>Wed</v>
      </c>
      <c r="K672">
        <v>3.5</v>
      </c>
      <c r="L672">
        <f t="shared" si="36"/>
        <v>0.3888888888888889</v>
      </c>
      <c r="O672" t="s">
        <v>30</v>
      </c>
      <c r="P672">
        <v>2022</v>
      </c>
      <c r="Q672">
        <v>59.736843933333297</v>
      </c>
      <c r="R672">
        <v>308.36915355886498</v>
      </c>
      <c r="S672">
        <f t="shared" si="37"/>
        <v>34.263239284318331</v>
      </c>
      <c r="T672">
        <f t="shared" si="31"/>
        <v>119.92133749511416</v>
      </c>
      <c r="U672" s="2">
        <f>IF(C672="WMPC TECH MANAGEMENT OFFICE - LG Contracts (Innovation Implementation)",0,-T672*Distribution!$B$2)</f>
        <v>-6.1759488809983791</v>
      </c>
      <c r="V672" s="2">
        <f>IF(C672="WMPC TECH MANAGEMENT OFFICE - LG Contracts (Innovation Implementation)",0,-SUM(T672:U672)*Distribution!$B$1)</f>
        <v>-2.1952860002524348</v>
      </c>
      <c r="W672" s="2">
        <f t="shared" si="32"/>
        <v>111.55010261386334</v>
      </c>
    </row>
    <row r="673" spans="1:23" x14ac:dyDescent="0.25">
      <c r="A673">
        <v>3693</v>
      </c>
      <c r="B673" t="s">
        <v>58</v>
      </c>
      <c r="C673" t="s">
        <v>24</v>
      </c>
      <c r="D673" t="s">
        <v>133</v>
      </c>
      <c r="E673" t="s">
        <v>135</v>
      </c>
      <c r="F673" t="s">
        <v>135</v>
      </c>
      <c r="G673" t="s">
        <v>27</v>
      </c>
      <c r="H673" t="s">
        <v>40</v>
      </c>
      <c r="I673" s="1">
        <v>44873</v>
      </c>
      <c r="J673" t="str">
        <f t="shared" si="35"/>
        <v>Tue</v>
      </c>
      <c r="K673">
        <v>3.5</v>
      </c>
      <c r="L673">
        <f t="shared" si="36"/>
        <v>0.3888888888888889</v>
      </c>
      <c r="O673" t="s">
        <v>30</v>
      </c>
      <c r="P673">
        <v>2022</v>
      </c>
      <c r="Q673">
        <v>59.736843933333297</v>
      </c>
      <c r="R673">
        <v>308.36915355886498</v>
      </c>
      <c r="S673">
        <f t="shared" si="37"/>
        <v>34.263239284318331</v>
      </c>
      <c r="T673">
        <f t="shared" si="31"/>
        <v>119.92133749511416</v>
      </c>
      <c r="U673" s="2">
        <f>IF(C673="WMPC TECH MANAGEMENT OFFICE - LG Contracts (Innovation Implementation)",0,-T673*Distribution!$B$2)</f>
        <v>-6.1759488809983791</v>
      </c>
      <c r="V673" s="2">
        <f>IF(C673="WMPC TECH MANAGEMENT OFFICE - LG Contracts (Innovation Implementation)",0,-SUM(T673:U673)*Distribution!$B$1)</f>
        <v>-2.1952860002524348</v>
      </c>
      <c r="W673" s="2">
        <f t="shared" si="32"/>
        <v>111.55010261386334</v>
      </c>
    </row>
    <row r="674" spans="1:23" x14ac:dyDescent="0.25">
      <c r="A674">
        <v>3693</v>
      </c>
      <c r="B674" t="s">
        <v>58</v>
      </c>
      <c r="C674" t="s">
        <v>24</v>
      </c>
      <c r="D674" t="s">
        <v>133</v>
      </c>
      <c r="E674" t="s">
        <v>135</v>
      </c>
      <c r="F674" t="s">
        <v>135</v>
      </c>
      <c r="G674" t="s">
        <v>27</v>
      </c>
      <c r="H674" t="s">
        <v>40</v>
      </c>
      <c r="I674" s="1">
        <v>44876</v>
      </c>
      <c r="J674" t="str">
        <f t="shared" si="35"/>
        <v>Fri</v>
      </c>
      <c r="K674">
        <v>3.5</v>
      </c>
      <c r="L674">
        <f t="shared" si="36"/>
        <v>0.3888888888888889</v>
      </c>
      <c r="O674" t="s">
        <v>30</v>
      </c>
      <c r="P674">
        <v>2022</v>
      </c>
      <c r="Q674">
        <v>59.736843933333297</v>
      </c>
      <c r="R674">
        <v>308.36915355886498</v>
      </c>
      <c r="S674">
        <f t="shared" si="37"/>
        <v>34.263239284318331</v>
      </c>
      <c r="T674">
        <f t="shared" si="31"/>
        <v>119.92133749511416</v>
      </c>
      <c r="U674" s="2">
        <f>IF(C674="WMPC TECH MANAGEMENT OFFICE - LG Contracts (Innovation Implementation)",0,-T674*Distribution!$B$2)</f>
        <v>-6.1759488809983791</v>
      </c>
      <c r="V674" s="2">
        <f>IF(C674="WMPC TECH MANAGEMENT OFFICE - LG Contracts (Innovation Implementation)",0,-SUM(T674:U674)*Distribution!$B$1)</f>
        <v>-2.1952860002524348</v>
      </c>
      <c r="W674" s="2">
        <f t="shared" si="32"/>
        <v>111.55010261386334</v>
      </c>
    </row>
    <row r="675" spans="1:23" x14ac:dyDescent="0.25">
      <c r="A675">
        <v>3693</v>
      </c>
      <c r="B675" t="s">
        <v>58</v>
      </c>
      <c r="C675" t="s">
        <v>24</v>
      </c>
      <c r="D675" t="s">
        <v>133</v>
      </c>
      <c r="E675" t="s">
        <v>135</v>
      </c>
      <c r="F675" t="s">
        <v>135</v>
      </c>
      <c r="G675" t="s">
        <v>27</v>
      </c>
      <c r="H675" t="s">
        <v>40</v>
      </c>
      <c r="I675" s="1">
        <v>44872</v>
      </c>
      <c r="J675" t="str">
        <f t="shared" si="35"/>
        <v>Mon</v>
      </c>
      <c r="K675">
        <v>3.5</v>
      </c>
      <c r="L675">
        <f t="shared" si="36"/>
        <v>0.3888888888888889</v>
      </c>
      <c r="O675" t="s">
        <v>30</v>
      </c>
      <c r="P675">
        <v>2022</v>
      </c>
      <c r="Q675">
        <v>59.736843933333297</v>
      </c>
      <c r="R675">
        <v>308.36915355886498</v>
      </c>
      <c r="S675">
        <f t="shared" si="37"/>
        <v>34.263239284318331</v>
      </c>
      <c r="T675">
        <f t="shared" si="31"/>
        <v>119.92133749511416</v>
      </c>
      <c r="U675" s="2">
        <f>IF(C675="WMPC TECH MANAGEMENT OFFICE - LG Contracts (Innovation Implementation)",0,-T675*Distribution!$B$2)</f>
        <v>-6.1759488809983791</v>
      </c>
      <c r="V675" s="2">
        <f>IF(C675="WMPC TECH MANAGEMENT OFFICE - LG Contracts (Innovation Implementation)",0,-SUM(T675:U675)*Distribution!$B$1)</f>
        <v>-2.1952860002524348</v>
      </c>
      <c r="W675" s="2">
        <f t="shared" si="32"/>
        <v>111.55010261386334</v>
      </c>
    </row>
    <row r="676" spans="1:23" x14ac:dyDescent="0.25">
      <c r="A676">
        <v>3693</v>
      </c>
      <c r="B676" t="s">
        <v>58</v>
      </c>
      <c r="C676" t="s">
        <v>24</v>
      </c>
      <c r="D676" t="s">
        <v>133</v>
      </c>
      <c r="E676" t="s">
        <v>135</v>
      </c>
      <c r="F676" t="s">
        <v>135</v>
      </c>
      <c r="G676" t="s">
        <v>27</v>
      </c>
      <c r="H676" t="s">
        <v>40</v>
      </c>
      <c r="I676" s="1">
        <v>44875</v>
      </c>
      <c r="J676" t="str">
        <f t="shared" si="35"/>
        <v>Thu</v>
      </c>
      <c r="K676">
        <v>3.5</v>
      </c>
      <c r="L676">
        <f t="shared" si="36"/>
        <v>0.3888888888888889</v>
      </c>
      <c r="O676" t="s">
        <v>30</v>
      </c>
      <c r="P676">
        <v>2022</v>
      </c>
      <c r="Q676">
        <v>59.736843933333297</v>
      </c>
      <c r="R676">
        <v>308.36915355886498</v>
      </c>
      <c r="S676">
        <f t="shared" si="37"/>
        <v>34.263239284318331</v>
      </c>
      <c r="T676">
        <f t="shared" si="31"/>
        <v>119.92133749511416</v>
      </c>
      <c r="U676" s="2">
        <f>IF(C676="WMPC TECH MANAGEMENT OFFICE - LG Contracts (Innovation Implementation)",0,-T676*Distribution!$B$2)</f>
        <v>-6.1759488809983791</v>
      </c>
      <c r="V676" s="2">
        <f>IF(C676="WMPC TECH MANAGEMENT OFFICE - LG Contracts (Innovation Implementation)",0,-SUM(T676:U676)*Distribution!$B$1)</f>
        <v>-2.1952860002524348</v>
      </c>
      <c r="W676" s="2">
        <f t="shared" si="32"/>
        <v>111.55010261386334</v>
      </c>
    </row>
    <row r="677" spans="1:23" x14ac:dyDescent="0.25">
      <c r="A677">
        <v>3690</v>
      </c>
      <c r="B677" t="s">
        <v>66</v>
      </c>
      <c r="C677" t="s">
        <v>24</v>
      </c>
      <c r="D677" t="s">
        <v>134</v>
      </c>
      <c r="E677" t="s">
        <v>135</v>
      </c>
      <c r="F677" t="s">
        <v>135</v>
      </c>
      <c r="G677" t="s">
        <v>27</v>
      </c>
      <c r="H677" t="s">
        <v>40</v>
      </c>
      <c r="I677" s="1">
        <v>44881</v>
      </c>
      <c r="J677" t="str">
        <f t="shared" si="35"/>
        <v>Wed</v>
      </c>
      <c r="K677">
        <v>3.5</v>
      </c>
      <c r="L677">
        <f t="shared" si="36"/>
        <v>0.3888888888888889</v>
      </c>
      <c r="O677" t="s">
        <v>30</v>
      </c>
      <c r="P677">
        <v>2022</v>
      </c>
      <c r="Q677">
        <v>59.736843933333297</v>
      </c>
      <c r="R677">
        <v>308.36915355886498</v>
      </c>
      <c r="S677">
        <f t="shared" si="37"/>
        <v>34.263239284318331</v>
      </c>
      <c r="T677">
        <f t="shared" si="31"/>
        <v>119.92133749511416</v>
      </c>
      <c r="U677" s="2">
        <f>IF(C677="WMPC TECH MANAGEMENT OFFICE - LG Contracts (Innovation Implementation)",0,-T677*Distribution!$B$2)</f>
        <v>-6.1759488809983791</v>
      </c>
      <c r="V677" s="2">
        <f>IF(C677="WMPC TECH MANAGEMENT OFFICE - LG Contracts (Innovation Implementation)",0,-SUM(T677:U677)*Distribution!$B$1)</f>
        <v>-2.1952860002524348</v>
      </c>
      <c r="W677" s="2">
        <f t="shared" si="32"/>
        <v>111.55010261386334</v>
      </c>
    </row>
    <row r="678" spans="1:23" x14ac:dyDescent="0.25">
      <c r="A678">
        <v>3690</v>
      </c>
      <c r="B678" t="s">
        <v>66</v>
      </c>
      <c r="C678" t="s">
        <v>24</v>
      </c>
      <c r="D678" t="s">
        <v>134</v>
      </c>
      <c r="E678" t="s">
        <v>135</v>
      </c>
      <c r="F678" t="s">
        <v>135</v>
      </c>
      <c r="G678" t="s">
        <v>27</v>
      </c>
      <c r="H678" t="s">
        <v>40</v>
      </c>
      <c r="I678" s="1">
        <v>44879</v>
      </c>
      <c r="J678" t="str">
        <f t="shared" si="35"/>
        <v>Mon</v>
      </c>
      <c r="K678">
        <v>3.5</v>
      </c>
      <c r="L678">
        <f t="shared" si="36"/>
        <v>0.3888888888888889</v>
      </c>
      <c r="O678" t="s">
        <v>30</v>
      </c>
      <c r="P678">
        <v>2022</v>
      </c>
      <c r="Q678">
        <v>59.736843933333297</v>
      </c>
      <c r="R678">
        <v>308.36915355886498</v>
      </c>
      <c r="S678">
        <f t="shared" si="37"/>
        <v>34.263239284318331</v>
      </c>
      <c r="T678">
        <f t="shared" si="31"/>
        <v>119.92133749511416</v>
      </c>
      <c r="U678" s="2">
        <f>IF(C678="WMPC TECH MANAGEMENT OFFICE - LG Contracts (Innovation Implementation)",0,-T678*Distribution!$B$2)</f>
        <v>-6.1759488809983791</v>
      </c>
      <c r="V678" s="2">
        <f>IF(C678="WMPC TECH MANAGEMENT OFFICE - LG Contracts (Innovation Implementation)",0,-SUM(T678:U678)*Distribution!$B$1)</f>
        <v>-2.1952860002524348</v>
      </c>
      <c r="W678" s="2">
        <f t="shared" si="32"/>
        <v>111.55010261386334</v>
      </c>
    </row>
    <row r="679" spans="1:23" x14ac:dyDescent="0.25">
      <c r="A679">
        <v>3690</v>
      </c>
      <c r="B679" t="s">
        <v>66</v>
      </c>
      <c r="C679" t="s">
        <v>24</v>
      </c>
      <c r="D679" t="s">
        <v>134</v>
      </c>
      <c r="E679" t="s">
        <v>135</v>
      </c>
      <c r="F679" t="s">
        <v>135</v>
      </c>
      <c r="G679" t="s">
        <v>27</v>
      </c>
      <c r="H679" t="s">
        <v>40</v>
      </c>
      <c r="I679" s="1">
        <v>44882</v>
      </c>
      <c r="J679" t="str">
        <f t="shared" si="35"/>
        <v>Thu</v>
      </c>
      <c r="K679">
        <v>3.5</v>
      </c>
      <c r="L679">
        <f t="shared" si="36"/>
        <v>0.3888888888888889</v>
      </c>
      <c r="O679" t="s">
        <v>30</v>
      </c>
      <c r="P679">
        <v>2022</v>
      </c>
      <c r="Q679">
        <v>59.736843933333297</v>
      </c>
      <c r="R679">
        <v>308.36915355886498</v>
      </c>
      <c r="S679">
        <f t="shared" si="37"/>
        <v>34.263239284318331</v>
      </c>
      <c r="T679">
        <f t="shared" si="31"/>
        <v>119.92133749511416</v>
      </c>
      <c r="U679" s="2">
        <f>IF(C679="WMPC TECH MANAGEMENT OFFICE - LG Contracts (Innovation Implementation)",0,-T679*Distribution!$B$2)</f>
        <v>-6.1759488809983791</v>
      </c>
      <c r="V679" s="2">
        <f>IF(C679="WMPC TECH MANAGEMENT OFFICE - LG Contracts (Innovation Implementation)",0,-SUM(T679:U679)*Distribution!$B$1)</f>
        <v>-2.1952860002524348</v>
      </c>
      <c r="W679" s="2">
        <f t="shared" si="32"/>
        <v>111.55010261386334</v>
      </c>
    </row>
    <row r="680" spans="1:23" x14ac:dyDescent="0.25">
      <c r="A680">
        <v>3690</v>
      </c>
      <c r="B680" t="s">
        <v>66</v>
      </c>
      <c r="C680" t="s">
        <v>24</v>
      </c>
      <c r="D680" t="s">
        <v>134</v>
      </c>
      <c r="E680" t="s">
        <v>135</v>
      </c>
      <c r="F680" t="s">
        <v>135</v>
      </c>
      <c r="G680" t="s">
        <v>27</v>
      </c>
      <c r="H680" t="s">
        <v>40</v>
      </c>
      <c r="I680" s="1">
        <v>44880</v>
      </c>
      <c r="J680" t="str">
        <f t="shared" si="35"/>
        <v>Tue</v>
      </c>
      <c r="K680">
        <v>3.5</v>
      </c>
      <c r="L680">
        <f t="shared" si="36"/>
        <v>0.3888888888888889</v>
      </c>
      <c r="O680" t="s">
        <v>30</v>
      </c>
      <c r="P680">
        <v>2022</v>
      </c>
      <c r="Q680">
        <v>59.736843933333297</v>
      </c>
      <c r="R680">
        <v>308.36915355886498</v>
      </c>
      <c r="S680">
        <f t="shared" si="37"/>
        <v>34.263239284318331</v>
      </c>
      <c r="T680">
        <f t="shared" si="31"/>
        <v>119.92133749511416</v>
      </c>
      <c r="U680" s="2">
        <f>IF(C680="WMPC TECH MANAGEMENT OFFICE - LG Contracts (Innovation Implementation)",0,-T680*Distribution!$B$2)</f>
        <v>-6.1759488809983791</v>
      </c>
      <c r="V680" s="2">
        <f>IF(C680="WMPC TECH MANAGEMENT OFFICE - LG Contracts (Innovation Implementation)",0,-SUM(T680:U680)*Distribution!$B$1)</f>
        <v>-2.1952860002524348</v>
      </c>
      <c r="W680" s="2">
        <f t="shared" si="32"/>
        <v>111.55010261386334</v>
      </c>
    </row>
    <row r="681" spans="1:23" x14ac:dyDescent="0.25">
      <c r="A681">
        <v>3690</v>
      </c>
      <c r="B681" t="s">
        <v>66</v>
      </c>
      <c r="C681" t="s">
        <v>24</v>
      </c>
      <c r="D681" t="s">
        <v>134</v>
      </c>
      <c r="E681" t="s">
        <v>135</v>
      </c>
      <c r="F681" t="s">
        <v>135</v>
      </c>
      <c r="G681" t="s">
        <v>27</v>
      </c>
      <c r="H681" t="s">
        <v>40</v>
      </c>
      <c r="I681" s="1">
        <v>44883</v>
      </c>
      <c r="J681" t="str">
        <f t="shared" si="35"/>
        <v>Fri</v>
      </c>
      <c r="K681">
        <v>3.5</v>
      </c>
      <c r="L681">
        <f t="shared" si="36"/>
        <v>0.3888888888888889</v>
      </c>
      <c r="O681" t="s">
        <v>30</v>
      </c>
      <c r="P681">
        <v>2022</v>
      </c>
      <c r="Q681">
        <v>59.736843933333297</v>
      </c>
      <c r="R681">
        <v>308.36915355886498</v>
      </c>
      <c r="S681">
        <f t="shared" si="37"/>
        <v>34.263239284318331</v>
      </c>
      <c r="T681">
        <f t="shared" si="31"/>
        <v>119.92133749511416</v>
      </c>
      <c r="U681" s="2">
        <f>IF(C681="WMPC TECH MANAGEMENT OFFICE - LG Contracts (Innovation Implementation)",0,-T681*Distribution!$B$2)</f>
        <v>-6.1759488809983791</v>
      </c>
      <c r="V681" s="2">
        <f>IF(C681="WMPC TECH MANAGEMENT OFFICE - LG Contracts (Innovation Implementation)",0,-SUM(T681:U681)*Distribution!$B$1)</f>
        <v>-2.1952860002524348</v>
      </c>
      <c r="W681" s="2">
        <f t="shared" si="32"/>
        <v>111.55010261386334</v>
      </c>
    </row>
    <row r="682" spans="1:23" x14ac:dyDescent="0.25">
      <c r="A682">
        <v>3690</v>
      </c>
      <c r="B682" t="s">
        <v>66</v>
      </c>
      <c r="C682" t="s">
        <v>24</v>
      </c>
      <c r="D682" t="s">
        <v>134</v>
      </c>
      <c r="E682" t="s">
        <v>135</v>
      </c>
      <c r="F682" t="s">
        <v>135</v>
      </c>
      <c r="G682" t="s">
        <v>27</v>
      </c>
      <c r="H682" t="s">
        <v>40</v>
      </c>
      <c r="I682" s="1">
        <v>44887</v>
      </c>
      <c r="J682" t="str">
        <f t="shared" si="35"/>
        <v>Tue</v>
      </c>
      <c r="K682">
        <v>3.5</v>
      </c>
      <c r="L682">
        <f t="shared" si="36"/>
        <v>0.3888888888888889</v>
      </c>
      <c r="O682" t="s">
        <v>30</v>
      </c>
      <c r="P682">
        <v>2022</v>
      </c>
      <c r="Q682">
        <v>59.736843933333297</v>
      </c>
      <c r="R682">
        <v>308.36915355886498</v>
      </c>
      <c r="S682">
        <f t="shared" si="37"/>
        <v>34.263239284318331</v>
      </c>
      <c r="T682">
        <f t="shared" si="31"/>
        <v>119.92133749511416</v>
      </c>
      <c r="U682" s="2">
        <f>IF(C682="WMPC TECH MANAGEMENT OFFICE - LG Contracts (Innovation Implementation)",0,-T682*Distribution!$B$2)</f>
        <v>-6.1759488809983791</v>
      </c>
      <c r="V682" s="2">
        <f>IF(C682="WMPC TECH MANAGEMENT OFFICE - LG Contracts (Innovation Implementation)",0,-SUM(T682:U682)*Distribution!$B$1)</f>
        <v>-2.1952860002524348</v>
      </c>
      <c r="W682" s="2">
        <f t="shared" si="32"/>
        <v>111.55010261386334</v>
      </c>
    </row>
    <row r="683" spans="1:23" x14ac:dyDescent="0.25">
      <c r="A683">
        <v>3690</v>
      </c>
      <c r="B683" t="s">
        <v>66</v>
      </c>
      <c r="C683" t="s">
        <v>24</v>
      </c>
      <c r="D683" t="s">
        <v>134</v>
      </c>
      <c r="E683" t="s">
        <v>135</v>
      </c>
      <c r="F683" t="s">
        <v>135</v>
      </c>
      <c r="G683" t="s">
        <v>27</v>
      </c>
      <c r="H683" t="s">
        <v>40</v>
      </c>
      <c r="I683" s="1">
        <v>44888</v>
      </c>
      <c r="J683" t="str">
        <f t="shared" si="35"/>
        <v>Wed</v>
      </c>
      <c r="K683">
        <v>3.5</v>
      </c>
      <c r="L683">
        <f t="shared" si="36"/>
        <v>0.3888888888888889</v>
      </c>
      <c r="O683" t="s">
        <v>30</v>
      </c>
      <c r="P683">
        <v>2022</v>
      </c>
      <c r="Q683">
        <v>59.736843933333297</v>
      </c>
      <c r="R683">
        <v>308.36915355886498</v>
      </c>
      <c r="S683">
        <f t="shared" si="37"/>
        <v>34.263239284318331</v>
      </c>
      <c r="T683">
        <f t="shared" si="31"/>
        <v>119.92133749511416</v>
      </c>
      <c r="U683" s="2">
        <f>IF(C683="WMPC TECH MANAGEMENT OFFICE - LG Contracts (Innovation Implementation)",0,-T683*Distribution!$B$2)</f>
        <v>-6.1759488809983791</v>
      </c>
      <c r="V683" s="2">
        <f>IF(C683="WMPC TECH MANAGEMENT OFFICE - LG Contracts (Innovation Implementation)",0,-SUM(T683:U683)*Distribution!$B$1)</f>
        <v>-2.1952860002524348</v>
      </c>
      <c r="W683" s="2">
        <f t="shared" si="32"/>
        <v>111.55010261386334</v>
      </c>
    </row>
    <row r="684" spans="1:23" x14ac:dyDescent="0.25">
      <c r="A684">
        <v>3690</v>
      </c>
      <c r="B684" t="s">
        <v>66</v>
      </c>
      <c r="C684" t="s">
        <v>24</v>
      </c>
      <c r="D684" t="s">
        <v>134</v>
      </c>
      <c r="E684" t="s">
        <v>135</v>
      </c>
      <c r="F684" t="s">
        <v>135</v>
      </c>
      <c r="G684" t="s">
        <v>27</v>
      </c>
      <c r="H684" t="s">
        <v>40</v>
      </c>
      <c r="I684" s="1">
        <v>44890</v>
      </c>
      <c r="J684" t="str">
        <f t="shared" si="35"/>
        <v>Fri</v>
      </c>
      <c r="K684">
        <v>3.5</v>
      </c>
      <c r="L684">
        <f t="shared" si="36"/>
        <v>0.3888888888888889</v>
      </c>
      <c r="O684" t="s">
        <v>30</v>
      </c>
      <c r="P684">
        <v>2022</v>
      </c>
      <c r="Q684">
        <v>59.736843933333297</v>
      </c>
      <c r="R684">
        <v>308.36915355886498</v>
      </c>
      <c r="S684">
        <f t="shared" si="37"/>
        <v>34.263239284318331</v>
      </c>
      <c r="T684">
        <f t="shared" si="31"/>
        <v>119.92133749511416</v>
      </c>
      <c r="U684" s="2">
        <f>IF(C684="WMPC TECH MANAGEMENT OFFICE - LG Contracts (Innovation Implementation)",0,-T684*Distribution!$B$2)</f>
        <v>-6.1759488809983791</v>
      </c>
      <c r="V684" s="2">
        <f>IF(C684="WMPC TECH MANAGEMENT OFFICE - LG Contracts (Innovation Implementation)",0,-SUM(T684:U684)*Distribution!$B$1)</f>
        <v>-2.1952860002524348</v>
      </c>
      <c r="W684" s="2">
        <f t="shared" si="32"/>
        <v>111.55010261386334</v>
      </c>
    </row>
    <row r="685" spans="1:23" x14ac:dyDescent="0.25">
      <c r="A685">
        <v>3690</v>
      </c>
      <c r="B685" t="s">
        <v>66</v>
      </c>
      <c r="C685" t="s">
        <v>24</v>
      </c>
      <c r="D685" t="s">
        <v>134</v>
      </c>
      <c r="E685" t="s">
        <v>135</v>
      </c>
      <c r="F685" t="s">
        <v>135</v>
      </c>
      <c r="G685" t="s">
        <v>27</v>
      </c>
      <c r="H685" t="s">
        <v>40</v>
      </c>
      <c r="I685" s="1">
        <v>44886</v>
      </c>
      <c r="J685" t="str">
        <f t="shared" si="35"/>
        <v>Mon</v>
      </c>
      <c r="K685">
        <v>3.5</v>
      </c>
      <c r="L685">
        <f t="shared" si="36"/>
        <v>0.3888888888888889</v>
      </c>
      <c r="O685" t="s">
        <v>30</v>
      </c>
      <c r="P685">
        <v>2022</v>
      </c>
      <c r="Q685">
        <v>59.736843933333297</v>
      </c>
      <c r="R685">
        <v>308.36915355886498</v>
      </c>
      <c r="S685">
        <f t="shared" si="37"/>
        <v>34.263239284318331</v>
      </c>
      <c r="T685">
        <f t="shared" si="31"/>
        <v>119.92133749511416</v>
      </c>
      <c r="U685" s="2">
        <f>IF(C685="WMPC TECH MANAGEMENT OFFICE - LG Contracts (Innovation Implementation)",0,-T685*Distribution!$B$2)</f>
        <v>-6.1759488809983791</v>
      </c>
      <c r="V685" s="2">
        <f>IF(C685="WMPC TECH MANAGEMENT OFFICE - LG Contracts (Innovation Implementation)",0,-SUM(T685:U685)*Distribution!$B$1)</f>
        <v>-2.1952860002524348</v>
      </c>
      <c r="W685" s="2">
        <f t="shared" si="32"/>
        <v>111.55010261386334</v>
      </c>
    </row>
    <row r="686" spans="1:23" x14ac:dyDescent="0.25">
      <c r="A686">
        <v>3690</v>
      </c>
      <c r="B686" t="s">
        <v>66</v>
      </c>
      <c r="C686" t="s">
        <v>24</v>
      </c>
      <c r="D686" t="s">
        <v>134</v>
      </c>
      <c r="E686" t="s">
        <v>135</v>
      </c>
      <c r="F686" t="s">
        <v>135</v>
      </c>
      <c r="G686" t="s">
        <v>27</v>
      </c>
      <c r="H686" t="s">
        <v>40</v>
      </c>
      <c r="I686" s="1">
        <v>44889</v>
      </c>
      <c r="J686" t="str">
        <f t="shared" si="35"/>
        <v>Thu</v>
      </c>
      <c r="K686">
        <v>3.5</v>
      </c>
      <c r="L686">
        <f t="shared" si="36"/>
        <v>0.3888888888888889</v>
      </c>
      <c r="O686" t="s">
        <v>30</v>
      </c>
      <c r="P686">
        <v>2022</v>
      </c>
      <c r="Q686">
        <v>59.736843933333297</v>
      </c>
      <c r="R686">
        <v>308.36915355886498</v>
      </c>
      <c r="S686">
        <f t="shared" si="37"/>
        <v>34.263239284318331</v>
      </c>
      <c r="T686">
        <f t="shared" si="31"/>
        <v>119.92133749511416</v>
      </c>
      <c r="U686" s="2">
        <f>IF(C686="WMPC TECH MANAGEMENT OFFICE - LG Contracts (Innovation Implementation)",0,-T686*Distribution!$B$2)</f>
        <v>-6.1759488809983791</v>
      </c>
      <c r="V686" s="2">
        <f>IF(C686="WMPC TECH MANAGEMENT OFFICE - LG Contracts (Innovation Implementation)",0,-SUM(T686:U686)*Distribution!$B$1)</f>
        <v>-2.1952860002524348</v>
      </c>
      <c r="W686" s="2">
        <f t="shared" si="32"/>
        <v>111.55010261386334</v>
      </c>
    </row>
    <row r="687" spans="1:23" x14ac:dyDescent="0.25">
      <c r="A687">
        <v>3690</v>
      </c>
      <c r="B687" t="s">
        <v>66</v>
      </c>
      <c r="C687" t="s">
        <v>24</v>
      </c>
      <c r="D687" t="s">
        <v>134</v>
      </c>
      <c r="E687" t="s">
        <v>135</v>
      </c>
      <c r="F687" t="s">
        <v>135</v>
      </c>
      <c r="G687" t="s">
        <v>27</v>
      </c>
      <c r="H687" t="s">
        <v>40</v>
      </c>
      <c r="I687" s="1">
        <v>44894</v>
      </c>
      <c r="J687" t="str">
        <f t="shared" si="35"/>
        <v>Tue</v>
      </c>
      <c r="K687">
        <v>3.5</v>
      </c>
      <c r="L687">
        <f t="shared" si="36"/>
        <v>0.3888888888888889</v>
      </c>
      <c r="O687" t="s">
        <v>30</v>
      </c>
      <c r="P687">
        <v>2022</v>
      </c>
      <c r="Q687">
        <v>59.736843933333297</v>
      </c>
      <c r="R687">
        <v>308.36915355886498</v>
      </c>
      <c r="S687">
        <f t="shared" si="37"/>
        <v>34.263239284318331</v>
      </c>
      <c r="T687">
        <f t="shared" si="31"/>
        <v>119.92133749511416</v>
      </c>
      <c r="U687" s="2">
        <f>IF(C687="WMPC TECH MANAGEMENT OFFICE - LG Contracts (Innovation Implementation)",0,-T687*Distribution!$B$2)</f>
        <v>-6.1759488809983791</v>
      </c>
      <c r="V687" s="2">
        <f>IF(C687="WMPC TECH MANAGEMENT OFFICE - LG Contracts (Innovation Implementation)",0,-SUM(T687:U687)*Distribution!$B$1)</f>
        <v>-2.1952860002524348</v>
      </c>
      <c r="W687" s="2">
        <f t="shared" si="32"/>
        <v>111.55010261386334</v>
      </c>
    </row>
    <row r="688" spans="1:23" x14ac:dyDescent="0.25">
      <c r="A688">
        <v>3690</v>
      </c>
      <c r="B688" t="s">
        <v>66</v>
      </c>
      <c r="C688" t="s">
        <v>24</v>
      </c>
      <c r="D688" t="s">
        <v>134</v>
      </c>
      <c r="E688" t="s">
        <v>135</v>
      </c>
      <c r="F688" t="s">
        <v>135</v>
      </c>
      <c r="G688" t="s">
        <v>27</v>
      </c>
      <c r="H688" t="s">
        <v>40</v>
      </c>
      <c r="I688" s="1">
        <v>44893</v>
      </c>
      <c r="J688" t="str">
        <f t="shared" si="35"/>
        <v>Mon</v>
      </c>
      <c r="K688">
        <v>3.5</v>
      </c>
      <c r="L688">
        <f t="shared" si="36"/>
        <v>0.3888888888888889</v>
      </c>
      <c r="O688" t="s">
        <v>30</v>
      </c>
      <c r="P688">
        <v>2022</v>
      </c>
      <c r="Q688">
        <v>59.736843933333297</v>
      </c>
      <c r="R688">
        <v>308.36915355886498</v>
      </c>
      <c r="S688">
        <f t="shared" si="37"/>
        <v>34.263239284318331</v>
      </c>
      <c r="T688">
        <f t="shared" si="31"/>
        <v>119.92133749511416</v>
      </c>
      <c r="U688" s="2">
        <f>IF(C688="WMPC TECH MANAGEMENT OFFICE - LG Contracts (Innovation Implementation)",0,-T688*Distribution!$B$2)</f>
        <v>-6.1759488809983791</v>
      </c>
      <c r="V688" s="2">
        <f>IF(C688="WMPC TECH MANAGEMENT OFFICE - LG Contracts (Innovation Implementation)",0,-SUM(T688:U688)*Distribution!$B$1)</f>
        <v>-2.1952860002524348</v>
      </c>
      <c r="W688" s="2">
        <f t="shared" si="32"/>
        <v>111.55010261386334</v>
      </c>
    </row>
    <row r="689" spans="1:23" x14ac:dyDescent="0.25">
      <c r="A689">
        <v>3690</v>
      </c>
      <c r="B689" t="s">
        <v>66</v>
      </c>
      <c r="C689" t="s">
        <v>24</v>
      </c>
      <c r="D689" t="s">
        <v>134</v>
      </c>
      <c r="E689" t="s">
        <v>135</v>
      </c>
      <c r="F689" t="s">
        <v>135</v>
      </c>
      <c r="G689" t="s">
        <v>27</v>
      </c>
      <c r="H689" t="s">
        <v>40</v>
      </c>
      <c r="I689" s="1">
        <v>44895</v>
      </c>
      <c r="J689" t="str">
        <f t="shared" si="35"/>
        <v>Wed</v>
      </c>
      <c r="K689">
        <v>3.5</v>
      </c>
      <c r="L689">
        <f t="shared" si="36"/>
        <v>0.3888888888888889</v>
      </c>
      <c r="O689" t="s">
        <v>30</v>
      </c>
      <c r="P689">
        <v>2022</v>
      </c>
      <c r="Q689">
        <v>59.736843933333297</v>
      </c>
      <c r="R689">
        <v>308.36915355886498</v>
      </c>
      <c r="S689">
        <f t="shared" si="37"/>
        <v>34.263239284318331</v>
      </c>
      <c r="T689">
        <f t="shared" si="31"/>
        <v>119.92133749511416</v>
      </c>
      <c r="U689" s="2">
        <f>IF(C689="WMPC TECH MANAGEMENT OFFICE - LG Contracts (Innovation Implementation)",0,-T689*Distribution!$B$2)</f>
        <v>-6.1759488809983791</v>
      </c>
      <c r="V689" s="2">
        <f>IF(C689="WMPC TECH MANAGEMENT OFFICE - LG Contracts (Innovation Implementation)",0,-SUM(T689:U689)*Distribution!$B$1)</f>
        <v>-2.1952860002524348</v>
      </c>
      <c r="W689" s="2">
        <f t="shared" si="32"/>
        <v>111.55010261386334</v>
      </c>
    </row>
  </sheetData>
  <autoFilter ref="A1:W689" xr:uid="{00000000-0001-0000-0000-000000000000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CEB0-AEF9-4159-B0D8-1B1D42FE4C40}">
  <dimension ref="B7:I18"/>
  <sheetViews>
    <sheetView zoomScale="85" zoomScaleNormal="85" workbookViewId="0">
      <selection activeCell="G16" sqref="G16"/>
    </sheetView>
  </sheetViews>
  <sheetFormatPr defaultRowHeight="15" x14ac:dyDescent="0.25"/>
  <cols>
    <col min="2" max="2" width="20.7109375" bestFit="1" customWidth="1"/>
    <col min="3" max="3" width="17.5703125" bestFit="1" customWidth="1"/>
    <col min="4" max="5" width="12.7109375" style="2" bestFit="1" customWidth="1"/>
    <col min="6" max="6" width="11.85546875" style="2" bestFit="1" customWidth="1"/>
    <col min="7" max="7" width="10.7109375" style="2" bestFit="1" customWidth="1"/>
    <col min="9" max="9" width="12.42578125" style="2" bestFit="1" customWidth="1"/>
  </cols>
  <sheetData>
    <row r="7" spans="2:9" x14ac:dyDescent="0.25">
      <c r="D7" s="20" t="s">
        <v>137</v>
      </c>
      <c r="E7"/>
    </row>
    <row r="8" spans="2:9" x14ac:dyDescent="0.25">
      <c r="B8" s="20" t="s">
        <v>2</v>
      </c>
      <c r="C8" s="20" t="s">
        <v>0</v>
      </c>
      <c r="D8" t="s">
        <v>138</v>
      </c>
      <c r="E8" t="s">
        <v>136</v>
      </c>
      <c r="G8" s="2" t="s">
        <v>116</v>
      </c>
    </row>
    <row r="9" spans="2:9" x14ac:dyDescent="0.25">
      <c r="B9" t="s">
        <v>24</v>
      </c>
      <c r="C9">
        <v>3680</v>
      </c>
      <c r="D9">
        <v>13955.610801515089</v>
      </c>
      <c r="E9">
        <v>12981.424736124012</v>
      </c>
      <c r="F9" s="2">
        <v>13955.610801515089</v>
      </c>
      <c r="G9" s="2">
        <f>F9-D9</f>
        <v>0</v>
      </c>
      <c r="H9">
        <v>12981.424736123987</v>
      </c>
      <c r="I9" s="2">
        <f>H9-E9</f>
        <v>-2.5465851649641991E-11</v>
      </c>
    </row>
    <row r="10" spans="2:9" x14ac:dyDescent="0.25">
      <c r="C10">
        <v>3684</v>
      </c>
      <c r="D10">
        <v>26748.5</v>
      </c>
      <c r="E10">
        <v>24881.292871575035</v>
      </c>
      <c r="F10" s="2">
        <v>26748.5</v>
      </c>
      <c r="G10" s="2">
        <f t="shared" ref="G10:G17" si="0">F10-D10</f>
        <v>0</v>
      </c>
      <c r="H10">
        <v>24881.292871574999</v>
      </c>
      <c r="I10" s="2">
        <f t="shared" ref="I10:I18" si="1">H10-E10</f>
        <v>-3.637978807091713E-11</v>
      </c>
    </row>
    <row r="11" spans="2:9" x14ac:dyDescent="0.25">
      <c r="C11">
        <v>3690</v>
      </c>
      <c r="D11">
        <v>2826.1408704403739</v>
      </c>
      <c r="E11">
        <v>2628.8591395313688</v>
      </c>
      <c r="F11" s="2">
        <v>2826.1408704403739</v>
      </c>
      <c r="G11" s="2">
        <f t="shared" si="0"/>
        <v>0</v>
      </c>
      <c r="H11">
        <v>2628.8591395313697</v>
      </c>
      <c r="I11" s="2">
        <f t="shared" si="1"/>
        <v>0</v>
      </c>
    </row>
    <row r="12" spans="2:9" x14ac:dyDescent="0.25">
      <c r="C12">
        <v>3691</v>
      </c>
      <c r="D12">
        <v>1376.7560004528752</v>
      </c>
      <c r="E12">
        <v>1280.650102247462</v>
      </c>
      <c r="F12" s="2">
        <v>1376.7560004528752</v>
      </c>
      <c r="G12" s="2">
        <f t="shared" si="0"/>
        <v>0</v>
      </c>
      <c r="H12">
        <v>1280.6501022474617</v>
      </c>
      <c r="I12" s="2">
        <f t="shared" si="1"/>
        <v>0</v>
      </c>
    </row>
    <row r="13" spans="2:9" x14ac:dyDescent="0.25">
      <c r="C13">
        <v>3692</v>
      </c>
      <c r="D13">
        <v>33289.680147147847</v>
      </c>
      <c r="E13">
        <v>30965.859070312083</v>
      </c>
      <c r="F13" s="2">
        <v>33289.680147147803</v>
      </c>
      <c r="G13" s="2">
        <f t="shared" si="0"/>
        <v>0</v>
      </c>
      <c r="H13">
        <v>30965.859070311995</v>
      </c>
      <c r="I13" s="2">
        <f t="shared" si="1"/>
        <v>-8.7311491370201111E-11</v>
      </c>
    </row>
    <row r="14" spans="2:9" x14ac:dyDescent="0.25">
      <c r="C14">
        <v>3693</v>
      </c>
      <c r="D14">
        <v>4467.3706999609121</v>
      </c>
      <c r="E14">
        <v>4155.5211975109059</v>
      </c>
      <c r="F14" s="2">
        <v>4467.3706999609121</v>
      </c>
      <c r="G14" s="2">
        <f t="shared" si="0"/>
        <v>0</v>
      </c>
      <c r="H14">
        <v>4155.5211975109059</v>
      </c>
      <c r="I14" s="2">
        <f t="shared" si="1"/>
        <v>0</v>
      </c>
    </row>
    <row r="15" spans="2:9" x14ac:dyDescent="0.25">
      <c r="C15">
        <v>3710</v>
      </c>
      <c r="D15">
        <v>145924.18525804431</v>
      </c>
      <c r="E15">
        <v>135737.79428571227</v>
      </c>
      <c r="F15" s="2">
        <v>145924.18525804431</v>
      </c>
      <c r="G15" s="2">
        <f t="shared" si="0"/>
        <v>0</v>
      </c>
      <c r="H15">
        <v>135737.79428571201</v>
      </c>
      <c r="I15" s="2">
        <f t="shared" si="1"/>
        <v>-2.6193447411060333E-10</v>
      </c>
    </row>
    <row r="16" spans="2:9" x14ac:dyDescent="0.25">
      <c r="C16">
        <v>3711</v>
      </c>
      <c r="D16">
        <v>15796.816756111384</v>
      </c>
      <c r="E16">
        <v>14694.103375793444</v>
      </c>
      <c r="F16" s="2">
        <v>15796.816756111384</v>
      </c>
      <c r="G16" s="2">
        <f>F16-D16</f>
        <v>0</v>
      </c>
      <c r="H16">
        <v>14694.103375793435</v>
      </c>
      <c r="I16" s="2">
        <f t="shared" si="1"/>
        <v>0</v>
      </c>
    </row>
    <row r="17" spans="2:9" x14ac:dyDescent="0.25">
      <c r="C17">
        <v>3722</v>
      </c>
      <c r="D17">
        <v>19928.571428571424</v>
      </c>
      <c r="E17">
        <v>18537.436575000003</v>
      </c>
      <c r="F17" s="2">
        <v>19928.571428571424</v>
      </c>
      <c r="G17" s="2">
        <f t="shared" si="0"/>
        <v>0</v>
      </c>
      <c r="H17">
        <v>18537.436574999996</v>
      </c>
      <c r="I17" s="2">
        <f t="shared" si="1"/>
        <v>0</v>
      </c>
    </row>
    <row r="18" spans="2:9" x14ac:dyDescent="0.25">
      <c r="B18" t="s">
        <v>117</v>
      </c>
      <c r="D18">
        <v>264313.63196224422</v>
      </c>
      <c r="E18">
        <v>245862.94135380659</v>
      </c>
      <c r="H18">
        <f>SUM(H9:H17)</f>
        <v>245862.94135380618</v>
      </c>
      <c r="I18" s="2">
        <f t="shared" si="1"/>
        <v>-4.0745362639427185E-10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C6EE-97E5-4769-90B9-0CE478342952}">
  <dimension ref="B2:G31"/>
  <sheetViews>
    <sheetView zoomScale="70" zoomScaleNormal="70" workbookViewId="0">
      <selection activeCell="D14" sqref="D14"/>
    </sheetView>
  </sheetViews>
  <sheetFormatPr defaultColWidth="8.7109375" defaultRowHeight="15" x14ac:dyDescent="0.25"/>
  <cols>
    <col min="1" max="1" width="8.7109375" style="23"/>
    <col min="2" max="2" width="27.85546875" style="23" bestFit="1" customWidth="1"/>
    <col min="3" max="3" width="18.28515625" style="23" bestFit="1" customWidth="1"/>
    <col min="4" max="4" width="23.42578125" style="24" bestFit="1" customWidth="1"/>
    <col min="5" max="6" width="8.7109375" style="24"/>
    <col min="7" max="7" width="62.5703125" style="26" bestFit="1" customWidth="1"/>
    <col min="8" max="16384" width="8.7109375" style="23"/>
  </cols>
  <sheetData>
    <row r="2" spans="2:7" x14ac:dyDescent="0.25">
      <c r="B2" s="23" t="s">
        <v>139</v>
      </c>
      <c r="C2" s="23" t="s">
        <v>140</v>
      </c>
      <c r="D2" s="24" t="s">
        <v>141</v>
      </c>
      <c r="E2" s="24" t="s">
        <v>148</v>
      </c>
      <c r="F2" s="24" t="s">
        <v>149</v>
      </c>
      <c r="G2" s="26" t="s">
        <v>121</v>
      </c>
    </row>
    <row r="3" spans="2:7" x14ac:dyDescent="0.25">
      <c r="B3" s="23" t="s">
        <v>142</v>
      </c>
      <c r="C3" s="23" t="s">
        <v>108</v>
      </c>
      <c r="D3" s="24">
        <v>12</v>
      </c>
      <c r="E3" s="24">
        <v>12</v>
      </c>
      <c r="F3" s="24">
        <f>D3-E3</f>
        <v>0</v>
      </c>
    </row>
    <row r="4" spans="2:7" x14ac:dyDescent="0.25">
      <c r="B4" s="23" t="s">
        <v>142</v>
      </c>
      <c r="C4" s="23" t="s">
        <v>39</v>
      </c>
      <c r="D4" s="24">
        <v>19</v>
      </c>
      <c r="E4" s="24">
        <v>18.999999999999993</v>
      </c>
      <c r="F4" s="24">
        <f t="shared" ref="F4:F31" si="0">D4-E4</f>
        <v>0</v>
      </c>
    </row>
    <row r="5" spans="2:7" x14ac:dyDescent="0.25">
      <c r="B5" s="23" t="s">
        <v>142</v>
      </c>
      <c r="C5" s="23" t="s">
        <v>69</v>
      </c>
      <c r="D5" s="24">
        <v>21</v>
      </c>
      <c r="E5" s="24">
        <v>21.999999999999982</v>
      </c>
      <c r="F5" s="24">
        <f t="shared" si="0"/>
        <v>-0.99999999999998224</v>
      </c>
    </row>
    <row r="6" spans="2:7" x14ac:dyDescent="0.25">
      <c r="B6" s="23" t="s">
        <v>142</v>
      </c>
      <c r="C6" s="23" t="s">
        <v>106</v>
      </c>
      <c r="D6" s="24">
        <v>19</v>
      </c>
      <c r="E6" s="24">
        <v>20</v>
      </c>
      <c r="F6" s="24">
        <f t="shared" si="0"/>
        <v>-1</v>
      </c>
    </row>
    <row r="7" spans="2:7" x14ac:dyDescent="0.25">
      <c r="B7" s="23" t="s">
        <v>142</v>
      </c>
      <c r="C7" s="23" t="s">
        <v>143</v>
      </c>
      <c r="D7" s="24">
        <v>-5</v>
      </c>
      <c r="E7" s="24">
        <v>0</v>
      </c>
      <c r="F7" s="24">
        <f t="shared" si="0"/>
        <v>-5</v>
      </c>
      <c r="G7" s="26" t="s">
        <v>153</v>
      </c>
    </row>
    <row r="8" spans="2:7" x14ac:dyDescent="0.25">
      <c r="B8" s="23" t="s">
        <v>142</v>
      </c>
      <c r="C8" s="23" t="s">
        <v>144</v>
      </c>
      <c r="D8" s="24">
        <v>18</v>
      </c>
      <c r="E8" s="24">
        <v>0</v>
      </c>
      <c r="F8" s="24">
        <f t="shared" si="0"/>
        <v>18</v>
      </c>
      <c r="G8" s="26" t="s">
        <v>151</v>
      </c>
    </row>
    <row r="9" spans="2:7" x14ac:dyDescent="0.25">
      <c r="B9" s="23" t="s">
        <v>142</v>
      </c>
      <c r="C9" s="23" t="s">
        <v>52</v>
      </c>
      <c r="D9" s="24">
        <v>13.6</v>
      </c>
      <c r="E9" s="24">
        <v>11.555555555555555</v>
      </c>
      <c r="F9" s="24">
        <f t="shared" si="0"/>
        <v>2.0444444444444443</v>
      </c>
    </row>
    <row r="10" spans="2:7" x14ac:dyDescent="0.25">
      <c r="B10" s="23" t="s">
        <v>142</v>
      </c>
      <c r="C10" s="23" t="s">
        <v>145</v>
      </c>
      <c r="D10" s="25">
        <v>14</v>
      </c>
      <c r="E10" s="25">
        <v>0</v>
      </c>
      <c r="F10" s="25">
        <f t="shared" si="0"/>
        <v>14</v>
      </c>
      <c r="G10" s="26" t="s">
        <v>152</v>
      </c>
    </row>
    <row r="11" spans="2:7" x14ac:dyDescent="0.25">
      <c r="B11" s="23" t="s">
        <v>142</v>
      </c>
      <c r="C11" s="23" t="s">
        <v>81</v>
      </c>
      <c r="D11" s="24">
        <v>24.8</v>
      </c>
      <c r="E11" s="24">
        <v>22</v>
      </c>
      <c r="F11" s="24">
        <f t="shared" si="0"/>
        <v>2.8000000000000007</v>
      </c>
    </row>
    <row r="12" spans="2:7" x14ac:dyDescent="0.25">
      <c r="B12" s="23" t="s">
        <v>142</v>
      </c>
      <c r="C12" s="23" t="s">
        <v>146</v>
      </c>
      <c r="D12" s="25">
        <v>18</v>
      </c>
      <c r="E12" s="25">
        <v>0</v>
      </c>
      <c r="F12" s="25">
        <f t="shared" si="0"/>
        <v>18</v>
      </c>
      <c r="G12" s="26" t="s">
        <v>150</v>
      </c>
    </row>
    <row r="13" spans="2:7" x14ac:dyDescent="0.25">
      <c r="B13" s="23" t="s">
        <v>142</v>
      </c>
      <c r="C13" s="23" t="s">
        <v>132</v>
      </c>
      <c r="D13" s="24">
        <v>11</v>
      </c>
      <c r="E13" s="24">
        <v>10.999999999999998</v>
      </c>
      <c r="F13" s="24">
        <f t="shared" si="0"/>
        <v>0</v>
      </c>
    </row>
    <row r="14" spans="2:7" x14ac:dyDescent="0.25">
      <c r="B14" s="23" t="s">
        <v>142</v>
      </c>
      <c r="C14" s="23" t="s">
        <v>147</v>
      </c>
      <c r="D14" s="25">
        <v>19</v>
      </c>
      <c r="E14" s="25">
        <v>0</v>
      </c>
      <c r="F14" s="25">
        <f t="shared" si="0"/>
        <v>19</v>
      </c>
      <c r="G14" s="26" t="s">
        <v>152</v>
      </c>
    </row>
    <row r="15" spans="2:7" x14ac:dyDescent="0.25">
      <c r="B15" s="23" t="s">
        <v>142</v>
      </c>
      <c r="C15" s="23" t="s">
        <v>96</v>
      </c>
      <c r="D15" s="24">
        <v>17</v>
      </c>
      <c r="E15" s="24">
        <v>17</v>
      </c>
      <c r="F15" s="24">
        <f t="shared" si="0"/>
        <v>0</v>
      </c>
    </row>
    <row r="16" spans="2:7" x14ac:dyDescent="0.25">
      <c r="B16" s="23" t="s">
        <v>142</v>
      </c>
      <c r="C16" s="23" t="s">
        <v>42</v>
      </c>
      <c r="D16" s="24">
        <v>18.8</v>
      </c>
      <c r="E16" s="24">
        <v>18.833333333333336</v>
      </c>
      <c r="F16" s="24">
        <f t="shared" si="0"/>
        <v>-3.3333333333334991E-2</v>
      </c>
    </row>
    <row r="17" spans="2:6" x14ac:dyDescent="0.25">
      <c r="B17" s="23" t="s">
        <v>142</v>
      </c>
      <c r="C17" s="23" t="s">
        <v>91</v>
      </c>
      <c r="D17" s="24">
        <v>12.8</v>
      </c>
      <c r="E17" s="24">
        <v>25.571428571428562</v>
      </c>
      <c r="F17" s="24">
        <f t="shared" si="0"/>
        <v>-12.771428571428562</v>
      </c>
    </row>
    <row r="18" spans="2:6" x14ac:dyDescent="0.25">
      <c r="B18" s="23" t="s">
        <v>142</v>
      </c>
      <c r="C18" s="23" t="s">
        <v>86</v>
      </c>
      <c r="D18" s="24">
        <v>8.5</v>
      </c>
      <c r="E18" s="24">
        <v>11</v>
      </c>
      <c r="F18" s="24">
        <f t="shared" si="0"/>
        <v>-2.5</v>
      </c>
    </row>
    <row r="19" spans="2:6" x14ac:dyDescent="0.25">
      <c r="B19" s="23" t="s">
        <v>142</v>
      </c>
      <c r="C19" s="23" t="s">
        <v>71</v>
      </c>
      <c r="D19" s="24">
        <v>20</v>
      </c>
      <c r="E19" s="24">
        <v>19.999999999999989</v>
      </c>
      <c r="F19" s="24">
        <f t="shared" si="0"/>
        <v>0</v>
      </c>
    </row>
    <row r="20" spans="2:6" x14ac:dyDescent="0.25">
      <c r="B20" s="23" t="s">
        <v>142</v>
      </c>
      <c r="C20" s="23" t="s">
        <v>26</v>
      </c>
      <c r="D20" s="24">
        <v>22.5</v>
      </c>
      <c r="E20" s="24">
        <v>20</v>
      </c>
      <c r="F20" s="24">
        <f t="shared" si="0"/>
        <v>2.5</v>
      </c>
    </row>
    <row r="21" spans="2:6" x14ac:dyDescent="0.25">
      <c r="B21" s="23" t="s">
        <v>142</v>
      </c>
      <c r="C21" s="23" t="s">
        <v>100</v>
      </c>
      <c r="D21" s="24">
        <v>20</v>
      </c>
      <c r="E21" s="24">
        <v>20</v>
      </c>
      <c r="F21" s="24">
        <f t="shared" si="0"/>
        <v>0</v>
      </c>
    </row>
    <row r="22" spans="2:6" x14ac:dyDescent="0.25">
      <c r="B22" s="23" t="s">
        <v>142</v>
      </c>
      <c r="C22" s="23" t="s">
        <v>63</v>
      </c>
      <c r="D22" s="24">
        <v>27.1</v>
      </c>
      <c r="E22" s="24">
        <v>20.5</v>
      </c>
      <c r="F22" s="24">
        <f t="shared" si="0"/>
        <v>6.6000000000000014</v>
      </c>
    </row>
    <row r="23" spans="2:6" x14ac:dyDescent="0.25">
      <c r="B23" s="23" t="s">
        <v>142</v>
      </c>
      <c r="C23" s="23" t="s">
        <v>46</v>
      </c>
      <c r="D23" s="24">
        <v>16</v>
      </c>
      <c r="E23" s="24">
        <v>16</v>
      </c>
      <c r="F23" s="24">
        <f t="shared" si="0"/>
        <v>0</v>
      </c>
    </row>
    <row r="24" spans="2:6" x14ac:dyDescent="0.25">
      <c r="B24" s="23" t="s">
        <v>142</v>
      </c>
      <c r="C24" s="23" t="s">
        <v>88</v>
      </c>
      <c r="D24" s="24">
        <v>17</v>
      </c>
      <c r="E24" s="24">
        <v>17</v>
      </c>
      <c r="F24" s="24">
        <f t="shared" si="0"/>
        <v>0</v>
      </c>
    </row>
    <row r="25" spans="2:6" x14ac:dyDescent="0.25">
      <c r="B25" s="23" t="s">
        <v>142</v>
      </c>
      <c r="C25" s="23" t="s">
        <v>84</v>
      </c>
      <c r="D25" s="24">
        <v>18.5</v>
      </c>
      <c r="E25" s="24">
        <v>18.5</v>
      </c>
      <c r="F25" s="24">
        <f t="shared" si="0"/>
        <v>0</v>
      </c>
    </row>
    <row r="26" spans="2:6" x14ac:dyDescent="0.25">
      <c r="B26" s="23" t="s">
        <v>142</v>
      </c>
      <c r="C26" s="23" t="s">
        <v>74</v>
      </c>
      <c r="D26" s="24">
        <v>17.2</v>
      </c>
      <c r="E26" s="24">
        <v>17.222222222222221</v>
      </c>
      <c r="F26" s="24">
        <f t="shared" si="0"/>
        <v>-2.2222222222222143E-2</v>
      </c>
    </row>
    <row r="27" spans="2:6" x14ac:dyDescent="0.25">
      <c r="B27" s="23" t="s">
        <v>142</v>
      </c>
      <c r="C27" s="23" t="s">
        <v>115</v>
      </c>
      <c r="D27" s="24">
        <v>15</v>
      </c>
      <c r="E27" s="24">
        <v>15</v>
      </c>
      <c r="F27" s="24">
        <f t="shared" si="0"/>
        <v>0</v>
      </c>
    </row>
    <row r="28" spans="2:6" x14ac:dyDescent="0.25">
      <c r="B28" s="23" t="s">
        <v>142</v>
      </c>
      <c r="C28" s="23" t="s">
        <v>102</v>
      </c>
      <c r="D28" s="24">
        <v>18</v>
      </c>
      <c r="E28" s="24">
        <v>18</v>
      </c>
      <c r="F28" s="24">
        <f t="shared" si="0"/>
        <v>0</v>
      </c>
    </row>
    <row r="29" spans="2:6" x14ac:dyDescent="0.25">
      <c r="B29" s="23" t="s">
        <v>142</v>
      </c>
      <c r="C29" s="23" t="s">
        <v>98</v>
      </c>
      <c r="D29" s="24">
        <v>19</v>
      </c>
      <c r="E29" s="24">
        <v>19</v>
      </c>
      <c r="F29" s="24">
        <f t="shared" si="0"/>
        <v>0</v>
      </c>
    </row>
    <row r="30" spans="2:6" x14ac:dyDescent="0.25">
      <c r="B30" s="23" t="s">
        <v>142</v>
      </c>
      <c r="C30" s="23" t="s">
        <v>65</v>
      </c>
      <c r="D30" s="24">
        <v>24.8</v>
      </c>
      <c r="E30" s="24">
        <v>22</v>
      </c>
      <c r="F30" s="24">
        <f t="shared" si="0"/>
        <v>2.8000000000000007</v>
      </c>
    </row>
    <row r="31" spans="2:6" x14ac:dyDescent="0.25">
      <c r="B31" s="23" t="s">
        <v>142</v>
      </c>
      <c r="C31" s="23" t="s">
        <v>94</v>
      </c>
      <c r="D31" s="24">
        <v>15</v>
      </c>
      <c r="E31" s="24">
        <v>15</v>
      </c>
      <c r="F31" s="2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9E8-DE8C-4A09-BE33-43720CA8B00C}">
  <dimension ref="B2:E20"/>
  <sheetViews>
    <sheetView zoomScale="70" zoomScaleNormal="70" workbookViewId="0">
      <selection activeCell="H10" sqref="H10"/>
    </sheetView>
  </sheetViews>
  <sheetFormatPr defaultRowHeight="15" x14ac:dyDescent="0.25"/>
  <cols>
    <col min="1" max="1" width="3.140625" customWidth="1"/>
    <col min="2" max="2" width="24.42578125" bestFit="1" customWidth="1"/>
    <col min="3" max="3" width="33.7109375" bestFit="1" customWidth="1"/>
    <col min="4" max="4" width="38.140625" bestFit="1" customWidth="1"/>
    <col min="5" max="5" width="9.140625" bestFit="1" customWidth="1"/>
  </cols>
  <sheetData>
    <row r="2" spans="2:5" x14ac:dyDescent="0.25">
      <c r="B2" s="3" t="s">
        <v>118</v>
      </c>
    </row>
    <row r="3" spans="2:5" x14ac:dyDescent="0.25">
      <c r="B3" s="4" t="s">
        <v>0</v>
      </c>
      <c r="C3" s="4" t="s">
        <v>119</v>
      </c>
      <c r="D3" s="4" t="s">
        <v>120</v>
      </c>
      <c r="E3" s="5" t="s">
        <v>121</v>
      </c>
    </row>
    <row r="4" spans="2:5" x14ac:dyDescent="0.25">
      <c r="B4" s="6"/>
      <c r="C4" s="7"/>
      <c r="D4" s="7"/>
      <c r="E4" s="6"/>
    </row>
    <row r="5" spans="2:5" x14ac:dyDescent="0.25">
      <c r="B5" s="8"/>
      <c r="C5" s="3"/>
      <c r="D5" s="3"/>
      <c r="E5" s="8"/>
    </row>
    <row r="6" spans="2:5" x14ac:dyDescent="0.25">
      <c r="B6" s="9" t="s">
        <v>122</v>
      </c>
      <c r="C6" s="3"/>
      <c r="D6" s="3"/>
      <c r="E6" s="10"/>
    </row>
    <row r="7" spans="2:5" x14ac:dyDescent="0.25">
      <c r="B7" s="11" t="s">
        <v>0</v>
      </c>
      <c r="C7" s="11" t="s">
        <v>119</v>
      </c>
      <c r="D7" s="11" t="s">
        <v>120</v>
      </c>
      <c r="E7" s="5" t="s">
        <v>121</v>
      </c>
    </row>
    <row r="8" spans="2:5" x14ac:dyDescent="0.25">
      <c r="B8" s="6"/>
      <c r="C8" s="7"/>
      <c r="D8" s="7"/>
      <c r="E8" s="12"/>
    </row>
    <row r="9" spans="2:5" x14ac:dyDescent="0.25">
      <c r="B9" s="6"/>
      <c r="C9" s="7"/>
      <c r="D9" s="7"/>
      <c r="E9" s="12"/>
    </row>
    <row r="10" spans="2:5" x14ac:dyDescent="0.25">
      <c r="B10" s="6"/>
      <c r="C10" s="7"/>
      <c r="D10" s="7"/>
      <c r="E10" s="12"/>
    </row>
    <row r="11" spans="2:5" x14ac:dyDescent="0.25">
      <c r="B11" s="8"/>
      <c r="C11" s="3"/>
      <c r="D11" s="3"/>
      <c r="E11" s="8"/>
    </row>
    <row r="12" spans="2:5" x14ac:dyDescent="0.25">
      <c r="B12" s="3" t="s">
        <v>123</v>
      </c>
      <c r="C12" s="3"/>
      <c r="D12" s="3"/>
      <c r="E12" s="8"/>
    </row>
    <row r="13" spans="2:5" x14ac:dyDescent="0.25">
      <c r="B13" s="11" t="s">
        <v>0</v>
      </c>
      <c r="C13" s="11" t="s">
        <v>119</v>
      </c>
      <c r="D13" s="11" t="s">
        <v>121</v>
      </c>
      <c r="E13" s="5" t="s">
        <v>124</v>
      </c>
    </row>
    <row r="14" spans="2:5" x14ac:dyDescent="0.25">
      <c r="B14" s="6"/>
      <c r="C14" s="7"/>
      <c r="D14" s="7"/>
      <c r="E14" s="13"/>
    </row>
    <row r="15" spans="2:5" x14ac:dyDescent="0.25">
      <c r="B15" s="8"/>
      <c r="C15" s="3"/>
      <c r="D15" s="3"/>
      <c r="E15" s="14"/>
    </row>
    <row r="16" spans="2:5" x14ac:dyDescent="0.25">
      <c r="B16" s="8"/>
      <c r="C16" s="3"/>
      <c r="D16" s="3"/>
      <c r="E16" s="14"/>
    </row>
    <row r="17" spans="2:5" x14ac:dyDescent="0.25">
      <c r="B17" s="3" t="s">
        <v>125</v>
      </c>
    </row>
    <row r="18" spans="2:5" x14ac:dyDescent="0.25">
      <c r="B18" s="11" t="s">
        <v>0</v>
      </c>
      <c r="C18" s="11" t="s">
        <v>126</v>
      </c>
      <c r="D18" s="11" t="s">
        <v>127</v>
      </c>
      <c r="E18" s="5" t="s">
        <v>128</v>
      </c>
    </row>
    <row r="19" spans="2:5" x14ac:dyDescent="0.25">
      <c r="B19" s="6"/>
      <c r="C19" s="7"/>
      <c r="D19" s="7"/>
      <c r="E19" s="13"/>
    </row>
    <row r="20" spans="2:5" x14ac:dyDescent="0.25">
      <c r="B20" s="6"/>
      <c r="C20" s="7"/>
      <c r="D20" s="7"/>
      <c r="E20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C2A2-CA4C-4C0B-8874-42DA4E0B2C52}">
  <dimension ref="A1:B2"/>
  <sheetViews>
    <sheetView zoomScale="85" zoomScaleNormal="85" workbookViewId="0">
      <selection activeCell="G16" sqref="G16"/>
    </sheetView>
  </sheetViews>
  <sheetFormatPr defaultRowHeight="15" x14ac:dyDescent="0.25"/>
  <cols>
    <col min="1" max="1" width="20.5703125" bestFit="1" customWidth="1"/>
  </cols>
  <sheetData>
    <row r="1" spans="1:2" x14ac:dyDescent="0.25">
      <c r="A1" s="15" t="s">
        <v>129</v>
      </c>
      <c r="B1" s="16">
        <v>1.9300000000000001E-2</v>
      </c>
    </row>
    <row r="2" spans="1:2" x14ac:dyDescent="0.25">
      <c r="A2" s="17" t="s">
        <v>130</v>
      </c>
      <c r="B2" s="18">
        <v>5.1499999999999997E-2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PWAInput</vt:lpstr>
      <vt:lpstr>Sheet1</vt:lpstr>
      <vt:lpstr>Federico</vt:lpstr>
      <vt:lpstr>Action Required</vt:lpstr>
      <vt:lpstr>Distribution</vt:lpstr>
      <vt:lpstr>PWAInput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Daracan, Ronel D.</dc:creator>
  <cp:keywords/>
  <dc:description/>
  <cp:lastModifiedBy>Laurence Kobe Navarro</cp:lastModifiedBy>
  <cp:revision/>
  <dcterms:created xsi:type="dcterms:W3CDTF">2022-12-01T14:19:51Z</dcterms:created>
  <dcterms:modified xsi:type="dcterms:W3CDTF">2023-01-22T10:57:57Z</dcterms:modified>
  <cp:category/>
  <cp:contentStatus/>
</cp:coreProperties>
</file>