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695" windowHeight="6855" activeTab="1"/>
  </bookViews>
  <sheets>
    <sheet name="Chlorophyl--before &amp; after fros" sheetId="1" r:id="rId1"/>
    <sheet name="Sheet1" sheetId="2" r:id="rId2"/>
  </sheets>
  <definedNames>
    <definedName name="_xlnm._FilterDatabase" localSheetId="0" hidden="1">'Chlorophyl--before &amp; after fros'!$A$2:$A$6</definedName>
  </definedNames>
  <calcPr calcId="125725"/>
</workbook>
</file>

<file path=xl/calcChain.xml><?xml version="1.0" encoding="utf-8"?>
<calcChain xmlns="http://schemas.openxmlformats.org/spreadsheetml/2006/main">
  <c r="R47" i="1"/>
  <c r="Q47"/>
  <c r="F47"/>
  <c r="E47"/>
  <c r="AF46"/>
  <c r="U46"/>
  <c r="R46"/>
  <c r="Q46"/>
  <c r="H46"/>
  <c r="G46"/>
  <c r="F46"/>
  <c r="E46"/>
  <c r="R45"/>
  <c r="T46" s="1"/>
  <c r="Q45"/>
  <c r="S46" s="1"/>
  <c r="F45"/>
  <c r="J46" s="1"/>
  <c r="E45"/>
  <c r="I46" s="1"/>
  <c r="R44"/>
  <c r="Q44"/>
  <c r="F44"/>
  <c r="E44"/>
  <c r="AF43"/>
  <c r="U43"/>
  <c r="R43"/>
  <c r="Q43"/>
  <c r="H43"/>
  <c r="G43"/>
  <c r="F43"/>
  <c r="E43"/>
  <c r="R42"/>
  <c r="T43" s="1"/>
  <c r="Q42"/>
  <c r="S43" s="1"/>
  <c r="F42"/>
  <c r="J43" s="1"/>
  <c r="E42"/>
  <c r="I43" s="1"/>
  <c r="R41"/>
  <c r="Q41"/>
  <c r="F41"/>
  <c r="E41"/>
  <c r="AF40"/>
  <c r="U40"/>
  <c r="R40"/>
  <c r="Q40"/>
  <c r="H40"/>
  <c r="G40"/>
  <c r="F40"/>
  <c r="E40"/>
  <c r="R39"/>
  <c r="T40" s="1"/>
  <c r="Q39"/>
  <c r="S40" s="1"/>
  <c r="F39"/>
  <c r="J40" s="1"/>
  <c r="E39"/>
  <c r="I40" s="1"/>
  <c r="R38"/>
  <c r="Q38"/>
  <c r="F38"/>
  <c r="E38"/>
  <c r="AF37"/>
  <c r="U37"/>
  <c r="R37"/>
  <c r="Q37"/>
  <c r="H37"/>
  <c r="G37"/>
  <c r="F37"/>
  <c r="E37"/>
  <c r="R36"/>
  <c r="T37" s="1"/>
  <c r="Q36"/>
  <c r="S37" s="1"/>
  <c r="F36"/>
  <c r="J37" s="1"/>
  <c r="E36"/>
  <c r="I37" s="1"/>
  <c r="R35"/>
  <c r="Q35"/>
  <c r="F35"/>
  <c r="E35"/>
  <c r="AF34"/>
  <c r="U34"/>
  <c r="R34"/>
  <c r="Q34"/>
  <c r="H34"/>
  <c r="G34"/>
  <c r="F34"/>
  <c r="E34"/>
  <c r="R33"/>
  <c r="T34" s="1"/>
  <c r="Q33"/>
  <c r="S34" s="1"/>
  <c r="F33"/>
  <c r="J34" s="1"/>
  <c r="E33"/>
  <c r="I34" s="1"/>
  <c r="R31"/>
  <c r="Q31"/>
  <c r="F31"/>
  <c r="E31"/>
  <c r="AF30"/>
  <c r="U30"/>
  <c r="R30"/>
  <c r="Q30"/>
  <c r="H30"/>
  <c r="G30"/>
  <c r="F30"/>
  <c r="E30"/>
  <c r="R29"/>
  <c r="T30" s="1"/>
  <c r="Q29"/>
  <c r="S30" s="1"/>
  <c r="F29"/>
  <c r="J30" s="1"/>
  <c r="E29"/>
  <c r="I30" s="1"/>
  <c r="R28"/>
  <c r="Q28"/>
  <c r="F28"/>
  <c r="E28"/>
  <c r="AF27"/>
  <c r="U27"/>
  <c r="R27"/>
  <c r="Q27"/>
  <c r="H27"/>
  <c r="G27"/>
  <c r="F27"/>
  <c r="E27"/>
  <c r="R26"/>
  <c r="T27" s="1"/>
  <c r="Q26"/>
  <c r="S27" s="1"/>
  <c r="F26"/>
  <c r="J27" s="1"/>
  <c r="E26"/>
  <c r="I27" s="1"/>
  <c r="R25"/>
  <c r="Q25"/>
  <c r="F25"/>
  <c r="E25"/>
  <c r="AF24"/>
  <c r="U24"/>
  <c r="R24"/>
  <c r="Q24"/>
  <c r="H24"/>
  <c r="G24"/>
  <c r="F24"/>
  <c r="E24"/>
  <c r="R23"/>
  <c r="T24" s="1"/>
  <c r="Q23"/>
  <c r="S24" s="1"/>
  <c r="F23"/>
  <c r="J24" s="1"/>
  <c r="E23"/>
  <c r="I24" s="1"/>
  <c r="R22"/>
  <c r="Q22"/>
  <c r="F22"/>
  <c r="E22"/>
  <c r="AF21"/>
  <c r="U21"/>
  <c r="R21"/>
  <c r="Q21"/>
  <c r="H21"/>
  <c r="G21"/>
  <c r="F21"/>
  <c r="E21"/>
  <c r="R20"/>
  <c r="T21" s="1"/>
  <c r="Q20"/>
  <c r="S21" s="1"/>
  <c r="F20"/>
  <c r="J21" s="1"/>
  <c r="E20"/>
  <c r="I21" s="1"/>
  <c r="R18"/>
  <c r="Q18"/>
  <c r="F18"/>
  <c r="E18"/>
  <c r="AF17"/>
  <c r="U17"/>
  <c r="R17"/>
  <c r="Q17"/>
  <c r="H17"/>
  <c r="G17"/>
  <c r="F17"/>
  <c r="E17"/>
  <c r="R16"/>
  <c r="T17" s="1"/>
  <c r="Q16"/>
  <c r="S17" s="1"/>
  <c r="F16"/>
  <c r="J17" s="1"/>
  <c r="E16"/>
  <c r="I17" s="1"/>
  <c r="R15"/>
  <c r="Q15"/>
  <c r="F15"/>
  <c r="E15"/>
  <c r="AF14"/>
  <c r="U14"/>
  <c r="R14"/>
  <c r="Q14"/>
  <c r="H14"/>
  <c r="G14"/>
  <c r="F14"/>
  <c r="E14"/>
  <c r="R13"/>
  <c r="T14" s="1"/>
  <c r="Q13"/>
  <c r="S14" s="1"/>
  <c r="F13"/>
  <c r="J14" s="1"/>
  <c r="E13"/>
  <c r="I14" s="1"/>
  <c r="R12"/>
  <c r="Q12"/>
  <c r="F12"/>
  <c r="E12"/>
  <c r="AF11"/>
  <c r="U11"/>
  <c r="R11"/>
  <c r="Q11"/>
  <c r="H11"/>
  <c r="G11"/>
  <c r="F11"/>
  <c r="E11"/>
  <c r="R10"/>
  <c r="T11" s="1"/>
  <c r="Q10"/>
  <c r="S11" s="1"/>
  <c r="F10"/>
  <c r="J11" s="1"/>
  <c r="E10"/>
  <c r="I11" s="1"/>
  <c r="R9"/>
  <c r="Q9"/>
  <c r="F9"/>
  <c r="E9"/>
  <c r="AF8"/>
  <c r="U8"/>
  <c r="R8"/>
  <c r="Q8"/>
  <c r="H8"/>
  <c r="G8"/>
  <c r="F8"/>
  <c r="E8"/>
  <c r="R7"/>
  <c r="T8" s="1"/>
  <c r="Q7"/>
  <c r="S8" s="1"/>
  <c r="F7"/>
  <c r="J8" s="1"/>
  <c r="E7"/>
  <c r="I8" s="1"/>
</calcChain>
</file>

<file path=xl/sharedStrings.xml><?xml version="1.0" encoding="utf-8"?>
<sst xmlns="http://schemas.openxmlformats.org/spreadsheetml/2006/main" count="114" uniqueCount="34">
  <si>
    <t>Date of sowing : 10-10-2017</t>
  </si>
  <si>
    <t>After 2 days of frost (8-Jan-18-frost occurence)</t>
  </si>
  <si>
    <t>Before frost</t>
  </si>
  <si>
    <t>Date of collection</t>
  </si>
  <si>
    <t xml:space="preserve"> (62 days old crop)</t>
  </si>
  <si>
    <t>(90 days crop)</t>
  </si>
  <si>
    <t>Average of 3 replications</t>
  </si>
  <si>
    <t>Chl a</t>
  </si>
  <si>
    <t>Chl b</t>
  </si>
  <si>
    <t>Total Chl</t>
  </si>
  <si>
    <t>chlorophyll-a</t>
  </si>
  <si>
    <t>Chlorophyll b</t>
  </si>
  <si>
    <t>Total Chlorophyll</t>
  </si>
  <si>
    <t>Chla/chlb</t>
  </si>
  <si>
    <t>BF</t>
  </si>
  <si>
    <t>AF</t>
  </si>
  <si>
    <t>Treatment</t>
  </si>
  <si>
    <t>Plot No</t>
  </si>
  <si>
    <t>mg/g/fresh wt</t>
  </si>
  <si>
    <t>N0-P0-K0</t>
  </si>
  <si>
    <t>Lime</t>
  </si>
  <si>
    <t>NPK(RDF)</t>
  </si>
  <si>
    <t>NPK(RDF) + Lime</t>
  </si>
  <si>
    <t>N0-P-K</t>
  </si>
  <si>
    <t>N40-P-K</t>
  </si>
  <si>
    <t>N80-P-K</t>
  </si>
  <si>
    <t>N120-P-K</t>
  </si>
  <si>
    <t>N-P0-K</t>
  </si>
  <si>
    <t>N-P30-K</t>
  </si>
  <si>
    <t>N-P60-K</t>
  </si>
  <si>
    <t>N-P90-K</t>
  </si>
  <si>
    <t>N-P120-K</t>
  </si>
  <si>
    <t>Predicted</t>
  </si>
  <si>
    <t>Measured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</si>
</sst>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409]d\-mmm\-yy;@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16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Fill="1"/>
    <xf numFmtId="14" fontId="2" fillId="0" borderId="0" xfId="0" applyNumberFormat="1" applyFont="1" applyFill="1"/>
    <xf numFmtId="14" fontId="2" fillId="2" borderId="0" xfId="0" applyNumberFormat="1" applyFont="1" applyFill="1"/>
    <xf numFmtId="14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3" borderId="0" xfId="0" applyFont="1" applyFill="1"/>
    <xf numFmtId="0" fontId="0" fillId="3" borderId="0" xfId="0" applyFill="1"/>
    <xf numFmtId="14" fontId="2" fillId="3" borderId="0" xfId="0" applyNumberFormat="1" applyFont="1" applyFill="1"/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0" xfId="0" applyFill="1"/>
    <xf numFmtId="164" fontId="2" fillId="4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" fontId="0" fillId="0" borderId="0" xfId="0" applyNumberFormat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/>
              <a:t>Measured</a:t>
            </a:r>
            <a:r>
              <a:rPr lang="en-US" sz="1400" b="1" baseline="0"/>
              <a:t> and Predicted Chlorophyll Concentration</a:t>
            </a:r>
            <a:endParaRPr lang="en-US" sz="1400" b="1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Measured</c:v>
          </c:tx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</c:numCache>
            </c:numRef>
          </c:cat>
          <c:val>
            <c:numRef>
              <c:f>Sheet1!$B$2:$B$77</c:f>
              <c:numCache>
                <c:formatCode>0.000</c:formatCode>
                <c:ptCount val="76"/>
                <c:pt idx="0">
                  <c:v>1.5740850000000002</c:v>
                </c:pt>
                <c:pt idx="1">
                  <c:v>1.4971980000000003</c:v>
                </c:pt>
                <c:pt idx="2">
                  <c:v>1.568511</c:v>
                </c:pt>
                <c:pt idx="3">
                  <c:v>1.3213049999999997</c:v>
                </c:pt>
                <c:pt idx="4">
                  <c:v>1.525887</c:v>
                </c:pt>
                <c:pt idx="5">
                  <c:v>1.56033</c:v>
                </c:pt>
                <c:pt idx="6">
                  <c:v>1.5751740000000003</c:v>
                </c:pt>
                <c:pt idx="7">
                  <c:v>1.505118</c:v>
                </c:pt>
                <c:pt idx="8">
                  <c:v>1.617612</c:v>
                </c:pt>
                <c:pt idx="9">
                  <c:v>1.5433829999999997</c:v>
                </c:pt>
                <c:pt idx="10">
                  <c:v>1.2851879999999998</c:v>
                </c:pt>
                <c:pt idx="11">
                  <c:v>1.566282</c:v>
                </c:pt>
                <c:pt idx="12">
                  <c:v>1.8482580000000002</c:v>
                </c:pt>
                <c:pt idx="13">
                  <c:v>1.5206759999999999</c:v>
                </c:pt>
                <c:pt idx="14">
                  <c:v>0.87927900000000003</c:v>
                </c:pt>
                <c:pt idx="15">
                  <c:v>1.5825209999999996</c:v>
                </c:pt>
                <c:pt idx="16">
                  <c:v>1.615971</c:v>
                </c:pt>
                <c:pt idx="17">
                  <c:v>1.720353</c:v>
                </c:pt>
                <c:pt idx="18">
                  <c:v>1.5414660000000002</c:v>
                </c:pt>
                <c:pt idx="19">
                  <c:v>1.7995920000000001</c:v>
                </c:pt>
                <c:pt idx="20">
                  <c:v>1.4453370000000003</c:v>
                </c:pt>
                <c:pt idx="21">
                  <c:v>1.4442600000000001</c:v>
                </c:pt>
                <c:pt idx="22">
                  <c:v>1.6505010000000002</c:v>
                </c:pt>
                <c:pt idx="23">
                  <c:v>1.5770670000000002</c:v>
                </c:pt>
                <c:pt idx="24">
                  <c:v>1.5828930000000003</c:v>
                </c:pt>
                <c:pt idx="25">
                  <c:v>1.5974399999999997</c:v>
                </c:pt>
                <c:pt idx="26">
                  <c:v>1.531758</c:v>
                </c:pt>
                <c:pt idx="27">
                  <c:v>1.1846219999999998</c:v>
                </c:pt>
                <c:pt idx="28">
                  <c:v>1.5230820000000003</c:v>
                </c:pt>
                <c:pt idx="29">
                  <c:v>1.3713270000000002</c:v>
                </c:pt>
                <c:pt idx="30">
                  <c:v>1.5494190000000001</c:v>
                </c:pt>
                <c:pt idx="31">
                  <c:v>1.9050390000000004</c:v>
                </c:pt>
                <c:pt idx="32">
                  <c:v>1.5451140000000001</c:v>
                </c:pt>
                <c:pt idx="33">
                  <c:v>1.6567782</c:v>
                </c:pt>
                <c:pt idx="34">
                  <c:v>1.7051820000000002</c:v>
                </c:pt>
                <c:pt idx="35">
                  <c:v>1.400817</c:v>
                </c:pt>
                <c:pt idx="37" formatCode="General">
                  <c:v>1.3052370499999999</c:v>
                </c:pt>
                <c:pt idx="38" formatCode="General">
                  <c:v>1.0629119899999999</c:v>
                </c:pt>
                <c:pt idx="39" formatCode="General">
                  <c:v>1.23155999</c:v>
                </c:pt>
                <c:pt idx="40" formatCode="General">
                  <c:v>0.57914400099999996</c:v>
                </c:pt>
                <c:pt idx="41" formatCode="General">
                  <c:v>1.4936520000000002</c:v>
                </c:pt>
                <c:pt idx="42" formatCode="General">
                  <c:v>0.46227300199999999</c:v>
                </c:pt>
                <c:pt idx="43" formatCode="General">
                  <c:v>1.5427830199999999</c:v>
                </c:pt>
                <c:pt idx="44" formatCode="General">
                  <c:v>1.3656749699999999</c:v>
                </c:pt>
                <c:pt idx="45" formatCode="General">
                  <c:v>1.3078470200000001</c:v>
                </c:pt>
                <c:pt idx="46" formatCode="General">
                  <c:v>1.3556009499999999</c:v>
                </c:pt>
                <c:pt idx="47" formatCode="General">
                  <c:v>1.4382630599999999</c:v>
                </c:pt>
                <c:pt idx="48" formatCode="General">
                  <c:v>1.6522350299999999</c:v>
                </c:pt>
                <c:pt idx="49" formatCode="General">
                  <c:v>1.48492801</c:v>
                </c:pt>
                <c:pt idx="50" formatCode="General">
                  <c:v>1.3021559700000001</c:v>
                </c:pt>
                <c:pt idx="51" formatCode="General">
                  <c:v>1.5756809700000001</c:v>
                </c:pt>
                <c:pt idx="52" formatCode="General">
                  <c:v>0.19219799300000001</c:v>
                </c:pt>
                <c:pt idx="53" formatCode="General">
                  <c:v>0.35249099099999998</c:v>
                </c:pt>
                <c:pt idx="54" formatCode="General">
                  <c:v>1.1167709800000001</c:v>
                </c:pt>
                <c:pt idx="55" formatCode="General">
                  <c:v>1.1947139499999999</c:v>
                </c:pt>
                <c:pt idx="56" formatCode="General">
                  <c:v>1.4647079700000001</c:v>
                </c:pt>
                <c:pt idx="57" formatCode="General">
                  <c:v>1.13397002</c:v>
                </c:pt>
                <c:pt idx="58" formatCode="General">
                  <c:v>1.45700395</c:v>
                </c:pt>
                <c:pt idx="59" formatCode="General">
                  <c:v>1.4508509599999999</c:v>
                </c:pt>
                <c:pt idx="60" formatCode="General">
                  <c:v>1.81500602</c:v>
                </c:pt>
                <c:pt idx="61" formatCode="General">
                  <c:v>1.4777790000000002</c:v>
                </c:pt>
                <c:pt idx="62" formatCode="General">
                  <c:v>1.6264660399999999</c:v>
                </c:pt>
                <c:pt idx="63" formatCode="General">
                  <c:v>1.75353599</c:v>
                </c:pt>
                <c:pt idx="64" formatCode="General">
                  <c:v>1.2867989500000001</c:v>
                </c:pt>
                <c:pt idx="65" formatCode="General">
                  <c:v>0.86607599300000004</c:v>
                </c:pt>
                <c:pt idx="66" formatCode="General">
                  <c:v>1.58522999</c:v>
                </c:pt>
                <c:pt idx="67" formatCode="General">
                  <c:v>1.2098699799999999</c:v>
                </c:pt>
                <c:pt idx="68" formatCode="General">
                  <c:v>1.5199409699999999</c:v>
                </c:pt>
                <c:pt idx="69" formatCode="General">
                  <c:v>0.93210601800000004</c:v>
                </c:pt>
                <c:pt idx="70" formatCode="General">
                  <c:v>1.43189704</c:v>
                </c:pt>
                <c:pt idx="71" formatCode="General">
                  <c:v>1.4703359600000001</c:v>
                </c:pt>
                <c:pt idx="72" formatCode="General">
                  <c:v>1.7575769400000001</c:v>
                </c:pt>
                <c:pt idx="73" formatCode="General">
                  <c:v>1.80758405</c:v>
                </c:pt>
                <c:pt idx="74" formatCode="General">
                  <c:v>1.36063504</c:v>
                </c:pt>
                <c:pt idx="75" formatCode="General">
                  <c:v>0.83102399100000002</c:v>
                </c:pt>
              </c:numCache>
            </c:numRef>
          </c:val>
        </c:ser>
        <c:ser>
          <c:idx val="1"/>
          <c:order val="1"/>
          <c:tx>
            <c:v>Predicted</c:v>
          </c:tx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1.4809000000000001</c:v>
                </c:pt>
                <c:pt idx="1">
                  <c:v>1.4530000000000001</c:v>
                </c:pt>
                <c:pt idx="2">
                  <c:v>1.5581</c:v>
                </c:pt>
                <c:pt idx="3">
                  <c:v>1.3309</c:v>
                </c:pt>
                <c:pt idx="4">
                  <c:v>1.5488</c:v>
                </c:pt>
                <c:pt idx="5">
                  <c:v>1.5833999999999999</c:v>
                </c:pt>
                <c:pt idx="6">
                  <c:v>1.6312</c:v>
                </c:pt>
                <c:pt idx="7">
                  <c:v>1.4948999999999999</c:v>
                </c:pt>
                <c:pt idx="8">
                  <c:v>1.5923</c:v>
                </c:pt>
                <c:pt idx="9">
                  <c:v>1.4757</c:v>
                </c:pt>
                <c:pt idx="10">
                  <c:v>1.2857000000000001</c:v>
                </c:pt>
                <c:pt idx="11">
                  <c:v>1.6312</c:v>
                </c:pt>
                <c:pt idx="12">
                  <c:v>1.7394000000000001</c:v>
                </c:pt>
                <c:pt idx="13">
                  <c:v>1.4604999999999999</c:v>
                </c:pt>
                <c:pt idx="14">
                  <c:v>0.96031999999999995</c:v>
                </c:pt>
                <c:pt idx="15">
                  <c:v>1.629</c:v>
                </c:pt>
                <c:pt idx="16">
                  <c:v>1.5582</c:v>
                </c:pt>
                <c:pt idx="17">
                  <c:v>1.7281</c:v>
                </c:pt>
                <c:pt idx="18">
                  <c:v>1.6309</c:v>
                </c:pt>
                <c:pt idx="19">
                  <c:v>1.6976</c:v>
                </c:pt>
                <c:pt idx="20">
                  <c:v>1.47</c:v>
                </c:pt>
                <c:pt idx="21">
                  <c:v>1.4441999999999999</c:v>
                </c:pt>
                <c:pt idx="22">
                  <c:v>1.6439999999999999</c:v>
                </c:pt>
                <c:pt idx="23">
                  <c:v>1.5359</c:v>
                </c:pt>
                <c:pt idx="24">
                  <c:v>1.4981</c:v>
                </c:pt>
                <c:pt idx="25">
                  <c:v>1.6265000000000001</c:v>
                </c:pt>
                <c:pt idx="26">
                  <c:v>1.593</c:v>
                </c:pt>
                <c:pt idx="27">
                  <c:v>1.2603</c:v>
                </c:pt>
                <c:pt idx="28">
                  <c:v>1.4598</c:v>
                </c:pt>
                <c:pt idx="29">
                  <c:v>1.4824999999999999</c:v>
                </c:pt>
                <c:pt idx="30">
                  <c:v>1.5578000000000001</c:v>
                </c:pt>
                <c:pt idx="31">
                  <c:v>1.8181</c:v>
                </c:pt>
                <c:pt idx="32">
                  <c:v>1.5838000000000001</c:v>
                </c:pt>
                <c:pt idx="33">
                  <c:v>1.6519999999999999</c:v>
                </c:pt>
                <c:pt idx="34">
                  <c:v>1.6512</c:v>
                </c:pt>
                <c:pt idx="35">
                  <c:v>1.3991</c:v>
                </c:pt>
                <c:pt idx="37">
                  <c:v>1.3422807150649998</c:v>
                </c:pt>
                <c:pt idx="38">
                  <c:v>1.1437437934069998</c:v>
                </c:pt>
                <c:pt idx="39">
                  <c:v>1.281917099807</c:v>
                </c:pt>
                <c:pt idx="40">
                  <c:v>0.74739268001930004</c:v>
                </c:pt>
                <c:pt idx="41">
                  <c:v>1.4966490836000002</c:v>
                </c:pt>
                <c:pt idx="42">
                  <c:v>0.45164027053860001</c:v>
                </c:pt>
                <c:pt idx="43">
                  <c:v>1.5369021282859998</c:v>
                </c:pt>
                <c:pt idx="44">
                  <c:v>1.3917975029209999</c:v>
                </c:pt>
                <c:pt idx="45">
                  <c:v>1.344419063486</c:v>
                </c:pt>
                <c:pt idx="46">
                  <c:v>1.3835438583349999</c:v>
                </c:pt>
                <c:pt idx="47">
                  <c:v>1.451268925058</c:v>
                </c:pt>
                <c:pt idx="48">
                  <c:v>1.6265761600789999</c:v>
                </c:pt>
                <c:pt idx="49">
                  <c:v>1.4895015185929998</c:v>
                </c:pt>
                <c:pt idx="50">
                  <c:v>1.339756386221</c:v>
                </c:pt>
                <c:pt idx="51">
                  <c:v>1.4638554187210002</c:v>
                </c:pt>
                <c:pt idx="52">
                  <c:v>0.43036781566490001</c:v>
                </c:pt>
                <c:pt idx="53">
                  <c:v>0.36169586892630001</c:v>
                </c:pt>
                <c:pt idx="54">
                  <c:v>1.087870463914</c:v>
                </c:pt>
                <c:pt idx="55">
                  <c:v>1.2517291392349998</c:v>
                </c:pt>
                <c:pt idx="56">
                  <c:v>1.4729352398210001</c:v>
                </c:pt>
                <c:pt idx="57">
                  <c:v>1.201961637386</c:v>
                </c:pt>
                <c:pt idx="58">
                  <c:v>1.5666233362350002</c:v>
                </c:pt>
                <c:pt idx="59">
                  <c:v>1.4615821915279998</c:v>
                </c:pt>
                <c:pt idx="60">
                  <c:v>1.759934432186</c:v>
                </c:pt>
                <c:pt idx="61">
                  <c:v>1.4836443347000001</c:v>
                </c:pt>
                <c:pt idx="62">
                  <c:v>1.6054636265719999</c:v>
                </c:pt>
                <c:pt idx="63">
                  <c:v>1.709572036607</c:v>
                </c:pt>
                <c:pt idx="64">
                  <c:v>1.327174379735</c:v>
                </c:pt>
                <c:pt idx="65">
                  <c:v>0.98247606106489993</c:v>
                </c:pt>
                <c:pt idx="66">
                  <c:v>1.4716789308070002</c:v>
                </c:pt>
                <c:pt idx="67">
                  <c:v>1.2641464746139999</c:v>
                </c:pt>
                <c:pt idx="68">
                  <c:v>1.418187636721</c:v>
                </c:pt>
                <c:pt idx="69">
                  <c:v>0.93657446054740001</c:v>
                </c:pt>
                <c:pt idx="70">
                  <c:v>1.4460532448719998</c:v>
                </c:pt>
                <c:pt idx="71">
                  <c:v>1.4775462520280001</c:v>
                </c:pt>
                <c:pt idx="72">
                  <c:v>1.712882786942</c:v>
                </c:pt>
                <c:pt idx="73">
                  <c:v>1.7538536121649999</c:v>
                </c:pt>
                <c:pt idx="74">
                  <c:v>1.387668288272</c:v>
                </c:pt>
                <c:pt idx="75">
                  <c:v>0.95375795582630007</c:v>
                </c:pt>
              </c:numCache>
            </c:numRef>
          </c:val>
        </c:ser>
        <c:marker val="1"/>
        <c:axId val="136485120"/>
        <c:axId val="89429888"/>
      </c:lineChart>
      <c:catAx>
        <c:axId val="13648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Sample Number</a:t>
                </a:r>
              </a:p>
            </c:rich>
          </c:tx>
          <c:layout/>
        </c:title>
        <c:numFmt formatCode="General" sourceLinked="1"/>
        <c:tickLblPos val="nextTo"/>
        <c:spPr>
          <a:ln w="3175"/>
        </c:spPr>
        <c:txPr>
          <a:bodyPr/>
          <a:lstStyle/>
          <a:p>
            <a:pPr>
              <a:defRPr b="1"/>
            </a:pPr>
            <a:endParaRPr lang="en-US"/>
          </a:p>
        </c:txPr>
        <c:crossAx val="89429888"/>
        <c:crosses val="autoZero"/>
        <c:auto val="1"/>
        <c:lblAlgn val="ctr"/>
        <c:lblOffset val="100"/>
      </c:catAx>
      <c:valAx>
        <c:axId val="8942988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Chlorophyll Concentration(m/g)</a:t>
                </a:r>
              </a:p>
            </c:rich>
          </c:tx>
          <c:layout/>
        </c:title>
        <c:numFmt formatCode="0.0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48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4586820885243"/>
          <c:y val="0.15719921524392599"/>
          <c:w val="0.12679627772884589"/>
          <c:h val="0.10581145642187852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19</xdr:row>
      <xdr:rowOff>85724</xdr:rowOff>
    </xdr:from>
    <xdr:to>
      <xdr:col>24</xdr:col>
      <xdr:colOff>103484</xdr:colOff>
      <xdr:row>44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0.12865</cdr:x>
      <cdr:y>0.1872</cdr:y>
    </cdr:from>
    <cdr:to>
      <cdr:x>0.31081</cdr:x>
      <cdr:y>0.25102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058" y="905803"/>
          <a:ext cx="1479783" cy="3088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0.52529</cdr:x>
      <cdr:y>0.19094</cdr:y>
    </cdr:from>
    <cdr:to>
      <cdr:x>0.73282</cdr:x>
      <cdr:y>0.26772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267201" y="923925"/>
          <a:ext cx="16859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Times New Roman" pitchFamily="18" charset="0"/>
              <a:cs typeface="Times New Roman" pitchFamily="18" charset="0"/>
            </a:rPr>
            <a:t>January 2018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1"/>
  <sheetViews>
    <sheetView topLeftCell="M4" workbookViewId="0">
      <selection activeCell="AH7" sqref="AH7"/>
    </sheetView>
  </sheetViews>
  <sheetFormatPr defaultRowHeight="15"/>
  <cols>
    <col min="1" max="1" width="16.28515625" style="1" customWidth="1"/>
    <col min="2" max="2" width="9.140625" style="1"/>
    <col min="3" max="4" width="9.5703125" style="1" bestFit="1" customWidth="1"/>
    <col min="5" max="5" width="10.7109375" style="1" bestFit="1" customWidth="1"/>
    <col min="6" max="6" width="17" style="5" bestFit="1" customWidth="1"/>
    <col min="7" max="8" width="17" style="5" customWidth="1"/>
    <col min="9" max="9" width="16.28515625" style="6" bestFit="1" customWidth="1"/>
    <col min="10" max="12" width="9.140625" style="7"/>
    <col min="13" max="13" width="16.7109375" style="7" bestFit="1" customWidth="1"/>
    <col min="14" max="14" width="9.28515625" style="8" bestFit="1" customWidth="1"/>
    <col min="15" max="15" width="13.85546875" style="8" customWidth="1"/>
    <col min="16" max="16" width="9.140625" style="1"/>
    <col min="17" max="17" width="10.7109375" style="1" bestFit="1" customWidth="1"/>
    <col min="18" max="18" width="9.7109375" style="1" customWidth="1"/>
    <col min="19" max="19" width="16.28515625" style="6" bestFit="1" customWidth="1"/>
    <col min="20" max="20" width="9.7109375" style="7" customWidth="1"/>
    <col min="21" max="21" width="9.140625" style="1"/>
    <col min="22" max="22" width="5.42578125" style="1" customWidth="1"/>
    <col min="23" max="23" width="16.140625" style="1" customWidth="1"/>
    <col min="24" max="28" width="9.140625" style="8"/>
    <col min="29" max="29" width="9.140625" style="1"/>
    <col min="30" max="30" width="17" style="5" customWidth="1"/>
    <col min="31" max="16384" width="9.140625" style="1"/>
  </cols>
  <sheetData>
    <row r="1" spans="1:32">
      <c r="A1" s="45" t="s">
        <v>0</v>
      </c>
      <c r="B1" s="45"/>
      <c r="D1" s="2"/>
      <c r="E1" s="3"/>
      <c r="F1" s="3"/>
      <c r="G1" s="4"/>
    </row>
    <row r="2" spans="1:32" s="9" customFormat="1">
      <c r="F2" s="10"/>
      <c r="G2" s="4"/>
      <c r="H2" s="5"/>
      <c r="I2" s="11"/>
      <c r="J2" s="12"/>
      <c r="K2" s="12"/>
      <c r="L2" s="12"/>
      <c r="M2" s="46" t="s">
        <v>1</v>
      </c>
      <c r="N2" s="46"/>
      <c r="O2" s="46"/>
      <c r="P2" s="46"/>
      <c r="Q2" s="13"/>
      <c r="R2" s="13"/>
      <c r="S2" s="14"/>
      <c r="T2" s="15"/>
      <c r="X2" s="16"/>
      <c r="Y2" s="16"/>
      <c r="Z2" s="16"/>
      <c r="AA2" s="16"/>
      <c r="AB2" s="16"/>
      <c r="AD2" s="10"/>
    </row>
    <row r="3" spans="1:32">
      <c r="A3" s="17" t="s">
        <v>2</v>
      </c>
      <c r="B3" s="18"/>
      <c r="C3" s="17" t="s">
        <v>3</v>
      </c>
      <c r="D3" s="17"/>
      <c r="E3" s="19">
        <v>43081</v>
      </c>
      <c r="F3" s="20" t="s">
        <v>4</v>
      </c>
      <c r="G3" s="4"/>
      <c r="M3" s="17" t="s">
        <v>3</v>
      </c>
      <c r="N3" s="21">
        <v>43110</v>
      </c>
      <c r="O3" s="17" t="s">
        <v>5</v>
      </c>
      <c r="AD3" s="10"/>
    </row>
    <row r="4" spans="1:32">
      <c r="C4" s="3"/>
      <c r="D4" s="3"/>
      <c r="E4" s="3"/>
      <c r="G4" s="47" t="s">
        <v>6</v>
      </c>
      <c r="H4" s="47"/>
      <c r="I4" s="47"/>
      <c r="J4" s="47"/>
    </row>
    <row r="5" spans="1:32">
      <c r="C5" s="22" t="s">
        <v>7</v>
      </c>
      <c r="D5" s="22" t="s">
        <v>8</v>
      </c>
      <c r="E5" s="22" t="s">
        <v>9</v>
      </c>
      <c r="F5" s="10"/>
      <c r="G5" s="10" t="s">
        <v>10</v>
      </c>
      <c r="H5" s="10" t="s">
        <v>11</v>
      </c>
      <c r="I5" s="23" t="s">
        <v>12</v>
      </c>
      <c r="J5" s="24" t="s">
        <v>13</v>
      </c>
      <c r="K5" s="24"/>
      <c r="L5" s="24"/>
      <c r="M5" s="24"/>
      <c r="O5" s="22" t="s">
        <v>7</v>
      </c>
      <c r="P5" s="20" t="s">
        <v>8</v>
      </c>
      <c r="Q5" s="20" t="s">
        <v>9</v>
      </c>
      <c r="R5" s="5"/>
      <c r="S5" s="47" t="s">
        <v>6</v>
      </c>
      <c r="T5" s="47"/>
      <c r="U5" s="47"/>
      <c r="X5" s="16"/>
      <c r="Y5" s="16"/>
      <c r="AA5" s="16"/>
      <c r="AB5" s="16"/>
      <c r="AD5" s="22" t="s">
        <v>14</v>
      </c>
      <c r="AE5" s="22" t="s">
        <v>15</v>
      </c>
      <c r="AF5" s="8"/>
    </row>
    <row r="6" spans="1:32" s="9" customFormat="1">
      <c r="A6" s="25" t="s">
        <v>16</v>
      </c>
      <c r="B6" s="10" t="s">
        <v>17</v>
      </c>
      <c r="C6" s="45" t="s">
        <v>18</v>
      </c>
      <c r="D6" s="45"/>
      <c r="E6" s="45"/>
      <c r="F6" s="10" t="s">
        <v>13</v>
      </c>
      <c r="G6" s="10"/>
      <c r="H6" s="10"/>
      <c r="I6" s="11"/>
      <c r="J6" s="12"/>
      <c r="K6" s="12"/>
      <c r="L6" s="12"/>
      <c r="M6" s="25" t="s">
        <v>16</v>
      </c>
      <c r="N6" s="16" t="s">
        <v>17</v>
      </c>
      <c r="O6" s="16" t="s">
        <v>18</v>
      </c>
      <c r="P6" s="10"/>
      <c r="Q6" s="10"/>
      <c r="R6" s="10" t="s">
        <v>13</v>
      </c>
      <c r="S6" s="23" t="s">
        <v>12</v>
      </c>
      <c r="T6" s="24" t="s">
        <v>13</v>
      </c>
      <c r="U6" s="10" t="s">
        <v>8</v>
      </c>
      <c r="W6" s="25"/>
      <c r="X6" s="16"/>
      <c r="Y6" s="16"/>
      <c r="Z6" s="16"/>
      <c r="AA6" s="16"/>
      <c r="AB6" s="16"/>
      <c r="AD6" s="22" t="s">
        <v>8</v>
      </c>
      <c r="AE6" s="22" t="s">
        <v>8</v>
      </c>
      <c r="AF6" s="16"/>
    </row>
    <row r="7" spans="1:32">
      <c r="A7" s="4" t="s">
        <v>19</v>
      </c>
      <c r="B7" s="5">
        <v>4</v>
      </c>
      <c r="C7" s="3">
        <v>1.3213049999999997</v>
      </c>
      <c r="D7" s="3">
        <v>0.47402000000000005</v>
      </c>
      <c r="E7" s="3">
        <f>C7+D7</f>
        <v>1.7953249999999998</v>
      </c>
      <c r="F7" s="3">
        <f>C7/D7</f>
        <v>2.7874456773975771</v>
      </c>
      <c r="G7" s="3"/>
      <c r="H7" s="3"/>
      <c r="M7" s="4" t="s">
        <v>19</v>
      </c>
      <c r="N7" s="8">
        <v>4</v>
      </c>
      <c r="O7" s="2">
        <v>0.57914399999999999</v>
      </c>
      <c r="P7" s="3">
        <v>0.17321500000000004</v>
      </c>
      <c r="Q7" s="3">
        <f>O7+P7</f>
        <v>0.752359</v>
      </c>
      <c r="R7" s="3">
        <f>O7/P7</f>
        <v>3.3434979649568448</v>
      </c>
      <c r="S7" s="26"/>
      <c r="T7" s="27"/>
      <c r="W7" s="4"/>
      <c r="AD7" s="2"/>
      <c r="AE7" s="8"/>
      <c r="AF7" s="8"/>
    </row>
    <row r="8" spans="1:32">
      <c r="A8" s="4" t="s">
        <v>19</v>
      </c>
      <c r="B8" s="5">
        <v>29</v>
      </c>
      <c r="C8" s="3">
        <v>1.1846219999999998</v>
      </c>
      <c r="D8" s="3">
        <v>0.44834569499999999</v>
      </c>
      <c r="E8" s="3">
        <f t="shared" ref="E8:E47" si="0">C8+D8</f>
        <v>1.6329676949999998</v>
      </c>
      <c r="F8" s="3">
        <f t="shared" ref="F8:F47" si="1">C8/D8</f>
        <v>2.642206701683619</v>
      </c>
      <c r="G8" s="28">
        <f>AVERAGE(C7:C9)</f>
        <v>1.351782</v>
      </c>
      <c r="H8" s="28">
        <f>AVERAGE(D7:D9)</f>
        <v>0.48101956499999998</v>
      </c>
      <c r="I8" s="29">
        <f>AVERAGE(E7:E9)</f>
        <v>1.8328015649999998</v>
      </c>
      <c r="J8" s="30">
        <f>AVERAGE(F7:F9)</f>
        <v>2.8017795426613668</v>
      </c>
      <c r="K8" s="30"/>
      <c r="L8" s="30"/>
      <c r="M8" s="4" t="s">
        <v>19</v>
      </c>
      <c r="N8" s="8">
        <v>29</v>
      </c>
      <c r="O8" s="2">
        <v>0.86607600000000007</v>
      </c>
      <c r="P8" s="3">
        <v>0.39671300000000004</v>
      </c>
      <c r="Q8" s="3">
        <f t="shared" ref="Q8:Q47" si="2">O8+P8</f>
        <v>1.2627890000000002</v>
      </c>
      <c r="R8" s="3">
        <f t="shared" ref="R8:R18" si="3">O8/P8</f>
        <v>2.1831298697042949</v>
      </c>
      <c r="S8" s="29">
        <f>AVERAGE(Q7:Q9)</f>
        <v>1.2949237666666666</v>
      </c>
      <c r="T8" s="30">
        <f>AVERAGE(R7:R9)</f>
        <v>2.9326144012390336</v>
      </c>
      <c r="U8" s="28">
        <f>AVERAGE(P7:P9)</f>
        <v>0.33588476666666667</v>
      </c>
      <c r="W8" s="4"/>
      <c r="X8" s="31"/>
      <c r="Y8" s="31"/>
      <c r="Z8" s="31"/>
      <c r="AA8" s="31"/>
      <c r="AB8" s="31"/>
      <c r="AD8" s="31">
        <v>0.42861750000000004</v>
      </c>
      <c r="AE8" s="31">
        <v>0.33687366666666674</v>
      </c>
      <c r="AF8" s="31">
        <f>(1-(AE8/AD8))*100</f>
        <v>21.404593450648491</v>
      </c>
    </row>
    <row r="9" spans="1:32">
      <c r="A9" s="4" t="s">
        <v>19</v>
      </c>
      <c r="B9" s="5">
        <v>34</v>
      </c>
      <c r="C9" s="3">
        <v>1.5494190000000001</v>
      </c>
      <c r="D9" s="3">
        <v>0.52069299999999996</v>
      </c>
      <c r="E9" s="3">
        <f t="shared" si="0"/>
        <v>2.070112</v>
      </c>
      <c r="F9" s="3">
        <f t="shared" si="1"/>
        <v>2.975686248902905</v>
      </c>
      <c r="G9" s="1"/>
      <c r="H9" s="1"/>
      <c r="M9" s="4" t="s">
        <v>19</v>
      </c>
      <c r="N9" s="8">
        <v>34</v>
      </c>
      <c r="O9" s="2">
        <v>1.431897</v>
      </c>
      <c r="P9" s="3">
        <v>0.43772630000000001</v>
      </c>
      <c r="Q9" s="3">
        <f t="shared" si="2"/>
        <v>1.8696233</v>
      </c>
      <c r="R9" s="3">
        <f t="shared" si="3"/>
        <v>3.2712153690559602</v>
      </c>
      <c r="W9" s="4"/>
      <c r="X9" s="31"/>
      <c r="Y9" s="31"/>
      <c r="Z9" s="31"/>
      <c r="AA9" s="31"/>
      <c r="AB9" s="31"/>
      <c r="AD9" s="8"/>
      <c r="AE9" s="8"/>
      <c r="AF9" s="31"/>
    </row>
    <row r="10" spans="1:32">
      <c r="A10" s="4" t="s">
        <v>20</v>
      </c>
      <c r="B10" s="5">
        <v>5</v>
      </c>
      <c r="C10" s="3">
        <v>1.525887</v>
      </c>
      <c r="D10" s="3">
        <v>0.68171400000000015</v>
      </c>
      <c r="E10" s="3">
        <f t="shared" si="0"/>
        <v>2.2076010000000004</v>
      </c>
      <c r="F10" s="3">
        <f t="shared" si="1"/>
        <v>2.2383096137089744</v>
      </c>
      <c r="G10" s="1"/>
      <c r="H10" s="1"/>
      <c r="M10" s="4" t="s">
        <v>20</v>
      </c>
      <c r="N10" s="8">
        <v>5</v>
      </c>
      <c r="O10" s="2">
        <v>1.4936520000000002</v>
      </c>
      <c r="P10" s="3">
        <v>0.41622550000000008</v>
      </c>
      <c r="Q10" s="3">
        <f t="shared" si="2"/>
        <v>1.9098775000000003</v>
      </c>
      <c r="R10" s="3">
        <f t="shared" si="3"/>
        <v>3.5885643719570277</v>
      </c>
      <c r="W10" s="4"/>
      <c r="X10" s="31"/>
      <c r="Y10" s="31"/>
      <c r="Z10" s="31"/>
      <c r="AA10" s="31"/>
      <c r="AB10" s="31"/>
      <c r="AD10" s="8"/>
      <c r="AE10" s="8"/>
      <c r="AF10" s="31"/>
    </row>
    <row r="11" spans="1:32">
      <c r="A11" s="4" t="s">
        <v>20</v>
      </c>
      <c r="B11" s="5">
        <v>6</v>
      </c>
      <c r="C11" s="3">
        <v>1.56033</v>
      </c>
      <c r="D11" s="3">
        <v>0.84116250000000015</v>
      </c>
      <c r="E11" s="3">
        <f t="shared" si="0"/>
        <v>2.4014925000000003</v>
      </c>
      <c r="F11" s="3">
        <f t="shared" si="1"/>
        <v>1.8549685702821983</v>
      </c>
      <c r="G11" s="28">
        <f>AVERAGE(C10:C12)</f>
        <v>1.510518</v>
      </c>
      <c r="H11" s="28">
        <f>AVERAGE(D10:D12)</f>
        <v>0.67383749999999998</v>
      </c>
      <c r="I11" s="29">
        <f>AVERAGE(E10:E12)</f>
        <v>2.1843555000000001</v>
      </c>
      <c r="J11" s="30">
        <f>AVERAGE(F10:F12)</f>
        <v>2.3306198379530176</v>
      </c>
      <c r="K11" s="30"/>
      <c r="L11" s="30"/>
      <c r="M11" s="4" t="s">
        <v>20</v>
      </c>
      <c r="N11" s="8">
        <v>6</v>
      </c>
      <c r="O11" s="2">
        <v>0.4622730000000001</v>
      </c>
      <c r="P11" s="3">
        <v>0.122951</v>
      </c>
      <c r="Q11" s="3">
        <f t="shared" si="2"/>
        <v>0.58522400000000008</v>
      </c>
      <c r="R11" s="3">
        <f t="shared" si="3"/>
        <v>3.7598148856048352</v>
      </c>
      <c r="S11" s="29">
        <f>AVERAGE(Q10:Q12)</f>
        <v>1.4635183333333337</v>
      </c>
      <c r="T11" s="30">
        <f>AVERAGE(R10:R12)</f>
        <v>3.5571540251791602</v>
      </c>
      <c r="U11" s="28">
        <f>AVERAGE(P10:P12)</f>
        <v>0.32587533333333335</v>
      </c>
      <c r="W11" s="4"/>
      <c r="X11" s="31"/>
      <c r="Y11" s="31"/>
      <c r="Z11" s="31"/>
      <c r="AA11" s="31"/>
      <c r="AB11" s="31"/>
      <c r="AD11" s="31">
        <v>0.67383749999999998</v>
      </c>
      <c r="AE11" s="31">
        <v>0.32587533333333335</v>
      </c>
      <c r="AF11" s="32">
        <f>(1-(AE11/AD11))*100</f>
        <v>51.638884251272252</v>
      </c>
    </row>
    <row r="12" spans="1:32">
      <c r="A12" s="4" t="s">
        <v>20</v>
      </c>
      <c r="B12" s="5">
        <v>22</v>
      </c>
      <c r="C12" s="3">
        <v>1.4453370000000003</v>
      </c>
      <c r="D12" s="3">
        <v>0.49863600000000002</v>
      </c>
      <c r="E12" s="3">
        <f t="shared" si="0"/>
        <v>1.9439730000000004</v>
      </c>
      <c r="F12" s="3">
        <f t="shared" si="1"/>
        <v>2.8985813298678802</v>
      </c>
      <c r="G12" s="1"/>
      <c r="H12" s="1"/>
      <c r="M12" s="4" t="s">
        <v>20</v>
      </c>
      <c r="N12" s="8">
        <v>22</v>
      </c>
      <c r="O12" s="2">
        <v>1.4570040000000002</v>
      </c>
      <c r="P12" s="3">
        <v>0.43844949999999999</v>
      </c>
      <c r="Q12" s="3">
        <f t="shared" si="2"/>
        <v>1.8954535000000001</v>
      </c>
      <c r="R12" s="3">
        <f t="shared" si="3"/>
        <v>3.3230828179756169</v>
      </c>
      <c r="W12" s="4"/>
      <c r="X12" s="31"/>
      <c r="Y12" s="31"/>
      <c r="Z12" s="31"/>
      <c r="AA12" s="31"/>
      <c r="AB12" s="31"/>
      <c r="AD12" s="8"/>
      <c r="AE12" s="8"/>
      <c r="AF12" s="31"/>
    </row>
    <row r="13" spans="1:32">
      <c r="A13" s="4" t="s">
        <v>21</v>
      </c>
      <c r="B13" s="5">
        <v>1</v>
      </c>
      <c r="C13" s="3">
        <v>1.5740850000000002</v>
      </c>
      <c r="D13" s="3">
        <v>0.67059550000000012</v>
      </c>
      <c r="E13" s="3">
        <f t="shared" si="0"/>
        <v>2.2446805000000003</v>
      </c>
      <c r="F13" s="3">
        <f t="shared" si="1"/>
        <v>2.3472943078204369</v>
      </c>
      <c r="G13" s="1"/>
      <c r="H13" s="1"/>
      <c r="M13" s="4" t="s">
        <v>21</v>
      </c>
      <c r="N13" s="8">
        <v>1</v>
      </c>
      <c r="O13" s="2">
        <v>1.305237</v>
      </c>
      <c r="P13" s="3">
        <v>0.42730449999999998</v>
      </c>
      <c r="Q13" s="3">
        <f t="shared" si="2"/>
        <v>1.7325415</v>
      </c>
      <c r="R13" s="3">
        <f t="shared" si="3"/>
        <v>3.0545828560195365</v>
      </c>
      <c r="W13" s="4"/>
      <c r="X13" s="31"/>
      <c r="Y13" s="31"/>
      <c r="Z13" s="31"/>
      <c r="AA13" s="31"/>
      <c r="AB13" s="31"/>
      <c r="AD13" s="8"/>
      <c r="AE13" s="8"/>
      <c r="AF13" s="31"/>
    </row>
    <row r="14" spans="1:32">
      <c r="A14" s="4" t="s">
        <v>21</v>
      </c>
      <c r="B14" s="5">
        <v>13</v>
      </c>
      <c r="C14" s="3">
        <v>1.8482580000000002</v>
      </c>
      <c r="D14" s="3">
        <v>0.8450669999999999</v>
      </c>
      <c r="E14" s="3">
        <f t="shared" si="0"/>
        <v>2.6933250000000002</v>
      </c>
      <c r="F14" s="3">
        <f t="shared" si="1"/>
        <v>2.1871141578123394</v>
      </c>
      <c r="G14" s="28">
        <f>AVERAGE(C13:C15)</f>
        <v>1.6077200000000003</v>
      </c>
      <c r="H14" s="28">
        <f>AVERAGE(D13:D15)</f>
        <v>0.67688116666666664</v>
      </c>
      <c r="I14" s="29">
        <f>AVERAGE(E13:E15)</f>
        <v>2.284601166666667</v>
      </c>
      <c r="J14" s="30">
        <f>AVERAGE(F13:F15)</f>
        <v>2.4181806099254359</v>
      </c>
      <c r="K14" s="30"/>
      <c r="L14" s="30"/>
      <c r="M14" s="4" t="s">
        <v>21</v>
      </c>
      <c r="N14" s="8">
        <v>13</v>
      </c>
      <c r="O14" s="2">
        <v>1.484928</v>
      </c>
      <c r="P14" s="3">
        <v>0.5421959999999999</v>
      </c>
      <c r="Q14" s="3">
        <f t="shared" si="2"/>
        <v>2.0271239999999997</v>
      </c>
      <c r="R14" s="3">
        <f t="shared" si="3"/>
        <v>2.7387291680499311</v>
      </c>
      <c r="S14" s="29">
        <f>AVERAGE(Q13:Q15)</f>
        <v>1.6039118333333331</v>
      </c>
      <c r="T14" s="30">
        <f>AVERAGE(R13:R15)</f>
        <v>3.1842730316652932</v>
      </c>
      <c r="U14" s="28">
        <f>AVERAGE(P13:P15)</f>
        <v>0.39684883333333332</v>
      </c>
      <c r="W14" s="4"/>
      <c r="X14" s="31"/>
      <c r="Y14" s="31"/>
      <c r="Z14" s="31"/>
      <c r="AA14" s="31"/>
      <c r="AB14" s="31"/>
      <c r="AD14" s="31">
        <v>0.57592416666666668</v>
      </c>
      <c r="AE14" s="31">
        <v>0.49780583333333328</v>
      </c>
      <c r="AF14" s="31">
        <f>(1-(AE14/AD14))*100</f>
        <v>13.563996417352408</v>
      </c>
    </row>
    <row r="15" spans="1:32">
      <c r="A15" s="4" t="s">
        <v>21</v>
      </c>
      <c r="B15" s="5">
        <v>39</v>
      </c>
      <c r="C15" s="3">
        <v>1.400817</v>
      </c>
      <c r="D15" s="3">
        <v>0.51498100000000002</v>
      </c>
      <c r="E15" s="3">
        <f t="shared" si="0"/>
        <v>1.9157980000000001</v>
      </c>
      <c r="F15" s="3">
        <f t="shared" si="1"/>
        <v>2.7201333641435315</v>
      </c>
      <c r="G15" s="1"/>
      <c r="H15" s="1"/>
      <c r="M15" s="4" t="s">
        <v>21</v>
      </c>
      <c r="N15" s="8">
        <v>39</v>
      </c>
      <c r="O15" s="2">
        <v>0.83102399999999998</v>
      </c>
      <c r="P15" s="3">
        <v>0.22104600000000008</v>
      </c>
      <c r="Q15" s="3">
        <f t="shared" si="2"/>
        <v>1.0520700000000001</v>
      </c>
      <c r="R15" s="3">
        <f t="shared" si="3"/>
        <v>3.759507070926412</v>
      </c>
      <c r="W15" s="4"/>
      <c r="X15" s="31"/>
      <c r="Y15" s="31"/>
      <c r="Z15" s="31"/>
      <c r="AA15" s="31"/>
      <c r="AB15" s="31"/>
      <c r="AD15" s="8"/>
      <c r="AE15" s="8"/>
      <c r="AF15" s="31"/>
    </row>
    <row r="16" spans="1:32">
      <c r="A16" s="4" t="s">
        <v>22</v>
      </c>
      <c r="B16" s="5">
        <v>36</v>
      </c>
      <c r="C16" s="3">
        <v>1.5451140000000001</v>
      </c>
      <c r="D16" s="3">
        <v>0.69625974999999996</v>
      </c>
      <c r="E16" s="3">
        <f t="shared" si="0"/>
        <v>2.2413737500000002</v>
      </c>
      <c r="F16" s="3">
        <f t="shared" si="1"/>
        <v>2.2191631786843922</v>
      </c>
      <c r="G16" s="1"/>
      <c r="H16" s="1"/>
      <c r="M16" s="4" t="s">
        <v>22</v>
      </c>
      <c r="N16" s="8">
        <v>36</v>
      </c>
      <c r="O16" s="2">
        <v>1.7575769999999997</v>
      </c>
      <c r="P16" s="3">
        <v>0.63830500000000001</v>
      </c>
      <c r="Q16" s="3">
        <f t="shared" si="2"/>
        <v>2.3958819999999998</v>
      </c>
      <c r="R16" s="3">
        <f t="shared" si="3"/>
        <v>2.7535065525101632</v>
      </c>
      <c r="W16" s="4"/>
      <c r="X16" s="31"/>
      <c r="Y16" s="31"/>
      <c r="Z16" s="31"/>
      <c r="AA16" s="31"/>
      <c r="AB16" s="31"/>
      <c r="AD16" s="8"/>
      <c r="AE16" s="8"/>
      <c r="AF16" s="31"/>
    </row>
    <row r="17" spans="1:32">
      <c r="A17" s="4" t="s">
        <v>22</v>
      </c>
      <c r="B17" s="5">
        <v>37</v>
      </c>
      <c r="C17" s="3">
        <v>1.6567782</v>
      </c>
      <c r="D17" s="3">
        <v>0.71565900000000005</v>
      </c>
      <c r="E17" s="3">
        <f t="shared" si="0"/>
        <v>2.3724372000000002</v>
      </c>
      <c r="F17" s="3">
        <f t="shared" si="1"/>
        <v>2.3150385868129932</v>
      </c>
      <c r="G17" s="28">
        <f>AVERAGE(C16:C18)</f>
        <v>1.6356914</v>
      </c>
      <c r="H17" s="28">
        <f>AVERAGE(D16:D18)</f>
        <v>0.68974419999999992</v>
      </c>
      <c r="I17" s="29">
        <f>AVERAGE(E16:E18)</f>
        <v>2.3254356</v>
      </c>
      <c r="J17" s="30">
        <f>AVERAGE(F16:F18)</f>
        <v>2.3761229733994313</v>
      </c>
      <c r="K17" s="30"/>
      <c r="L17" s="30"/>
      <c r="M17" s="4" t="s">
        <v>22</v>
      </c>
      <c r="N17" s="8">
        <v>37</v>
      </c>
      <c r="O17" s="2">
        <v>1.8075840000000003</v>
      </c>
      <c r="P17" s="3">
        <v>0.68681000000000003</v>
      </c>
      <c r="Q17" s="3">
        <f t="shared" si="2"/>
        <v>2.4943940000000002</v>
      </c>
      <c r="R17" s="3">
        <f t="shared" si="3"/>
        <v>2.6318545158049536</v>
      </c>
      <c r="S17" s="29">
        <f>AVERAGE(Q16:Q18)</f>
        <v>2.231715166666667</v>
      </c>
      <c r="T17" s="30">
        <f>AVERAGE(R16:R18)</f>
        <v>2.8160788813884197</v>
      </c>
      <c r="U17" s="28">
        <f>AVERAGE(P16:P18)</f>
        <v>0.58978316666666675</v>
      </c>
      <c r="W17" s="4"/>
      <c r="X17" s="31"/>
      <c r="Y17" s="31"/>
      <c r="Z17" s="31"/>
      <c r="AA17" s="31"/>
      <c r="AB17" s="31"/>
      <c r="AD17" s="31">
        <v>0.60749699999999995</v>
      </c>
      <c r="AE17" s="31">
        <v>0.63275116666666675</v>
      </c>
      <c r="AF17" s="32">
        <f>(1-(AE17/AD17))*100</f>
        <v>-4.1570850006941162</v>
      </c>
    </row>
    <row r="18" spans="1:32">
      <c r="A18" s="4" t="s">
        <v>22</v>
      </c>
      <c r="B18" s="5">
        <v>38</v>
      </c>
      <c r="C18" s="3">
        <v>1.7051820000000002</v>
      </c>
      <c r="D18" s="3">
        <v>0.65731384999999998</v>
      </c>
      <c r="E18" s="3">
        <f t="shared" si="0"/>
        <v>2.3624958500000002</v>
      </c>
      <c r="F18" s="3">
        <f t="shared" si="1"/>
        <v>2.5941671547009091</v>
      </c>
      <c r="G18" s="3"/>
      <c r="H18" s="3"/>
      <c r="M18" s="4" t="s">
        <v>22</v>
      </c>
      <c r="N18" s="8">
        <v>38</v>
      </c>
      <c r="O18" s="2">
        <v>1.360635</v>
      </c>
      <c r="P18" s="3">
        <v>0.44423449999999998</v>
      </c>
      <c r="Q18" s="3">
        <f t="shared" si="2"/>
        <v>1.8048695000000001</v>
      </c>
      <c r="R18" s="3">
        <f t="shared" si="3"/>
        <v>3.0628755758501423</v>
      </c>
      <c r="W18" s="4"/>
      <c r="X18" s="31"/>
      <c r="Y18" s="31"/>
      <c r="Z18" s="31"/>
      <c r="AA18" s="31"/>
      <c r="AB18" s="31"/>
      <c r="AD18" s="2"/>
      <c r="AE18" s="8"/>
      <c r="AF18" s="31"/>
    </row>
    <row r="19" spans="1:32" s="39" customFormat="1">
      <c r="A19" s="33"/>
      <c r="B19" s="34"/>
      <c r="C19" s="35"/>
      <c r="D19" s="35"/>
      <c r="E19" s="35"/>
      <c r="F19" s="35"/>
      <c r="G19" s="35"/>
      <c r="H19" s="35"/>
      <c r="I19" s="6"/>
      <c r="J19" s="36"/>
      <c r="K19" s="7"/>
      <c r="L19" s="7"/>
      <c r="M19" s="33"/>
      <c r="N19" s="37"/>
      <c r="O19" s="38"/>
      <c r="P19" s="35"/>
      <c r="Q19" s="35"/>
      <c r="R19" s="35"/>
      <c r="S19" s="6"/>
      <c r="T19" s="36"/>
      <c r="W19" s="4"/>
      <c r="X19" s="31"/>
      <c r="Y19" s="31"/>
      <c r="Z19" s="31"/>
      <c r="AA19" s="31"/>
      <c r="AB19" s="31"/>
      <c r="AC19" s="1"/>
      <c r="AD19" s="38"/>
      <c r="AE19" s="37"/>
      <c r="AF19" s="40"/>
    </row>
    <row r="20" spans="1:32">
      <c r="A20" s="4" t="s">
        <v>23</v>
      </c>
      <c r="B20" s="5">
        <v>8</v>
      </c>
      <c r="C20" s="3">
        <v>1.505118</v>
      </c>
      <c r="D20" s="3">
        <v>0.63343600000000011</v>
      </c>
      <c r="E20" s="3">
        <f t="shared" si="0"/>
        <v>2.1385540000000001</v>
      </c>
      <c r="F20" s="3">
        <f t="shared" si="1"/>
        <v>2.3761169242038656</v>
      </c>
      <c r="G20" s="3"/>
      <c r="H20" s="3"/>
      <c r="M20" s="4" t="s">
        <v>23</v>
      </c>
      <c r="N20" s="8">
        <v>8</v>
      </c>
      <c r="O20" s="2">
        <v>1.3656750000000002</v>
      </c>
      <c r="P20" s="3">
        <v>0.394154</v>
      </c>
      <c r="Q20" s="3">
        <f t="shared" si="2"/>
        <v>1.7598290000000003</v>
      </c>
      <c r="R20" s="3">
        <f>O20/P20</f>
        <v>3.4648259309812919</v>
      </c>
      <c r="W20" s="4"/>
      <c r="X20" s="31"/>
      <c r="Y20" s="31"/>
      <c r="Z20" s="31"/>
      <c r="AA20" s="31"/>
      <c r="AB20" s="31"/>
      <c r="AD20" s="2"/>
      <c r="AE20" s="8"/>
      <c r="AF20" s="31"/>
    </row>
    <row r="21" spans="1:32">
      <c r="A21" s="4" t="s">
        <v>23</v>
      </c>
      <c r="B21" s="5">
        <v>11</v>
      </c>
      <c r="C21" s="3">
        <v>1.2851879999999998</v>
      </c>
      <c r="D21" s="3">
        <v>0.40506950000000019</v>
      </c>
      <c r="E21" s="3">
        <f t="shared" si="0"/>
        <v>1.6902575</v>
      </c>
      <c r="F21" s="3">
        <f t="shared" si="1"/>
        <v>3.1727592425497333</v>
      </c>
      <c r="G21" s="28">
        <f>AVERAGE(C20:C22)</f>
        <v>1.4687589999999997</v>
      </c>
      <c r="H21" s="28">
        <f>AVERAGE(D20:D22)</f>
        <v>0.50538283333333345</v>
      </c>
      <c r="I21" s="29">
        <f>AVERAGE(E20:E22)</f>
        <v>1.9741418333333334</v>
      </c>
      <c r="J21" s="30">
        <f>AVERAGE(F20:F22)</f>
        <v>2.977365144341896</v>
      </c>
      <c r="K21" s="30"/>
      <c r="L21" s="30"/>
      <c r="M21" s="4" t="s">
        <v>23</v>
      </c>
      <c r="N21" s="8">
        <v>11</v>
      </c>
      <c r="O21" s="2">
        <v>1.4382630000000001</v>
      </c>
      <c r="P21" s="3">
        <v>0.39381149999999998</v>
      </c>
      <c r="Q21" s="3">
        <f t="shared" si="2"/>
        <v>1.8320745000000001</v>
      </c>
      <c r="R21" s="3">
        <f t="shared" ref="R21:R31" si="4">O21/P21</f>
        <v>3.6521609958063697</v>
      </c>
      <c r="S21" s="29">
        <f>AVERAGE(Q20:Q22)</f>
        <v>1.6744043333333334</v>
      </c>
      <c r="T21" s="30">
        <f>AVERAGE(R20:R22)</f>
        <v>3.5558311541845171</v>
      </c>
      <c r="U21" s="28">
        <f>AVERAGE(P20:P22)</f>
        <v>0.3675013333333334</v>
      </c>
      <c r="W21" s="4"/>
      <c r="X21" s="31"/>
      <c r="Y21" s="31"/>
      <c r="Z21" s="31"/>
      <c r="AA21" s="31"/>
      <c r="AB21" s="31"/>
      <c r="AD21" s="31">
        <v>0.45101466666666679</v>
      </c>
      <c r="AE21" s="31">
        <v>0.42186950000000006</v>
      </c>
      <c r="AF21" s="31">
        <f>(1-(AE21/AD21))*100</f>
        <v>6.4621327909513804</v>
      </c>
    </row>
    <row r="22" spans="1:32">
      <c r="A22" s="4" t="s">
        <v>23</v>
      </c>
      <c r="B22" s="41">
        <v>18</v>
      </c>
      <c r="C22" s="3">
        <v>1.615971</v>
      </c>
      <c r="D22" s="3">
        <v>0.47764300000000015</v>
      </c>
      <c r="E22" s="3">
        <f t="shared" si="0"/>
        <v>2.0936140000000001</v>
      </c>
      <c r="F22" s="3">
        <f t="shared" si="1"/>
        <v>3.3832192662720892</v>
      </c>
      <c r="G22" s="1"/>
      <c r="H22" s="1"/>
      <c r="M22" s="4" t="s">
        <v>23</v>
      </c>
      <c r="N22" s="42">
        <v>18</v>
      </c>
      <c r="O22" s="43">
        <v>1.116771</v>
      </c>
      <c r="P22" s="27">
        <v>0.31453850000000011</v>
      </c>
      <c r="Q22" s="3">
        <f t="shared" si="2"/>
        <v>1.4313095</v>
      </c>
      <c r="R22" s="3">
        <f t="shared" si="4"/>
        <v>3.5505065357658907</v>
      </c>
      <c r="W22" s="4"/>
      <c r="X22" s="31"/>
      <c r="Y22" s="31"/>
      <c r="Z22" s="31"/>
      <c r="AA22" s="31"/>
      <c r="AB22" s="31"/>
      <c r="AD22" s="8"/>
      <c r="AE22" s="8"/>
      <c r="AF22" s="31"/>
    </row>
    <row r="23" spans="1:32">
      <c r="A23" s="4" t="s">
        <v>24</v>
      </c>
      <c r="B23" s="5">
        <v>3</v>
      </c>
      <c r="C23" s="3">
        <v>1.568511</v>
      </c>
      <c r="D23" s="3">
        <v>0.73621800000000004</v>
      </c>
      <c r="E23" s="3">
        <f t="shared" si="0"/>
        <v>2.304729</v>
      </c>
      <c r="F23" s="3">
        <f t="shared" si="1"/>
        <v>2.1304980318329623</v>
      </c>
      <c r="G23" s="1"/>
      <c r="H23" s="1"/>
      <c r="M23" s="4" t="s">
        <v>24</v>
      </c>
      <c r="N23" s="8">
        <v>3</v>
      </c>
      <c r="O23" s="2">
        <v>1.2315600000000002</v>
      </c>
      <c r="P23" s="3">
        <v>0.3940665000000001</v>
      </c>
      <c r="Q23" s="3">
        <f t="shared" si="2"/>
        <v>1.6256265000000003</v>
      </c>
      <c r="R23" s="3">
        <f t="shared" si="4"/>
        <v>3.1252593153693602</v>
      </c>
      <c r="W23" s="4"/>
      <c r="X23" s="31"/>
      <c r="Y23" s="31"/>
      <c r="Z23" s="31"/>
      <c r="AA23" s="31"/>
      <c r="AB23" s="31"/>
      <c r="AD23" s="8"/>
      <c r="AE23" s="8"/>
      <c r="AF23" s="31"/>
    </row>
    <row r="24" spans="1:32">
      <c r="A24" s="4" t="s">
        <v>24</v>
      </c>
      <c r="B24" s="5">
        <v>23</v>
      </c>
      <c r="C24" s="3">
        <v>1.4442600000000001</v>
      </c>
      <c r="D24" s="3">
        <v>0.5352039999999999</v>
      </c>
      <c r="E24" s="3">
        <f t="shared" si="0"/>
        <v>1.9794640000000001</v>
      </c>
      <c r="F24" s="3">
        <f t="shared" si="1"/>
        <v>2.6985224325677692</v>
      </c>
      <c r="G24" s="28">
        <f>AVERAGE(C23:C25)</f>
        <v>1.5318880000000001</v>
      </c>
      <c r="H24" s="28">
        <f>AVERAGE(D23:D25)</f>
        <v>0.69156833333333323</v>
      </c>
      <c r="I24" s="29">
        <f>AVERAGE(E23:E25)</f>
        <v>2.2234563333333335</v>
      </c>
      <c r="J24" s="30">
        <f>AVERAGE(F23:F25)</f>
        <v>2.2665167177301204</v>
      </c>
      <c r="K24" s="30"/>
      <c r="L24" s="30"/>
      <c r="M24" s="4" t="s">
        <v>24</v>
      </c>
      <c r="N24" s="8">
        <v>23</v>
      </c>
      <c r="O24" s="2">
        <v>1.4508509999999999</v>
      </c>
      <c r="P24" s="3">
        <v>0.54703400000000002</v>
      </c>
      <c r="Q24" s="3">
        <f t="shared" si="2"/>
        <v>1.9978849999999999</v>
      </c>
      <c r="R24" s="3">
        <f t="shared" si="4"/>
        <v>2.6522135735621548</v>
      </c>
      <c r="S24" s="29">
        <f>AVERAGE(Q23:Q25)</f>
        <v>1.9295765000000002</v>
      </c>
      <c r="T24" s="30">
        <f>AVERAGE(R23:R25)</f>
        <v>2.9321413648936994</v>
      </c>
      <c r="U24" s="28">
        <f>AVERAGE(P23:P25)</f>
        <v>0.49328416666666675</v>
      </c>
      <c r="W24" s="4"/>
      <c r="X24" s="31"/>
      <c r="Y24" s="31"/>
      <c r="Z24" s="31"/>
      <c r="AA24" s="31"/>
      <c r="AB24" s="31"/>
      <c r="AD24" s="31">
        <v>0.52661750000000007</v>
      </c>
      <c r="AE24" s="31">
        <v>0.63989149999999995</v>
      </c>
      <c r="AF24" s="32">
        <f>(1-(AE24/AD24))*100</f>
        <v>-21.50972954753685</v>
      </c>
    </row>
    <row r="25" spans="1:32">
      <c r="A25" s="4" t="s">
        <v>24</v>
      </c>
      <c r="B25" s="5">
        <v>26</v>
      </c>
      <c r="C25" s="3">
        <v>1.5828930000000003</v>
      </c>
      <c r="D25" s="3">
        <v>0.80328299999999986</v>
      </c>
      <c r="E25" s="3">
        <f t="shared" si="0"/>
        <v>2.3861760000000003</v>
      </c>
      <c r="F25" s="3">
        <f t="shared" si="1"/>
        <v>1.9705296887896304</v>
      </c>
      <c r="G25" s="1"/>
      <c r="H25" s="1"/>
      <c r="M25" s="4" t="s">
        <v>24</v>
      </c>
      <c r="N25" s="8">
        <v>26</v>
      </c>
      <c r="O25" s="2">
        <v>1.626466</v>
      </c>
      <c r="P25" s="3">
        <v>0.53875200000000001</v>
      </c>
      <c r="Q25" s="3">
        <f t="shared" si="2"/>
        <v>2.1652179999999999</v>
      </c>
      <c r="R25" s="3">
        <f t="shared" si="4"/>
        <v>3.018951205749584</v>
      </c>
      <c r="W25" s="4"/>
      <c r="X25" s="31"/>
      <c r="Y25" s="31"/>
      <c r="Z25" s="31"/>
      <c r="AA25" s="31"/>
      <c r="AB25" s="31"/>
      <c r="AD25" s="8"/>
      <c r="AE25" s="8"/>
      <c r="AF25" s="31"/>
    </row>
    <row r="26" spans="1:32">
      <c r="A26" s="4" t="s">
        <v>25</v>
      </c>
      <c r="B26" s="5">
        <v>21</v>
      </c>
      <c r="C26" s="3">
        <v>1.7995920000000001</v>
      </c>
      <c r="D26" s="3">
        <v>0.67659049999999998</v>
      </c>
      <c r="E26" s="27">
        <f t="shared" si="0"/>
        <v>2.4761825000000002</v>
      </c>
      <c r="F26" s="3">
        <f t="shared" si="1"/>
        <v>2.6597949572156279</v>
      </c>
      <c r="G26" s="1"/>
      <c r="H26" s="1"/>
      <c r="M26" s="4" t="s">
        <v>25</v>
      </c>
      <c r="N26" s="8">
        <v>21</v>
      </c>
      <c r="O26" s="2">
        <v>1.1339699999999999</v>
      </c>
      <c r="P26" s="3">
        <v>0.29178200000000015</v>
      </c>
      <c r="Q26" s="27">
        <f t="shared" si="2"/>
        <v>1.4257520000000001</v>
      </c>
      <c r="R26" s="3">
        <f t="shared" si="4"/>
        <v>3.8863603649299798</v>
      </c>
      <c r="W26" s="4"/>
      <c r="X26" s="31"/>
      <c r="Y26" s="31"/>
      <c r="Z26" s="31"/>
      <c r="AA26" s="31"/>
      <c r="AB26" s="31"/>
      <c r="AD26" s="8"/>
      <c r="AE26" s="8"/>
      <c r="AF26" s="31"/>
    </row>
    <row r="27" spans="1:32">
      <c r="A27" s="4" t="s">
        <v>25</v>
      </c>
      <c r="B27" s="5">
        <v>24</v>
      </c>
      <c r="C27" s="3">
        <v>1.6505010000000002</v>
      </c>
      <c r="D27" s="3">
        <v>0.50661899999999993</v>
      </c>
      <c r="E27" s="27">
        <f t="shared" si="0"/>
        <v>2.1571199999999999</v>
      </c>
      <c r="F27" s="3">
        <f t="shared" si="1"/>
        <v>3.2578742605389857</v>
      </c>
      <c r="G27" s="28">
        <f>AVERAGE(C26:C28)</f>
        <v>1.7592270000000001</v>
      </c>
      <c r="H27" s="28">
        <f>AVERAGE(D26:D28)</f>
        <v>0.63989149999999995</v>
      </c>
      <c r="I27" s="29">
        <f>AVERAGE(E26:E28)</f>
        <v>2.3991185000000002</v>
      </c>
      <c r="J27" s="30">
        <f>AVERAGE(F26:F28)</f>
        <v>2.7997457496073141</v>
      </c>
      <c r="K27" s="30"/>
      <c r="L27" s="30"/>
      <c r="M27" s="4" t="s">
        <v>25</v>
      </c>
      <c r="N27" s="8">
        <v>24</v>
      </c>
      <c r="O27" s="2">
        <v>1.8150060000000001</v>
      </c>
      <c r="P27" s="3">
        <v>0.7345075000000002</v>
      </c>
      <c r="Q27" s="27">
        <f t="shared" si="2"/>
        <v>2.5495135000000002</v>
      </c>
      <c r="R27" s="3">
        <f t="shared" si="4"/>
        <v>2.4710516910991371</v>
      </c>
      <c r="S27" s="29">
        <f>AVERAGE(Q26:Q28)</f>
        <v>2.0080711666666669</v>
      </c>
      <c r="T27" s="30">
        <f>AVERAGE(R26:R28)</f>
        <v>3.2586445525065595</v>
      </c>
      <c r="U27" s="28">
        <f>AVERAGE(P26:P28)</f>
        <v>0.49666916666666677</v>
      </c>
      <c r="W27" s="4"/>
      <c r="X27" s="31"/>
      <c r="Y27" s="31"/>
      <c r="Z27" s="31"/>
      <c r="AA27" s="31"/>
      <c r="AB27" s="31"/>
      <c r="AD27" s="31">
        <v>0.69156833333333323</v>
      </c>
      <c r="AE27" s="31">
        <v>0.49666916666666677</v>
      </c>
      <c r="AF27" s="31">
        <f>(1-(AE27/AD27))*100</f>
        <v>28.182199397022679</v>
      </c>
    </row>
    <row r="28" spans="1:32">
      <c r="A28" s="4" t="s">
        <v>25</v>
      </c>
      <c r="B28" s="5">
        <v>30</v>
      </c>
      <c r="C28" s="3">
        <v>1.8275880000000002</v>
      </c>
      <c r="D28" s="3">
        <v>0.73646500000000015</v>
      </c>
      <c r="E28" s="27">
        <f t="shared" si="0"/>
        <v>2.5640530000000004</v>
      </c>
      <c r="F28" s="3">
        <f t="shared" si="1"/>
        <v>2.481568031067328</v>
      </c>
      <c r="G28" s="1"/>
      <c r="H28" s="1"/>
      <c r="M28" s="4" t="s">
        <v>25</v>
      </c>
      <c r="N28" s="8">
        <v>30</v>
      </c>
      <c r="O28" s="2">
        <v>1.5852299999999999</v>
      </c>
      <c r="P28" s="3">
        <v>0.46371799999999996</v>
      </c>
      <c r="Q28" s="27">
        <f t="shared" si="2"/>
        <v>2.0489479999999998</v>
      </c>
      <c r="R28" s="3">
        <f t="shared" si="4"/>
        <v>3.4185216014905611</v>
      </c>
      <c r="W28" s="4"/>
      <c r="X28" s="31"/>
      <c r="Y28" s="31"/>
      <c r="Z28" s="31"/>
      <c r="AA28" s="31"/>
      <c r="AB28" s="31"/>
      <c r="AD28" s="8"/>
      <c r="AE28" s="8"/>
      <c r="AF28" s="31"/>
    </row>
    <row r="29" spans="1:32">
      <c r="A29" s="4" t="s">
        <v>26</v>
      </c>
      <c r="B29" s="5">
        <v>2</v>
      </c>
      <c r="C29" s="3">
        <v>1.4971980000000003</v>
      </c>
      <c r="D29" s="3">
        <v>0.57934450000000004</v>
      </c>
      <c r="E29" s="27">
        <f t="shared" si="0"/>
        <v>2.0765425000000004</v>
      </c>
      <c r="F29" s="3">
        <f t="shared" si="1"/>
        <v>2.5842965627532499</v>
      </c>
      <c r="G29" s="1"/>
      <c r="H29" s="1"/>
      <c r="M29" s="4" t="s">
        <v>26</v>
      </c>
      <c r="N29" s="8">
        <v>2</v>
      </c>
      <c r="O29" s="2">
        <v>1.0629120000000001</v>
      </c>
      <c r="P29" s="3">
        <v>0.28937050000000003</v>
      </c>
      <c r="Q29" s="27">
        <f t="shared" si="2"/>
        <v>1.3522825000000001</v>
      </c>
      <c r="R29" s="3">
        <f t="shared" si="4"/>
        <v>3.6731871424350442</v>
      </c>
      <c r="W29" s="4"/>
      <c r="X29" s="31"/>
      <c r="Y29" s="31"/>
      <c r="Z29" s="31"/>
      <c r="AA29" s="31"/>
      <c r="AB29" s="31"/>
      <c r="AD29" s="8"/>
      <c r="AE29" s="8"/>
      <c r="AF29" s="31"/>
    </row>
    <row r="30" spans="1:32">
      <c r="A30" s="4" t="s">
        <v>26</v>
      </c>
      <c r="B30" s="5">
        <v>25</v>
      </c>
      <c r="C30" s="3">
        <v>1.5770670000000002</v>
      </c>
      <c r="D30" s="3">
        <v>0.79007600000000011</v>
      </c>
      <c r="E30" s="27">
        <f t="shared" si="0"/>
        <v>2.3671430000000004</v>
      </c>
      <c r="F30" s="3">
        <f t="shared" si="1"/>
        <v>1.9960953123496981</v>
      </c>
      <c r="G30" s="28">
        <f>AVERAGE(C29:C31)</f>
        <v>1.6597680000000004</v>
      </c>
      <c r="H30" s="28">
        <f>AVERAGE(D29:D31)</f>
        <v>0.74692500000000006</v>
      </c>
      <c r="I30" s="29">
        <f>AVERAGE(E29:E31)</f>
        <v>2.4066930000000006</v>
      </c>
      <c r="J30" s="30">
        <f>AVERAGE(F29:F31)</f>
        <v>2.2555626793818866</v>
      </c>
      <c r="K30" s="30"/>
      <c r="L30" s="30"/>
      <c r="M30" s="4" t="s">
        <v>26</v>
      </c>
      <c r="N30" s="8">
        <v>25</v>
      </c>
      <c r="O30" s="2">
        <v>1.4777790000000002</v>
      </c>
      <c r="P30" s="3">
        <v>0.40561100000000005</v>
      </c>
      <c r="Q30" s="27">
        <f t="shared" si="2"/>
        <v>1.8833900000000003</v>
      </c>
      <c r="R30" s="3">
        <f t="shared" si="4"/>
        <v>3.6433405405671935</v>
      </c>
      <c r="S30" s="29">
        <f>AVERAGE(Q29:Q31)</f>
        <v>1.7438796666666672</v>
      </c>
      <c r="T30" s="30">
        <f>AVERAGE(R29:R31)</f>
        <v>3.3712694274021437</v>
      </c>
      <c r="U30" s="28">
        <f>AVERAGE(P29:P31)</f>
        <v>0.40687066666666666</v>
      </c>
      <c r="W30" s="4"/>
      <c r="X30" s="31"/>
      <c r="Y30" s="31"/>
      <c r="Z30" s="31"/>
      <c r="AA30" s="31"/>
      <c r="AB30" s="31"/>
      <c r="AD30" s="31">
        <v>0.63168366666666664</v>
      </c>
      <c r="AE30" s="31">
        <v>0.52211200000000002</v>
      </c>
      <c r="AF30" s="31">
        <f>(1-(AE30/AD30))*100</f>
        <v>17.345971163836747</v>
      </c>
    </row>
    <row r="31" spans="1:32">
      <c r="A31" s="4" t="s">
        <v>26</v>
      </c>
      <c r="B31" s="5">
        <v>35</v>
      </c>
      <c r="C31" s="3">
        <v>1.9050390000000004</v>
      </c>
      <c r="D31" s="3">
        <v>0.87135450000000014</v>
      </c>
      <c r="E31" s="27">
        <f t="shared" si="0"/>
        <v>2.7763935000000006</v>
      </c>
      <c r="F31" s="3">
        <f t="shared" si="1"/>
        <v>2.1862961630427113</v>
      </c>
      <c r="G31" s="3"/>
      <c r="H31" s="3"/>
      <c r="M31" s="4" t="s">
        <v>26</v>
      </c>
      <c r="N31" s="8">
        <v>35</v>
      </c>
      <c r="O31" s="2">
        <v>1.4703360000000001</v>
      </c>
      <c r="P31" s="3">
        <v>0.5256305</v>
      </c>
      <c r="Q31" s="27">
        <f t="shared" si="2"/>
        <v>1.9959665000000002</v>
      </c>
      <c r="R31" s="3">
        <f t="shared" si="4"/>
        <v>2.797280599204194</v>
      </c>
      <c r="W31" s="4"/>
      <c r="X31" s="31"/>
      <c r="Y31" s="31"/>
      <c r="Z31" s="31"/>
      <c r="AA31" s="31"/>
      <c r="AB31" s="31"/>
      <c r="AD31" s="2"/>
      <c r="AE31" s="8"/>
      <c r="AF31" s="31"/>
    </row>
    <row r="32" spans="1:32" s="39" customFormat="1">
      <c r="F32" s="34"/>
      <c r="I32" s="6"/>
      <c r="J32" s="36"/>
      <c r="K32" s="7"/>
      <c r="L32" s="7"/>
      <c r="N32" s="37"/>
      <c r="O32" s="38"/>
      <c r="P32" s="35"/>
      <c r="Q32" s="35"/>
      <c r="R32" s="35"/>
      <c r="S32" s="6"/>
      <c r="T32" s="36"/>
      <c r="W32" s="5"/>
      <c r="X32" s="31"/>
      <c r="Y32" s="31"/>
      <c r="Z32" s="31"/>
      <c r="AA32" s="31"/>
      <c r="AB32" s="31"/>
      <c r="AC32" s="1"/>
      <c r="AD32" s="37"/>
      <c r="AE32" s="37"/>
      <c r="AF32" s="40"/>
    </row>
    <row r="33" spans="1:32">
      <c r="A33" s="4" t="s">
        <v>27</v>
      </c>
      <c r="B33" s="5">
        <v>7</v>
      </c>
      <c r="C33" s="3">
        <v>1.5751740000000003</v>
      </c>
      <c r="D33" s="3">
        <v>0.89365574999999997</v>
      </c>
      <c r="E33" s="27">
        <f t="shared" si="0"/>
        <v>2.4688297500000003</v>
      </c>
      <c r="F33" s="3">
        <f t="shared" si="1"/>
        <v>1.76261832366658</v>
      </c>
      <c r="G33" s="3"/>
      <c r="H33" s="3"/>
      <c r="M33" s="4" t="s">
        <v>27</v>
      </c>
      <c r="N33" s="8">
        <v>7</v>
      </c>
      <c r="O33" s="2">
        <v>1.5427830000000005</v>
      </c>
      <c r="P33" s="3">
        <v>0.45628299999999999</v>
      </c>
      <c r="Q33" s="27">
        <f t="shared" si="2"/>
        <v>1.9990660000000005</v>
      </c>
      <c r="R33" s="3">
        <f>O33/P33</f>
        <v>3.3811976339245611</v>
      </c>
      <c r="W33" s="4"/>
      <c r="X33" s="31"/>
      <c r="Y33" s="31"/>
      <c r="Z33" s="31"/>
      <c r="AA33" s="31"/>
      <c r="AB33" s="31"/>
      <c r="AD33" s="2"/>
      <c r="AE33" s="8"/>
      <c r="AF33" s="31"/>
    </row>
    <row r="34" spans="1:32">
      <c r="A34" s="4" t="s">
        <v>27</v>
      </c>
      <c r="B34" s="5">
        <v>14</v>
      </c>
      <c r="C34" s="3">
        <v>1.5849509999999998</v>
      </c>
      <c r="D34" s="3">
        <v>0.80661035000000003</v>
      </c>
      <c r="E34" s="27">
        <f t="shared" si="0"/>
        <v>2.3915613499999999</v>
      </c>
      <c r="F34" s="3">
        <f t="shared" si="1"/>
        <v>1.9649524705454122</v>
      </c>
      <c r="G34" s="28">
        <f>AVERAGE(C33:C35)</f>
        <v>1.346468</v>
      </c>
      <c r="H34" s="28">
        <f>AVERAGE(D33:D35)</f>
        <v>0.65097403333333326</v>
      </c>
      <c r="I34" s="29">
        <f>AVERAGE(E33:E35)</f>
        <v>1.9974420333333331</v>
      </c>
      <c r="J34" s="30">
        <f>AVERAGE(F33:F35)</f>
        <v>2.4025712517974704</v>
      </c>
      <c r="K34" s="30"/>
      <c r="L34" s="30"/>
      <c r="M34" s="4" t="s">
        <v>27</v>
      </c>
      <c r="N34" s="8">
        <v>14</v>
      </c>
      <c r="O34" s="2">
        <v>1.3021560000000001</v>
      </c>
      <c r="P34" s="3">
        <v>0.36814800000000003</v>
      </c>
      <c r="Q34" s="27">
        <f t="shared" si="2"/>
        <v>1.6703040000000002</v>
      </c>
      <c r="R34" s="3">
        <f t="shared" ref="R34:R47" si="5">O34/P34</f>
        <v>3.5370448841226896</v>
      </c>
      <c r="S34" s="29">
        <f>AVERAGE(Q33:Q35)</f>
        <v>1.3155521666666667</v>
      </c>
      <c r="T34" s="30">
        <f>AVERAGE(R33:R35)</f>
        <v>3.0590145495449388</v>
      </c>
      <c r="U34" s="28">
        <f>AVERAGE(P33:P35)</f>
        <v>0.30317316666666666</v>
      </c>
      <c r="W34" s="4"/>
      <c r="X34" s="31"/>
      <c r="Y34" s="31"/>
      <c r="Z34" s="31"/>
      <c r="AA34" s="31"/>
      <c r="AB34" s="31"/>
      <c r="AD34" s="31">
        <v>0.68510566666666672</v>
      </c>
      <c r="AE34" s="31">
        <v>0.30317316666666666</v>
      </c>
      <c r="AF34" s="32">
        <f>(1-(AE34/AD34))*100</f>
        <v>55.747969777898007</v>
      </c>
    </row>
    <row r="35" spans="1:32">
      <c r="A35" s="4" t="s">
        <v>27</v>
      </c>
      <c r="B35" s="5">
        <v>16</v>
      </c>
      <c r="C35" s="3">
        <v>0.87927900000000003</v>
      </c>
      <c r="D35" s="3">
        <v>0.25265599999999999</v>
      </c>
      <c r="E35" s="27">
        <f t="shared" si="0"/>
        <v>1.1319349999999999</v>
      </c>
      <c r="F35" s="3">
        <f t="shared" si="1"/>
        <v>3.4801429611804195</v>
      </c>
      <c r="G35" s="1"/>
      <c r="H35" s="1"/>
      <c r="M35" s="4" t="s">
        <v>27</v>
      </c>
      <c r="N35" s="8">
        <v>16</v>
      </c>
      <c r="O35" s="2">
        <v>0.19219800000000004</v>
      </c>
      <c r="P35" s="3">
        <v>8.5088499999999984E-2</v>
      </c>
      <c r="Q35" s="27">
        <f t="shared" si="2"/>
        <v>0.27728649999999999</v>
      </c>
      <c r="R35" s="3">
        <f t="shared" si="5"/>
        <v>2.2588011305875657</v>
      </c>
      <c r="W35" s="4"/>
      <c r="X35" s="31"/>
      <c r="Y35" s="31"/>
      <c r="Z35" s="31"/>
      <c r="AA35" s="31"/>
      <c r="AB35" s="31"/>
      <c r="AD35" s="8"/>
      <c r="AE35" s="8"/>
      <c r="AF35" s="31"/>
    </row>
    <row r="36" spans="1:32">
      <c r="A36" s="4" t="s">
        <v>28</v>
      </c>
      <c r="B36" s="5">
        <v>17</v>
      </c>
      <c r="C36" s="3">
        <v>1.5825209999999996</v>
      </c>
      <c r="D36" s="3">
        <v>0.95249450000000024</v>
      </c>
      <c r="E36" s="27">
        <f t="shared" si="0"/>
        <v>2.5350155000000001</v>
      </c>
      <c r="F36" s="3">
        <f t="shared" si="1"/>
        <v>1.6614489637472964</v>
      </c>
      <c r="G36" s="1"/>
      <c r="H36" s="1"/>
      <c r="M36" s="4" t="s">
        <v>28</v>
      </c>
      <c r="N36" s="8">
        <v>17</v>
      </c>
      <c r="O36" s="2">
        <v>0.35249100000000005</v>
      </c>
      <c r="P36" s="3">
        <v>9.0911000000000061E-2</v>
      </c>
      <c r="Q36" s="27">
        <f t="shared" si="2"/>
        <v>0.44340200000000013</v>
      </c>
      <c r="R36" s="3">
        <f t="shared" si="5"/>
        <v>3.8773195762888961</v>
      </c>
      <c r="W36" s="4"/>
      <c r="X36" s="31"/>
      <c r="Y36" s="31"/>
      <c r="Z36" s="31"/>
      <c r="AA36" s="31"/>
      <c r="AB36" s="31"/>
      <c r="AD36" s="8"/>
      <c r="AE36" s="8"/>
      <c r="AF36" s="31"/>
    </row>
    <row r="37" spans="1:32">
      <c r="A37" s="4" t="s">
        <v>28</v>
      </c>
      <c r="B37" s="5">
        <v>31</v>
      </c>
      <c r="C37" s="3">
        <v>1.5230820000000003</v>
      </c>
      <c r="D37" s="3">
        <v>0.60930250000000008</v>
      </c>
      <c r="E37" s="27">
        <f t="shared" si="0"/>
        <v>2.1323845000000006</v>
      </c>
      <c r="F37" s="3">
        <f t="shared" si="1"/>
        <v>2.4997140172574381</v>
      </c>
      <c r="G37" s="28">
        <f>AVERAGE(C36:C38)</f>
        <v>1.4247560000000001</v>
      </c>
      <c r="H37" s="28">
        <f>AVERAGE(D36:D38)</f>
        <v>0.61982516666666687</v>
      </c>
      <c r="I37" s="29">
        <f>AVERAGE(E36:E38)</f>
        <v>2.0445811666666671</v>
      </c>
      <c r="J37" s="30">
        <f>AVERAGE(F36:F38)</f>
        <v>2.6956977123989105</v>
      </c>
      <c r="K37" s="30"/>
      <c r="L37" s="30"/>
      <c r="M37" s="4" t="s">
        <v>28</v>
      </c>
      <c r="N37" s="8">
        <v>31</v>
      </c>
      <c r="O37" s="2">
        <v>1.2098700000000002</v>
      </c>
      <c r="P37" s="3">
        <v>0.364761</v>
      </c>
      <c r="Q37" s="27">
        <f t="shared" si="2"/>
        <v>1.5746310000000001</v>
      </c>
      <c r="R37" s="3">
        <f t="shared" si="5"/>
        <v>3.3168842063707475</v>
      </c>
      <c r="S37" s="29">
        <f>AVERAGE(Q36:Q38)</f>
        <v>1.3232530000000002</v>
      </c>
      <c r="T37" s="30">
        <f>AVERAGE(R36:R38)</f>
        <v>3.5714458818591766</v>
      </c>
      <c r="U37" s="28">
        <f>AVERAGE(P36:P38)</f>
        <v>0.29581900000000005</v>
      </c>
      <c r="W37" s="4"/>
      <c r="X37" s="31"/>
      <c r="Y37" s="31"/>
      <c r="Z37" s="31"/>
      <c r="AA37" s="31"/>
      <c r="AB37" s="31"/>
      <c r="AD37" s="31">
        <v>0.61625633333333341</v>
      </c>
      <c r="AE37" s="31">
        <v>0.35831333333333343</v>
      </c>
      <c r="AF37" s="31">
        <f>(1-(AE37/AD37))*100</f>
        <v>41.856446100080632</v>
      </c>
    </row>
    <row r="38" spans="1:32">
      <c r="A38" s="4" t="s">
        <v>28</v>
      </c>
      <c r="B38" s="5">
        <v>32</v>
      </c>
      <c r="C38" s="3">
        <v>1.1686650000000001</v>
      </c>
      <c r="D38" s="3">
        <v>0.29767850000000018</v>
      </c>
      <c r="E38" s="27">
        <f t="shared" si="0"/>
        <v>1.4663435000000002</v>
      </c>
      <c r="F38" s="3">
        <f t="shared" si="1"/>
        <v>3.9259301561919968</v>
      </c>
      <c r="G38" s="1"/>
      <c r="H38" s="1"/>
      <c r="M38" s="4" t="s">
        <v>28</v>
      </c>
      <c r="N38" s="8">
        <v>32</v>
      </c>
      <c r="O38" s="2">
        <v>1.519941</v>
      </c>
      <c r="P38" s="3">
        <v>0.43178500000000009</v>
      </c>
      <c r="Q38" s="27">
        <f t="shared" si="2"/>
        <v>1.9517260000000001</v>
      </c>
      <c r="R38" s="3">
        <f t="shared" si="5"/>
        <v>3.5201338629178864</v>
      </c>
      <c r="W38" s="4"/>
      <c r="X38" s="31"/>
      <c r="Y38" s="31"/>
      <c r="Z38" s="31"/>
      <c r="AA38" s="31"/>
      <c r="AB38" s="31"/>
      <c r="AD38" s="8"/>
      <c r="AE38" s="8"/>
      <c r="AF38" s="31"/>
    </row>
    <row r="39" spans="1:32">
      <c r="A39" s="4" t="s">
        <v>29</v>
      </c>
      <c r="B39" s="5">
        <v>15</v>
      </c>
      <c r="C39" s="3">
        <v>1.5206759999999999</v>
      </c>
      <c r="D39" s="3">
        <v>0.68036090000000005</v>
      </c>
      <c r="E39" s="27">
        <f t="shared" si="0"/>
        <v>2.2010369000000001</v>
      </c>
      <c r="F39" s="3">
        <f t="shared" si="1"/>
        <v>2.2351019877832483</v>
      </c>
      <c r="G39" s="1"/>
      <c r="H39" s="1"/>
      <c r="M39" s="4" t="s">
        <v>29</v>
      </c>
      <c r="N39" s="8">
        <v>15</v>
      </c>
      <c r="O39" s="2">
        <v>1.5756810000000003</v>
      </c>
      <c r="P39" s="3">
        <v>0.47270449999999992</v>
      </c>
      <c r="Q39" s="27">
        <f t="shared" si="2"/>
        <v>2.0483855000000002</v>
      </c>
      <c r="R39" s="3">
        <f t="shared" si="5"/>
        <v>3.3333319230089846</v>
      </c>
      <c r="W39" s="4"/>
      <c r="X39" s="31"/>
      <c r="Y39" s="31"/>
      <c r="Z39" s="31"/>
      <c r="AA39" s="31"/>
      <c r="AB39" s="31"/>
      <c r="AD39" s="8"/>
      <c r="AE39" s="8"/>
      <c r="AF39" s="31"/>
    </row>
    <row r="40" spans="1:32">
      <c r="A40" s="4" t="s">
        <v>29</v>
      </c>
      <c r="B40" s="5">
        <v>19</v>
      </c>
      <c r="C40" s="3">
        <v>1.720353</v>
      </c>
      <c r="D40" s="3">
        <v>0.59467420000000004</v>
      </c>
      <c r="E40" s="27">
        <f t="shared" si="0"/>
        <v>2.3150272000000003</v>
      </c>
      <c r="F40" s="3">
        <f t="shared" si="1"/>
        <v>2.8929336433294059</v>
      </c>
      <c r="G40" s="28">
        <f>AVERAGE(C39:C41)</f>
        <v>1.537452</v>
      </c>
      <c r="H40" s="28">
        <f>AVERAGE(D39:D41)</f>
        <v>0.60365320000000011</v>
      </c>
      <c r="I40" s="29">
        <f>AVERAGE(E39:E41)</f>
        <v>2.1411052000000002</v>
      </c>
      <c r="J40" s="30">
        <f>AVERAGE(F39:F41)</f>
        <v>2.5622806518369869</v>
      </c>
      <c r="K40" s="30"/>
      <c r="L40" s="30"/>
      <c r="M40" s="4" t="s">
        <v>29</v>
      </c>
      <c r="N40" s="8">
        <v>19</v>
      </c>
      <c r="O40" s="2">
        <v>1.1947140000000003</v>
      </c>
      <c r="P40" s="3">
        <v>0.30455700000000013</v>
      </c>
      <c r="Q40" s="27">
        <f t="shared" si="2"/>
        <v>1.4992710000000005</v>
      </c>
      <c r="R40" s="3">
        <f t="shared" si="5"/>
        <v>3.9227927777066354</v>
      </c>
      <c r="S40" s="29">
        <f>AVERAGE(Q39:Q41)</f>
        <v>1.5889115</v>
      </c>
      <c r="T40" s="30">
        <f>AVERAGE(R39:R41)</f>
        <v>3.5013992278152144</v>
      </c>
      <c r="U40" s="28">
        <f>AVERAGE(P39:P41)</f>
        <v>0.35474450000000002</v>
      </c>
      <c r="W40" s="4"/>
      <c r="X40" s="31"/>
      <c r="Y40" s="31"/>
      <c r="Z40" s="31"/>
      <c r="AA40" s="31"/>
      <c r="AB40" s="31"/>
      <c r="AD40" s="31">
        <v>0.46809816666666676</v>
      </c>
      <c r="AE40" s="31">
        <v>0.35647933333333331</v>
      </c>
      <c r="AF40" s="31">
        <f>(1-(AE40/AD40))*100</f>
        <v>23.845176350117459</v>
      </c>
    </row>
    <row r="41" spans="1:32">
      <c r="A41" s="4" t="s">
        <v>29</v>
      </c>
      <c r="B41" s="5">
        <v>33</v>
      </c>
      <c r="C41" s="3">
        <v>1.3713270000000002</v>
      </c>
      <c r="D41" s="3">
        <v>0.53592450000000003</v>
      </c>
      <c r="E41" s="27">
        <f t="shared" si="0"/>
        <v>1.9072515000000001</v>
      </c>
      <c r="F41" s="3">
        <f t="shared" si="1"/>
        <v>2.5588063243983061</v>
      </c>
      <c r="G41" s="1"/>
      <c r="H41" s="1"/>
      <c r="M41" s="4" t="s">
        <v>29</v>
      </c>
      <c r="N41" s="8">
        <v>33</v>
      </c>
      <c r="O41" s="2">
        <v>0.9321060000000001</v>
      </c>
      <c r="P41" s="3">
        <v>0.28697199999999995</v>
      </c>
      <c r="Q41" s="27">
        <f t="shared" si="2"/>
        <v>1.2190780000000001</v>
      </c>
      <c r="R41" s="3">
        <f t="shared" si="5"/>
        <v>3.2480729827300232</v>
      </c>
      <c r="W41" s="4"/>
      <c r="X41" s="31"/>
      <c r="Y41" s="31"/>
      <c r="Z41" s="31"/>
      <c r="AA41" s="31"/>
      <c r="AB41" s="31"/>
      <c r="AD41" s="8"/>
      <c r="AE41" s="8"/>
      <c r="AF41" s="31"/>
    </row>
    <row r="42" spans="1:32">
      <c r="A42" s="4" t="s">
        <v>30</v>
      </c>
      <c r="B42" s="5">
        <v>9</v>
      </c>
      <c r="C42" s="3">
        <v>1.617612</v>
      </c>
      <c r="D42" s="3">
        <v>0.48471350000000019</v>
      </c>
      <c r="E42" s="27">
        <f t="shared" si="0"/>
        <v>2.1023255000000001</v>
      </c>
      <c r="F42" s="3">
        <f t="shared" si="1"/>
        <v>3.3372538623331089</v>
      </c>
      <c r="G42" s="1"/>
      <c r="H42" s="1"/>
      <c r="M42" s="4" t="s">
        <v>30</v>
      </c>
      <c r="N42" s="8">
        <v>9</v>
      </c>
      <c r="O42" s="2">
        <v>1.307847</v>
      </c>
      <c r="P42" s="3">
        <v>0.46361500000000005</v>
      </c>
      <c r="Q42" s="27">
        <f t="shared" si="2"/>
        <v>1.7714620000000001</v>
      </c>
      <c r="R42" s="3">
        <f t="shared" si="5"/>
        <v>2.8209764567583013</v>
      </c>
      <c r="W42" s="4"/>
      <c r="X42" s="31"/>
      <c r="Y42" s="31"/>
      <c r="Z42" s="31"/>
      <c r="AA42" s="31"/>
      <c r="AB42" s="31"/>
      <c r="AD42" s="8"/>
      <c r="AE42" s="8"/>
      <c r="AF42" s="31"/>
    </row>
    <row r="43" spans="1:32">
      <c r="A43" s="4" t="s">
        <v>30</v>
      </c>
      <c r="B43" s="5">
        <v>10</v>
      </c>
      <c r="C43" s="3">
        <v>1.5433829999999997</v>
      </c>
      <c r="D43" s="3">
        <v>0.71036700000000008</v>
      </c>
      <c r="E43" s="27">
        <f t="shared" si="0"/>
        <v>2.2537499999999997</v>
      </c>
      <c r="F43" s="3">
        <f t="shared" si="1"/>
        <v>2.1726558243837335</v>
      </c>
      <c r="G43" s="28">
        <f>AVERAGE(C42:C44)</f>
        <v>1.5674869999999999</v>
      </c>
      <c r="H43" s="28">
        <f>AVERAGE(D42:D44)</f>
        <v>0.6372106666666667</v>
      </c>
      <c r="I43" s="29">
        <f>AVERAGE(E42:E44)</f>
        <v>2.2046976666666667</v>
      </c>
      <c r="J43" s="30">
        <f>AVERAGE(F42:F44)</f>
        <v>2.553712724943233</v>
      </c>
      <c r="K43" s="30"/>
      <c r="L43" s="30"/>
      <c r="M43" s="4" t="s">
        <v>30</v>
      </c>
      <c r="N43" s="8">
        <v>10</v>
      </c>
      <c r="O43" s="2">
        <v>1.3556010000000001</v>
      </c>
      <c r="P43" s="3">
        <v>0.41319850000000002</v>
      </c>
      <c r="Q43" s="27">
        <f t="shared" si="2"/>
        <v>1.7687995000000001</v>
      </c>
      <c r="R43" s="3">
        <f t="shared" si="5"/>
        <v>3.2807500511255485</v>
      </c>
      <c r="S43" s="29">
        <f>AVERAGE(Q42:Q44)</f>
        <v>1.798915</v>
      </c>
      <c r="T43" s="30">
        <f>AVERAGE(R42:R44)</f>
        <v>3.2801225476405489</v>
      </c>
      <c r="U43" s="28">
        <f>AVERAGE(P42:P44)</f>
        <v>0.42286299999999999</v>
      </c>
      <c r="W43" s="4"/>
      <c r="X43" s="31"/>
      <c r="Y43" s="31"/>
      <c r="Z43" s="31"/>
      <c r="AA43" s="31"/>
      <c r="AB43" s="31"/>
      <c r="AD43" s="31">
        <v>0.63017783333333333</v>
      </c>
      <c r="AE43" s="31">
        <v>0.42989583333333342</v>
      </c>
      <c r="AF43" s="31">
        <f>(1-(AE43/AD43))*100</f>
        <v>31.781822432662509</v>
      </c>
    </row>
    <row r="44" spans="1:32">
      <c r="A44" s="4" t="s">
        <v>30</v>
      </c>
      <c r="B44" s="5">
        <v>20</v>
      </c>
      <c r="C44" s="3">
        <v>1.5414660000000002</v>
      </c>
      <c r="D44" s="3">
        <v>0.71655150000000001</v>
      </c>
      <c r="E44" s="27">
        <f t="shared" si="0"/>
        <v>2.2580175000000002</v>
      </c>
      <c r="F44" s="3">
        <f t="shared" si="1"/>
        <v>2.1512284881128574</v>
      </c>
      <c r="G44" s="3"/>
      <c r="H44" s="3"/>
      <c r="M44" s="4" t="s">
        <v>30</v>
      </c>
      <c r="N44" s="8">
        <v>20</v>
      </c>
      <c r="O44" s="2">
        <v>1.4647080000000001</v>
      </c>
      <c r="P44" s="3">
        <v>0.39177549999999994</v>
      </c>
      <c r="Q44" s="27">
        <f t="shared" si="2"/>
        <v>1.8564835</v>
      </c>
      <c r="R44" s="3">
        <f t="shared" si="5"/>
        <v>3.7386411350377968</v>
      </c>
      <c r="W44" s="4"/>
      <c r="X44" s="31"/>
      <c r="Y44" s="31"/>
      <c r="Z44" s="31"/>
      <c r="AA44" s="31"/>
      <c r="AB44" s="31"/>
      <c r="AD44" s="2"/>
      <c r="AE44" s="8"/>
      <c r="AF44" s="31"/>
    </row>
    <row r="45" spans="1:32">
      <c r="A45" s="4" t="s">
        <v>31</v>
      </c>
      <c r="B45" s="5">
        <v>12</v>
      </c>
      <c r="C45" s="3">
        <v>1.566282</v>
      </c>
      <c r="D45" s="3">
        <v>0.77759349999999994</v>
      </c>
      <c r="E45" s="27">
        <f t="shared" si="0"/>
        <v>2.3438754999999998</v>
      </c>
      <c r="F45" s="3">
        <f t="shared" si="1"/>
        <v>2.0142683805870294</v>
      </c>
      <c r="G45" s="3"/>
      <c r="H45" s="3"/>
      <c r="M45" s="4" t="s">
        <v>31</v>
      </c>
      <c r="N45" s="8">
        <v>12</v>
      </c>
      <c r="O45" s="2">
        <v>1.6522350000000003</v>
      </c>
      <c r="P45" s="3">
        <v>0.5344819999999999</v>
      </c>
      <c r="Q45" s="27">
        <f t="shared" si="2"/>
        <v>2.1867170000000002</v>
      </c>
      <c r="R45" s="3">
        <f>O45/P45</f>
        <v>3.0912827747239393</v>
      </c>
      <c r="W45" s="4"/>
      <c r="X45" s="31"/>
      <c r="Y45" s="31"/>
      <c r="Z45" s="31"/>
      <c r="AA45" s="31"/>
      <c r="AB45" s="31"/>
      <c r="AD45" s="2"/>
      <c r="AE45" s="8"/>
      <c r="AF45" s="31"/>
    </row>
    <row r="46" spans="1:32">
      <c r="A46" s="4" t="s">
        <v>31</v>
      </c>
      <c r="B46" s="5">
        <v>27</v>
      </c>
      <c r="C46" s="3">
        <v>1.5974399999999997</v>
      </c>
      <c r="D46" s="3">
        <v>1.07965</v>
      </c>
      <c r="E46" s="27">
        <f t="shared" si="0"/>
        <v>2.6770899999999997</v>
      </c>
      <c r="F46" s="3">
        <f t="shared" si="1"/>
        <v>1.479590608067429</v>
      </c>
      <c r="G46" s="28">
        <f>AVERAGE(C45:C47)</f>
        <v>1.5651599999999999</v>
      </c>
      <c r="H46" s="28">
        <f>AVERAGE(D45:D47)</f>
        <v>0.84158150000000009</v>
      </c>
      <c r="I46" s="29">
        <f>AVERAGE(E45:E47)</f>
        <v>2.4067414999999994</v>
      </c>
      <c r="J46" s="30">
        <f>AVERAGE(F45:F47)</f>
        <v>1.9295413633766536</v>
      </c>
      <c r="K46" s="30"/>
      <c r="L46" s="30"/>
      <c r="M46" s="4" t="s">
        <v>31</v>
      </c>
      <c r="N46" s="8">
        <v>27</v>
      </c>
      <c r="O46" s="2">
        <v>1.753536</v>
      </c>
      <c r="P46" s="3">
        <v>0.5444245000000002</v>
      </c>
      <c r="Q46" s="27">
        <f t="shared" si="2"/>
        <v>2.2979605000000003</v>
      </c>
      <c r="R46" s="3">
        <f t="shared" si="5"/>
        <v>3.2208983982168315</v>
      </c>
      <c r="S46" s="29">
        <f>AVERAGE(Q45:Q47)</f>
        <v>2.0414786666666669</v>
      </c>
      <c r="T46" s="30">
        <f>AVERAGE(R45:R47)</f>
        <v>3.3193074660696085</v>
      </c>
      <c r="U46" s="28">
        <f>AVERAGE(P45:P47)</f>
        <v>0.47728866666666664</v>
      </c>
      <c r="W46" s="4"/>
      <c r="X46" s="31"/>
      <c r="Y46" s="31"/>
      <c r="Z46" s="31"/>
      <c r="AA46" s="31"/>
      <c r="AB46" s="31"/>
      <c r="AD46" s="31">
        <v>0.84158150000000009</v>
      </c>
      <c r="AE46" s="31">
        <v>0.47728866666666664</v>
      </c>
      <c r="AF46" s="31">
        <f>(1-(AE46/AD46))*100</f>
        <v>43.286696931115223</v>
      </c>
    </row>
    <row r="47" spans="1:32">
      <c r="A47" s="4" t="s">
        <v>31</v>
      </c>
      <c r="B47" s="5">
        <v>28</v>
      </c>
      <c r="C47" s="3">
        <v>1.531758</v>
      </c>
      <c r="D47" s="3">
        <v>0.66750100000000012</v>
      </c>
      <c r="E47" s="27">
        <f t="shared" si="0"/>
        <v>2.1992590000000001</v>
      </c>
      <c r="F47" s="3">
        <f t="shared" si="1"/>
        <v>2.2947651014755031</v>
      </c>
      <c r="G47" s="3"/>
      <c r="H47" s="3"/>
      <c r="M47" s="4" t="s">
        <v>31</v>
      </c>
      <c r="N47" s="8">
        <v>28</v>
      </c>
      <c r="O47" s="2">
        <v>1.286799</v>
      </c>
      <c r="P47" s="3">
        <v>0.35295949999999993</v>
      </c>
      <c r="Q47" s="27">
        <f t="shared" si="2"/>
        <v>1.6397584999999999</v>
      </c>
      <c r="R47" s="3">
        <f t="shared" si="5"/>
        <v>3.6457412252680559</v>
      </c>
      <c r="W47" s="4"/>
      <c r="AD47" s="2"/>
      <c r="AE47" s="8"/>
      <c r="AF47" s="31"/>
    </row>
    <row r="48" spans="1:32" s="39" customFormat="1">
      <c r="F48" s="34"/>
      <c r="G48" s="34"/>
      <c r="H48" s="34"/>
      <c r="I48" s="6"/>
      <c r="J48" s="36"/>
      <c r="K48" s="7"/>
      <c r="L48" s="7"/>
      <c r="M48" s="7"/>
      <c r="N48" s="8"/>
      <c r="O48" s="37"/>
      <c r="S48" s="6"/>
      <c r="T48" s="36"/>
      <c r="W48" s="1"/>
      <c r="X48" s="8"/>
      <c r="Y48" s="8"/>
      <c r="Z48" s="8"/>
      <c r="AA48" s="8"/>
      <c r="AB48" s="8"/>
      <c r="AC48" s="1"/>
      <c r="AD48" s="37"/>
      <c r="AE48" s="37"/>
      <c r="AF48" s="40"/>
    </row>
    <row r="49" spans="1:32">
      <c r="C49" s="2"/>
      <c r="D49" s="3"/>
      <c r="AD49" s="8"/>
      <c r="AE49" s="8"/>
      <c r="AF49" s="31"/>
    </row>
    <row r="50" spans="1:32">
      <c r="C50" s="3"/>
      <c r="D50" s="3"/>
      <c r="E50" s="2"/>
      <c r="F50" s="3"/>
      <c r="G50" s="3"/>
      <c r="AD50" s="8"/>
      <c r="AE50" s="8"/>
      <c r="AF50" s="31"/>
    </row>
    <row r="51" spans="1:32">
      <c r="C51" s="3"/>
      <c r="D51" s="3"/>
      <c r="E51" s="2"/>
      <c r="F51" s="3"/>
      <c r="AD51" s="8"/>
      <c r="AE51" s="8"/>
      <c r="AF51" s="8"/>
    </row>
    <row r="52" spans="1:32">
      <c r="C52" s="3"/>
      <c r="D52" s="3"/>
      <c r="E52" s="2"/>
      <c r="F52" s="3"/>
      <c r="AD52" s="8"/>
      <c r="AE52" s="8"/>
      <c r="AF52" s="8"/>
    </row>
    <row r="53" spans="1:32">
      <c r="C53" s="3"/>
      <c r="D53" s="3"/>
    </row>
    <row r="56" spans="1:32">
      <c r="A56" s="4"/>
      <c r="B56" s="5"/>
      <c r="C56" s="3"/>
      <c r="D56" s="3"/>
      <c r="E56" s="3"/>
      <c r="F56" s="3"/>
      <c r="G56" s="3"/>
      <c r="H56" s="3"/>
      <c r="O56" s="2"/>
      <c r="P56" s="3"/>
      <c r="Q56" s="3"/>
      <c r="R56" s="3"/>
      <c r="S56" s="26"/>
      <c r="T56" s="27"/>
      <c r="AD56" s="3"/>
    </row>
    <row r="57" spans="1:32">
      <c r="A57" s="4"/>
      <c r="B57" s="5"/>
      <c r="C57" s="3"/>
      <c r="D57" s="3"/>
      <c r="E57" s="3"/>
      <c r="F57" s="3"/>
      <c r="G57" s="3"/>
      <c r="H57" s="3"/>
      <c r="O57" s="2"/>
      <c r="P57" s="3"/>
      <c r="Q57" s="3"/>
      <c r="R57" s="3"/>
      <c r="S57" s="26"/>
      <c r="T57" s="27"/>
      <c r="AD57" s="3"/>
    </row>
    <row r="58" spans="1:32">
      <c r="A58" s="4"/>
      <c r="B58" s="5"/>
      <c r="C58" s="3"/>
      <c r="D58" s="3"/>
      <c r="E58" s="3"/>
      <c r="F58" s="3"/>
      <c r="G58" s="3"/>
      <c r="H58" s="3"/>
      <c r="O58" s="2"/>
      <c r="P58" s="3"/>
      <c r="Q58" s="3"/>
      <c r="R58" s="3"/>
      <c r="S58" s="26"/>
      <c r="T58" s="27"/>
      <c r="AD58" s="3"/>
    </row>
    <row r="59" spans="1:32">
      <c r="A59" s="4"/>
      <c r="B59" s="5"/>
      <c r="C59" s="3"/>
      <c r="D59" s="3"/>
      <c r="E59" s="3"/>
      <c r="F59" s="3"/>
      <c r="G59" s="3"/>
      <c r="H59" s="3"/>
      <c r="O59" s="2"/>
      <c r="P59" s="3"/>
      <c r="Q59" s="3"/>
      <c r="R59" s="3"/>
      <c r="S59" s="26"/>
      <c r="T59" s="27"/>
      <c r="AD59" s="3"/>
    </row>
    <row r="60" spans="1:32">
      <c r="A60" s="4"/>
      <c r="B60" s="5"/>
      <c r="C60" s="3"/>
      <c r="D60" s="3"/>
      <c r="E60" s="3"/>
      <c r="F60" s="3"/>
      <c r="G60" s="3"/>
      <c r="H60" s="3"/>
      <c r="O60" s="2"/>
      <c r="P60" s="3"/>
      <c r="Q60" s="3"/>
      <c r="R60" s="3"/>
      <c r="S60" s="26"/>
      <c r="T60" s="27"/>
      <c r="AD60" s="3"/>
    </row>
    <row r="61" spans="1:32">
      <c r="A61" s="4"/>
      <c r="B61" s="5"/>
      <c r="C61" s="3"/>
      <c r="D61" s="3"/>
      <c r="E61" s="3"/>
      <c r="F61" s="3"/>
      <c r="G61" s="3"/>
      <c r="H61" s="3"/>
      <c r="O61" s="2"/>
      <c r="P61" s="3"/>
      <c r="Q61" s="3"/>
      <c r="R61" s="3"/>
      <c r="S61" s="26"/>
      <c r="T61" s="27"/>
      <c r="AD61" s="3"/>
    </row>
  </sheetData>
  <mergeCells count="5">
    <mergeCell ref="A1:B1"/>
    <mergeCell ref="M2:P2"/>
    <mergeCell ref="G4:J4"/>
    <mergeCell ref="S5:U5"/>
    <mergeCell ref="C6:E6"/>
  </mergeCells>
  <pageMargins left="0.7" right="0.7" top="0.75" bottom="0.75" header="0.3" footer="0.3"/>
  <pageSetup paperSize="9" orientation="portrait" r:id="rId1"/>
  <ignoredErrors>
    <ignoredError sqref="G8:H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77"/>
  <sheetViews>
    <sheetView tabSelected="1" workbookViewId="0">
      <selection activeCell="Y23" sqref="Y23"/>
    </sheetView>
  </sheetViews>
  <sheetFormatPr defaultRowHeight="15"/>
  <cols>
    <col min="3" max="3" width="9.140625" style="49"/>
  </cols>
  <sheetData>
    <row r="1" spans="1:3">
      <c r="B1" s="44" t="s">
        <v>33</v>
      </c>
      <c r="C1" s="48" t="s">
        <v>32</v>
      </c>
    </row>
    <row r="2" spans="1:3">
      <c r="A2">
        <v>1</v>
      </c>
      <c r="B2" s="3">
        <v>1.5740850000000002</v>
      </c>
      <c r="C2" s="49">
        <v>1.4809000000000001</v>
      </c>
    </row>
    <row r="3" spans="1:3">
      <c r="A3">
        <v>2</v>
      </c>
      <c r="B3" s="3">
        <v>1.4971980000000003</v>
      </c>
      <c r="C3" s="49">
        <v>1.4530000000000001</v>
      </c>
    </row>
    <row r="4" spans="1:3">
      <c r="A4">
        <v>3</v>
      </c>
      <c r="B4" s="3">
        <v>1.568511</v>
      </c>
      <c r="C4" s="49">
        <v>1.5581</v>
      </c>
    </row>
    <row r="5" spans="1:3">
      <c r="A5">
        <v>4</v>
      </c>
      <c r="B5" s="3">
        <v>1.3213049999999997</v>
      </c>
      <c r="C5" s="49">
        <v>1.3309</v>
      </c>
    </row>
    <row r="6" spans="1:3">
      <c r="A6">
        <v>5</v>
      </c>
      <c r="B6" s="3">
        <v>1.525887</v>
      </c>
      <c r="C6" s="49">
        <v>1.5488</v>
      </c>
    </row>
    <row r="7" spans="1:3">
      <c r="A7">
        <v>6</v>
      </c>
      <c r="B7" s="3">
        <v>1.56033</v>
      </c>
      <c r="C7" s="49">
        <v>1.5833999999999999</v>
      </c>
    </row>
    <row r="8" spans="1:3">
      <c r="A8">
        <v>7</v>
      </c>
      <c r="B8" s="3">
        <v>1.5751740000000003</v>
      </c>
      <c r="C8" s="49">
        <v>1.6312</v>
      </c>
    </row>
    <row r="9" spans="1:3">
      <c r="A9">
        <v>8</v>
      </c>
      <c r="B9" s="3">
        <v>1.505118</v>
      </c>
      <c r="C9" s="49">
        <v>1.4948999999999999</v>
      </c>
    </row>
    <row r="10" spans="1:3">
      <c r="A10">
        <v>9</v>
      </c>
      <c r="B10" s="3">
        <v>1.617612</v>
      </c>
      <c r="C10" s="49">
        <v>1.5923</v>
      </c>
    </row>
    <row r="11" spans="1:3">
      <c r="A11">
        <v>10</v>
      </c>
      <c r="B11" s="3">
        <v>1.5433829999999997</v>
      </c>
      <c r="C11" s="49">
        <v>1.4757</v>
      </c>
    </row>
    <row r="12" spans="1:3">
      <c r="A12">
        <v>11</v>
      </c>
      <c r="B12" s="3">
        <v>1.2851879999999998</v>
      </c>
      <c r="C12" s="49">
        <v>1.2857000000000001</v>
      </c>
    </row>
    <row r="13" spans="1:3">
      <c r="A13">
        <v>12</v>
      </c>
      <c r="B13" s="3">
        <v>1.566282</v>
      </c>
      <c r="C13" s="49">
        <v>1.6312</v>
      </c>
    </row>
    <row r="14" spans="1:3">
      <c r="A14">
        <v>13</v>
      </c>
      <c r="B14" s="3">
        <v>1.8482580000000002</v>
      </c>
      <c r="C14" s="49">
        <v>1.7394000000000001</v>
      </c>
    </row>
    <row r="15" spans="1:3">
      <c r="A15">
        <v>14</v>
      </c>
      <c r="B15" s="3">
        <v>1.5206759999999999</v>
      </c>
      <c r="C15" s="49">
        <v>1.4604999999999999</v>
      </c>
    </row>
    <row r="16" spans="1:3">
      <c r="A16">
        <v>15</v>
      </c>
      <c r="B16" s="3">
        <v>0.87927900000000003</v>
      </c>
      <c r="C16" s="49">
        <v>0.96031999999999995</v>
      </c>
    </row>
    <row r="17" spans="1:3">
      <c r="A17">
        <v>16</v>
      </c>
      <c r="B17" s="3">
        <v>1.5825209999999996</v>
      </c>
      <c r="C17" s="49">
        <v>1.629</v>
      </c>
    </row>
    <row r="18" spans="1:3">
      <c r="A18">
        <v>17</v>
      </c>
      <c r="B18" s="3">
        <v>1.615971</v>
      </c>
      <c r="C18" s="49">
        <v>1.5582</v>
      </c>
    </row>
    <row r="19" spans="1:3">
      <c r="A19">
        <v>18</v>
      </c>
      <c r="B19" s="3">
        <v>1.720353</v>
      </c>
      <c r="C19" s="49">
        <v>1.7281</v>
      </c>
    </row>
    <row r="20" spans="1:3">
      <c r="A20">
        <v>19</v>
      </c>
      <c r="B20" s="3">
        <v>1.5414660000000002</v>
      </c>
      <c r="C20" s="49">
        <v>1.6309</v>
      </c>
    </row>
    <row r="21" spans="1:3">
      <c r="A21">
        <v>20</v>
      </c>
      <c r="B21" s="3">
        <v>1.7995920000000001</v>
      </c>
      <c r="C21" s="49">
        <v>1.6976</v>
      </c>
    </row>
    <row r="22" spans="1:3">
      <c r="A22">
        <v>21</v>
      </c>
      <c r="B22" s="3">
        <v>1.4453370000000003</v>
      </c>
      <c r="C22" s="49">
        <v>1.47</v>
      </c>
    </row>
    <row r="23" spans="1:3">
      <c r="A23">
        <v>22</v>
      </c>
      <c r="B23" s="3">
        <v>1.4442600000000001</v>
      </c>
      <c r="C23" s="49">
        <v>1.4441999999999999</v>
      </c>
    </row>
    <row r="24" spans="1:3">
      <c r="A24">
        <v>23</v>
      </c>
      <c r="B24" s="3">
        <v>1.6505010000000002</v>
      </c>
      <c r="C24" s="49">
        <v>1.6439999999999999</v>
      </c>
    </row>
    <row r="25" spans="1:3">
      <c r="A25">
        <v>24</v>
      </c>
      <c r="B25" s="3">
        <v>1.5770670000000002</v>
      </c>
      <c r="C25" s="49">
        <v>1.5359</v>
      </c>
    </row>
    <row r="26" spans="1:3">
      <c r="A26">
        <v>25</v>
      </c>
      <c r="B26" s="3">
        <v>1.5828930000000003</v>
      </c>
      <c r="C26" s="49">
        <v>1.4981</v>
      </c>
    </row>
    <row r="27" spans="1:3">
      <c r="A27">
        <v>26</v>
      </c>
      <c r="B27" s="3">
        <v>1.5974399999999997</v>
      </c>
      <c r="C27" s="49">
        <v>1.6265000000000001</v>
      </c>
    </row>
    <row r="28" spans="1:3">
      <c r="A28">
        <v>27</v>
      </c>
      <c r="B28" s="3">
        <v>1.531758</v>
      </c>
      <c r="C28" s="49">
        <v>1.593</v>
      </c>
    </row>
    <row r="29" spans="1:3">
      <c r="A29">
        <v>28</v>
      </c>
      <c r="B29" s="3">
        <v>1.1846219999999998</v>
      </c>
      <c r="C29" s="49">
        <v>1.2603</v>
      </c>
    </row>
    <row r="30" spans="1:3">
      <c r="A30">
        <v>29</v>
      </c>
      <c r="B30" s="3">
        <v>1.5230820000000003</v>
      </c>
      <c r="C30" s="49">
        <v>1.4598</v>
      </c>
    </row>
    <row r="31" spans="1:3">
      <c r="A31">
        <v>30</v>
      </c>
      <c r="B31" s="3">
        <v>1.3713270000000002</v>
      </c>
      <c r="C31" s="49">
        <v>1.4824999999999999</v>
      </c>
    </row>
    <row r="32" spans="1:3">
      <c r="A32">
        <v>31</v>
      </c>
      <c r="B32" s="3">
        <v>1.5494190000000001</v>
      </c>
      <c r="C32" s="49">
        <v>1.5578000000000001</v>
      </c>
    </row>
    <row r="33" spans="1:3">
      <c r="A33">
        <v>32</v>
      </c>
      <c r="B33" s="3">
        <v>1.9050390000000004</v>
      </c>
      <c r="C33" s="49">
        <v>1.8181</v>
      </c>
    </row>
    <row r="34" spans="1:3">
      <c r="A34">
        <v>33</v>
      </c>
      <c r="B34" s="3">
        <v>1.5451140000000001</v>
      </c>
      <c r="C34" s="49">
        <v>1.5838000000000001</v>
      </c>
    </row>
    <row r="35" spans="1:3">
      <c r="A35">
        <v>34</v>
      </c>
      <c r="B35" s="3">
        <v>1.6567782</v>
      </c>
      <c r="C35" s="49">
        <v>1.6519999999999999</v>
      </c>
    </row>
    <row r="36" spans="1:3">
      <c r="A36">
        <v>35</v>
      </c>
      <c r="B36" s="3">
        <v>1.7051820000000002</v>
      </c>
      <c r="C36" s="49">
        <v>1.6512</v>
      </c>
    </row>
    <row r="37" spans="1:3">
      <c r="A37">
        <v>36</v>
      </c>
      <c r="B37" s="3">
        <v>1.400817</v>
      </c>
      <c r="C37" s="49">
        <v>1.3991</v>
      </c>
    </row>
    <row r="39" spans="1:3">
      <c r="A39">
        <v>1</v>
      </c>
      <c r="B39">
        <v>1.3052370499999999</v>
      </c>
      <c r="C39" s="49">
        <v>1.3422807150649998</v>
      </c>
    </row>
    <row r="40" spans="1:3">
      <c r="A40">
        <v>2</v>
      </c>
      <c r="B40">
        <v>1.0629119899999999</v>
      </c>
      <c r="C40" s="49">
        <v>1.1437437934069998</v>
      </c>
    </row>
    <row r="41" spans="1:3">
      <c r="A41">
        <v>3</v>
      </c>
      <c r="B41">
        <v>1.23155999</v>
      </c>
      <c r="C41" s="49">
        <v>1.281917099807</v>
      </c>
    </row>
    <row r="42" spans="1:3">
      <c r="A42">
        <v>4</v>
      </c>
      <c r="B42">
        <v>0.57914400099999996</v>
      </c>
      <c r="C42" s="49">
        <v>0.74739268001930004</v>
      </c>
    </row>
    <row r="43" spans="1:3">
      <c r="A43">
        <v>5</v>
      </c>
      <c r="B43">
        <v>1.4936520000000002</v>
      </c>
      <c r="C43" s="49">
        <v>1.4966490836000002</v>
      </c>
    </row>
    <row r="44" spans="1:3">
      <c r="A44">
        <v>6</v>
      </c>
      <c r="B44">
        <v>0.46227300199999999</v>
      </c>
      <c r="C44" s="49">
        <v>0.45164027053860001</v>
      </c>
    </row>
    <row r="45" spans="1:3">
      <c r="A45">
        <v>7</v>
      </c>
      <c r="B45">
        <v>1.5427830199999999</v>
      </c>
      <c r="C45" s="49">
        <v>1.5369021282859998</v>
      </c>
    </row>
    <row r="46" spans="1:3">
      <c r="A46">
        <v>8</v>
      </c>
      <c r="B46">
        <v>1.3656749699999999</v>
      </c>
      <c r="C46" s="49">
        <v>1.3917975029209999</v>
      </c>
    </row>
    <row r="47" spans="1:3">
      <c r="A47">
        <v>9</v>
      </c>
      <c r="B47">
        <v>1.3078470200000001</v>
      </c>
      <c r="C47" s="49">
        <v>1.344419063486</v>
      </c>
    </row>
    <row r="48" spans="1:3">
      <c r="A48">
        <v>10</v>
      </c>
      <c r="B48">
        <v>1.3556009499999999</v>
      </c>
      <c r="C48" s="49">
        <v>1.3835438583349999</v>
      </c>
    </row>
    <row r="49" spans="1:3">
      <c r="A49">
        <v>11</v>
      </c>
      <c r="B49">
        <v>1.4382630599999999</v>
      </c>
      <c r="C49" s="49">
        <v>1.451268925058</v>
      </c>
    </row>
    <row r="50" spans="1:3">
      <c r="A50">
        <v>12</v>
      </c>
      <c r="B50">
        <v>1.6522350299999999</v>
      </c>
      <c r="C50" s="49">
        <v>1.6265761600789999</v>
      </c>
    </row>
    <row r="51" spans="1:3">
      <c r="A51">
        <v>13</v>
      </c>
      <c r="B51">
        <v>1.48492801</v>
      </c>
      <c r="C51" s="49">
        <v>1.4895015185929998</v>
      </c>
    </row>
    <row r="52" spans="1:3">
      <c r="A52">
        <v>14</v>
      </c>
      <c r="B52">
        <v>1.3021559700000001</v>
      </c>
      <c r="C52" s="49">
        <v>1.339756386221</v>
      </c>
    </row>
    <row r="53" spans="1:3">
      <c r="A53">
        <v>15</v>
      </c>
      <c r="B53">
        <v>1.5756809700000001</v>
      </c>
      <c r="C53" s="49">
        <v>1.4638554187210002</v>
      </c>
    </row>
    <row r="54" spans="1:3">
      <c r="A54">
        <v>16</v>
      </c>
      <c r="B54">
        <v>0.19219799300000001</v>
      </c>
      <c r="C54" s="49">
        <v>0.43036781566490001</v>
      </c>
    </row>
    <row r="55" spans="1:3">
      <c r="A55">
        <v>17</v>
      </c>
      <c r="B55">
        <v>0.35249099099999998</v>
      </c>
      <c r="C55" s="49">
        <v>0.36169586892630001</v>
      </c>
    </row>
    <row r="56" spans="1:3">
      <c r="A56">
        <v>18</v>
      </c>
      <c r="B56">
        <v>1.1167709800000001</v>
      </c>
      <c r="C56" s="49">
        <v>1.087870463914</v>
      </c>
    </row>
    <row r="57" spans="1:3">
      <c r="A57">
        <v>19</v>
      </c>
      <c r="B57">
        <v>1.1947139499999999</v>
      </c>
      <c r="C57" s="49">
        <v>1.2517291392349998</v>
      </c>
    </row>
    <row r="58" spans="1:3">
      <c r="A58">
        <v>20</v>
      </c>
      <c r="B58">
        <v>1.4647079700000001</v>
      </c>
      <c r="C58" s="49">
        <v>1.4729352398210001</v>
      </c>
    </row>
    <row r="59" spans="1:3">
      <c r="A59">
        <v>21</v>
      </c>
      <c r="B59">
        <v>1.13397002</v>
      </c>
      <c r="C59" s="49">
        <v>1.201961637386</v>
      </c>
    </row>
    <row r="60" spans="1:3">
      <c r="A60">
        <v>22</v>
      </c>
      <c r="B60">
        <v>1.45700395</v>
      </c>
      <c r="C60" s="49">
        <v>1.5666233362350002</v>
      </c>
    </row>
    <row r="61" spans="1:3">
      <c r="A61">
        <v>23</v>
      </c>
      <c r="B61">
        <v>1.4508509599999999</v>
      </c>
      <c r="C61" s="49">
        <v>1.4615821915279998</v>
      </c>
    </row>
    <row r="62" spans="1:3">
      <c r="A62">
        <v>24</v>
      </c>
      <c r="B62">
        <v>1.81500602</v>
      </c>
      <c r="C62" s="49">
        <v>1.759934432186</v>
      </c>
    </row>
    <row r="63" spans="1:3">
      <c r="A63">
        <v>25</v>
      </c>
      <c r="B63">
        <v>1.4777790000000002</v>
      </c>
      <c r="C63" s="49">
        <v>1.4836443347000001</v>
      </c>
    </row>
    <row r="64" spans="1:3">
      <c r="A64">
        <v>26</v>
      </c>
      <c r="B64">
        <v>1.6264660399999999</v>
      </c>
      <c r="C64" s="49">
        <v>1.6054636265719999</v>
      </c>
    </row>
    <row r="65" spans="1:3">
      <c r="A65">
        <v>27</v>
      </c>
      <c r="B65">
        <v>1.75353599</v>
      </c>
      <c r="C65" s="49">
        <v>1.709572036607</v>
      </c>
    </row>
    <row r="66" spans="1:3">
      <c r="A66">
        <v>28</v>
      </c>
      <c r="B66">
        <v>1.2867989500000001</v>
      </c>
      <c r="C66" s="49">
        <v>1.327174379735</v>
      </c>
    </row>
    <row r="67" spans="1:3">
      <c r="A67">
        <v>29</v>
      </c>
      <c r="B67">
        <v>0.86607599300000004</v>
      </c>
      <c r="C67" s="49">
        <v>0.98247606106489993</v>
      </c>
    </row>
    <row r="68" spans="1:3">
      <c r="A68">
        <v>30</v>
      </c>
      <c r="B68">
        <v>1.58522999</v>
      </c>
      <c r="C68" s="49">
        <v>1.4716789308070002</v>
      </c>
    </row>
    <row r="69" spans="1:3">
      <c r="A69">
        <v>31</v>
      </c>
      <c r="B69">
        <v>1.2098699799999999</v>
      </c>
      <c r="C69" s="49">
        <v>1.2641464746139999</v>
      </c>
    </row>
    <row r="70" spans="1:3">
      <c r="A70">
        <v>32</v>
      </c>
      <c r="B70">
        <v>1.5199409699999999</v>
      </c>
      <c r="C70" s="49">
        <v>1.418187636721</v>
      </c>
    </row>
    <row r="71" spans="1:3">
      <c r="A71">
        <v>33</v>
      </c>
      <c r="B71">
        <v>0.93210601800000004</v>
      </c>
      <c r="C71" s="49">
        <v>0.93657446054740001</v>
      </c>
    </row>
    <row r="72" spans="1:3">
      <c r="A72">
        <v>34</v>
      </c>
      <c r="B72">
        <v>1.43189704</v>
      </c>
      <c r="C72" s="49">
        <v>1.4460532448719998</v>
      </c>
    </row>
    <row r="73" spans="1:3">
      <c r="A73">
        <v>35</v>
      </c>
      <c r="B73">
        <v>1.4703359600000001</v>
      </c>
      <c r="C73" s="49">
        <v>1.4775462520280001</v>
      </c>
    </row>
    <row r="74" spans="1:3">
      <c r="A74">
        <v>36</v>
      </c>
      <c r="B74">
        <v>1.7575769400000001</v>
      </c>
      <c r="C74" s="49">
        <v>1.712882786942</v>
      </c>
    </row>
    <row r="75" spans="1:3">
      <c r="A75">
        <v>37</v>
      </c>
      <c r="B75">
        <v>1.80758405</v>
      </c>
      <c r="C75" s="49">
        <v>1.7538536121649999</v>
      </c>
    </row>
    <row r="76" spans="1:3">
      <c r="A76">
        <v>38</v>
      </c>
      <c r="B76">
        <v>1.36063504</v>
      </c>
      <c r="C76" s="49">
        <v>1.387668288272</v>
      </c>
    </row>
    <row r="77" spans="1:3">
      <c r="A77">
        <v>39</v>
      </c>
      <c r="B77">
        <v>0.83102399100000002</v>
      </c>
      <c r="C77" s="49">
        <v>0.95375795582630007</v>
      </c>
    </row>
  </sheetData>
  <conditionalFormatting sqref="B2:B37">
    <cfRule type="cellIs" dxfId="3" priority="18" operator="greaterThan">
      <formula>1.72601</formula>
    </cfRule>
    <cfRule type="cellIs" dxfId="2" priority="19" operator="greaterThan">
      <formula>1.72601</formula>
    </cfRule>
    <cfRule type="cellIs" dxfId="1" priority="20" operator="lessThan">
      <formula>1.392</formula>
    </cfRule>
  </conditionalFormatting>
  <conditionalFormatting sqref="B2:B37">
    <cfRule type="cellIs" dxfId="0" priority="17" operator="between">
      <formula>1.34579</formula>
      <formula>1.72601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Chlorophyl--before &amp; after fros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BUChoudhury</dc:creator>
  <cp:lastModifiedBy>nesac1</cp:lastModifiedBy>
  <dcterms:created xsi:type="dcterms:W3CDTF">2018-02-09T03:28:01Z</dcterms:created>
  <dcterms:modified xsi:type="dcterms:W3CDTF">2018-11-01T12:47:26Z</dcterms:modified>
</cp:coreProperties>
</file>