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sapd\StudioProjects\백업 및 추가 자료 보관\"/>
    </mc:Choice>
  </mc:AlternateContent>
  <xr:revisionPtr revIDLastSave="0" documentId="13_ncr:1_{3088ADA1-C693-4FEA-9AC3-C89DA2140037}" xr6:coauthVersionLast="47" xr6:coauthVersionMax="47" xr10:uidLastSave="{00000000-0000-0000-0000-000000000000}"/>
  <bookViews>
    <workbookView xWindow="-120" yWindow="-120" windowWidth="29040" windowHeight="15840" tabRatio="908" xr2:uid="{00000000-000D-0000-FFFF-FFFF00000000}"/>
  </bookViews>
  <sheets>
    <sheet name="Row data" sheetId="3" r:id="rId1"/>
    <sheet name="시내, 지방배송" sheetId="1605" r:id="rId2"/>
    <sheet name="물품 입고 내역" sheetId="1590" r:id="rId3"/>
    <sheet name="고객 리스트" sheetId="1601" r:id="rId4"/>
    <sheet name="수취인 불명 내역" sheetId="1592" state="hidden" r:id="rId5"/>
    <sheet name="LKA 01" sheetId="1534" r:id="rId6"/>
    <sheet name="LKA XX" sheetId="1607" r:id="rId7"/>
  </sheets>
  <definedNames>
    <definedName name="_xlnm._FilterDatabase" localSheetId="0" hidden="1">'Row data'!$H$8:$L$8</definedName>
    <definedName name="_xlnm._FilterDatabase" localSheetId="2" hidden="1">'물품 입고 내역'!$B$5:$Q$5</definedName>
    <definedName name="_xlnm._FilterDatabase" localSheetId="1" hidden="1">'시내, 지방배송'!$A$1:$F$1</definedName>
    <definedName name="_xlnm.Print_Area" localSheetId="5">'LKA 01'!$A$1:$N$34</definedName>
    <definedName name="_xlnm.Print_Area" localSheetId="6">'LKA XX'!$A$1:$N$34</definedName>
    <definedName name="_xlnm.Print_Area" localSheetId="3">'고객 리스트'!$A$1:$E$83</definedName>
    <definedName name="_xlnm.Print_Area" localSheetId="2">'물품 입고 내역'!$B$1:$Q$110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4" i="1607" l="1"/>
  <c r="W4" i="1607" s="1"/>
  <c r="U3" i="1607"/>
  <c r="W3" i="1607" s="1"/>
  <c r="U2" i="1607"/>
  <c r="W2" i="1607" s="1"/>
  <c r="N2" i="1607"/>
  <c r="D12" i="1607" s="1"/>
  <c r="C12" i="1607" l="1"/>
  <c r="B11" i="1607"/>
  <c r="D11" i="1607"/>
  <c r="B15" i="1607"/>
  <c r="A18" i="1607"/>
  <c r="D15" i="1607"/>
  <c r="B9" i="1607"/>
  <c r="B14" i="1607"/>
  <c r="D6" i="1607"/>
  <c r="B10" i="1607"/>
  <c r="D9" i="1607"/>
  <c r="D14" i="1607"/>
  <c r="B12" i="1607"/>
  <c r="L2" i="1607"/>
  <c r="B8" i="1607"/>
  <c r="B7" i="1607"/>
  <c r="D13" i="1607"/>
  <c r="D7" i="1607"/>
  <c r="D10" i="1607"/>
  <c r="B13" i="1607"/>
  <c r="D8" i="1607"/>
  <c r="L4" i="1607"/>
  <c r="B6" i="1607"/>
  <c r="X60" i="3"/>
  <c r="C9" i="1607" l="1"/>
  <c r="D16" i="1607"/>
  <c r="R1" i="1607" s="1"/>
  <c r="C6" i="1607"/>
  <c r="H8" i="1607"/>
  <c r="E8" i="1607"/>
  <c r="F8" i="1607" s="1"/>
  <c r="G8" i="1607"/>
  <c r="I8" i="1607"/>
  <c r="H10" i="1607"/>
  <c r="I10" i="1607"/>
  <c r="G10" i="1607"/>
  <c r="E10" i="1607"/>
  <c r="F10" i="1607" s="1"/>
  <c r="I14" i="1607"/>
  <c r="G14" i="1607"/>
  <c r="E14" i="1607"/>
  <c r="F14" i="1607" s="1"/>
  <c r="H14" i="1607"/>
  <c r="G6" i="1607"/>
  <c r="E6" i="1607"/>
  <c r="F6" i="1607" s="1"/>
  <c r="I6" i="1607"/>
  <c r="H6" i="1607"/>
  <c r="H9" i="1607"/>
  <c r="I9" i="1607"/>
  <c r="G9" i="1607"/>
  <c r="E9" i="1607"/>
  <c r="F9" i="1607" s="1"/>
  <c r="C15" i="1607"/>
  <c r="M20" i="1607"/>
  <c r="M19" i="1607"/>
  <c r="M18" i="1607"/>
  <c r="I12" i="1607"/>
  <c r="G12" i="1607"/>
  <c r="H12" i="1607"/>
  <c r="E12" i="1607"/>
  <c r="F12" i="1607" s="1"/>
  <c r="L12" i="1607" s="1"/>
  <c r="I15" i="1607"/>
  <c r="G15" i="1607"/>
  <c r="H15" i="1607"/>
  <c r="E15" i="1607"/>
  <c r="F15" i="1607" s="1"/>
  <c r="C11" i="1607"/>
  <c r="C8" i="1607"/>
  <c r="I11" i="1607"/>
  <c r="H11" i="1607"/>
  <c r="G11" i="1607"/>
  <c r="E11" i="1607"/>
  <c r="F11" i="1607" s="1"/>
  <c r="C14" i="1607"/>
  <c r="C10" i="1607"/>
  <c r="C7" i="1607"/>
  <c r="C13" i="1607"/>
  <c r="G13" i="1607"/>
  <c r="E13" i="1607"/>
  <c r="F13" i="1607" s="1"/>
  <c r="L13" i="1607" s="1"/>
  <c r="I13" i="1607"/>
  <c r="H13" i="1607"/>
  <c r="E7" i="1607"/>
  <c r="F7" i="1607" s="1"/>
  <c r="H7" i="1607"/>
  <c r="I7" i="1607"/>
  <c r="G7" i="1607"/>
  <c r="R46" i="3"/>
  <c r="L14" i="1607" l="1"/>
  <c r="L11" i="1607"/>
  <c r="L15" i="1607"/>
  <c r="L10" i="1607"/>
  <c r="L9" i="1607"/>
  <c r="L8" i="1607"/>
  <c r="L7" i="1607"/>
  <c r="J10" i="1607"/>
  <c r="K10" i="1607" s="1"/>
  <c r="M10" i="1607" s="1"/>
  <c r="J11" i="1607"/>
  <c r="K11" i="1607" s="1"/>
  <c r="M11" i="1607" s="1"/>
  <c r="J12" i="1607"/>
  <c r="K12" i="1607" s="1"/>
  <c r="J14" i="1607"/>
  <c r="K14" i="1607" s="1"/>
  <c r="M14" i="1607" s="1"/>
  <c r="L6" i="1607"/>
  <c r="F16" i="1607"/>
  <c r="J7" i="1607"/>
  <c r="K7" i="1607" s="1"/>
  <c r="M7" i="1607" s="1"/>
  <c r="J9" i="1607"/>
  <c r="K9" i="1607" s="1"/>
  <c r="M9" i="1607" s="1"/>
  <c r="J8" i="1607"/>
  <c r="K8" i="1607" s="1"/>
  <c r="M8" i="1607" s="1"/>
  <c r="J15" i="1607"/>
  <c r="K15" i="1607" s="1"/>
  <c r="M15" i="1607" s="1"/>
  <c r="J6" i="1607"/>
  <c r="K6" i="1607" s="1"/>
  <c r="J13" i="1607"/>
  <c r="K13" i="1607" s="1"/>
  <c r="X30" i="3"/>
  <c r="M12" i="1607" l="1"/>
  <c r="N12" i="1607" s="1"/>
  <c r="M13" i="1607"/>
  <c r="N13" i="1607" s="1"/>
  <c r="N9" i="1607"/>
  <c r="N14" i="1607"/>
  <c r="N7" i="1607"/>
  <c r="N15" i="1607"/>
  <c r="N10" i="1607"/>
  <c r="N11" i="1607"/>
  <c r="N8" i="1607"/>
  <c r="M6" i="1607"/>
  <c r="N6" i="1607" s="1"/>
  <c r="K16" i="1607"/>
  <c r="N2" i="1534"/>
  <c r="B5" i="1601"/>
  <c r="B6" i="1601"/>
  <c r="B7" i="1601"/>
  <c r="B8" i="1601"/>
  <c r="B9" i="1601"/>
  <c r="B10" i="1601"/>
  <c r="B11" i="1601"/>
  <c r="B12" i="1601"/>
  <c r="B13" i="1601"/>
  <c r="B14" i="1601"/>
  <c r="B15" i="1601"/>
  <c r="B16" i="1601"/>
  <c r="B17" i="1601"/>
  <c r="B18" i="1601"/>
  <c r="B19" i="1601"/>
  <c r="B20" i="1601"/>
  <c r="B21" i="1601"/>
  <c r="B22" i="1601"/>
  <c r="B23" i="1601"/>
  <c r="B24" i="1601"/>
  <c r="B25" i="1601"/>
  <c r="B26" i="1601"/>
  <c r="B27" i="1601"/>
  <c r="B28" i="1601"/>
  <c r="B29" i="1601"/>
  <c r="B30" i="1601"/>
  <c r="B31" i="1601"/>
  <c r="B32" i="1601"/>
  <c r="B33" i="1601"/>
  <c r="B34" i="1601"/>
  <c r="B35" i="1601"/>
  <c r="B36" i="1601"/>
  <c r="B37" i="1601"/>
  <c r="B38" i="1601"/>
  <c r="B39" i="1601"/>
  <c r="B40" i="1601"/>
  <c r="B41" i="1601"/>
  <c r="B42" i="1601"/>
  <c r="B43" i="1601"/>
  <c r="B44" i="1601"/>
  <c r="B45" i="1601"/>
  <c r="B46" i="1601"/>
  <c r="B47" i="1601"/>
  <c r="B48" i="1601"/>
  <c r="B49" i="1601"/>
  <c r="B50" i="1601"/>
  <c r="B51" i="1601"/>
  <c r="B52" i="1601"/>
  <c r="B53" i="1601"/>
  <c r="B54" i="1601"/>
  <c r="B55" i="1601"/>
  <c r="B56" i="1601"/>
  <c r="B57" i="1601"/>
  <c r="B58" i="1601"/>
  <c r="B59" i="1601"/>
  <c r="B60" i="1601"/>
  <c r="B61" i="1601"/>
  <c r="B62" i="1601"/>
  <c r="B63" i="1601"/>
  <c r="B64" i="1601"/>
  <c r="B65" i="1601"/>
  <c r="B66" i="1601"/>
  <c r="B67" i="1601"/>
  <c r="B68" i="1601"/>
  <c r="B69" i="1601"/>
  <c r="B70" i="1601"/>
  <c r="B71" i="1601"/>
  <c r="B72" i="1601"/>
  <c r="B73" i="1601"/>
  <c r="B74" i="1601"/>
  <c r="B75" i="1601"/>
  <c r="B76" i="1601"/>
  <c r="B77" i="1601"/>
  <c r="B78" i="1601"/>
  <c r="B79" i="1601"/>
  <c r="B80" i="1601"/>
  <c r="B81" i="1601"/>
  <c r="B82" i="1601"/>
  <c r="B83" i="1601"/>
  <c r="B4" i="1601"/>
  <c r="A7" i="1590"/>
  <c r="A8" i="1590"/>
  <c r="A9" i="1590"/>
  <c r="A10" i="1590"/>
  <c r="A11" i="1590"/>
  <c r="A12" i="1590"/>
  <c r="A13" i="1590"/>
  <c r="A14" i="1590"/>
  <c r="A15" i="1590"/>
  <c r="A16" i="1590"/>
  <c r="A17" i="1590"/>
  <c r="A18" i="1590"/>
  <c r="A19" i="1590"/>
  <c r="A20" i="1590"/>
  <c r="A21" i="1590"/>
  <c r="A22" i="1590"/>
  <c r="A23" i="1590"/>
  <c r="A24" i="1590"/>
  <c r="A25" i="1590"/>
  <c r="A26" i="1590"/>
  <c r="A27" i="1590"/>
  <c r="A28" i="1590"/>
  <c r="A29" i="1590"/>
  <c r="A30" i="1590"/>
  <c r="A31" i="1590"/>
  <c r="A32" i="1590"/>
  <c r="A33" i="1590"/>
  <c r="A34" i="1590"/>
  <c r="A35" i="1590"/>
  <c r="A36" i="1590"/>
  <c r="A37" i="1590"/>
  <c r="A38" i="1590"/>
  <c r="A39" i="1590"/>
  <c r="A40" i="1590"/>
  <c r="A41" i="1590"/>
  <c r="A42" i="1590"/>
  <c r="A43" i="1590"/>
  <c r="A44" i="1590"/>
  <c r="A45" i="1590"/>
  <c r="A46" i="1590"/>
  <c r="A47" i="1590"/>
  <c r="A48" i="1590"/>
  <c r="A49" i="1590"/>
  <c r="A50" i="1590"/>
  <c r="A51" i="1590"/>
  <c r="A52" i="1590"/>
  <c r="A53" i="1590"/>
  <c r="A54" i="1590"/>
  <c r="A55" i="1590"/>
  <c r="A56" i="1590"/>
  <c r="A57" i="1590"/>
  <c r="A58" i="1590"/>
  <c r="A59" i="1590"/>
  <c r="A60" i="1590"/>
  <c r="A61" i="1590"/>
  <c r="A62" i="1590"/>
  <c r="A63" i="1590"/>
  <c r="A64" i="1590"/>
  <c r="A65" i="1590"/>
  <c r="A66" i="1590"/>
  <c r="A67" i="1590"/>
  <c r="A68" i="1590"/>
  <c r="A69" i="1590"/>
  <c r="A70" i="1590"/>
  <c r="A71" i="1590"/>
  <c r="A72" i="1590"/>
  <c r="A73" i="1590"/>
  <c r="A74" i="1590"/>
  <c r="A75" i="1590"/>
  <c r="A76" i="1590"/>
  <c r="A77" i="1590"/>
  <c r="A78" i="1590"/>
  <c r="A79" i="1590"/>
  <c r="A80" i="1590"/>
  <c r="A81" i="1590"/>
  <c r="A82" i="1590"/>
  <c r="A83" i="1590"/>
  <c r="A84" i="1590"/>
  <c r="A85" i="1590"/>
  <c r="A86" i="1590"/>
  <c r="A87" i="1590"/>
  <c r="A88" i="1590"/>
  <c r="A89" i="1590"/>
  <c r="A90" i="1590"/>
  <c r="A91" i="1590"/>
  <c r="A92" i="1590"/>
  <c r="A93" i="1590"/>
  <c r="A94" i="1590"/>
  <c r="A95" i="1590"/>
  <c r="A96" i="1590"/>
  <c r="A97" i="1590"/>
  <c r="A98" i="1590"/>
  <c r="A99" i="1590"/>
  <c r="A100" i="1590"/>
  <c r="A101" i="1590"/>
  <c r="A102" i="1590"/>
  <c r="A103" i="1590"/>
  <c r="A104" i="1590"/>
  <c r="A105" i="1590"/>
  <c r="A6" i="1590"/>
  <c r="N17" i="1607" l="1"/>
  <c r="N19" i="1607" s="1"/>
  <c r="A18" i="1534"/>
  <c r="M20" i="1534" s="1"/>
  <c r="B7" i="1534"/>
  <c r="D11" i="1534"/>
  <c r="B13" i="1534"/>
  <c r="B8" i="1534"/>
  <c r="D12" i="1534"/>
  <c r="B14" i="1534"/>
  <c r="D10" i="1534"/>
  <c r="D7" i="1534"/>
  <c r="B9" i="1534"/>
  <c r="D13" i="1534"/>
  <c r="B15" i="1534"/>
  <c r="D8" i="1534"/>
  <c r="B10" i="1534"/>
  <c r="D14" i="1534"/>
  <c r="D9" i="1534"/>
  <c r="B11" i="1534"/>
  <c r="D15" i="1534"/>
  <c r="B12" i="1534"/>
  <c r="AL49" i="1601"/>
  <c r="G4" i="1601"/>
  <c r="BY4" i="1601"/>
  <c r="AU4" i="1601"/>
  <c r="Q4" i="1601"/>
  <c r="CH83" i="1601"/>
  <c r="BD83" i="1601"/>
  <c r="Z83" i="1601"/>
  <c r="CL82" i="1601"/>
  <c r="BH82" i="1601"/>
  <c r="AJ82" i="1601"/>
  <c r="CV81" i="1601"/>
  <c r="BR81" i="1601"/>
  <c r="AN81" i="1601"/>
  <c r="J81" i="1601"/>
  <c r="CB80" i="1601"/>
  <c r="AX80" i="1601"/>
  <c r="T80" i="1601"/>
  <c r="CL79" i="1601"/>
  <c r="BB79" i="1601"/>
  <c r="X79" i="1601"/>
  <c r="CV78" i="1601"/>
  <c r="BR78" i="1601"/>
  <c r="AN78" i="1601"/>
  <c r="J78" i="1601"/>
  <c r="CB77" i="1601"/>
  <c r="AX77" i="1601"/>
  <c r="T77" i="1601"/>
  <c r="CL76" i="1601"/>
  <c r="BH76" i="1601"/>
  <c r="P76" i="1601"/>
  <c r="BS75" i="1601"/>
  <c r="CC74" i="1601"/>
  <c r="CM73" i="1601"/>
  <c r="S73" i="1601"/>
  <c r="AC72" i="1601"/>
  <c r="U71" i="1601"/>
  <c r="AE70" i="1601"/>
  <c r="AO69" i="1601"/>
  <c r="AY68" i="1601"/>
  <c r="CA67" i="1601"/>
  <c r="CK66" i="1601"/>
  <c r="CC65" i="1601"/>
  <c r="CM64" i="1601"/>
  <c r="CW63" i="1601"/>
  <c r="AC63" i="1601"/>
  <c r="CY61" i="1601"/>
  <c r="W60" i="1601"/>
  <c r="DB4" i="1601"/>
  <c r="CV4" i="1601"/>
  <c r="CP4" i="1601"/>
  <c r="CJ4" i="1601"/>
  <c r="CD4" i="1601"/>
  <c r="BX4" i="1601"/>
  <c r="BR4" i="1601"/>
  <c r="BL4" i="1601"/>
  <c r="BF4" i="1601"/>
  <c r="AZ4" i="1601"/>
  <c r="AT4" i="1601"/>
  <c r="AN4" i="1601"/>
  <c r="AH4" i="1601"/>
  <c r="AB4" i="1601"/>
  <c r="V4" i="1601"/>
  <c r="P4" i="1601"/>
  <c r="J4" i="1601"/>
  <c r="CY83" i="1601"/>
  <c r="CS83" i="1601"/>
  <c r="CM83" i="1601"/>
  <c r="CG83" i="1601"/>
  <c r="CA83" i="1601"/>
  <c r="BU83" i="1601"/>
  <c r="BO83" i="1601"/>
  <c r="BI83" i="1601"/>
  <c r="BC83" i="1601"/>
  <c r="AW83" i="1601"/>
  <c r="AQ83" i="1601"/>
  <c r="AK83" i="1601"/>
  <c r="AE83" i="1601"/>
  <c r="Y83" i="1601"/>
  <c r="S83" i="1601"/>
  <c r="M83" i="1601"/>
  <c r="G83" i="1601"/>
  <c r="CW82" i="1601"/>
  <c r="CQ82" i="1601"/>
  <c r="CK82" i="1601"/>
  <c r="CE82" i="1601"/>
  <c r="BY82" i="1601"/>
  <c r="BS82" i="1601"/>
  <c r="BM82" i="1601"/>
  <c r="BG82" i="1601"/>
  <c r="BA82" i="1601"/>
  <c r="AU82" i="1601"/>
  <c r="AO82" i="1601"/>
  <c r="AI82" i="1601"/>
  <c r="AC82" i="1601"/>
  <c r="W82" i="1601"/>
  <c r="Q82" i="1601"/>
  <c r="K82" i="1601"/>
  <c r="DA81" i="1601"/>
  <c r="CU81" i="1601"/>
  <c r="CO81" i="1601"/>
  <c r="CI81" i="1601"/>
  <c r="CC81" i="1601"/>
  <c r="BW81" i="1601"/>
  <c r="BQ81" i="1601"/>
  <c r="BK81" i="1601"/>
  <c r="BE81" i="1601"/>
  <c r="AY81" i="1601"/>
  <c r="AS81" i="1601"/>
  <c r="AM81" i="1601"/>
  <c r="AG81" i="1601"/>
  <c r="AA81" i="1601"/>
  <c r="U81" i="1601"/>
  <c r="O81" i="1601"/>
  <c r="I81" i="1601"/>
  <c r="CY80" i="1601"/>
  <c r="CS80" i="1601"/>
  <c r="CM80" i="1601"/>
  <c r="CG80" i="1601"/>
  <c r="CA80" i="1601"/>
  <c r="BU80" i="1601"/>
  <c r="BO80" i="1601"/>
  <c r="BI80" i="1601"/>
  <c r="BC80" i="1601"/>
  <c r="AW80" i="1601"/>
  <c r="AQ80" i="1601"/>
  <c r="AK80" i="1601"/>
  <c r="AE80" i="1601"/>
  <c r="Y80" i="1601"/>
  <c r="S80" i="1601"/>
  <c r="M80" i="1601"/>
  <c r="G80" i="1601"/>
  <c r="CW79" i="1601"/>
  <c r="CQ79" i="1601"/>
  <c r="CK79" i="1601"/>
  <c r="CE79" i="1601"/>
  <c r="BY79" i="1601"/>
  <c r="BS79" i="1601"/>
  <c r="BM79" i="1601"/>
  <c r="BG79" i="1601"/>
  <c r="BA79" i="1601"/>
  <c r="AU79" i="1601"/>
  <c r="AO79" i="1601"/>
  <c r="AI79" i="1601"/>
  <c r="AC79" i="1601"/>
  <c r="W79" i="1601"/>
  <c r="Q79" i="1601"/>
  <c r="K79" i="1601"/>
  <c r="DA78" i="1601"/>
  <c r="CU78" i="1601"/>
  <c r="CO78" i="1601"/>
  <c r="CI78" i="1601"/>
  <c r="CC78" i="1601"/>
  <c r="BW78" i="1601"/>
  <c r="BQ78" i="1601"/>
  <c r="BK78" i="1601"/>
  <c r="BE78" i="1601"/>
  <c r="AY78" i="1601"/>
  <c r="AS78" i="1601"/>
  <c r="AM78" i="1601"/>
  <c r="AG78" i="1601"/>
  <c r="AA78" i="1601"/>
  <c r="U78" i="1601"/>
  <c r="O78" i="1601"/>
  <c r="I78" i="1601"/>
  <c r="CY77" i="1601"/>
  <c r="CS77" i="1601"/>
  <c r="CM77" i="1601"/>
  <c r="CG77" i="1601"/>
  <c r="CA77" i="1601"/>
  <c r="BU77" i="1601"/>
  <c r="BO77" i="1601"/>
  <c r="BI77" i="1601"/>
  <c r="BC77" i="1601"/>
  <c r="AW77" i="1601"/>
  <c r="AQ77" i="1601"/>
  <c r="AK77" i="1601"/>
  <c r="AE77" i="1601"/>
  <c r="Y77" i="1601"/>
  <c r="S77" i="1601"/>
  <c r="M77" i="1601"/>
  <c r="G77" i="1601"/>
  <c r="CW76" i="1601"/>
  <c r="CQ76" i="1601"/>
  <c r="CK76" i="1601"/>
  <c r="CE76" i="1601"/>
  <c r="BY76" i="1601"/>
  <c r="BS76" i="1601"/>
  <c r="BM76" i="1601"/>
  <c r="BF76" i="1601"/>
  <c r="AY76" i="1601"/>
  <c r="AR76" i="1601"/>
  <c r="AK76" i="1601"/>
  <c r="AD76" i="1601"/>
  <c r="V76" i="1601"/>
  <c r="O76" i="1601"/>
  <c r="G76" i="1601"/>
  <c r="CT75" i="1601"/>
  <c r="CK75" i="1601"/>
  <c r="CB75" i="1601"/>
  <c r="BP75" i="1601"/>
  <c r="AX75" i="1601"/>
  <c r="AF75" i="1601"/>
  <c r="N75" i="1601"/>
  <c r="CR74" i="1601"/>
  <c r="BZ74" i="1601"/>
  <c r="BH74" i="1601"/>
  <c r="AP74" i="1601"/>
  <c r="X74" i="1601"/>
  <c r="DB73" i="1601"/>
  <c r="CJ73" i="1601"/>
  <c r="BR73" i="1601"/>
  <c r="AZ73" i="1601"/>
  <c r="AH73" i="1601"/>
  <c r="P73" i="1601"/>
  <c r="CT72" i="1601"/>
  <c r="CB72" i="1601"/>
  <c r="BJ72" i="1601"/>
  <c r="AR72" i="1601"/>
  <c r="Z72" i="1601"/>
  <c r="H72" i="1601"/>
  <c r="CL71" i="1601"/>
  <c r="BT71" i="1601"/>
  <c r="BB71" i="1601"/>
  <c r="AJ71" i="1601"/>
  <c r="R71" i="1601"/>
  <c r="CV70" i="1601"/>
  <c r="CD70" i="1601"/>
  <c r="BL70" i="1601"/>
  <c r="AT70" i="1601"/>
  <c r="AB70" i="1601"/>
  <c r="J70" i="1601"/>
  <c r="CN69" i="1601"/>
  <c r="BV69" i="1601"/>
  <c r="BD69" i="1601"/>
  <c r="AL69" i="1601"/>
  <c r="T69" i="1601"/>
  <c r="CX68" i="1601"/>
  <c r="CF68" i="1601"/>
  <c r="BN68" i="1601"/>
  <c r="AV68" i="1601"/>
  <c r="AD68" i="1601"/>
  <c r="L68" i="1601"/>
  <c r="CP67" i="1601"/>
  <c r="BX67" i="1601"/>
  <c r="BF67" i="1601"/>
  <c r="AN67" i="1601"/>
  <c r="V67" i="1601"/>
  <c r="CZ66" i="1601"/>
  <c r="CH66" i="1601"/>
  <c r="BP66" i="1601"/>
  <c r="AX66" i="1601"/>
  <c r="AF66" i="1601"/>
  <c r="N66" i="1601"/>
  <c r="CR65" i="1601"/>
  <c r="BZ65" i="1601"/>
  <c r="BH65" i="1601"/>
  <c r="AP65" i="1601"/>
  <c r="X65" i="1601"/>
  <c r="DB64" i="1601"/>
  <c r="CJ64" i="1601"/>
  <c r="BR64" i="1601"/>
  <c r="AZ64" i="1601"/>
  <c r="AH64" i="1601"/>
  <c r="P64" i="1601"/>
  <c r="CT63" i="1601"/>
  <c r="CB63" i="1601"/>
  <c r="BJ63" i="1601"/>
  <c r="AR63" i="1601"/>
  <c r="Z63" i="1601"/>
  <c r="H63" i="1601"/>
  <c r="CL62" i="1601"/>
  <c r="BT62" i="1601"/>
  <c r="BB62" i="1601"/>
  <c r="AJ62" i="1601"/>
  <c r="R62" i="1601"/>
  <c r="CV61" i="1601"/>
  <c r="CD61" i="1601"/>
  <c r="BL61" i="1601"/>
  <c r="AT61" i="1601"/>
  <c r="AB61" i="1601"/>
  <c r="J61" i="1601"/>
  <c r="CN60" i="1601"/>
  <c r="BV60" i="1601"/>
  <c r="BD60" i="1601"/>
  <c r="AL60" i="1601"/>
  <c r="T60" i="1601"/>
  <c r="CX59" i="1601"/>
  <c r="CF59" i="1601"/>
  <c r="BN59" i="1601"/>
  <c r="AV59" i="1601"/>
  <c r="AD59" i="1601"/>
  <c r="L59" i="1601"/>
  <c r="CP58" i="1601"/>
  <c r="BX58" i="1601"/>
  <c r="BF58" i="1601"/>
  <c r="AN58" i="1601"/>
  <c r="V58" i="1601"/>
  <c r="CY57" i="1601"/>
  <c r="CB57" i="1601"/>
  <c r="BX56" i="1601"/>
  <c r="BP55" i="1601"/>
  <c r="BH54" i="1601"/>
  <c r="AZ53" i="1601"/>
  <c r="BB51" i="1601"/>
  <c r="H5" i="1601"/>
  <c r="I5" i="1601"/>
  <c r="J5" i="1601"/>
  <c r="P5" i="1601"/>
  <c r="V5" i="1601"/>
  <c r="AB5" i="1601"/>
  <c r="AH5" i="1601"/>
  <c r="AN5" i="1601"/>
  <c r="AT5" i="1601"/>
  <c r="AZ5" i="1601"/>
  <c r="BF5" i="1601"/>
  <c r="BL5" i="1601"/>
  <c r="BR5" i="1601"/>
  <c r="BX5" i="1601"/>
  <c r="CD5" i="1601"/>
  <c r="CJ5" i="1601"/>
  <c r="CP5" i="1601"/>
  <c r="CV5" i="1601"/>
  <c r="DB5" i="1601"/>
  <c r="L6" i="1601"/>
  <c r="R6" i="1601"/>
  <c r="X6" i="1601"/>
  <c r="AD6" i="1601"/>
  <c r="AJ6" i="1601"/>
  <c r="AP6" i="1601"/>
  <c r="AV6" i="1601"/>
  <c r="BB6" i="1601"/>
  <c r="BH6" i="1601"/>
  <c r="BN6" i="1601"/>
  <c r="BT6" i="1601"/>
  <c r="BZ6" i="1601"/>
  <c r="CF6" i="1601"/>
  <c r="CL6" i="1601"/>
  <c r="CR6" i="1601"/>
  <c r="CX6" i="1601"/>
  <c r="L5" i="1601"/>
  <c r="S5" i="1601"/>
  <c r="Z5" i="1601"/>
  <c r="AG5" i="1601"/>
  <c r="AO5" i="1601"/>
  <c r="AV5" i="1601"/>
  <c r="BC5" i="1601"/>
  <c r="BJ5" i="1601"/>
  <c r="BQ5" i="1601"/>
  <c r="BY5" i="1601"/>
  <c r="CF5" i="1601"/>
  <c r="CM5" i="1601"/>
  <c r="CT5" i="1601"/>
  <c r="DA5" i="1601"/>
  <c r="M6" i="1601"/>
  <c r="T6" i="1601"/>
  <c r="AA6" i="1601"/>
  <c r="AH6" i="1601"/>
  <c r="AO6" i="1601"/>
  <c r="AW6" i="1601"/>
  <c r="BD6" i="1601"/>
  <c r="BK6" i="1601"/>
  <c r="BR6" i="1601"/>
  <c r="BY6" i="1601"/>
  <c r="CG6" i="1601"/>
  <c r="CN6" i="1601"/>
  <c r="CU6" i="1601"/>
  <c r="DB6" i="1601"/>
  <c r="L7" i="1601"/>
  <c r="R7" i="1601"/>
  <c r="X7" i="1601"/>
  <c r="AD7" i="1601"/>
  <c r="AJ7" i="1601"/>
  <c r="AP7" i="1601"/>
  <c r="AV7" i="1601"/>
  <c r="BB7" i="1601"/>
  <c r="BH7" i="1601"/>
  <c r="BN7" i="1601"/>
  <c r="BT7" i="1601"/>
  <c r="BZ7" i="1601"/>
  <c r="CF7" i="1601"/>
  <c r="CL7" i="1601"/>
  <c r="CR7" i="1601"/>
  <c r="CX7" i="1601"/>
  <c r="H8" i="1601"/>
  <c r="N8" i="1601"/>
  <c r="T8" i="1601"/>
  <c r="Z8" i="1601"/>
  <c r="AF8" i="1601"/>
  <c r="AL8" i="1601"/>
  <c r="AR8" i="1601"/>
  <c r="AX8" i="1601"/>
  <c r="BD8" i="1601"/>
  <c r="BJ8" i="1601"/>
  <c r="BP8" i="1601"/>
  <c r="BV8" i="1601"/>
  <c r="CB8" i="1601"/>
  <c r="CH8" i="1601"/>
  <c r="CN8" i="1601"/>
  <c r="CT8" i="1601"/>
  <c r="CZ8" i="1601"/>
  <c r="J9" i="1601"/>
  <c r="P9" i="1601"/>
  <c r="V9" i="1601"/>
  <c r="AB9" i="1601"/>
  <c r="AH9" i="1601"/>
  <c r="AN9" i="1601"/>
  <c r="AT9" i="1601"/>
  <c r="AZ9" i="1601"/>
  <c r="BF9" i="1601"/>
  <c r="BL9" i="1601"/>
  <c r="BR9" i="1601"/>
  <c r="BX9" i="1601"/>
  <c r="CD9" i="1601"/>
  <c r="CJ9" i="1601"/>
  <c r="CP9" i="1601"/>
  <c r="CV9" i="1601"/>
  <c r="M5" i="1601"/>
  <c r="T5" i="1601"/>
  <c r="AA5" i="1601"/>
  <c r="AI5" i="1601"/>
  <c r="AP5" i="1601"/>
  <c r="AW5" i="1601"/>
  <c r="BD5" i="1601"/>
  <c r="BK5" i="1601"/>
  <c r="BS5" i="1601"/>
  <c r="BZ5" i="1601"/>
  <c r="CG5" i="1601"/>
  <c r="CN5" i="1601"/>
  <c r="CU5" i="1601"/>
  <c r="G6" i="1601"/>
  <c r="N6" i="1601"/>
  <c r="U6" i="1601"/>
  <c r="AB6" i="1601"/>
  <c r="AI6" i="1601"/>
  <c r="AQ6" i="1601"/>
  <c r="AX6" i="1601"/>
  <c r="BE6" i="1601"/>
  <c r="BL6" i="1601"/>
  <c r="BS6" i="1601"/>
  <c r="CA6" i="1601"/>
  <c r="CH6" i="1601"/>
  <c r="CO6" i="1601"/>
  <c r="CV6" i="1601"/>
  <c r="G7" i="1601"/>
  <c r="M7" i="1601"/>
  <c r="S7" i="1601"/>
  <c r="Y7" i="1601"/>
  <c r="AE7" i="1601"/>
  <c r="AK7" i="1601"/>
  <c r="AQ7" i="1601"/>
  <c r="AW7" i="1601"/>
  <c r="BC7" i="1601"/>
  <c r="BI7" i="1601"/>
  <c r="BO7" i="1601"/>
  <c r="BU7" i="1601"/>
  <c r="CA7" i="1601"/>
  <c r="CG7" i="1601"/>
  <c r="CM7" i="1601"/>
  <c r="CS7" i="1601"/>
  <c r="CY7" i="1601"/>
  <c r="I8" i="1601"/>
  <c r="O8" i="1601"/>
  <c r="U8" i="1601"/>
  <c r="AA8" i="1601"/>
  <c r="AG8" i="1601"/>
  <c r="AM8" i="1601"/>
  <c r="AS8" i="1601"/>
  <c r="AY8" i="1601"/>
  <c r="BE8" i="1601"/>
  <c r="BK8" i="1601"/>
  <c r="BQ8" i="1601"/>
  <c r="BW8" i="1601"/>
  <c r="CC8" i="1601"/>
  <c r="CI8" i="1601"/>
  <c r="CO8" i="1601"/>
  <c r="CU8" i="1601"/>
  <c r="DA8" i="1601"/>
  <c r="K9" i="1601"/>
  <c r="Q9" i="1601"/>
  <c r="W9" i="1601"/>
  <c r="AC9" i="1601"/>
  <c r="AI9" i="1601"/>
  <c r="AO9" i="1601"/>
  <c r="AU9" i="1601"/>
  <c r="BA9" i="1601"/>
  <c r="BG9" i="1601"/>
  <c r="BM9" i="1601"/>
  <c r="BS9" i="1601"/>
  <c r="BY9" i="1601"/>
  <c r="CE9" i="1601"/>
  <c r="CK9" i="1601"/>
  <c r="CQ9" i="1601"/>
  <c r="CW9" i="1601"/>
  <c r="N5" i="1601"/>
  <c r="U5" i="1601"/>
  <c r="AC5" i="1601"/>
  <c r="AJ5" i="1601"/>
  <c r="AQ5" i="1601"/>
  <c r="AX5" i="1601"/>
  <c r="BE5" i="1601"/>
  <c r="BM5" i="1601"/>
  <c r="BT5" i="1601"/>
  <c r="CA5" i="1601"/>
  <c r="CH5" i="1601"/>
  <c r="CO5" i="1601"/>
  <c r="CW5" i="1601"/>
  <c r="H6" i="1601"/>
  <c r="O6" i="1601"/>
  <c r="V6" i="1601"/>
  <c r="AC6" i="1601"/>
  <c r="AK6" i="1601"/>
  <c r="AR6" i="1601"/>
  <c r="AY6" i="1601"/>
  <c r="BF6" i="1601"/>
  <c r="BM6" i="1601"/>
  <c r="BU6" i="1601"/>
  <c r="CB6" i="1601"/>
  <c r="CI6" i="1601"/>
  <c r="CP6" i="1601"/>
  <c r="CW6" i="1601"/>
  <c r="H7" i="1601"/>
  <c r="N7" i="1601"/>
  <c r="T7" i="1601"/>
  <c r="Z7" i="1601"/>
  <c r="AF7" i="1601"/>
  <c r="AL7" i="1601"/>
  <c r="AR7" i="1601"/>
  <c r="AX7" i="1601"/>
  <c r="BD7" i="1601"/>
  <c r="BJ7" i="1601"/>
  <c r="BP7" i="1601"/>
  <c r="BV7" i="1601"/>
  <c r="CB7" i="1601"/>
  <c r="CH7" i="1601"/>
  <c r="CN7" i="1601"/>
  <c r="CT7" i="1601"/>
  <c r="CZ7" i="1601"/>
  <c r="J8" i="1601"/>
  <c r="P8" i="1601"/>
  <c r="V8" i="1601"/>
  <c r="AB8" i="1601"/>
  <c r="AH8" i="1601"/>
  <c r="AN8" i="1601"/>
  <c r="AT8" i="1601"/>
  <c r="AZ8" i="1601"/>
  <c r="BF8" i="1601"/>
  <c r="BL8" i="1601"/>
  <c r="BR8" i="1601"/>
  <c r="BX8" i="1601"/>
  <c r="CD8" i="1601"/>
  <c r="CJ8" i="1601"/>
  <c r="CP8" i="1601"/>
  <c r="CV8" i="1601"/>
  <c r="DB8" i="1601"/>
  <c r="L9" i="1601"/>
  <c r="R9" i="1601"/>
  <c r="X9" i="1601"/>
  <c r="AD9" i="1601"/>
  <c r="AJ9" i="1601"/>
  <c r="AP9" i="1601"/>
  <c r="AV9" i="1601"/>
  <c r="BB9" i="1601"/>
  <c r="BH9" i="1601"/>
  <c r="BN9" i="1601"/>
  <c r="BT9" i="1601"/>
  <c r="BZ9" i="1601"/>
  <c r="CF9" i="1601"/>
  <c r="CL9" i="1601"/>
  <c r="CR9" i="1601"/>
  <c r="CX9" i="1601"/>
  <c r="H10" i="1601"/>
  <c r="N10" i="1601"/>
  <c r="O5" i="1601"/>
  <c r="W5" i="1601"/>
  <c r="AD5" i="1601"/>
  <c r="AK5" i="1601"/>
  <c r="AR5" i="1601"/>
  <c r="AY5" i="1601"/>
  <c r="BG5" i="1601"/>
  <c r="BN5" i="1601"/>
  <c r="BU5" i="1601"/>
  <c r="CB5" i="1601"/>
  <c r="CI5" i="1601"/>
  <c r="CQ5" i="1601"/>
  <c r="CX5" i="1601"/>
  <c r="I6" i="1601"/>
  <c r="P6" i="1601"/>
  <c r="W6" i="1601"/>
  <c r="AE6" i="1601"/>
  <c r="AL6" i="1601"/>
  <c r="AS6" i="1601"/>
  <c r="AZ6" i="1601"/>
  <c r="BG6" i="1601"/>
  <c r="BO6" i="1601"/>
  <c r="BV6" i="1601"/>
  <c r="CC6" i="1601"/>
  <c r="CJ6" i="1601"/>
  <c r="CQ6" i="1601"/>
  <c r="CY6" i="1601"/>
  <c r="I7" i="1601"/>
  <c r="O7" i="1601"/>
  <c r="U7" i="1601"/>
  <c r="AA7" i="1601"/>
  <c r="AG7" i="1601"/>
  <c r="AM7" i="1601"/>
  <c r="AS7" i="1601"/>
  <c r="AY7" i="1601"/>
  <c r="BE7" i="1601"/>
  <c r="BK7" i="1601"/>
  <c r="BQ7" i="1601"/>
  <c r="BW7" i="1601"/>
  <c r="CC7" i="1601"/>
  <c r="CI7" i="1601"/>
  <c r="CO7" i="1601"/>
  <c r="CU7" i="1601"/>
  <c r="DA7" i="1601"/>
  <c r="K8" i="1601"/>
  <c r="Q8" i="1601"/>
  <c r="W8" i="1601"/>
  <c r="AC8" i="1601"/>
  <c r="AI8" i="1601"/>
  <c r="AO8" i="1601"/>
  <c r="AU8" i="1601"/>
  <c r="BA8" i="1601"/>
  <c r="BG8" i="1601"/>
  <c r="BM8" i="1601"/>
  <c r="BS8" i="1601"/>
  <c r="BY8" i="1601"/>
  <c r="CE8" i="1601"/>
  <c r="CK8" i="1601"/>
  <c r="CQ8" i="1601"/>
  <c r="CW8" i="1601"/>
  <c r="G9" i="1601"/>
  <c r="M9" i="1601"/>
  <c r="S9" i="1601"/>
  <c r="Y9" i="1601"/>
  <c r="AE9" i="1601"/>
  <c r="AK9" i="1601"/>
  <c r="AQ9" i="1601"/>
  <c r="AW9" i="1601"/>
  <c r="BC9" i="1601"/>
  <c r="BI9" i="1601"/>
  <c r="BO9" i="1601"/>
  <c r="BU9" i="1601"/>
  <c r="CA9" i="1601"/>
  <c r="CG9" i="1601"/>
  <c r="K5" i="1601"/>
  <c r="AF5" i="1601"/>
  <c r="BB5" i="1601"/>
  <c r="BW5" i="1601"/>
  <c r="CS5" i="1601"/>
  <c r="S6" i="1601"/>
  <c r="AN6" i="1601"/>
  <c r="BJ6" i="1601"/>
  <c r="CE6" i="1601"/>
  <c r="DA6" i="1601"/>
  <c r="W7" i="1601"/>
  <c r="AO7" i="1601"/>
  <c r="BG7" i="1601"/>
  <c r="BY7" i="1601"/>
  <c r="CQ7" i="1601"/>
  <c r="M8" i="1601"/>
  <c r="AE8" i="1601"/>
  <c r="AW8" i="1601"/>
  <c r="BO8" i="1601"/>
  <c r="CG8" i="1601"/>
  <c r="CY8" i="1601"/>
  <c r="U9" i="1601"/>
  <c r="AM9" i="1601"/>
  <c r="BE9" i="1601"/>
  <c r="BW9" i="1601"/>
  <c r="CN9" i="1601"/>
  <c r="CZ9" i="1601"/>
  <c r="K10" i="1601"/>
  <c r="R10" i="1601"/>
  <c r="X10" i="1601"/>
  <c r="AD10" i="1601"/>
  <c r="AJ10" i="1601"/>
  <c r="AP10" i="1601"/>
  <c r="AV10" i="1601"/>
  <c r="BB10" i="1601"/>
  <c r="BH10" i="1601"/>
  <c r="BN10" i="1601"/>
  <c r="BT10" i="1601"/>
  <c r="BZ10" i="1601"/>
  <c r="CF10" i="1601"/>
  <c r="CL10" i="1601"/>
  <c r="CR10" i="1601"/>
  <c r="CX10" i="1601"/>
  <c r="H11" i="1601"/>
  <c r="N11" i="1601"/>
  <c r="T11" i="1601"/>
  <c r="Z11" i="1601"/>
  <c r="AF11" i="1601"/>
  <c r="AL11" i="1601"/>
  <c r="AR11" i="1601"/>
  <c r="AX11" i="1601"/>
  <c r="BD11" i="1601"/>
  <c r="BJ11" i="1601"/>
  <c r="BP11" i="1601"/>
  <c r="BV11" i="1601"/>
  <c r="CB11" i="1601"/>
  <c r="CH11" i="1601"/>
  <c r="CN11" i="1601"/>
  <c r="CT11" i="1601"/>
  <c r="CZ11" i="1601"/>
  <c r="J12" i="1601"/>
  <c r="P12" i="1601"/>
  <c r="V12" i="1601"/>
  <c r="AB12" i="1601"/>
  <c r="AH12" i="1601"/>
  <c r="AN12" i="1601"/>
  <c r="AT12" i="1601"/>
  <c r="AZ12" i="1601"/>
  <c r="BF12" i="1601"/>
  <c r="BL12" i="1601"/>
  <c r="BR12" i="1601"/>
  <c r="BX12" i="1601"/>
  <c r="CD12" i="1601"/>
  <c r="CJ12" i="1601"/>
  <c r="CP12" i="1601"/>
  <c r="CV12" i="1601"/>
  <c r="DB12" i="1601"/>
  <c r="L13" i="1601"/>
  <c r="R13" i="1601"/>
  <c r="X13" i="1601"/>
  <c r="AD13" i="1601"/>
  <c r="AJ13" i="1601"/>
  <c r="AP13" i="1601"/>
  <c r="AV13" i="1601"/>
  <c r="Q5" i="1601"/>
  <c r="AL5" i="1601"/>
  <c r="BH5" i="1601"/>
  <c r="CC5" i="1601"/>
  <c r="CY5" i="1601"/>
  <c r="Y6" i="1601"/>
  <c r="AT6" i="1601"/>
  <c r="BP6" i="1601"/>
  <c r="CK6" i="1601"/>
  <c r="J7" i="1601"/>
  <c r="AB7" i="1601"/>
  <c r="AT7" i="1601"/>
  <c r="BL7" i="1601"/>
  <c r="CD7" i="1601"/>
  <c r="CV7" i="1601"/>
  <c r="R8" i="1601"/>
  <c r="AJ8" i="1601"/>
  <c r="BB8" i="1601"/>
  <c r="BT8" i="1601"/>
  <c r="CL8" i="1601"/>
  <c r="H9" i="1601"/>
  <c r="Z9" i="1601"/>
  <c r="AR9" i="1601"/>
  <c r="BJ9" i="1601"/>
  <c r="CB9" i="1601"/>
  <c r="CO9" i="1601"/>
  <c r="DA9" i="1601"/>
  <c r="L10" i="1601"/>
  <c r="S10" i="1601"/>
  <c r="Y10" i="1601"/>
  <c r="AE10" i="1601"/>
  <c r="AK10" i="1601"/>
  <c r="AQ10" i="1601"/>
  <c r="AW10" i="1601"/>
  <c r="BC10" i="1601"/>
  <c r="BI10" i="1601"/>
  <c r="BO10" i="1601"/>
  <c r="BU10" i="1601"/>
  <c r="CA10" i="1601"/>
  <c r="CG10" i="1601"/>
  <c r="CM10" i="1601"/>
  <c r="CS10" i="1601"/>
  <c r="CY10" i="1601"/>
  <c r="I11" i="1601"/>
  <c r="O11" i="1601"/>
  <c r="U11" i="1601"/>
  <c r="AA11" i="1601"/>
  <c r="AG11" i="1601"/>
  <c r="AM11" i="1601"/>
  <c r="AS11" i="1601"/>
  <c r="AY11" i="1601"/>
  <c r="BE11" i="1601"/>
  <c r="BK11" i="1601"/>
  <c r="BQ11" i="1601"/>
  <c r="BW11" i="1601"/>
  <c r="CC11" i="1601"/>
  <c r="CI11" i="1601"/>
  <c r="CO11" i="1601"/>
  <c r="CU11" i="1601"/>
  <c r="DA11" i="1601"/>
  <c r="K12" i="1601"/>
  <c r="Q12" i="1601"/>
  <c r="W12" i="1601"/>
  <c r="AC12" i="1601"/>
  <c r="AI12" i="1601"/>
  <c r="AO12" i="1601"/>
  <c r="AU12" i="1601"/>
  <c r="BA12" i="1601"/>
  <c r="BG12" i="1601"/>
  <c r="BM12" i="1601"/>
  <c r="BS12" i="1601"/>
  <c r="BY12" i="1601"/>
  <c r="CE12" i="1601"/>
  <c r="CK12" i="1601"/>
  <c r="CQ12" i="1601"/>
  <c r="CW12" i="1601"/>
  <c r="G13" i="1601"/>
  <c r="R5" i="1601"/>
  <c r="AM5" i="1601"/>
  <c r="BI5" i="1601"/>
  <c r="CE5" i="1601"/>
  <c r="CZ5" i="1601"/>
  <c r="Z6" i="1601"/>
  <c r="AU6" i="1601"/>
  <c r="BQ6" i="1601"/>
  <c r="CM6" i="1601"/>
  <c r="K7" i="1601"/>
  <c r="AC7" i="1601"/>
  <c r="AU7" i="1601"/>
  <c r="BM7" i="1601"/>
  <c r="CE7" i="1601"/>
  <c r="CW7" i="1601"/>
  <c r="S8" i="1601"/>
  <c r="AK8" i="1601"/>
  <c r="BC8" i="1601"/>
  <c r="BU8" i="1601"/>
  <c r="CM8" i="1601"/>
  <c r="I9" i="1601"/>
  <c r="AA9" i="1601"/>
  <c r="AS9" i="1601"/>
  <c r="BK9" i="1601"/>
  <c r="CC9" i="1601"/>
  <c r="CS9" i="1601"/>
  <c r="DB9" i="1601"/>
  <c r="M10" i="1601"/>
  <c r="T10" i="1601"/>
  <c r="Z10" i="1601"/>
  <c r="AF10" i="1601"/>
  <c r="AL10" i="1601"/>
  <c r="AR10" i="1601"/>
  <c r="AX10" i="1601"/>
  <c r="BD10" i="1601"/>
  <c r="BJ10" i="1601"/>
  <c r="BP10" i="1601"/>
  <c r="BV10" i="1601"/>
  <c r="CB10" i="1601"/>
  <c r="CH10" i="1601"/>
  <c r="CN10" i="1601"/>
  <c r="CT10" i="1601"/>
  <c r="CZ10" i="1601"/>
  <c r="J11" i="1601"/>
  <c r="P11" i="1601"/>
  <c r="V11" i="1601"/>
  <c r="AB11" i="1601"/>
  <c r="AH11" i="1601"/>
  <c r="AN11" i="1601"/>
  <c r="AT11" i="1601"/>
  <c r="AZ11" i="1601"/>
  <c r="BF11" i="1601"/>
  <c r="BL11" i="1601"/>
  <c r="BR11" i="1601"/>
  <c r="BX11" i="1601"/>
  <c r="CD11" i="1601"/>
  <c r="CJ11" i="1601"/>
  <c r="CP11" i="1601"/>
  <c r="CV11" i="1601"/>
  <c r="DB11" i="1601"/>
  <c r="L12" i="1601"/>
  <c r="R12" i="1601"/>
  <c r="X12" i="1601"/>
  <c r="AD12" i="1601"/>
  <c r="AJ12" i="1601"/>
  <c r="AP12" i="1601"/>
  <c r="AV12" i="1601"/>
  <c r="BB12" i="1601"/>
  <c r="BH12" i="1601"/>
  <c r="BN12" i="1601"/>
  <c r="BT12" i="1601"/>
  <c r="BZ12" i="1601"/>
  <c r="CF12" i="1601"/>
  <c r="CL12" i="1601"/>
  <c r="CR12" i="1601"/>
  <c r="CX12" i="1601"/>
  <c r="H13" i="1601"/>
  <c r="N13" i="1601"/>
  <c r="T13" i="1601"/>
  <c r="Z13" i="1601"/>
  <c r="AF13" i="1601"/>
  <c r="AL13" i="1601"/>
  <c r="AR13" i="1601"/>
  <c r="X5" i="1601"/>
  <c r="AS5" i="1601"/>
  <c r="BO5" i="1601"/>
  <c r="CK5" i="1601"/>
  <c r="J6" i="1601"/>
  <c r="AF6" i="1601"/>
  <c r="BA6" i="1601"/>
  <c r="BW6" i="1601"/>
  <c r="CS6" i="1601"/>
  <c r="P7" i="1601"/>
  <c r="AH7" i="1601"/>
  <c r="AZ7" i="1601"/>
  <c r="BR7" i="1601"/>
  <c r="CJ7" i="1601"/>
  <c r="DB7" i="1601"/>
  <c r="X8" i="1601"/>
  <c r="AP8" i="1601"/>
  <c r="BH8" i="1601"/>
  <c r="BZ8" i="1601"/>
  <c r="CR8" i="1601"/>
  <c r="N9" i="1601"/>
  <c r="AF9" i="1601"/>
  <c r="AX9" i="1601"/>
  <c r="BP9" i="1601"/>
  <c r="CH9" i="1601"/>
  <c r="CT9" i="1601"/>
  <c r="G10" i="1601"/>
  <c r="O10" i="1601"/>
  <c r="U10" i="1601"/>
  <c r="AA10" i="1601"/>
  <c r="AG10" i="1601"/>
  <c r="AM10" i="1601"/>
  <c r="AS10" i="1601"/>
  <c r="AY10" i="1601"/>
  <c r="BE10" i="1601"/>
  <c r="BK10" i="1601"/>
  <c r="BQ10" i="1601"/>
  <c r="BW10" i="1601"/>
  <c r="CC10" i="1601"/>
  <c r="CI10" i="1601"/>
  <c r="CO10" i="1601"/>
  <c r="CU10" i="1601"/>
  <c r="DA10" i="1601"/>
  <c r="K11" i="1601"/>
  <c r="Q11" i="1601"/>
  <c r="W11" i="1601"/>
  <c r="AC11" i="1601"/>
  <c r="AI11" i="1601"/>
  <c r="AO11" i="1601"/>
  <c r="AU11" i="1601"/>
  <c r="BA11" i="1601"/>
  <c r="BG11" i="1601"/>
  <c r="BM11" i="1601"/>
  <c r="BS11" i="1601"/>
  <c r="BY11" i="1601"/>
  <c r="CE11" i="1601"/>
  <c r="CK11" i="1601"/>
  <c r="CQ11" i="1601"/>
  <c r="CW11" i="1601"/>
  <c r="G12" i="1601"/>
  <c r="M12" i="1601"/>
  <c r="S12" i="1601"/>
  <c r="Y12" i="1601"/>
  <c r="AE12" i="1601"/>
  <c r="AK12" i="1601"/>
  <c r="AQ12" i="1601"/>
  <c r="AW12" i="1601"/>
  <c r="BC12" i="1601"/>
  <c r="BI12" i="1601"/>
  <c r="BO12" i="1601"/>
  <c r="BU12" i="1601"/>
  <c r="CA12" i="1601"/>
  <c r="CG12" i="1601"/>
  <c r="CM12" i="1601"/>
  <c r="CS12" i="1601"/>
  <c r="CY12" i="1601"/>
  <c r="I13" i="1601"/>
  <c r="O13" i="1601"/>
  <c r="U13" i="1601"/>
  <c r="AA13" i="1601"/>
  <c r="AG13" i="1601"/>
  <c r="AM13" i="1601"/>
  <c r="G5" i="1601"/>
  <c r="BV5" i="1601"/>
  <c r="AM6" i="1601"/>
  <c r="CZ6" i="1601"/>
  <c r="BF7" i="1601"/>
  <c r="L8" i="1601"/>
  <c r="BN8" i="1601"/>
  <c r="T9" i="1601"/>
  <c r="BV9" i="1601"/>
  <c r="J10" i="1601"/>
  <c r="AC10" i="1601"/>
  <c r="AU10" i="1601"/>
  <c r="BM10" i="1601"/>
  <c r="CE10" i="1601"/>
  <c r="CW10" i="1601"/>
  <c r="S11" i="1601"/>
  <c r="AK11" i="1601"/>
  <c r="BC11" i="1601"/>
  <c r="BU11" i="1601"/>
  <c r="CM11" i="1601"/>
  <c r="I12" i="1601"/>
  <c r="AA12" i="1601"/>
  <c r="AS12" i="1601"/>
  <c r="BK12" i="1601"/>
  <c r="CC12" i="1601"/>
  <c r="CU12" i="1601"/>
  <c r="P13" i="1601"/>
  <c r="AB13" i="1601"/>
  <c r="AN13" i="1601"/>
  <c r="AW13" i="1601"/>
  <c r="BC13" i="1601"/>
  <c r="BI13" i="1601"/>
  <c r="BO13" i="1601"/>
  <c r="BU13" i="1601"/>
  <c r="CA13" i="1601"/>
  <c r="CG13" i="1601"/>
  <c r="CM13" i="1601"/>
  <c r="CS13" i="1601"/>
  <c r="CY13" i="1601"/>
  <c r="I14" i="1601"/>
  <c r="O14" i="1601"/>
  <c r="U14" i="1601"/>
  <c r="AA14" i="1601"/>
  <c r="AG14" i="1601"/>
  <c r="AM14" i="1601"/>
  <c r="AS14" i="1601"/>
  <c r="AY14" i="1601"/>
  <c r="BE14" i="1601"/>
  <c r="BK14" i="1601"/>
  <c r="BQ14" i="1601"/>
  <c r="BW14" i="1601"/>
  <c r="CC14" i="1601"/>
  <c r="CI14" i="1601"/>
  <c r="CO14" i="1601"/>
  <c r="CU14" i="1601"/>
  <c r="DA14" i="1601"/>
  <c r="K15" i="1601"/>
  <c r="Q15" i="1601"/>
  <c r="W15" i="1601"/>
  <c r="AC15" i="1601"/>
  <c r="AI15" i="1601"/>
  <c r="AO15" i="1601"/>
  <c r="AU15" i="1601"/>
  <c r="BA15" i="1601"/>
  <c r="BG15" i="1601"/>
  <c r="BM15" i="1601"/>
  <c r="BS15" i="1601"/>
  <c r="BY15" i="1601"/>
  <c r="CE15" i="1601"/>
  <c r="CK15" i="1601"/>
  <c r="CQ15" i="1601"/>
  <c r="CW15" i="1601"/>
  <c r="G16" i="1601"/>
  <c r="M16" i="1601"/>
  <c r="S16" i="1601"/>
  <c r="Y16" i="1601"/>
  <c r="AE16" i="1601"/>
  <c r="AK16" i="1601"/>
  <c r="AQ16" i="1601"/>
  <c r="AW16" i="1601"/>
  <c r="BC16" i="1601"/>
  <c r="BI16" i="1601"/>
  <c r="BO16" i="1601"/>
  <c r="BU16" i="1601"/>
  <c r="CA16" i="1601"/>
  <c r="CG16" i="1601"/>
  <c r="CM16" i="1601"/>
  <c r="CS16" i="1601"/>
  <c r="CY16" i="1601"/>
  <c r="I17" i="1601"/>
  <c r="O17" i="1601"/>
  <c r="U17" i="1601"/>
  <c r="Y5" i="1601"/>
  <c r="CL5" i="1601"/>
  <c r="BC6" i="1601"/>
  <c r="Q7" i="1601"/>
  <c r="BS7" i="1601"/>
  <c r="Y8" i="1601"/>
  <c r="CA8" i="1601"/>
  <c r="AG9" i="1601"/>
  <c r="CI9" i="1601"/>
  <c r="P10" i="1601"/>
  <c r="AH10" i="1601"/>
  <c r="AZ10" i="1601"/>
  <c r="BR10" i="1601"/>
  <c r="CJ10" i="1601"/>
  <c r="DB10" i="1601"/>
  <c r="X11" i="1601"/>
  <c r="AP11" i="1601"/>
  <c r="BH11" i="1601"/>
  <c r="BZ11" i="1601"/>
  <c r="CR11" i="1601"/>
  <c r="N12" i="1601"/>
  <c r="AF12" i="1601"/>
  <c r="AX12" i="1601"/>
  <c r="BP12" i="1601"/>
  <c r="CH12" i="1601"/>
  <c r="CZ12" i="1601"/>
  <c r="Q13" i="1601"/>
  <c r="AC13" i="1601"/>
  <c r="AO13" i="1601"/>
  <c r="AX13" i="1601"/>
  <c r="BD13" i="1601"/>
  <c r="BJ13" i="1601"/>
  <c r="BP13" i="1601"/>
  <c r="BV13" i="1601"/>
  <c r="CB13" i="1601"/>
  <c r="CH13" i="1601"/>
  <c r="CN13" i="1601"/>
  <c r="CT13" i="1601"/>
  <c r="CZ13" i="1601"/>
  <c r="J14" i="1601"/>
  <c r="P14" i="1601"/>
  <c r="V14" i="1601"/>
  <c r="AB14" i="1601"/>
  <c r="AH14" i="1601"/>
  <c r="AN14" i="1601"/>
  <c r="AT14" i="1601"/>
  <c r="AZ14" i="1601"/>
  <c r="BF14" i="1601"/>
  <c r="BL14" i="1601"/>
  <c r="BR14" i="1601"/>
  <c r="BX14" i="1601"/>
  <c r="CD14" i="1601"/>
  <c r="CJ14" i="1601"/>
  <c r="CP14" i="1601"/>
  <c r="CV14" i="1601"/>
  <c r="DB14" i="1601"/>
  <c r="L15" i="1601"/>
  <c r="R15" i="1601"/>
  <c r="X15" i="1601"/>
  <c r="AD15" i="1601"/>
  <c r="AJ15" i="1601"/>
  <c r="AP15" i="1601"/>
  <c r="AV15" i="1601"/>
  <c r="BB15" i="1601"/>
  <c r="BH15" i="1601"/>
  <c r="BN15" i="1601"/>
  <c r="BT15" i="1601"/>
  <c r="BZ15" i="1601"/>
  <c r="CF15" i="1601"/>
  <c r="CL15" i="1601"/>
  <c r="CR15" i="1601"/>
  <c r="CX15" i="1601"/>
  <c r="H16" i="1601"/>
  <c r="N16" i="1601"/>
  <c r="T16" i="1601"/>
  <c r="Z16" i="1601"/>
  <c r="AF16" i="1601"/>
  <c r="AL16" i="1601"/>
  <c r="AR16" i="1601"/>
  <c r="AX16" i="1601"/>
  <c r="BD16" i="1601"/>
  <c r="BJ16" i="1601"/>
  <c r="BP16" i="1601"/>
  <c r="BV16" i="1601"/>
  <c r="AE5" i="1601"/>
  <c r="CR5" i="1601"/>
  <c r="BI6" i="1601"/>
  <c r="V7" i="1601"/>
  <c r="BX7" i="1601"/>
  <c r="AD8" i="1601"/>
  <c r="CF8" i="1601"/>
  <c r="AL9" i="1601"/>
  <c r="CM9" i="1601"/>
  <c r="Q10" i="1601"/>
  <c r="AI10" i="1601"/>
  <c r="BA10" i="1601"/>
  <c r="BS10" i="1601"/>
  <c r="CK10" i="1601"/>
  <c r="G11" i="1601"/>
  <c r="Y11" i="1601"/>
  <c r="AQ11" i="1601"/>
  <c r="BI11" i="1601"/>
  <c r="CA11" i="1601"/>
  <c r="CS11" i="1601"/>
  <c r="O12" i="1601"/>
  <c r="AG12" i="1601"/>
  <c r="AY12" i="1601"/>
  <c r="BQ12" i="1601"/>
  <c r="CI12" i="1601"/>
  <c r="DA12" i="1601"/>
  <c r="S13" i="1601"/>
  <c r="AE13" i="1601"/>
  <c r="AQ13" i="1601"/>
  <c r="AY13" i="1601"/>
  <c r="BE13" i="1601"/>
  <c r="BK13" i="1601"/>
  <c r="BQ13" i="1601"/>
  <c r="BW13" i="1601"/>
  <c r="CC13" i="1601"/>
  <c r="CI13" i="1601"/>
  <c r="CO13" i="1601"/>
  <c r="CU13" i="1601"/>
  <c r="DA13" i="1601"/>
  <c r="K14" i="1601"/>
  <c r="Q14" i="1601"/>
  <c r="W14" i="1601"/>
  <c r="AC14" i="1601"/>
  <c r="AI14" i="1601"/>
  <c r="AO14" i="1601"/>
  <c r="AU14" i="1601"/>
  <c r="BA14" i="1601"/>
  <c r="BG14" i="1601"/>
  <c r="BM14" i="1601"/>
  <c r="BS14" i="1601"/>
  <c r="BY14" i="1601"/>
  <c r="CE14" i="1601"/>
  <c r="CK14" i="1601"/>
  <c r="CQ14" i="1601"/>
  <c r="CW14" i="1601"/>
  <c r="G15" i="1601"/>
  <c r="M15" i="1601"/>
  <c r="S15" i="1601"/>
  <c r="Y15" i="1601"/>
  <c r="AE15" i="1601"/>
  <c r="AK15" i="1601"/>
  <c r="AQ15" i="1601"/>
  <c r="AW15" i="1601"/>
  <c r="BC15" i="1601"/>
  <c r="BI15" i="1601"/>
  <c r="BO15" i="1601"/>
  <c r="BU15" i="1601"/>
  <c r="CA15" i="1601"/>
  <c r="CG15" i="1601"/>
  <c r="CM15" i="1601"/>
  <c r="CS15" i="1601"/>
  <c r="CY15" i="1601"/>
  <c r="I16" i="1601"/>
  <c r="O16" i="1601"/>
  <c r="U16" i="1601"/>
  <c r="AA16" i="1601"/>
  <c r="AG16" i="1601"/>
  <c r="AM16" i="1601"/>
  <c r="AS16" i="1601"/>
  <c r="AY16" i="1601"/>
  <c r="BE16" i="1601"/>
  <c r="BK16" i="1601"/>
  <c r="BQ16" i="1601"/>
  <c r="BW16" i="1601"/>
  <c r="CC16" i="1601"/>
  <c r="CI16" i="1601"/>
  <c r="CO16" i="1601"/>
  <c r="CU16" i="1601"/>
  <c r="DA16" i="1601"/>
  <c r="K17" i="1601"/>
  <c r="Q17" i="1601"/>
  <c r="W17" i="1601"/>
  <c r="AU5" i="1601"/>
  <c r="K6" i="1601"/>
  <c r="BX6" i="1601"/>
  <c r="AI7" i="1601"/>
  <c r="CK7" i="1601"/>
  <c r="AQ8" i="1601"/>
  <c r="CS8" i="1601"/>
  <c r="AY9" i="1601"/>
  <c r="CU9" i="1601"/>
  <c r="V10" i="1601"/>
  <c r="AN10" i="1601"/>
  <c r="BF10" i="1601"/>
  <c r="BX10" i="1601"/>
  <c r="CP10" i="1601"/>
  <c r="L11" i="1601"/>
  <c r="AD11" i="1601"/>
  <c r="AV11" i="1601"/>
  <c r="BN11" i="1601"/>
  <c r="CF11" i="1601"/>
  <c r="CX11" i="1601"/>
  <c r="T12" i="1601"/>
  <c r="AL12" i="1601"/>
  <c r="BD12" i="1601"/>
  <c r="BV12" i="1601"/>
  <c r="CN12" i="1601"/>
  <c r="J13" i="1601"/>
  <c r="V13" i="1601"/>
  <c r="AH13" i="1601"/>
  <c r="AS13" i="1601"/>
  <c r="AZ13" i="1601"/>
  <c r="BF13" i="1601"/>
  <c r="BL13" i="1601"/>
  <c r="BR13" i="1601"/>
  <c r="BX13" i="1601"/>
  <c r="CD13" i="1601"/>
  <c r="CJ13" i="1601"/>
  <c r="CP13" i="1601"/>
  <c r="CV13" i="1601"/>
  <c r="DB13" i="1601"/>
  <c r="L14" i="1601"/>
  <c r="R14" i="1601"/>
  <c r="X14" i="1601"/>
  <c r="AD14" i="1601"/>
  <c r="AJ14" i="1601"/>
  <c r="AP14" i="1601"/>
  <c r="AV14" i="1601"/>
  <c r="BB14" i="1601"/>
  <c r="BH14" i="1601"/>
  <c r="BN14" i="1601"/>
  <c r="BT14" i="1601"/>
  <c r="BZ14" i="1601"/>
  <c r="CF14" i="1601"/>
  <c r="CL14" i="1601"/>
  <c r="CR14" i="1601"/>
  <c r="CX14" i="1601"/>
  <c r="H15" i="1601"/>
  <c r="N15" i="1601"/>
  <c r="T15" i="1601"/>
  <c r="Z15" i="1601"/>
  <c r="AF15" i="1601"/>
  <c r="AL15" i="1601"/>
  <c r="AR15" i="1601"/>
  <c r="AX15" i="1601"/>
  <c r="BD15" i="1601"/>
  <c r="BJ15" i="1601"/>
  <c r="BP15" i="1601"/>
  <c r="BV15" i="1601"/>
  <c r="CB15" i="1601"/>
  <c r="CH15" i="1601"/>
  <c r="CN15" i="1601"/>
  <c r="CT15" i="1601"/>
  <c r="CZ15" i="1601"/>
  <c r="J16" i="1601"/>
  <c r="P16" i="1601"/>
  <c r="V16" i="1601"/>
  <c r="AB16" i="1601"/>
  <c r="AH16" i="1601"/>
  <c r="AN16" i="1601"/>
  <c r="AT16" i="1601"/>
  <c r="AZ16" i="1601"/>
  <c r="BF16" i="1601"/>
  <c r="BL16" i="1601"/>
  <c r="BR16" i="1601"/>
  <c r="BX16" i="1601"/>
  <c r="CD16" i="1601"/>
  <c r="CJ16" i="1601"/>
  <c r="CP16" i="1601"/>
  <c r="CV16" i="1601"/>
  <c r="DB16" i="1601"/>
  <c r="CD6" i="1601"/>
  <c r="AV8" i="1601"/>
  <c r="CY9" i="1601"/>
  <c r="BG10" i="1601"/>
  <c r="M11" i="1601"/>
  <c r="BO11" i="1601"/>
  <c r="U12" i="1601"/>
  <c r="BW12" i="1601"/>
  <c r="W13" i="1601"/>
  <c r="BA13" i="1601"/>
  <c r="BS13" i="1601"/>
  <c r="CK13" i="1601"/>
  <c r="G14" i="1601"/>
  <c r="Y14" i="1601"/>
  <c r="AQ14" i="1601"/>
  <c r="BI14" i="1601"/>
  <c r="CA14" i="1601"/>
  <c r="CS14" i="1601"/>
  <c r="O15" i="1601"/>
  <c r="AG15" i="1601"/>
  <c r="AY15" i="1601"/>
  <c r="BQ15" i="1601"/>
  <c r="CI15" i="1601"/>
  <c r="DA15" i="1601"/>
  <c r="W16" i="1601"/>
  <c r="AO16" i="1601"/>
  <c r="BG16" i="1601"/>
  <c r="BY16" i="1601"/>
  <c r="CK16" i="1601"/>
  <c r="CW16" i="1601"/>
  <c r="L17" i="1601"/>
  <c r="T17" i="1601"/>
  <c r="AB17" i="1601"/>
  <c r="AH17" i="1601"/>
  <c r="AN17" i="1601"/>
  <c r="AT17" i="1601"/>
  <c r="AZ17" i="1601"/>
  <c r="BF17" i="1601"/>
  <c r="BL17" i="1601"/>
  <c r="BR17" i="1601"/>
  <c r="BX17" i="1601"/>
  <c r="CD17" i="1601"/>
  <c r="CJ17" i="1601"/>
  <c r="CP17" i="1601"/>
  <c r="CV17" i="1601"/>
  <c r="DB17" i="1601"/>
  <c r="L18" i="1601"/>
  <c r="R18" i="1601"/>
  <c r="X18" i="1601"/>
  <c r="AD18" i="1601"/>
  <c r="AJ18" i="1601"/>
  <c r="AP18" i="1601"/>
  <c r="AV18" i="1601"/>
  <c r="BB18" i="1601"/>
  <c r="BH18" i="1601"/>
  <c r="BN18" i="1601"/>
  <c r="BT18" i="1601"/>
  <c r="BZ18" i="1601"/>
  <c r="CF18" i="1601"/>
  <c r="CL18" i="1601"/>
  <c r="CR18" i="1601"/>
  <c r="CX18" i="1601"/>
  <c r="H19" i="1601"/>
  <c r="N19" i="1601"/>
  <c r="T19" i="1601"/>
  <c r="Z19" i="1601"/>
  <c r="AF19" i="1601"/>
  <c r="AL19" i="1601"/>
  <c r="AR19" i="1601"/>
  <c r="AX19" i="1601"/>
  <c r="BD19" i="1601"/>
  <c r="BJ19" i="1601"/>
  <c r="BP19" i="1601"/>
  <c r="BV19" i="1601"/>
  <c r="CB19" i="1601"/>
  <c r="CH19" i="1601"/>
  <c r="CN19" i="1601"/>
  <c r="CT19" i="1601"/>
  <c r="CZ19" i="1601"/>
  <c r="J20" i="1601"/>
  <c r="P20" i="1601"/>
  <c r="V20" i="1601"/>
  <c r="AB20" i="1601"/>
  <c r="AH20" i="1601"/>
  <c r="AN20" i="1601"/>
  <c r="AT20" i="1601"/>
  <c r="AZ20" i="1601"/>
  <c r="BF20" i="1601"/>
  <c r="BL20" i="1601"/>
  <c r="BR20" i="1601"/>
  <c r="BX20" i="1601"/>
  <c r="CD20" i="1601"/>
  <c r="CJ20" i="1601"/>
  <c r="CP20" i="1601"/>
  <c r="CV20" i="1601"/>
  <c r="DB20" i="1601"/>
  <c r="L21" i="1601"/>
  <c r="R21" i="1601"/>
  <c r="X21" i="1601"/>
  <c r="AD21" i="1601"/>
  <c r="AJ21" i="1601"/>
  <c r="AP21" i="1601"/>
  <c r="AV21" i="1601"/>
  <c r="BB21" i="1601"/>
  <c r="BH21" i="1601"/>
  <c r="BN21" i="1601"/>
  <c r="BT21" i="1601"/>
  <c r="BZ21" i="1601"/>
  <c r="CF21" i="1601"/>
  <c r="CL21" i="1601"/>
  <c r="CR21" i="1601"/>
  <c r="CX21" i="1601"/>
  <c r="H22" i="1601"/>
  <c r="N22" i="1601"/>
  <c r="T22" i="1601"/>
  <c r="Z22" i="1601"/>
  <c r="AF22" i="1601"/>
  <c r="AL22" i="1601"/>
  <c r="AR22" i="1601"/>
  <c r="AX22" i="1601"/>
  <c r="BD22" i="1601"/>
  <c r="BJ22" i="1601"/>
  <c r="BP22" i="1601"/>
  <c r="BV22" i="1601"/>
  <c r="CB22" i="1601"/>
  <c r="CH22" i="1601"/>
  <c r="CN22" i="1601"/>
  <c r="CT22" i="1601"/>
  <c r="CZ22" i="1601"/>
  <c r="J23" i="1601"/>
  <c r="P23" i="1601"/>
  <c r="V23" i="1601"/>
  <c r="AB23" i="1601"/>
  <c r="AH23" i="1601"/>
  <c r="AN23" i="1601"/>
  <c r="AT23" i="1601"/>
  <c r="AZ23" i="1601"/>
  <c r="BF23" i="1601"/>
  <c r="BL23" i="1601"/>
  <c r="BR23" i="1601"/>
  <c r="BX23" i="1601"/>
  <c r="CD23" i="1601"/>
  <c r="CJ23" i="1601"/>
  <c r="CP23" i="1601"/>
  <c r="CV23" i="1601"/>
  <c r="DB23" i="1601"/>
  <c r="L24" i="1601"/>
  <c r="R24" i="1601"/>
  <c r="X24" i="1601"/>
  <c r="AD24" i="1601"/>
  <c r="AJ24" i="1601"/>
  <c r="AP24" i="1601"/>
  <c r="AV24" i="1601"/>
  <c r="BB24" i="1601"/>
  <c r="BH24" i="1601"/>
  <c r="BN24" i="1601"/>
  <c r="BT24" i="1601"/>
  <c r="BZ24" i="1601"/>
  <c r="CF24" i="1601"/>
  <c r="CL24" i="1601"/>
  <c r="CR24" i="1601"/>
  <c r="CX24" i="1601"/>
  <c r="H25" i="1601"/>
  <c r="N25" i="1601"/>
  <c r="T25" i="1601"/>
  <c r="Z25" i="1601"/>
  <c r="AF25" i="1601"/>
  <c r="AL25" i="1601"/>
  <c r="AR25" i="1601"/>
  <c r="CT6" i="1601"/>
  <c r="BI8" i="1601"/>
  <c r="I10" i="1601"/>
  <c r="BL10" i="1601"/>
  <c r="R11" i="1601"/>
  <c r="BT11" i="1601"/>
  <c r="Z12" i="1601"/>
  <c r="CB12" i="1601"/>
  <c r="Y13" i="1601"/>
  <c r="BB13" i="1601"/>
  <c r="BT13" i="1601"/>
  <c r="CL13" i="1601"/>
  <c r="H14" i="1601"/>
  <c r="Z14" i="1601"/>
  <c r="AR14" i="1601"/>
  <c r="BJ14" i="1601"/>
  <c r="CB14" i="1601"/>
  <c r="CT14" i="1601"/>
  <c r="P15" i="1601"/>
  <c r="AH15" i="1601"/>
  <c r="AZ15" i="1601"/>
  <c r="BR15" i="1601"/>
  <c r="CJ15" i="1601"/>
  <c r="DB15" i="1601"/>
  <c r="X16" i="1601"/>
  <c r="AP16" i="1601"/>
  <c r="BH16" i="1601"/>
  <c r="BZ16" i="1601"/>
  <c r="CL16" i="1601"/>
  <c r="CX16" i="1601"/>
  <c r="M17" i="1601"/>
  <c r="V17" i="1601"/>
  <c r="AC17" i="1601"/>
  <c r="AI17" i="1601"/>
  <c r="AO17" i="1601"/>
  <c r="AU17" i="1601"/>
  <c r="BA17" i="1601"/>
  <c r="BG17" i="1601"/>
  <c r="BM17" i="1601"/>
  <c r="BS17" i="1601"/>
  <c r="BY17" i="1601"/>
  <c r="CE17" i="1601"/>
  <c r="CK17" i="1601"/>
  <c r="CQ17" i="1601"/>
  <c r="CW17" i="1601"/>
  <c r="G18" i="1601"/>
  <c r="M18" i="1601"/>
  <c r="S18" i="1601"/>
  <c r="Y18" i="1601"/>
  <c r="AE18" i="1601"/>
  <c r="AK18" i="1601"/>
  <c r="AQ18" i="1601"/>
  <c r="AW18" i="1601"/>
  <c r="BC18" i="1601"/>
  <c r="BI18" i="1601"/>
  <c r="BO18" i="1601"/>
  <c r="BU18" i="1601"/>
  <c r="CA18" i="1601"/>
  <c r="CG18" i="1601"/>
  <c r="CM18" i="1601"/>
  <c r="CS18" i="1601"/>
  <c r="CY18" i="1601"/>
  <c r="I19" i="1601"/>
  <c r="O19" i="1601"/>
  <c r="U19" i="1601"/>
  <c r="AA19" i="1601"/>
  <c r="AG19" i="1601"/>
  <c r="AM19" i="1601"/>
  <c r="AS19" i="1601"/>
  <c r="AY19" i="1601"/>
  <c r="BE19" i="1601"/>
  <c r="BK19" i="1601"/>
  <c r="BQ19" i="1601"/>
  <c r="BW19" i="1601"/>
  <c r="CC19" i="1601"/>
  <c r="CI19" i="1601"/>
  <c r="CO19" i="1601"/>
  <c r="CU19" i="1601"/>
  <c r="DA19" i="1601"/>
  <c r="K20" i="1601"/>
  <c r="Q20" i="1601"/>
  <c r="W20" i="1601"/>
  <c r="AC20" i="1601"/>
  <c r="AI20" i="1601"/>
  <c r="AO20" i="1601"/>
  <c r="AU20" i="1601"/>
  <c r="BA20" i="1601"/>
  <c r="BG20" i="1601"/>
  <c r="BM20" i="1601"/>
  <c r="BS20" i="1601"/>
  <c r="BY20" i="1601"/>
  <c r="CE20" i="1601"/>
  <c r="CK20" i="1601"/>
  <c r="CQ20" i="1601"/>
  <c r="CW20" i="1601"/>
  <c r="G21" i="1601"/>
  <c r="M21" i="1601"/>
  <c r="S21" i="1601"/>
  <c r="Y21" i="1601"/>
  <c r="AE21" i="1601"/>
  <c r="AK21" i="1601"/>
  <c r="AQ21" i="1601"/>
  <c r="AW21" i="1601"/>
  <c r="BC21" i="1601"/>
  <c r="BI21" i="1601"/>
  <c r="BO21" i="1601"/>
  <c r="BU21" i="1601"/>
  <c r="CA21" i="1601"/>
  <c r="CG21" i="1601"/>
  <c r="CM21" i="1601"/>
  <c r="CS21" i="1601"/>
  <c r="CY21" i="1601"/>
  <c r="I22" i="1601"/>
  <c r="O22" i="1601"/>
  <c r="U22" i="1601"/>
  <c r="AA22" i="1601"/>
  <c r="AG22" i="1601"/>
  <c r="AM22" i="1601"/>
  <c r="AS22" i="1601"/>
  <c r="AY22" i="1601"/>
  <c r="BE22" i="1601"/>
  <c r="BK22" i="1601"/>
  <c r="BQ22" i="1601"/>
  <c r="BW22" i="1601"/>
  <c r="CC22" i="1601"/>
  <c r="CI22" i="1601"/>
  <c r="CO22" i="1601"/>
  <c r="CU22" i="1601"/>
  <c r="DA22" i="1601"/>
  <c r="K23" i="1601"/>
  <c r="Q23" i="1601"/>
  <c r="W23" i="1601"/>
  <c r="AC23" i="1601"/>
  <c r="AI23" i="1601"/>
  <c r="AO23" i="1601"/>
  <c r="AU23" i="1601"/>
  <c r="BA23" i="1601"/>
  <c r="BG23" i="1601"/>
  <c r="BM23" i="1601"/>
  <c r="BS23" i="1601"/>
  <c r="BY23" i="1601"/>
  <c r="CE23" i="1601"/>
  <c r="CK23" i="1601"/>
  <c r="CQ23" i="1601"/>
  <c r="CW23" i="1601"/>
  <c r="G24" i="1601"/>
  <c r="M24" i="1601"/>
  <c r="S24" i="1601"/>
  <c r="Y24" i="1601"/>
  <c r="AE24" i="1601"/>
  <c r="AK24" i="1601"/>
  <c r="AQ24" i="1601"/>
  <c r="AW24" i="1601"/>
  <c r="BC24" i="1601"/>
  <c r="BI24" i="1601"/>
  <c r="BO24" i="1601"/>
  <c r="BU24" i="1601"/>
  <c r="CA24" i="1601"/>
  <c r="CG24" i="1601"/>
  <c r="CM24" i="1601"/>
  <c r="BA5" i="1601"/>
  <c r="AN7" i="1601"/>
  <c r="CX8" i="1601"/>
  <c r="W10" i="1601"/>
  <c r="BY10" i="1601"/>
  <c r="AE11" i="1601"/>
  <c r="CG11" i="1601"/>
  <c r="AM12" i="1601"/>
  <c r="CO12" i="1601"/>
  <c r="AI13" i="1601"/>
  <c r="BG13" i="1601"/>
  <c r="BY13" i="1601"/>
  <c r="CQ13" i="1601"/>
  <c r="M14" i="1601"/>
  <c r="AE14" i="1601"/>
  <c r="AW14" i="1601"/>
  <c r="BO14" i="1601"/>
  <c r="CG14" i="1601"/>
  <c r="CY14" i="1601"/>
  <c r="U15" i="1601"/>
  <c r="AM15" i="1601"/>
  <c r="BE15" i="1601"/>
  <c r="BW15" i="1601"/>
  <c r="CO15" i="1601"/>
  <c r="K16" i="1601"/>
  <c r="AC16" i="1601"/>
  <c r="AU16" i="1601"/>
  <c r="BM16" i="1601"/>
  <c r="CB16" i="1601"/>
  <c r="CN16" i="1601"/>
  <c r="CZ16" i="1601"/>
  <c r="N17" i="1601"/>
  <c r="X17" i="1601"/>
  <c r="AD17" i="1601"/>
  <c r="AJ17" i="1601"/>
  <c r="AP17" i="1601"/>
  <c r="AV17" i="1601"/>
  <c r="BB17" i="1601"/>
  <c r="BH17" i="1601"/>
  <c r="BN17" i="1601"/>
  <c r="BT17" i="1601"/>
  <c r="BZ17" i="1601"/>
  <c r="CF17" i="1601"/>
  <c r="CL17" i="1601"/>
  <c r="CR17" i="1601"/>
  <c r="CX17" i="1601"/>
  <c r="H18" i="1601"/>
  <c r="N18" i="1601"/>
  <c r="T18" i="1601"/>
  <c r="Z18" i="1601"/>
  <c r="AF18" i="1601"/>
  <c r="AL18" i="1601"/>
  <c r="AR18" i="1601"/>
  <c r="AX18" i="1601"/>
  <c r="BD18" i="1601"/>
  <c r="BJ18" i="1601"/>
  <c r="BP18" i="1601"/>
  <c r="BV18" i="1601"/>
  <c r="CB18" i="1601"/>
  <c r="CH18" i="1601"/>
  <c r="CN18" i="1601"/>
  <c r="CT18" i="1601"/>
  <c r="CZ18" i="1601"/>
  <c r="J19" i="1601"/>
  <c r="P19" i="1601"/>
  <c r="V19" i="1601"/>
  <c r="AB19" i="1601"/>
  <c r="AH19" i="1601"/>
  <c r="AN19" i="1601"/>
  <c r="AT19" i="1601"/>
  <c r="AZ19" i="1601"/>
  <c r="BF19" i="1601"/>
  <c r="BL19" i="1601"/>
  <c r="BR19" i="1601"/>
  <c r="BX19" i="1601"/>
  <c r="CD19" i="1601"/>
  <c r="CJ19" i="1601"/>
  <c r="CP19" i="1601"/>
  <c r="CV19" i="1601"/>
  <c r="DB19" i="1601"/>
  <c r="L20" i="1601"/>
  <c r="R20" i="1601"/>
  <c r="X20" i="1601"/>
  <c r="AD20" i="1601"/>
  <c r="AJ20" i="1601"/>
  <c r="AP20" i="1601"/>
  <c r="AV20" i="1601"/>
  <c r="BB20" i="1601"/>
  <c r="BH20" i="1601"/>
  <c r="BN20" i="1601"/>
  <c r="BT20" i="1601"/>
  <c r="BZ20" i="1601"/>
  <c r="CF20" i="1601"/>
  <c r="CL20" i="1601"/>
  <c r="CR20" i="1601"/>
  <c r="CX20" i="1601"/>
  <c r="H21" i="1601"/>
  <c r="N21" i="1601"/>
  <c r="T21" i="1601"/>
  <c r="Z21" i="1601"/>
  <c r="AF21" i="1601"/>
  <c r="AL21" i="1601"/>
  <c r="AR21" i="1601"/>
  <c r="AX21" i="1601"/>
  <c r="BD21" i="1601"/>
  <c r="BJ21" i="1601"/>
  <c r="BP21" i="1601"/>
  <c r="BV21" i="1601"/>
  <c r="CB21" i="1601"/>
  <c r="CH21" i="1601"/>
  <c r="CN21" i="1601"/>
  <c r="CT21" i="1601"/>
  <c r="CZ21" i="1601"/>
  <c r="J22" i="1601"/>
  <c r="P22" i="1601"/>
  <c r="V22" i="1601"/>
  <c r="AB22" i="1601"/>
  <c r="AH22" i="1601"/>
  <c r="AN22" i="1601"/>
  <c r="AT22" i="1601"/>
  <c r="AZ22" i="1601"/>
  <c r="BF22" i="1601"/>
  <c r="BL22" i="1601"/>
  <c r="BR22" i="1601"/>
  <c r="BX22" i="1601"/>
  <c r="CD22" i="1601"/>
  <c r="CJ22" i="1601"/>
  <c r="CP22" i="1601"/>
  <c r="CV22" i="1601"/>
  <c r="DB22" i="1601"/>
  <c r="L23" i="1601"/>
  <c r="R23" i="1601"/>
  <c r="X23" i="1601"/>
  <c r="AD23" i="1601"/>
  <c r="AJ23" i="1601"/>
  <c r="AP23" i="1601"/>
  <c r="AV23" i="1601"/>
  <c r="BB23" i="1601"/>
  <c r="BH23" i="1601"/>
  <c r="BN23" i="1601"/>
  <c r="BT23" i="1601"/>
  <c r="BZ23" i="1601"/>
  <c r="CF23" i="1601"/>
  <c r="CL23" i="1601"/>
  <c r="CR23" i="1601"/>
  <c r="CX23" i="1601"/>
  <c r="H24" i="1601"/>
  <c r="N24" i="1601"/>
  <c r="T24" i="1601"/>
  <c r="Z24" i="1601"/>
  <c r="AF24" i="1601"/>
  <c r="AL24" i="1601"/>
  <c r="AR24" i="1601"/>
  <c r="AX24" i="1601"/>
  <c r="BD24" i="1601"/>
  <c r="BJ24" i="1601"/>
  <c r="BP24" i="1601"/>
  <c r="BV24" i="1601"/>
  <c r="CB24" i="1601"/>
  <c r="CH24" i="1601"/>
  <c r="CN24" i="1601"/>
  <c r="CT24" i="1601"/>
  <c r="CZ24" i="1601"/>
  <c r="J25" i="1601"/>
  <c r="P25" i="1601"/>
  <c r="V25" i="1601"/>
  <c r="AB25" i="1601"/>
  <c r="AH25" i="1601"/>
  <c r="AN25" i="1601"/>
  <c r="AT25" i="1601"/>
  <c r="BP5" i="1601"/>
  <c r="BA7" i="1601"/>
  <c r="O9" i="1601"/>
  <c r="AB10" i="1601"/>
  <c r="CD10" i="1601"/>
  <c r="AJ11" i="1601"/>
  <c r="CL11" i="1601"/>
  <c r="AR12" i="1601"/>
  <c r="CT12" i="1601"/>
  <c r="AK13" i="1601"/>
  <c r="BH13" i="1601"/>
  <c r="BZ13" i="1601"/>
  <c r="CR13" i="1601"/>
  <c r="N14" i="1601"/>
  <c r="AF14" i="1601"/>
  <c r="AX14" i="1601"/>
  <c r="BP14" i="1601"/>
  <c r="CH14" i="1601"/>
  <c r="CZ14" i="1601"/>
  <c r="V15" i="1601"/>
  <c r="AN15" i="1601"/>
  <c r="BF15" i="1601"/>
  <c r="BX15" i="1601"/>
  <c r="CP15" i="1601"/>
  <c r="L16" i="1601"/>
  <c r="AD16" i="1601"/>
  <c r="AV16" i="1601"/>
  <c r="BN16" i="1601"/>
  <c r="CE16" i="1601"/>
  <c r="CQ16" i="1601"/>
  <c r="G17" i="1601"/>
  <c r="P17" i="1601"/>
  <c r="Y17" i="1601"/>
  <c r="AE17" i="1601"/>
  <c r="AK17" i="1601"/>
  <c r="AQ17" i="1601"/>
  <c r="AW17" i="1601"/>
  <c r="BC17" i="1601"/>
  <c r="BI17" i="1601"/>
  <c r="BO17" i="1601"/>
  <c r="BU17" i="1601"/>
  <c r="CA17" i="1601"/>
  <c r="CG17" i="1601"/>
  <c r="CM17" i="1601"/>
  <c r="CS17" i="1601"/>
  <c r="CY17" i="1601"/>
  <c r="I18" i="1601"/>
  <c r="O18" i="1601"/>
  <c r="U18" i="1601"/>
  <c r="AA18" i="1601"/>
  <c r="AG18" i="1601"/>
  <c r="AM18" i="1601"/>
  <c r="AS18" i="1601"/>
  <c r="AY18" i="1601"/>
  <c r="BE18" i="1601"/>
  <c r="BK18" i="1601"/>
  <c r="BQ18" i="1601"/>
  <c r="BW18" i="1601"/>
  <c r="CC18" i="1601"/>
  <c r="CI18" i="1601"/>
  <c r="CO18" i="1601"/>
  <c r="CU18" i="1601"/>
  <c r="DA18" i="1601"/>
  <c r="K19" i="1601"/>
  <c r="Q19" i="1601"/>
  <c r="W19" i="1601"/>
  <c r="AC19" i="1601"/>
  <c r="AI19" i="1601"/>
  <c r="AO19" i="1601"/>
  <c r="AU19" i="1601"/>
  <c r="BA19" i="1601"/>
  <c r="BG19" i="1601"/>
  <c r="BM19" i="1601"/>
  <c r="BS19" i="1601"/>
  <c r="BY19" i="1601"/>
  <c r="CE19" i="1601"/>
  <c r="CK19" i="1601"/>
  <c r="CQ19" i="1601"/>
  <c r="CW19" i="1601"/>
  <c r="G20" i="1601"/>
  <c r="M20" i="1601"/>
  <c r="S20" i="1601"/>
  <c r="Y20" i="1601"/>
  <c r="AE20" i="1601"/>
  <c r="AK20" i="1601"/>
  <c r="AQ20" i="1601"/>
  <c r="AW20" i="1601"/>
  <c r="BC20" i="1601"/>
  <c r="BI20" i="1601"/>
  <c r="BO20" i="1601"/>
  <c r="BU20" i="1601"/>
  <c r="CA20" i="1601"/>
  <c r="CG20" i="1601"/>
  <c r="CM20" i="1601"/>
  <c r="CS20" i="1601"/>
  <c r="CY20" i="1601"/>
  <c r="I21" i="1601"/>
  <c r="O21" i="1601"/>
  <c r="U21" i="1601"/>
  <c r="AA21" i="1601"/>
  <c r="AG21" i="1601"/>
  <c r="AM21" i="1601"/>
  <c r="AS21" i="1601"/>
  <c r="AY21" i="1601"/>
  <c r="BE21" i="1601"/>
  <c r="BK21" i="1601"/>
  <c r="BQ21" i="1601"/>
  <c r="BW21" i="1601"/>
  <c r="CC21" i="1601"/>
  <c r="CI21" i="1601"/>
  <c r="CO21" i="1601"/>
  <c r="CU21" i="1601"/>
  <c r="DA21" i="1601"/>
  <c r="K22" i="1601"/>
  <c r="Q22" i="1601"/>
  <c r="W22" i="1601"/>
  <c r="AC22" i="1601"/>
  <c r="AI22" i="1601"/>
  <c r="AO22" i="1601"/>
  <c r="AU22" i="1601"/>
  <c r="BA22" i="1601"/>
  <c r="BG22" i="1601"/>
  <c r="BM22" i="1601"/>
  <c r="BS22" i="1601"/>
  <c r="BY22" i="1601"/>
  <c r="CE22" i="1601"/>
  <c r="CK22" i="1601"/>
  <c r="CQ22" i="1601"/>
  <c r="CW22" i="1601"/>
  <c r="G23" i="1601"/>
  <c r="M23" i="1601"/>
  <c r="S23" i="1601"/>
  <c r="Y23" i="1601"/>
  <c r="AE23" i="1601"/>
  <c r="AK23" i="1601"/>
  <c r="AQ23" i="1601"/>
  <c r="AW23" i="1601"/>
  <c r="BC23" i="1601"/>
  <c r="BI23" i="1601"/>
  <c r="BO23" i="1601"/>
  <c r="BU23" i="1601"/>
  <c r="CA23" i="1601"/>
  <c r="CG23" i="1601"/>
  <c r="CM23" i="1601"/>
  <c r="CS23" i="1601"/>
  <c r="CY23" i="1601"/>
  <c r="I24" i="1601"/>
  <c r="O24" i="1601"/>
  <c r="U24" i="1601"/>
  <c r="AA24" i="1601"/>
  <c r="AG24" i="1601"/>
  <c r="AM24" i="1601"/>
  <c r="AS24" i="1601"/>
  <c r="AY24" i="1601"/>
  <c r="BE24" i="1601"/>
  <c r="BK24" i="1601"/>
  <c r="BQ24" i="1601"/>
  <c r="BW24" i="1601"/>
  <c r="CC24" i="1601"/>
  <c r="CI24" i="1601"/>
  <c r="CO24" i="1601"/>
  <c r="CU24" i="1601"/>
  <c r="DA24" i="1601"/>
  <c r="K25" i="1601"/>
  <c r="Q25" i="1601"/>
  <c r="W25" i="1601"/>
  <c r="AC25" i="1601"/>
  <c r="AI25" i="1601"/>
  <c r="AO25" i="1601"/>
  <c r="AU25" i="1601"/>
  <c r="BQ9" i="1601"/>
  <c r="BB11" i="1601"/>
  <c r="M13" i="1601"/>
  <c r="CF13" i="1601"/>
  <c r="AL14" i="1601"/>
  <c r="CN14" i="1601"/>
  <c r="AT15" i="1601"/>
  <c r="CV15" i="1601"/>
  <c r="BB16" i="1601"/>
  <c r="CT16" i="1601"/>
  <c r="AA17" i="1601"/>
  <c r="AS17" i="1601"/>
  <c r="BK17" i="1601"/>
  <c r="CC17" i="1601"/>
  <c r="CU17" i="1601"/>
  <c r="Q18" i="1601"/>
  <c r="AI18" i="1601"/>
  <c r="BA18" i="1601"/>
  <c r="BS18" i="1601"/>
  <c r="CK18" i="1601"/>
  <c r="G19" i="1601"/>
  <c r="Y19" i="1601"/>
  <c r="AQ19" i="1601"/>
  <c r="BI19" i="1601"/>
  <c r="CA19" i="1601"/>
  <c r="CS19" i="1601"/>
  <c r="O20" i="1601"/>
  <c r="AG20" i="1601"/>
  <c r="AY20" i="1601"/>
  <c r="BQ20" i="1601"/>
  <c r="CI20" i="1601"/>
  <c r="DA20" i="1601"/>
  <c r="W21" i="1601"/>
  <c r="AO21" i="1601"/>
  <c r="BG21" i="1601"/>
  <c r="BY21" i="1601"/>
  <c r="CQ21" i="1601"/>
  <c r="M22" i="1601"/>
  <c r="AE22" i="1601"/>
  <c r="AW22" i="1601"/>
  <c r="BO22" i="1601"/>
  <c r="CG22" i="1601"/>
  <c r="CY22" i="1601"/>
  <c r="U23" i="1601"/>
  <c r="AM23" i="1601"/>
  <c r="BE23" i="1601"/>
  <c r="BW23" i="1601"/>
  <c r="CO23" i="1601"/>
  <c r="K24" i="1601"/>
  <c r="AC24" i="1601"/>
  <c r="AU24" i="1601"/>
  <c r="BM24" i="1601"/>
  <c r="CE24" i="1601"/>
  <c r="CV24" i="1601"/>
  <c r="L25" i="1601"/>
  <c r="X25" i="1601"/>
  <c r="AJ25" i="1601"/>
  <c r="AV25" i="1601"/>
  <c r="BB25" i="1601"/>
  <c r="BH25" i="1601"/>
  <c r="BN25" i="1601"/>
  <c r="BT25" i="1601"/>
  <c r="BZ25" i="1601"/>
  <c r="CF25" i="1601"/>
  <c r="CL25" i="1601"/>
  <c r="CR25" i="1601"/>
  <c r="CX25" i="1601"/>
  <c r="H26" i="1601"/>
  <c r="N26" i="1601"/>
  <c r="T26" i="1601"/>
  <c r="Z26" i="1601"/>
  <c r="AF26" i="1601"/>
  <c r="AL26" i="1601"/>
  <c r="AR26" i="1601"/>
  <c r="AX26" i="1601"/>
  <c r="BD26" i="1601"/>
  <c r="BJ26" i="1601"/>
  <c r="BP26" i="1601"/>
  <c r="BV26" i="1601"/>
  <c r="CB26" i="1601"/>
  <c r="CH26" i="1601"/>
  <c r="CN26" i="1601"/>
  <c r="CT26" i="1601"/>
  <c r="CZ26" i="1601"/>
  <c r="J27" i="1601"/>
  <c r="P27" i="1601"/>
  <c r="V27" i="1601"/>
  <c r="AB27" i="1601"/>
  <c r="AH27" i="1601"/>
  <c r="AN27" i="1601"/>
  <c r="AT27" i="1601"/>
  <c r="AZ27" i="1601"/>
  <c r="BF27" i="1601"/>
  <c r="BL27" i="1601"/>
  <c r="BR27" i="1601"/>
  <c r="BX27" i="1601"/>
  <c r="CD27" i="1601"/>
  <c r="CJ27" i="1601"/>
  <c r="CP27" i="1601"/>
  <c r="CV27" i="1601"/>
  <c r="DB27" i="1601"/>
  <c r="L28" i="1601"/>
  <c r="R28" i="1601"/>
  <c r="X28" i="1601"/>
  <c r="AD28" i="1601"/>
  <c r="AJ28" i="1601"/>
  <c r="AP28" i="1601"/>
  <c r="AV28" i="1601"/>
  <c r="BB28" i="1601"/>
  <c r="BH28" i="1601"/>
  <c r="BN28" i="1601"/>
  <c r="BT28" i="1601"/>
  <c r="BZ28" i="1601"/>
  <c r="CF28" i="1601"/>
  <c r="CL28" i="1601"/>
  <c r="CR28" i="1601"/>
  <c r="CX28" i="1601"/>
  <c r="H29" i="1601"/>
  <c r="N29" i="1601"/>
  <c r="T29" i="1601"/>
  <c r="Z29" i="1601"/>
  <c r="AF29" i="1601"/>
  <c r="AL29" i="1601"/>
  <c r="AR29" i="1601"/>
  <c r="AX29" i="1601"/>
  <c r="BD29" i="1601"/>
  <c r="BJ29" i="1601"/>
  <c r="BP29" i="1601"/>
  <c r="BV29" i="1601"/>
  <c r="CB29" i="1601"/>
  <c r="CH29" i="1601"/>
  <c r="CN29" i="1601"/>
  <c r="CT29" i="1601"/>
  <c r="CZ29" i="1601"/>
  <c r="J30" i="1601"/>
  <c r="P30" i="1601"/>
  <c r="V30" i="1601"/>
  <c r="AB30" i="1601"/>
  <c r="AH30" i="1601"/>
  <c r="AN30" i="1601"/>
  <c r="AT30" i="1601"/>
  <c r="AZ30" i="1601"/>
  <c r="BF30" i="1601"/>
  <c r="BL30" i="1601"/>
  <c r="BR30" i="1601"/>
  <c r="BX30" i="1601"/>
  <c r="CD30" i="1601"/>
  <c r="CJ30" i="1601"/>
  <c r="CP30" i="1601"/>
  <c r="CV30" i="1601"/>
  <c r="DB30" i="1601"/>
  <c r="L31" i="1601"/>
  <c r="R31" i="1601"/>
  <c r="X31" i="1601"/>
  <c r="AD31" i="1601"/>
  <c r="AJ31" i="1601"/>
  <c r="AP31" i="1601"/>
  <c r="AV31" i="1601"/>
  <c r="BB31" i="1601"/>
  <c r="BH31" i="1601"/>
  <c r="BN31" i="1601"/>
  <c r="BT31" i="1601"/>
  <c r="BZ31" i="1601"/>
  <c r="CF31" i="1601"/>
  <c r="CL31" i="1601"/>
  <c r="CR31" i="1601"/>
  <c r="CX31" i="1601"/>
  <c r="H32" i="1601"/>
  <c r="N32" i="1601"/>
  <c r="T32" i="1601"/>
  <c r="Q6" i="1601"/>
  <c r="AO10" i="1601"/>
  <c r="CY11" i="1601"/>
  <c r="AT13" i="1601"/>
  <c r="CW13" i="1601"/>
  <c r="BC14" i="1601"/>
  <c r="I15" i="1601"/>
  <c r="BK15" i="1601"/>
  <c r="Q16" i="1601"/>
  <c r="BS16" i="1601"/>
  <c r="H17" i="1601"/>
  <c r="AF17" i="1601"/>
  <c r="AX17" i="1601"/>
  <c r="BP17" i="1601"/>
  <c r="CH17" i="1601"/>
  <c r="CZ17" i="1601"/>
  <c r="V18" i="1601"/>
  <c r="AN18" i="1601"/>
  <c r="BF18" i="1601"/>
  <c r="BX18" i="1601"/>
  <c r="CP18" i="1601"/>
  <c r="L19" i="1601"/>
  <c r="AD19" i="1601"/>
  <c r="AV19" i="1601"/>
  <c r="BN19" i="1601"/>
  <c r="CF19" i="1601"/>
  <c r="CX19" i="1601"/>
  <c r="T20" i="1601"/>
  <c r="AL20" i="1601"/>
  <c r="BD20" i="1601"/>
  <c r="BV20" i="1601"/>
  <c r="CN20" i="1601"/>
  <c r="J21" i="1601"/>
  <c r="AB21" i="1601"/>
  <c r="AT21" i="1601"/>
  <c r="BL21" i="1601"/>
  <c r="CD21" i="1601"/>
  <c r="CV21" i="1601"/>
  <c r="R22" i="1601"/>
  <c r="AJ22" i="1601"/>
  <c r="BB22" i="1601"/>
  <c r="BT22" i="1601"/>
  <c r="CL22" i="1601"/>
  <c r="H23" i="1601"/>
  <c r="Z23" i="1601"/>
  <c r="AR23" i="1601"/>
  <c r="BJ23" i="1601"/>
  <c r="CB23" i="1601"/>
  <c r="CT23" i="1601"/>
  <c r="P24" i="1601"/>
  <c r="AH24" i="1601"/>
  <c r="AZ24" i="1601"/>
  <c r="BR24" i="1601"/>
  <c r="CJ24" i="1601"/>
  <c r="CW24" i="1601"/>
  <c r="M25" i="1601"/>
  <c r="Y25" i="1601"/>
  <c r="AK25" i="1601"/>
  <c r="AW25" i="1601"/>
  <c r="BC25" i="1601"/>
  <c r="BI25" i="1601"/>
  <c r="BO25" i="1601"/>
  <c r="BU25" i="1601"/>
  <c r="CA25" i="1601"/>
  <c r="CG25" i="1601"/>
  <c r="CM25" i="1601"/>
  <c r="CS25" i="1601"/>
  <c r="CY25" i="1601"/>
  <c r="I26" i="1601"/>
  <c r="O26" i="1601"/>
  <c r="U26" i="1601"/>
  <c r="AA26" i="1601"/>
  <c r="AG26" i="1601"/>
  <c r="AM26" i="1601"/>
  <c r="AS26" i="1601"/>
  <c r="AY26" i="1601"/>
  <c r="BE26" i="1601"/>
  <c r="BK26" i="1601"/>
  <c r="BQ26" i="1601"/>
  <c r="BW26" i="1601"/>
  <c r="CC26" i="1601"/>
  <c r="CI26" i="1601"/>
  <c r="CO26" i="1601"/>
  <c r="CU26" i="1601"/>
  <c r="DA26" i="1601"/>
  <c r="K27" i="1601"/>
  <c r="Q27" i="1601"/>
  <c r="W27" i="1601"/>
  <c r="AC27" i="1601"/>
  <c r="AI27" i="1601"/>
  <c r="AO27" i="1601"/>
  <c r="AU27" i="1601"/>
  <c r="BA27" i="1601"/>
  <c r="BG27" i="1601"/>
  <c r="BM27" i="1601"/>
  <c r="BS27" i="1601"/>
  <c r="BY27" i="1601"/>
  <c r="CE27" i="1601"/>
  <c r="CK27" i="1601"/>
  <c r="CQ27" i="1601"/>
  <c r="CW27" i="1601"/>
  <c r="G28" i="1601"/>
  <c r="M28" i="1601"/>
  <c r="S28" i="1601"/>
  <c r="Y28" i="1601"/>
  <c r="AE28" i="1601"/>
  <c r="AK28" i="1601"/>
  <c r="AQ28" i="1601"/>
  <c r="AW28" i="1601"/>
  <c r="BC28" i="1601"/>
  <c r="BI28" i="1601"/>
  <c r="BO28" i="1601"/>
  <c r="BU28" i="1601"/>
  <c r="CA28" i="1601"/>
  <c r="CG28" i="1601"/>
  <c r="CM28" i="1601"/>
  <c r="CS28" i="1601"/>
  <c r="CY28" i="1601"/>
  <c r="I29" i="1601"/>
  <c r="O29" i="1601"/>
  <c r="U29" i="1601"/>
  <c r="AA29" i="1601"/>
  <c r="AG29" i="1601"/>
  <c r="AM29" i="1601"/>
  <c r="AS29" i="1601"/>
  <c r="AY29" i="1601"/>
  <c r="BE29" i="1601"/>
  <c r="BK29" i="1601"/>
  <c r="BQ29" i="1601"/>
  <c r="BW29" i="1601"/>
  <c r="CC29" i="1601"/>
  <c r="CI29" i="1601"/>
  <c r="CO29" i="1601"/>
  <c r="CU29" i="1601"/>
  <c r="DA29" i="1601"/>
  <c r="K30" i="1601"/>
  <c r="Q30" i="1601"/>
  <c r="W30" i="1601"/>
  <c r="AC30" i="1601"/>
  <c r="AI30" i="1601"/>
  <c r="AO30" i="1601"/>
  <c r="AU30" i="1601"/>
  <c r="BA30" i="1601"/>
  <c r="BG30" i="1601"/>
  <c r="BM30" i="1601"/>
  <c r="BS30" i="1601"/>
  <c r="BY30" i="1601"/>
  <c r="CE30" i="1601"/>
  <c r="CK30" i="1601"/>
  <c r="CQ30" i="1601"/>
  <c r="CW30" i="1601"/>
  <c r="G31" i="1601"/>
  <c r="M31" i="1601"/>
  <c r="S31" i="1601"/>
  <c r="Y31" i="1601"/>
  <c r="AE31" i="1601"/>
  <c r="AK31" i="1601"/>
  <c r="AQ31" i="1601"/>
  <c r="AW31" i="1601"/>
  <c r="BC31" i="1601"/>
  <c r="BI31" i="1601"/>
  <c r="BO31" i="1601"/>
  <c r="BU31" i="1601"/>
  <c r="AG6" i="1601"/>
  <c r="AT10" i="1601"/>
  <c r="H12" i="1601"/>
  <c r="AU13" i="1601"/>
  <c r="CX13" i="1601"/>
  <c r="BD14" i="1601"/>
  <c r="J15" i="1601"/>
  <c r="BL15" i="1601"/>
  <c r="R16" i="1601"/>
  <c r="BT16" i="1601"/>
  <c r="J17" i="1601"/>
  <c r="AG17" i="1601"/>
  <c r="AY17" i="1601"/>
  <c r="BQ17" i="1601"/>
  <c r="CI17" i="1601"/>
  <c r="DA17" i="1601"/>
  <c r="W18" i="1601"/>
  <c r="AO18" i="1601"/>
  <c r="BG18" i="1601"/>
  <c r="BY18" i="1601"/>
  <c r="CQ18" i="1601"/>
  <c r="M19" i="1601"/>
  <c r="AE19" i="1601"/>
  <c r="AW19" i="1601"/>
  <c r="BO19" i="1601"/>
  <c r="CG19" i="1601"/>
  <c r="CY19" i="1601"/>
  <c r="U20" i="1601"/>
  <c r="AM20" i="1601"/>
  <c r="BE20" i="1601"/>
  <c r="BW20" i="1601"/>
  <c r="CO20" i="1601"/>
  <c r="K21" i="1601"/>
  <c r="AC21" i="1601"/>
  <c r="AU21" i="1601"/>
  <c r="BM21" i="1601"/>
  <c r="CE21" i="1601"/>
  <c r="CW21" i="1601"/>
  <c r="S22" i="1601"/>
  <c r="AK22" i="1601"/>
  <c r="BC22" i="1601"/>
  <c r="BU22" i="1601"/>
  <c r="CM22" i="1601"/>
  <c r="I23" i="1601"/>
  <c r="AA23" i="1601"/>
  <c r="AS23" i="1601"/>
  <c r="BK23" i="1601"/>
  <c r="CC23" i="1601"/>
  <c r="CU23" i="1601"/>
  <c r="Q24" i="1601"/>
  <c r="AI24" i="1601"/>
  <c r="BA24" i="1601"/>
  <c r="BS24" i="1601"/>
  <c r="CK24" i="1601"/>
  <c r="CY24" i="1601"/>
  <c r="O25" i="1601"/>
  <c r="AA25" i="1601"/>
  <c r="AM25" i="1601"/>
  <c r="AX25" i="1601"/>
  <c r="BD25" i="1601"/>
  <c r="BJ25" i="1601"/>
  <c r="BP25" i="1601"/>
  <c r="BV25" i="1601"/>
  <c r="CB25" i="1601"/>
  <c r="CH25" i="1601"/>
  <c r="CN25" i="1601"/>
  <c r="CT25" i="1601"/>
  <c r="CZ25" i="1601"/>
  <c r="J26" i="1601"/>
  <c r="P26" i="1601"/>
  <c r="V26" i="1601"/>
  <c r="AB26" i="1601"/>
  <c r="AH26" i="1601"/>
  <c r="AN26" i="1601"/>
  <c r="AT26" i="1601"/>
  <c r="AZ26" i="1601"/>
  <c r="BF26" i="1601"/>
  <c r="BL26" i="1601"/>
  <c r="BR26" i="1601"/>
  <c r="BX26" i="1601"/>
  <c r="CD26" i="1601"/>
  <c r="CJ26" i="1601"/>
  <c r="CP26" i="1601"/>
  <c r="CV26" i="1601"/>
  <c r="DB26" i="1601"/>
  <c r="L27" i="1601"/>
  <c r="R27" i="1601"/>
  <c r="X27" i="1601"/>
  <c r="AD27" i="1601"/>
  <c r="AJ27" i="1601"/>
  <c r="AP27" i="1601"/>
  <c r="AV27" i="1601"/>
  <c r="BB27" i="1601"/>
  <c r="BH27" i="1601"/>
  <c r="BN27" i="1601"/>
  <c r="BT27" i="1601"/>
  <c r="BZ27" i="1601"/>
  <c r="CF27" i="1601"/>
  <c r="CL27" i="1601"/>
  <c r="CR27" i="1601"/>
  <c r="CX27" i="1601"/>
  <c r="H28" i="1601"/>
  <c r="N28" i="1601"/>
  <c r="T28" i="1601"/>
  <c r="Z28" i="1601"/>
  <c r="AF28" i="1601"/>
  <c r="AL28" i="1601"/>
  <c r="AR28" i="1601"/>
  <c r="AX28" i="1601"/>
  <c r="BD28" i="1601"/>
  <c r="BJ28" i="1601"/>
  <c r="BP28" i="1601"/>
  <c r="BV28" i="1601"/>
  <c r="CB28" i="1601"/>
  <c r="CH28" i="1601"/>
  <c r="CN28" i="1601"/>
  <c r="CT28" i="1601"/>
  <c r="CZ28" i="1601"/>
  <c r="J29" i="1601"/>
  <c r="P29" i="1601"/>
  <c r="V29" i="1601"/>
  <c r="AB29" i="1601"/>
  <c r="AH29" i="1601"/>
  <c r="AN29" i="1601"/>
  <c r="AT29" i="1601"/>
  <c r="AZ29" i="1601"/>
  <c r="BF29" i="1601"/>
  <c r="BL29" i="1601"/>
  <c r="BR29" i="1601"/>
  <c r="BX29" i="1601"/>
  <c r="CD29" i="1601"/>
  <c r="CJ29" i="1601"/>
  <c r="CP29" i="1601"/>
  <c r="CV29" i="1601"/>
  <c r="DB29" i="1601"/>
  <c r="L30" i="1601"/>
  <c r="R30" i="1601"/>
  <c r="X30" i="1601"/>
  <c r="AD30" i="1601"/>
  <c r="AJ30" i="1601"/>
  <c r="AP30" i="1601"/>
  <c r="AV30" i="1601"/>
  <c r="BB30" i="1601"/>
  <c r="BH30" i="1601"/>
  <c r="BN30" i="1601"/>
  <c r="BT30" i="1601"/>
  <c r="BZ30" i="1601"/>
  <c r="CF30" i="1601"/>
  <c r="CL30" i="1601"/>
  <c r="CR30" i="1601"/>
  <c r="CX30" i="1601"/>
  <c r="H31" i="1601"/>
  <c r="N31" i="1601"/>
  <c r="T31" i="1601"/>
  <c r="Z31" i="1601"/>
  <c r="AF31" i="1601"/>
  <c r="AL31" i="1601"/>
  <c r="AR31" i="1601"/>
  <c r="AX31" i="1601"/>
  <c r="BD31" i="1601"/>
  <c r="BJ31" i="1601"/>
  <c r="BP31" i="1601"/>
  <c r="BV31" i="1601"/>
  <c r="CB31" i="1601"/>
  <c r="CH31" i="1601"/>
  <c r="CP7" i="1601"/>
  <c r="CQ10" i="1601"/>
  <c r="BE12" i="1601"/>
  <c r="BM13" i="1601"/>
  <c r="S14" i="1601"/>
  <c r="BU14" i="1601"/>
  <c r="AA15" i="1601"/>
  <c r="CC15" i="1601"/>
  <c r="AI16" i="1601"/>
  <c r="CF16" i="1601"/>
  <c r="R17" i="1601"/>
  <c r="AL17" i="1601"/>
  <c r="BD17" i="1601"/>
  <c r="BV17" i="1601"/>
  <c r="CN17" i="1601"/>
  <c r="J18" i="1601"/>
  <c r="AB18" i="1601"/>
  <c r="AT18" i="1601"/>
  <c r="BL18" i="1601"/>
  <c r="CD18" i="1601"/>
  <c r="CV18" i="1601"/>
  <c r="R19" i="1601"/>
  <c r="AJ19" i="1601"/>
  <c r="BB19" i="1601"/>
  <c r="BT19" i="1601"/>
  <c r="CL19" i="1601"/>
  <c r="H20" i="1601"/>
  <c r="Z20" i="1601"/>
  <c r="AR20" i="1601"/>
  <c r="BJ20" i="1601"/>
  <c r="CB20" i="1601"/>
  <c r="CT20" i="1601"/>
  <c r="P21" i="1601"/>
  <c r="AH21" i="1601"/>
  <c r="AZ21" i="1601"/>
  <c r="BR21" i="1601"/>
  <c r="CJ21" i="1601"/>
  <c r="DB21" i="1601"/>
  <c r="X22" i="1601"/>
  <c r="AP22" i="1601"/>
  <c r="BH22" i="1601"/>
  <c r="BZ22" i="1601"/>
  <c r="CR22" i="1601"/>
  <c r="N23" i="1601"/>
  <c r="AF23" i="1601"/>
  <c r="AX23" i="1601"/>
  <c r="BP23" i="1601"/>
  <c r="CH23" i="1601"/>
  <c r="CZ23" i="1601"/>
  <c r="V24" i="1601"/>
  <c r="AN24" i="1601"/>
  <c r="BF24" i="1601"/>
  <c r="BX24" i="1601"/>
  <c r="CP24" i="1601"/>
  <c r="DB24" i="1601"/>
  <c r="R25" i="1601"/>
  <c r="AD25" i="1601"/>
  <c r="AP25" i="1601"/>
  <c r="AY25" i="1601"/>
  <c r="BE25" i="1601"/>
  <c r="BK25" i="1601"/>
  <c r="BQ25" i="1601"/>
  <c r="BW25" i="1601"/>
  <c r="CC25" i="1601"/>
  <c r="CI25" i="1601"/>
  <c r="CO25" i="1601"/>
  <c r="CU25" i="1601"/>
  <c r="DA25" i="1601"/>
  <c r="K26" i="1601"/>
  <c r="Q26" i="1601"/>
  <c r="W26" i="1601"/>
  <c r="AC26" i="1601"/>
  <c r="AI26" i="1601"/>
  <c r="AO26" i="1601"/>
  <c r="AU26" i="1601"/>
  <c r="BA26" i="1601"/>
  <c r="BG26" i="1601"/>
  <c r="BM26" i="1601"/>
  <c r="BS26" i="1601"/>
  <c r="BY26" i="1601"/>
  <c r="CE26" i="1601"/>
  <c r="CK26" i="1601"/>
  <c r="CQ26" i="1601"/>
  <c r="CW26" i="1601"/>
  <c r="G27" i="1601"/>
  <c r="M27" i="1601"/>
  <c r="S27" i="1601"/>
  <c r="Y27" i="1601"/>
  <c r="AE27" i="1601"/>
  <c r="AK27" i="1601"/>
  <c r="AQ27" i="1601"/>
  <c r="AW27" i="1601"/>
  <c r="BC27" i="1601"/>
  <c r="BI27" i="1601"/>
  <c r="BO27" i="1601"/>
  <c r="BU27" i="1601"/>
  <c r="CA27" i="1601"/>
  <c r="CG27" i="1601"/>
  <c r="CM27" i="1601"/>
  <c r="CS27" i="1601"/>
  <c r="CY27" i="1601"/>
  <c r="I28" i="1601"/>
  <c r="O28" i="1601"/>
  <c r="U28" i="1601"/>
  <c r="AA28" i="1601"/>
  <c r="AG28" i="1601"/>
  <c r="AM28" i="1601"/>
  <c r="AS28" i="1601"/>
  <c r="AY28" i="1601"/>
  <c r="BE28" i="1601"/>
  <c r="BK28" i="1601"/>
  <c r="BQ28" i="1601"/>
  <c r="BW28" i="1601"/>
  <c r="CC28" i="1601"/>
  <c r="CI28" i="1601"/>
  <c r="CO28" i="1601"/>
  <c r="CU28" i="1601"/>
  <c r="DA28" i="1601"/>
  <c r="K29" i="1601"/>
  <c r="Q29" i="1601"/>
  <c r="W29" i="1601"/>
  <c r="AC29" i="1601"/>
  <c r="AI29" i="1601"/>
  <c r="AO29" i="1601"/>
  <c r="AU29" i="1601"/>
  <c r="BA29" i="1601"/>
  <c r="BG29" i="1601"/>
  <c r="BM29" i="1601"/>
  <c r="BS29" i="1601"/>
  <c r="BY29" i="1601"/>
  <c r="CE29" i="1601"/>
  <c r="CK29" i="1601"/>
  <c r="CQ29" i="1601"/>
  <c r="CW29" i="1601"/>
  <c r="G30" i="1601"/>
  <c r="M30" i="1601"/>
  <c r="S30" i="1601"/>
  <c r="Y30" i="1601"/>
  <c r="AE30" i="1601"/>
  <c r="AK30" i="1601"/>
  <c r="AQ30" i="1601"/>
  <c r="AW30" i="1601"/>
  <c r="BC30" i="1601"/>
  <c r="BI30" i="1601"/>
  <c r="BO30" i="1601"/>
  <c r="BU30" i="1601"/>
  <c r="CA30" i="1601"/>
  <c r="CG30" i="1601"/>
  <c r="CM30" i="1601"/>
  <c r="CS30" i="1601"/>
  <c r="CY30" i="1601"/>
  <c r="I31" i="1601"/>
  <c r="O31" i="1601"/>
  <c r="U31" i="1601"/>
  <c r="AA31" i="1601"/>
  <c r="AG31" i="1601"/>
  <c r="AM31" i="1601"/>
  <c r="AS31" i="1601"/>
  <c r="AY31" i="1601"/>
  <c r="BE31" i="1601"/>
  <c r="BK31" i="1601"/>
  <c r="BQ31" i="1601"/>
  <c r="BW31" i="1601"/>
  <c r="CC31" i="1601"/>
  <c r="CI31" i="1601"/>
  <c r="CO31" i="1601"/>
  <c r="K13" i="1601"/>
  <c r="CM14" i="1601"/>
  <c r="BA16" i="1601"/>
  <c r="AR17" i="1601"/>
  <c r="CT17" i="1601"/>
  <c r="AZ18" i="1601"/>
  <c r="DB18" i="1601"/>
  <c r="BH19" i="1601"/>
  <c r="N20" i="1601"/>
  <c r="BP20" i="1601"/>
  <c r="V21" i="1601"/>
  <c r="BX21" i="1601"/>
  <c r="AD22" i="1601"/>
  <c r="CF22" i="1601"/>
  <c r="AL23" i="1601"/>
  <c r="CN23" i="1601"/>
  <c r="AT24" i="1601"/>
  <c r="CS24" i="1601"/>
  <c r="AG25" i="1601"/>
  <c r="BG25" i="1601"/>
  <c r="BY25" i="1601"/>
  <c r="CQ25" i="1601"/>
  <c r="M26" i="1601"/>
  <c r="AE26" i="1601"/>
  <c r="AW26" i="1601"/>
  <c r="BO26" i="1601"/>
  <c r="CG26" i="1601"/>
  <c r="CY26" i="1601"/>
  <c r="U27" i="1601"/>
  <c r="AM27" i="1601"/>
  <c r="BE27" i="1601"/>
  <c r="BW27" i="1601"/>
  <c r="CO27" i="1601"/>
  <c r="K28" i="1601"/>
  <c r="AC28" i="1601"/>
  <c r="AU28" i="1601"/>
  <c r="BM28" i="1601"/>
  <c r="CE28" i="1601"/>
  <c r="CW28" i="1601"/>
  <c r="S29" i="1601"/>
  <c r="AK29" i="1601"/>
  <c r="BC29" i="1601"/>
  <c r="BU29" i="1601"/>
  <c r="CM29" i="1601"/>
  <c r="I30" i="1601"/>
  <c r="AA30" i="1601"/>
  <c r="AS30" i="1601"/>
  <c r="BK30" i="1601"/>
  <c r="CC30" i="1601"/>
  <c r="CU30" i="1601"/>
  <c r="Q31" i="1601"/>
  <c r="AI31" i="1601"/>
  <c r="BA31" i="1601"/>
  <c r="BS31" i="1601"/>
  <c r="CG31" i="1601"/>
  <c r="CQ31" i="1601"/>
  <c r="CY31" i="1601"/>
  <c r="J32" i="1601"/>
  <c r="Q32" i="1601"/>
  <c r="X32" i="1601"/>
  <c r="AD32" i="1601"/>
  <c r="AJ32" i="1601"/>
  <c r="AP32" i="1601"/>
  <c r="AV32" i="1601"/>
  <c r="BB32" i="1601"/>
  <c r="BH32" i="1601"/>
  <c r="BN32" i="1601"/>
  <c r="BT32" i="1601"/>
  <c r="BZ32" i="1601"/>
  <c r="CF32" i="1601"/>
  <c r="CL32" i="1601"/>
  <c r="CR32" i="1601"/>
  <c r="CX32" i="1601"/>
  <c r="H33" i="1601"/>
  <c r="N33" i="1601"/>
  <c r="T33" i="1601"/>
  <c r="Z33" i="1601"/>
  <c r="AF33" i="1601"/>
  <c r="AL33" i="1601"/>
  <c r="AR33" i="1601"/>
  <c r="AX33" i="1601"/>
  <c r="BD33" i="1601"/>
  <c r="BJ33" i="1601"/>
  <c r="BP33" i="1601"/>
  <c r="BV33" i="1601"/>
  <c r="CB33" i="1601"/>
  <c r="CH33" i="1601"/>
  <c r="CN33" i="1601"/>
  <c r="CT33" i="1601"/>
  <c r="CZ33" i="1601"/>
  <c r="J34" i="1601"/>
  <c r="P34" i="1601"/>
  <c r="V34" i="1601"/>
  <c r="AB34" i="1601"/>
  <c r="AH34" i="1601"/>
  <c r="AN34" i="1601"/>
  <c r="AT34" i="1601"/>
  <c r="AZ34" i="1601"/>
  <c r="BF34" i="1601"/>
  <c r="BL34" i="1601"/>
  <c r="BR34" i="1601"/>
  <c r="BX34" i="1601"/>
  <c r="CD34" i="1601"/>
  <c r="CJ34" i="1601"/>
  <c r="CP34" i="1601"/>
  <c r="CV34" i="1601"/>
  <c r="DB34" i="1601"/>
  <c r="L35" i="1601"/>
  <c r="R35" i="1601"/>
  <c r="X35" i="1601"/>
  <c r="AD35" i="1601"/>
  <c r="AJ35" i="1601"/>
  <c r="AP35" i="1601"/>
  <c r="AV35" i="1601"/>
  <c r="BB35" i="1601"/>
  <c r="BH35" i="1601"/>
  <c r="BN35" i="1601"/>
  <c r="BT35" i="1601"/>
  <c r="BZ35" i="1601"/>
  <c r="CF35" i="1601"/>
  <c r="CL35" i="1601"/>
  <c r="CR35" i="1601"/>
  <c r="CX35" i="1601"/>
  <c r="H36" i="1601"/>
  <c r="N36" i="1601"/>
  <c r="T36" i="1601"/>
  <c r="Z36" i="1601"/>
  <c r="AF36" i="1601"/>
  <c r="AL36" i="1601"/>
  <c r="AR36" i="1601"/>
  <c r="AX36" i="1601"/>
  <c r="BD36" i="1601"/>
  <c r="BJ36" i="1601"/>
  <c r="BP36" i="1601"/>
  <c r="BV36" i="1601"/>
  <c r="CB36" i="1601"/>
  <c r="CH36" i="1601"/>
  <c r="CN36" i="1601"/>
  <c r="CT36" i="1601"/>
  <c r="CZ36" i="1601"/>
  <c r="J37" i="1601"/>
  <c r="P37" i="1601"/>
  <c r="V37" i="1601"/>
  <c r="AB37" i="1601"/>
  <c r="AH37" i="1601"/>
  <c r="AN37" i="1601"/>
  <c r="AT37" i="1601"/>
  <c r="AZ37" i="1601"/>
  <c r="BF37" i="1601"/>
  <c r="BL37" i="1601"/>
  <c r="BR37" i="1601"/>
  <c r="BX37" i="1601"/>
  <c r="CD37" i="1601"/>
  <c r="CJ37" i="1601"/>
  <c r="CP37" i="1601"/>
  <c r="CV37" i="1601"/>
  <c r="DB37" i="1601"/>
  <c r="L38" i="1601"/>
  <c r="R38" i="1601"/>
  <c r="X38" i="1601"/>
  <c r="AD38" i="1601"/>
  <c r="AJ38" i="1601"/>
  <c r="AP38" i="1601"/>
  <c r="AV38" i="1601"/>
  <c r="BB38" i="1601"/>
  <c r="BH38" i="1601"/>
  <c r="BN38" i="1601"/>
  <c r="BT38" i="1601"/>
  <c r="BZ38" i="1601"/>
  <c r="G8" i="1601"/>
  <c r="BN13" i="1601"/>
  <c r="AB15" i="1601"/>
  <c r="CH16" i="1601"/>
  <c r="BE17" i="1601"/>
  <c r="K18" i="1601"/>
  <c r="BM18" i="1601"/>
  <c r="S19" i="1601"/>
  <c r="BU19" i="1601"/>
  <c r="AA20" i="1601"/>
  <c r="CC20" i="1601"/>
  <c r="AI21" i="1601"/>
  <c r="CK21" i="1601"/>
  <c r="AQ22" i="1601"/>
  <c r="CS22" i="1601"/>
  <c r="AY23" i="1601"/>
  <c r="DA23" i="1601"/>
  <c r="BG24" i="1601"/>
  <c r="G25" i="1601"/>
  <c r="AQ25" i="1601"/>
  <c r="BL25" i="1601"/>
  <c r="CD25" i="1601"/>
  <c r="CV25" i="1601"/>
  <c r="R26" i="1601"/>
  <c r="AJ26" i="1601"/>
  <c r="BB26" i="1601"/>
  <c r="BT26" i="1601"/>
  <c r="CL26" i="1601"/>
  <c r="H27" i="1601"/>
  <c r="Z27" i="1601"/>
  <c r="AR27" i="1601"/>
  <c r="BJ27" i="1601"/>
  <c r="CB27" i="1601"/>
  <c r="CT27" i="1601"/>
  <c r="P28" i="1601"/>
  <c r="AH28" i="1601"/>
  <c r="AZ28" i="1601"/>
  <c r="BR28" i="1601"/>
  <c r="CJ28" i="1601"/>
  <c r="DB28" i="1601"/>
  <c r="X29" i="1601"/>
  <c r="AP29" i="1601"/>
  <c r="BH29" i="1601"/>
  <c r="BZ29" i="1601"/>
  <c r="CR29" i="1601"/>
  <c r="N30" i="1601"/>
  <c r="AF30" i="1601"/>
  <c r="AX30" i="1601"/>
  <c r="BP30" i="1601"/>
  <c r="CH30" i="1601"/>
  <c r="CZ30" i="1601"/>
  <c r="V31" i="1601"/>
  <c r="AN31" i="1601"/>
  <c r="BF31" i="1601"/>
  <c r="BX31" i="1601"/>
  <c r="CJ31" i="1601"/>
  <c r="CS31" i="1601"/>
  <c r="CZ31" i="1601"/>
  <c r="K32" i="1601"/>
  <c r="R32" i="1601"/>
  <c r="Y32" i="1601"/>
  <c r="AE32" i="1601"/>
  <c r="AK32" i="1601"/>
  <c r="AQ32" i="1601"/>
  <c r="AW32" i="1601"/>
  <c r="BC32" i="1601"/>
  <c r="BI32" i="1601"/>
  <c r="BO32" i="1601"/>
  <c r="BU32" i="1601"/>
  <c r="CA32" i="1601"/>
  <c r="CG32" i="1601"/>
  <c r="CM32" i="1601"/>
  <c r="CS32" i="1601"/>
  <c r="CY32" i="1601"/>
  <c r="I33" i="1601"/>
  <c r="O33" i="1601"/>
  <c r="U33" i="1601"/>
  <c r="AA33" i="1601"/>
  <c r="AG33" i="1601"/>
  <c r="AM33" i="1601"/>
  <c r="AS33" i="1601"/>
  <c r="AY33" i="1601"/>
  <c r="BE33" i="1601"/>
  <c r="BK33" i="1601"/>
  <c r="BQ33" i="1601"/>
  <c r="BW33" i="1601"/>
  <c r="CC33" i="1601"/>
  <c r="CI33" i="1601"/>
  <c r="CO33" i="1601"/>
  <c r="CU33" i="1601"/>
  <c r="DA33" i="1601"/>
  <c r="K34" i="1601"/>
  <c r="Q34" i="1601"/>
  <c r="W34" i="1601"/>
  <c r="AC34" i="1601"/>
  <c r="AI34" i="1601"/>
  <c r="AO34" i="1601"/>
  <c r="AU34" i="1601"/>
  <c r="BA34" i="1601"/>
  <c r="BG34" i="1601"/>
  <c r="BM34" i="1601"/>
  <c r="BS34" i="1601"/>
  <c r="BY34" i="1601"/>
  <c r="CE34" i="1601"/>
  <c r="CK34" i="1601"/>
  <c r="CQ34" i="1601"/>
  <c r="CW34" i="1601"/>
  <c r="G35" i="1601"/>
  <c r="M35" i="1601"/>
  <c r="S35" i="1601"/>
  <c r="Y35" i="1601"/>
  <c r="AE35" i="1601"/>
  <c r="AK35" i="1601"/>
  <c r="AQ35" i="1601"/>
  <c r="AW35" i="1601"/>
  <c r="BC35" i="1601"/>
  <c r="BI35" i="1601"/>
  <c r="BO35" i="1601"/>
  <c r="BU35" i="1601"/>
  <c r="CA35" i="1601"/>
  <c r="CG35" i="1601"/>
  <c r="CM35" i="1601"/>
  <c r="CS35" i="1601"/>
  <c r="CY35" i="1601"/>
  <c r="I36" i="1601"/>
  <c r="O36" i="1601"/>
  <c r="U36" i="1601"/>
  <c r="AA36" i="1601"/>
  <c r="AG36" i="1601"/>
  <c r="AM36" i="1601"/>
  <c r="AS36" i="1601"/>
  <c r="AY36" i="1601"/>
  <c r="BE36" i="1601"/>
  <c r="BK36" i="1601"/>
  <c r="BQ36" i="1601"/>
  <c r="BW36" i="1601"/>
  <c r="CC36" i="1601"/>
  <c r="CI36" i="1601"/>
  <c r="CO36" i="1601"/>
  <c r="CU36" i="1601"/>
  <c r="DA36" i="1601"/>
  <c r="K37" i="1601"/>
  <c r="Q37" i="1601"/>
  <c r="W37" i="1601"/>
  <c r="AC37" i="1601"/>
  <c r="AI37" i="1601"/>
  <c r="AO37" i="1601"/>
  <c r="AU37" i="1601"/>
  <c r="BA37" i="1601"/>
  <c r="BG37" i="1601"/>
  <c r="BM37" i="1601"/>
  <c r="BS37" i="1601"/>
  <c r="BY37" i="1601"/>
  <c r="CE37" i="1601"/>
  <c r="BD9" i="1601"/>
  <c r="CE13" i="1601"/>
  <c r="AS15" i="1601"/>
  <c r="CR16" i="1601"/>
  <c r="BJ17" i="1601"/>
  <c r="P18" i="1601"/>
  <c r="BR18" i="1601"/>
  <c r="X19" i="1601"/>
  <c r="BZ19" i="1601"/>
  <c r="AF20" i="1601"/>
  <c r="CH20" i="1601"/>
  <c r="AN21" i="1601"/>
  <c r="CP21" i="1601"/>
  <c r="AV22" i="1601"/>
  <c r="CX22" i="1601"/>
  <c r="BD23" i="1601"/>
  <c r="J24" i="1601"/>
  <c r="BL24" i="1601"/>
  <c r="I25" i="1601"/>
  <c r="AS25" i="1601"/>
  <c r="BM25" i="1601"/>
  <c r="CE25" i="1601"/>
  <c r="CW25" i="1601"/>
  <c r="S26" i="1601"/>
  <c r="AK26" i="1601"/>
  <c r="BC26" i="1601"/>
  <c r="BU26" i="1601"/>
  <c r="CM26" i="1601"/>
  <c r="I27" i="1601"/>
  <c r="AA27" i="1601"/>
  <c r="AS27" i="1601"/>
  <c r="BK27" i="1601"/>
  <c r="CC27" i="1601"/>
  <c r="CU27" i="1601"/>
  <c r="Q28" i="1601"/>
  <c r="AI28" i="1601"/>
  <c r="BA28" i="1601"/>
  <c r="BS28" i="1601"/>
  <c r="CK28" i="1601"/>
  <c r="G29" i="1601"/>
  <c r="Y29" i="1601"/>
  <c r="AQ29" i="1601"/>
  <c r="BI29" i="1601"/>
  <c r="CA29" i="1601"/>
  <c r="CS29" i="1601"/>
  <c r="O30" i="1601"/>
  <c r="AG30" i="1601"/>
  <c r="AY30" i="1601"/>
  <c r="BQ30" i="1601"/>
  <c r="CI30" i="1601"/>
  <c r="DA30" i="1601"/>
  <c r="W31" i="1601"/>
  <c r="AO31" i="1601"/>
  <c r="BG31" i="1601"/>
  <c r="BY31" i="1601"/>
  <c r="CK31" i="1601"/>
  <c r="CT31" i="1601"/>
  <c r="DA31" i="1601"/>
  <c r="L32" i="1601"/>
  <c r="S32" i="1601"/>
  <c r="Z32" i="1601"/>
  <c r="AF32" i="1601"/>
  <c r="AL32" i="1601"/>
  <c r="AR32" i="1601"/>
  <c r="AX32" i="1601"/>
  <c r="BD32" i="1601"/>
  <c r="BJ32" i="1601"/>
  <c r="BP32" i="1601"/>
  <c r="BV32" i="1601"/>
  <c r="CB32" i="1601"/>
  <c r="CH32" i="1601"/>
  <c r="CN32" i="1601"/>
  <c r="CT32" i="1601"/>
  <c r="CZ32" i="1601"/>
  <c r="J33" i="1601"/>
  <c r="P33" i="1601"/>
  <c r="V33" i="1601"/>
  <c r="AB33" i="1601"/>
  <c r="AH33" i="1601"/>
  <c r="AN33" i="1601"/>
  <c r="AT33" i="1601"/>
  <c r="AZ33" i="1601"/>
  <c r="BF33" i="1601"/>
  <c r="BL33" i="1601"/>
  <c r="BR33" i="1601"/>
  <c r="BX33" i="1601"/>
  <c r="CD33" i="1601"/>
  <c r="CJ33" i="1601"/>
  <c r="CP33" i="1601"/>
  <c r="CV33" i="1601"/>
  <c r="DB33" i="1601"/>
  <c r="L34" i="1601"/>
  <c r="R34" i="1601"/>
  <c r="X34" i="1601"/>
  <c r="AD34" i="1601"/>
  <c r="AJ34" i="1601"/>
  <c r="AP34" i="1601"/>
  <c r="AV34" i="1601"/>
  <c r="BB34" i="1601"/>
  <c r="BH34" i="1601"/>
  <c r="BN34" i="1601"/>
  <c r="BT34" i="1601"/>
  <c r="BZ34" i="1601"/>
  <c r="CF34" i="1601"/>
  <c r="CL34" i="1601"/>
  <c r="CR34" i="1601"/>
  <c r="CX34" i="1601"/>
  <c r="H35" i="1601"/>
  <c r="N35" i="1601"/>
  <c r="T35" i="1601"/>
  <c r="Z35" i="1601"/>
  <c r="AF35" i="1601"/>
  <c r="AL35" i="1601"/>
  <c r="AR35" i="1601"/>
  <c r="AX35" i="1601"/>
  <c r="BD35" i="1601"/>
  <c r="BJ35" i="1601"/>
  <c r="BP35" i="1601"/>
  <c r="BV35" i="1601"/>
  <c r="CB35" i="1601"/>
  <c r="CH35" i="1601"/>
  <c r="CN35" i="1601"/>
  <c r="CT35" i="1601"/>
  <c r="CZ35" i="1601"/>
  <c r="J36" i="1601"/>
  <c r="P36" i="1601"/>
  <c r="V36" i="1601"/>
  <c r="AB36" i="1601"/>
  <c r="AH36" i="1601"/>
  <c r="AN36" i="1601"/>
  <c r="AT36" i="1601"/>
  <c r="AZ36" i="1601"/>
  <c r="BF36" i="1601"/>
  <c r="BL36" i="1601"/>
  <c r="BR36" i="1601"/>
  <c r="BX36" i="1601"/>
  <c r="CD36" i="1601"/>
  <c r="CJ36" i="1601"/>
  <c r="CP36" i="1601"/>
  <c r="CV36" i="1601"/>
  <c r="DB36" i="1601"/>
  <c r="L37" i="1601"/>
  <c r="R37" i="1601"/>
  <c r="X37" i="1601"/>
  <c r="AD37" i="1601"/>
  <c r="AJ37" i="1601"/>
  <c r="AP37" i="1601"/>
  <c r="AV37" i="1601"/>
  <c r="BB37" i="1601"/>
  <c r="BH37" i="1601"/>
  <c r="BN37" i="1601"/>
  <c r="CV10" i="1601"/>
  <c r="T14" i="1601"/>
  <c r="CD15" i="1601"/>
  <c r="S17" i="1601"/>
  <c r="BW17" i="1601"/>
  <c r="AC18" i="1601"/>
  <c r="CE18" i="1601"/>
  <c r="AK19" i="1601"/>
  <c r="CM19" i="1601"/>
  <c r="AS20" i="1601"/>
  <c r="CU20" i="1601"/>
  <c r="BA21" i="1601"/>
  <c r="G22" i="1601"/>
  <c r="BI22" i="1601"/>
  <c r="O23" i="1601"/>
  <c r="BQ23" i="1601"/>
  <c r="W24" i="1601"/>
  <c r="BY24" i="1601"/>
  <c r="S25" i="1601"/>
  <c r="AZ25" i="1601"/>
  <c r="BR25" i="1601"/>
  <c r="CJ25" i="1601"/>
  <c r="DB25" i="1601"/>
  <c r="X26" i="1601"/>
  <c r="AP26" i="1601"/>
  <c r="BH26" i="1601"/>
  <c r="BZ26" i="1601"/>
  <c r="CR26" i="1601"/>
  <c r="N27" i="1601"/>
  <c r="AF27" i="1601"/>
  <c r="AX27" i="1601"/>
  <c r="BP27" i="1601"/>
  <c r="CH27" i="1601"/>
  <c r="CZ27" i="1601"/>
  <c r="V28" i="1601"/>
  <c r="AN28" i="1601"/>
  <c r="BF28" i="1601"/>
  <c r="BX28" i="1601"/>
  <c r="CP28" i="1601"/>
  <c r="L29" i="1601"/>
  <c r="AD29" i="1601"/>
  <c r="AV29" i="1601"/>
  <c r="BN29" i="1601"/>
  <c r="CF29" i="1601"/>
  <c r="CX29" i="1601"/>
  <c r="T30" i="1601"/>
  <c r="AL30" i="1601"/>
  <c r="BD30" i="1601"/>
  <c r="BV30" i="1601"/>
  <c r="CN30" i="1601"/>
  <c r="J31" i="1601"/>
  <c r="AB31" i="1601"/>
  <c r="AT31" i="1601"/>
  <c r="BL31" i="1601"/>
  <c r="CA31" i="1601"/>
  <c r="CM31" i="1601"/>
  <c r="CU31" i="1601"/>
  <c r="DB31" i="1601"/>
  <c r="M32" i="1601"/>
  <c r="U32" i="1601"/>
  <c r="AA32" i="1601"/>
  <c r="AG32" i="1601"/>
  <c r="AM32" i="1601"/>
  <c r="AS32" i="1601"/>
  <c r="AY32" i="1601"/>
  <c r="BE32" i="1601"/>
  <c r="BK32" i="1601"/>
  <c r="BQ32" i="1601"/>
  <c r="BW32" i="1601"/>
  <c r="CC32" i="1601"/>
  <c r="CI32" i="1601"/>
  <c r="CO32" i="1601"/>
  <c r="CU32" i="1601"/>
  <c r="DA32" i="1601"/>
  <c r="K33" i="1601"/>
  <c r="Q33" i="1601"/>
  <c r="W33" i="1601"/>
  <c r="AC33" i="1601"/>
  <c r="AI33" i="1601"/>
  <c r="AO33" i="1601"/>
  <c r="AU33" i="1601"/>
  <c r="BA33" i="1601"/>
  <c r="BG33" i="1601"/>
  <c r="BM33" i="1601"/>
  <c r="BS33" i="1601"/>
  <c r="BY33" i="1601"/>
  <c r="CE33" i="1601"/>
  <c r="CK33" i="1601"/>
  <c r="CQ33" i="1601"/>
  <c r="CW33" i="1601"/>
  <c r="G34" i="1601"/>
  <c r="M34" i="1601"/>
  <c r="S34" i="1601"/>
  <c r="Y34" i="1601"/>
  <c r="AE34" i="1601"/>
  <c r="AK34" i="1601"/>
  <c r="AQ34" i="1601"/>
  <c r="AW34" i="1601"/>
  <c r="BC34" i="1601"/>
  <c r="BI34" i="1601"/>
  <c r="BO34" i="1601"/>
  <c r="BU34" i="1601"/>
  <c r="CA34" i="1601"/>
  <c r="CG34" i="1601"/>
  <c r="CM34" i="1601"/>
  <c r="CS34" i="1601"/>
  <c r="CY34" i="1601"/>
  <c r="I35" i="1601"/>
  <c r="O35" i="1601"/>
  <c r="U35" i="1601"/>
  <c r="AA35" i="1601"/>
  <c r="AG35" i="1601"/>
  <c r="AM35" i="1601"/>
  <c r="AS35" i="1601"/>
  <c r="AY35" i="1601"/>
  <c r="BE35" i="1601"/>
  <c r="BK35" i="1601"/>
  <c r="BQ35" i="1601"/>
  <c r="BW35" i="1601"/>
  <c r="CC35" i="1601"/>
  <c r="CI35" i="1601"/>
  <c r="CO35" i="1601"/>
  <c r="CU35" i="1601"/>
  <c r="DA35" i="1601"/>
  <c r="K36" i="1601"/>
  <c r="Q36" i="1601"/>
  <c r="W36" i="1601"/>
  <c r="AC36" i="1601"/>
  <c r="AI36" i="1601"/>
  <c r="AO36" i="1601"/>
  <c r="AU36" i="1601"/>
  <c r="BA36" i="1601"/>
  <c r="BG36" i="1601"/>
  <c r="BM36" i="1601"/>
  <c r="BS36" i="1601"/>
  <c r="BY36" i="1601"/>
  <c r="CE36" i="1601"/>
  <c r="CK36" i="1601"/>
  <c r="CQ36" i="1601"/>
  <c r="CW36" i="1601"/>
  <c r="G37" i="1601"/>
  <c r="M37" i="1601"/>
  <c r="S37" i="1601"/>
  <c r="Y37" i="1601"/>
  <c r="AE37" i="1601"/>
  <c r="AK37" i="1601"/>
  <c r="AQ37" i="1601"/>
  <c r="AW37" i="1601"/>
  <c r="BC37" i="1601"/>
  <c r="BI37" i="1601"/>
  <c r="BO37" i="1601"/>
  <c r="BU37" i="1601"/>
  <c r="CA37" i="1601"/>
  <c r="CG37" i="1601"/>
  <c r="CM37" i="1601"/>
  <c r="CS37" i="1601"/>
  <c r="CY37" i="1601"/>
  <c r="I38" i="1601"/>
  <c r="O38" i="1601"/>
  <c r="U38" i="1601"/>
  <c r="AA38" i="1601"/>
  <c r="AG38" i="1601"/>
  <c r="AM38" i="1601"/>
  <c r="AS38" i="1601"/>
  <c r="AY38" i="1601"/>
  <c r="BE38" i="1601"/>
  <c r="BK38" i="1601"/>
  <c r="BQ38" i="1601"/>
  <c r="BW38" i="1601"/>
  <c r="CC38" i="1601"/>
  <c r="AJ16" i="1601"/>
  <c r="AU18" i="1601"/>
  <c r="I20" i="1601"/>
  <c r="BS21" i="1601"/>
  <c r="AG23" i="1601"/>
  <c r="CQ24" i="1601"/>
  <c r="BX25" i="1601"/>
  <c r="AD26" i="1601"/>
  <c r="CF26" i="1601"/>
  <c r="AL27" i="1601"/>
  <c r="CN27" i="1601"/>
  <c r="AT28" i="1601"/>
  <c r="CV28" i="1601"/>
  <c r="BB29" i="1601"/>
  <c r="H30" i="1601"/>
  <c r="BJ30" i="1601"/>
  <c r="P31" i="1601"/>
  <c r="BR31" i="1601"/>
  <c r="CW31" i="1601"/>
  <c r="W32" i="1601"/>
  <c r="AO32" i="1601"/>
  <c r="BG32" i="1601"/>
  <c r="BY32" i="1601"/>
  <c r="CQ32" i="1601"/>
  <c r="M33" i="1601"/>
  <c r="AE33" i="1601"/>
  <c r="AW33" i="1601"/>
  <c r="BO33" i="1601"/>
  <c r="CG33" i="1601"/>
  <c r="CY33" i="1601"/>
  <c r="U34" i="1601"/>
  <c r="AM34" i="1601"/>
  <c r="BE34" i="1601"/>
  <c r="BW34" i="1601"/>
  <c r="CO34" i="1601"/>
  <c r="K35" i="1601"/>
  <c r="AC35" i="1601"/>
  <c r="AU35" i="1601"/>
  <c r="BM35" i="1601"/>
  <c r="CE35" i="1601"/>
  <c r="CW35" i="1601"/>
  <c r="S36" i="1601"/>
  <c r="AK36" i="1601"/>
  <c r="BC36" i="1601"/>
  <c r="BU36" i="1601"/>
  <c r="CM36" i="1601"/>
  <c r="I37" i="1601"/>
  <c r="AA37" i="1601"/>
  <c r="AS37" i="1601"/>
  <c r="BK37" i="1601"/>
  <c r="BZ37" i="1601"/>
  <c r="CK37" i="1601"/>
  <c r="CT37" i="1601"/>
  <c r="G38" i="1601"/>
  <c r="P38" i="1601"/>
  <c r="Y38" i="1601"/>
  <c r="AH38" i="1601"/>
  <c r="AQ38" i="1601"/>
  <c r="AZ38" i="1601"/>
  <c r="BI38" i="1601"/>
  <c r="BR38" i="1601"/>
  <c r="CA38" i="1601"/>
  <c r="CH38" i="1601"/>
  <c r="CN38" i="1601"/>
  <c r="CT38" i="1601"/>
  <c r="CZ38" i="1601"/>
  <c r="J39" i="1601"/>
  <c r="P39" i="1601"/>
  <c r="V39" i="1601"/>
  <c r="AB39" i="1601"/>
  <c r="AH39" i="1601"/>
  <c r="AN39" i="1601"/>
  <c r="AT39" i="1601"/>
  <c r="AZ39" i="1601"/>
  <c r="BF39" i="1601"/>
  <c r="BL39" i="1601"/>
  <c r="BR39" i="1601"/>
  <c r="BX39" i="1601"/>
  <c r="CD39" i="1601"/>
  <c r="AW11" i="1601"/>
  <c r="Z17" i="1601"/>
  <c r="CJ18" i="1601"/>
  <c r="AX20" i="1601"/>
  <c r="L22" i="1601"/>
  <c r="BV23" i="1601"/>
  <c r="U25" i="1601"/>
  <c r="CK25" i="1601"/>
  <c r="AQ26" i="1601"/>
  <c r="CS26" i="1601"/>
  <c r="AY27" i="1601"/>
  <c r="DA27" i="1601"/>
  <c r="BG28" i="1601"/>
  <c r="M29" i="1601"/>
  <c r="BO29" i="1601"/>
  <c r="U30" i="1601"/>
  <c r="BW30" i="1601"/>
  <c r="AC31" i="1601"/>
  <c r="CD31" i="1601"/>
  <c r="G32" i="1601"/>
  <c r="AB32" i="1601"/>
  <c r="AT32" i="1601"/>
  <c r="BL32" i="1601"/>
  <c r="CD32" i="1601"/>
  <c r="CV32" i="1601"/>
  <c r="R33" i="1601"/>
  <c r="AJ33" i="1601"/>
  <c r="BB33" i="1601"/>
  <c r="BT33" i="1601"/>
  <c r="CL33" i="1601"/>
  <c r="H34" i="1601"/>
  <c r="Z34" i="1601"/>
  <c r="AR34" i="1601"/>
  <c r="BJ34" i="1601"/>
  <c r="CB34" i="1601"/>
  <c r="CT34" i="1601"/>
  <c r="P35" i="1601"/>
  <c r="AH35" i="1601"/>
  <c r="AZ35" i="1601"/>
  <c r="BR35" i="1601"/>
  <c r="CJ35" i="1601"/>
  <c r="DB35" i="1601"/>
  <c r="X36" i="1601"/>
  <c r="AP36" i="1601"/>
  <c r="BH36" i="1601"/>
  <c r="BZ36" i="1601"/>
  <c r="CR36" i="1601"/>
  <c r="N37" i="1601"/>
  <c r="AF37" i="1601"/>
  <c r="AX37" i="1601"/>
  <c r="BP37" i="1601"/>
  <c r="CB37" i="1601"/>
  <c r="CL37" i="1601"/>
  <c r="CU37" i="1601"/>
  <c r="H38" i="1601"/>
  <c r="Q38" i="1601"/>
  <c r="Z38" i="1601"/>
  <c r="AI38" i="1601"/>
  <c r="AR38" i="1601"/>
  <c r="BA38" i="1601"/>
  <c r="BJ38" i="1601"/>
  <c r="BS38" i="1601"/>
  <c r="CB38" i="1601"/>
  <c r="CI38" i="1601"/>
  <c r="CO38" i="1601"/>
  <c r="CU38" i="1601"/>
  <c r="DA38" i="1601"/>
  <c r="K39" i="1601"/>
  <c r="Q39" i="1601"/>
  <c r="W39" i="1601"/>
  <c r="AC39" i="1601"/>
  <c r="AI39" i="1601"/>
  <c r="AO39" i="1601"/>
  <c r="AU39" i="1601"/>
  <c r="BA39" i="1601"/>
  <c r="BG39" i="1601"/>
  <c r="BM39" i="1601"/>
  <c r="BS39" i="1601"/>
  <c r="BY39" i="1601"/>
  <c r="CE39" i="1601"/>
  <c r="CK39" i="1601"/>
  <c r="CQ39" i="1601"/>
  <c r="CW39" i="1601"/>
  <c r="G40" i="1601"/>
  <c r="M40" i="1601"/>
  <c r="BJ12" i="1601"/>
  <c r="AM17" i="1601"/>
  <c r="CW18" i="1601"/>
  <c r="BK20" i="1601"/>
  <c r="Y22" i="1601"/>
  <c r="CI23" i="1601"/>
  <c r="AE25" i="1601"/>
  <c r="CP25" i="1601"/>
  <c r="AV26" i="1601"/>
  <c r="CX26" i="1601"/>
  <c r="BD27" i="1601"/>
  <c r="J28" i="1601"/>
  <c r="BL28" i="1601"/>
  <c r="R29" i="1601"/>
  <c r="BT29" i="1601"/>
  <c r="Z30" i="1601"/>
  <c r="CB30" i="1601"/>
  <c r="AH31" i="1601"/>
  <c r="CE31" i="1601"/>
  <c r="I32" i="1601"/>
  <c r="AC32" i="1601"/>
  <c r="AU32" i="1601"/>
  <c r="BM32" i="1601"/>
  <c r="CE32" i="1601"/>
  <c r="CW32" i="1601"/>
  <c r="S33" i="1601"/>
  <c r="AK33" i="1601"/>
  <c r="BC33" i="1601"/>
  <c r="BU33" i="1601"/>
  <c r="CM33" i="1601"/>
  <c r="I34" i="1601"/>
  <c r="AA34" i="1601"/>
  <c r="AS34" i="1601"/>
  <c r="BK34" i="1601"/>
  <c r="CC34" i="1601"/>
  <c r="CU34" i="1601"/>
  <c r="Q35" i="1601"/>
  <c r="AI35" i="1601"/>
  <c r="BA35" i="1601"/>
  <c r="BS35" i="1601"/>
  <c r="CK35" i="1601"/>
  <c r="G36" i="1601"/>
  <c r="Y36" i="1601"/>
  <c r="AQ36" i="1601"/>
  <c r="BI36" i="1601"/>
  <c r="CA36" i="1601"/>
  <c r="CS36" i="1601"/>
  <c r="O37" i="1601"/>
  <c r="AG37" i="1601"/>
  <c r="AY37" i="1601"/>
  <c r="BQ37" i="1601"/>
  <c r="CC37" i="1601"/>
  <c r="CN37" i="1601"/>
  <c r="CW37" i="1601"/>
  <c r="J38" i="1601"/>
  <c r="S38" i="1601"/>
  <c r="AB38" i="1601"/>
  <c r="AK38" i="1601"/>
  <c r="AT38" i="1601"/>
  <c r="BC38" i="1601"/>
  <c r="BL38" i="1601"/>
  <c r="BU38" i="1601"/>
  <c r="CD38" i="1601"/>
  <c r="CJ38" i="1601"/>
  <c r="CP38" i="1601"/>
  <c r="CV38" i="1601"/>
  <c r="DB38" i="1601"/>
  <c r="L39" i="1601"/>
  <c r="R39" i="1601"/>
  <c r="X39" i="1601"/>
  <c r="AD39" i="1601"/>
  <c r="AJ39" i="1601"/>
  <c r="AP39" i="1601"/>
  <c r="AV39" i="1601"/>
  <c r="BB39" i="1601"/>
  <c r="BH39" i="1601"/>
  <c r="BN39" i="1601"/>
  <c r="BT39" i="1601"/>
  <c r="BZ39" i="1601"/>
  <c r="CF39" i="1601"/>
  <c r="AK14" i="1601"/>
  <c r="CB17" i="1601"/>
  <c r="AP19" i="1601"/>
  <c r="CZ20" i="1601"/>
  <c r="BN22" i="1601"/>
  <c r="AB24" i="1601"/>
  <c r="BA25" i="1601"/>
  <c r="G26" i="1601"/>
  <c r="BI26" i="1601"/>
  <c r="O27" i="1601"/>
  <c r="BQ27" i="1601"/>
  <c r="W28" i="1601"/>
  <c r="BY28" i="1601"/>
  <c r="AE29" i="1601"/>
  <c r="CG29" i="1601"/>
  <c r="AM30" i="1601"/>
  <c r="CO30" i="1601"/>
  <c r="AU31" i="1601"/>
  <c r="CN31" i="1601"/>
  <c r="O32" i="1601"/>
  <c r="AH32" i="1601"/>
  <c r="AZ32" i="1601"/>
  <c r="BR32" i="1601"/>
  <c r="CJ32" i="1601"/>
  <c r="DB32" i="1601"/>
  <c r="X33" i="1601"/>
  <c r="AP33" i="1601"/>
  <c r="BH33" i="1601"/>
  <c r="BZ33" i="1601"/>
  <c r="CR33" i="1601"/>
  <c r="N34" i="1601"/>
  <c r="AF34" i="1601"/>
  <c r="AX34" i="1601"/>
  <c r="BP34" i="1601"/>
  <c r="CH34" i="1601"/>
  <c r="CZ34" i="1601"/>
  <c r="V35" i="1601"/>
  <c r="AN35" i="1601"/>
  <c r="BF35" i="1601"/>
  <c r="BX35" i="1601"/>
  <c r="CP35" i="1601"/>
  <c r="L36" i="1601"/>
  <c r="AD36" i="1601"/>
  <c r="AV36" i="1601"/>
  <c r="BN36" i="1601"/>
  <c r="CF36" i="1601"/>
  <c r="CX36" i="1601"/>
  <c r="T37" i="1601"/>
  <c r="AL37" i="1601"/>
  <c r="BD37" i="1601"/>
  <c r="BT37" i="1601"/>
  <c r="CF37" i="1601"/>
  <c r="CO37" i="1601"/>
  <c r="CX37" i="1601"/>
  <c r="K38" i="1601"/>
  <c r="T38" i="1601"/>
  <c r="AC38" i="1601"/>
  <c r="AL38" i="1601"/>
  <c r="AU38" i="1601"/>
  <c r="BD38" i="1601"/>
  <c r="BM38" i="1601"/>
  <c r="BV38" i="1601"/>
  <c r="CE38" i="1601"/>
  <c r="CK38" i="1601"/>
  <c r="CQ38" i="1601"/>
  <c r="CW38" i="1601"/>
  <c r="G39" i="1601"/>
  <c r="M39" i="1601"/>
  <c r="S39" i="1601"/>
  <c r="Y39" i="1601"/>
  <c r="AE39" i="1601"/>
  <c r="AK39" i="1601"/>
  <c r="AQ39" i="1601"/>
  <c r="AW39" i="1601"/>
  <c r="BC39" i="1601"/>
  <c r="BI39" i="1601"/>
  <c r="BO39" i="1601"/>
  <c r="BU39" i="1601"/>
  <c r="CA39" i="1601"/>
  <c r="BV14" i="1601"/>
  <c r="CO17" i="1601"/>
  <c r="BC19" i="1601"/>
  <c r="Q21" i="1601"/>
  <c r="CA22" i="1601"/>
  <c r="AO24" i="1601"/>
  <c r="BF25" i="1601"/>
  <c r="L26" i="1601"/>
  <c r="BN26" i="1601"/>
  <c r="T27" i="1601"/>
  <c r="BV27" i="1601"/>
  <c r="AB28" i="1601"/>
  <c r="CD28" i="1601"/>
  <c r="AJ29" i="1601"/>
  <c r="CL29" i="1601"/>
  <c r="AR30" i="1601"/>
  <c r="CT30" i="1601"/>
  <c r="AZ31" i="1601"/>
  <c r="CP31" i="1601"/>
  <c r="P32" i="1601"/>
  <c r="AI32" i="1601"/>
  <c r="BA32" i="1601"/>
  <c r="BS32" i="1601"/>
  <c r="CK32" i="1601"/>
  <c r="G33" i="1601"/>
  <c r="Y33" i="1601"/>
  <c r="AQ33" i="1601"/>
  <c r="BI33" i="1601"/>
  <c r="CA33" i="1601"/>
  <c r="CS33" i="1601"/>
  <c r="O34" i="1601"/>
  <c r="AG34" i="1601"/>
  <c r="AY34" i="1601"/>
  <c r="BQ34" i="1601"/>
  <c r="CI34" i="1601"/>
  <c r="DA34" i="1601"/>
  <c r="W35" i="1601"/>
  <c r="AO35" i="1601"/>
  <c r="BG35" i="1601"/>
  <c r="BY35" i="1601"/>
  <c r="CQ35" i="1601"/>
  <c r="M36" i="1601"/>
  <c r="AE36" i="1601"/>
  <c r="AW36" i="1601"/>
  <c r="BO36" i="1601"/>
  <c r="CG36" i="1601"/>
  <c r="CY36" i="1601"/>
  <c r="U37" i="1601"/>
  <c r="AM37" i="1601"/>
  <c r="BE37" i="1601"/>
  <c r="BV37" i="1601"/>
  <c r="CH37" i="1601"/>
  <c r="CQ37" i="1601"/>
  <c r="CZ37" i="1601"/>
  <c r="M38" i="1601"/>
  <c r="V38" i="1601"/>
  <c r="AE38" i="1601"/>
  <c r="AN38" i="1601"/>
  <c r="AW38" i="1601"/>
  <c r="BF38" i="1601"/>
  <c r="BO38" i="1601"/>
  <c r="BX38" i="1601"/>
  <c r="CF38" i="1601"/>
  <c r="CL38" i="1601"/>
  <c r="CR38" i="1601"/>
  <c r="CX38" i="1601"/>
  <c r="H39" i="1601"/>
  <c r="N39" i="1601"/>
  <c r="T39" i="1601"/>
  <c r="Z39" i="1601"/>
  <c r="AF39" i="1601"/>
  <c r="AL39" i="1601"/>
  <c r="AR39" i="1601"/>
  <c r="AX39" i="1601"/>
  <c r="BD39" i="1601"/>
  <c r="BJ39" i="1601"/>
  <c r="BP39" i="1601"/>
  <c r="BV39" i="1601"/>
  <c r="CB39" i="1601"/>
  <c r="CH39" i="1601"/>
  <c r="CN39" i="1601"/>
  <c r="CT39" i="1601"/>
  <c r="CZ39" i="1601"/>
  <c r="J40" i="1601"/>
  <c r="CU15" i="1601"/>
  <c r="BS25" i="1601"/>
  <c r="CQ28" i="1601"/>
  <c r="CV31" i="1601"/>
  <c r="L33" i="1601"/>
  <c r="T34" i="1601"/>
  <c r="AB35" i="1601"/>
  <c r="AJ36" i="1601"/>
  <c r="AR37" i="1601"/>
  <c r="N38" i="1601"/>
  <c r="BP38" i="1601"/>
  <c r="I39" i="1601"/>
  <c r="AS39" i="1601"/>
  <c r="CC39" i="1601"/>
  <c r="CO39" i="1601"/>
  <c r="CX39" i="1601"/>
  <c r="K40" i="1601"/>
  <c r="R40" i="1601"/>
  <c r="X40" i="1601"/>
  <c r="AD40" i="1601"/>
  <c r="AJ40" i="1601"/>
  <c r="AP40" i="1601"/>
  <c r="AV40" i="1601"/>
  <c r="BB40" i="1601"/>
  <c r="BH40" i="1601"/>
  <c r="BN40" i="1601"/>
  <c r="BT40" i="1601"/>
  <c r="BZ40" i="1601"/>
  <c r="CF40" i="1601"/>
  <c r="CL40" i="1601"/>
  <c r="CR40" i="1601"/>
  <c r="CX40" i="1601"/>
  <c r="H41" i="1601"/>
  <c r="N41" i="1601"/>
  <c r="T41" i="1601"/>
  <c r="Z41" i="1601"/>
  <c r="AF41" i="1601"/>
  <c r="AL41" i="1601"/>
  <c r="AR41" i="1601"/>
  <c r="AX41" i="1601"/>
  <c r="BD41" i="1601"/>
  <c r="BJ41" i="1601"/>
  <c r="BP41" i="1601"/>
  <c r="BV41" i="1601"/>
  <c r="CB41" i="1601"/>
  <c r="CH41" i="1601"/>
  <c r="CN41" i="1601"/>
  <c r="CT41" i="1601"/>
  <c r="CZ41" i="1601"/>
  <c r="J42" i="1601"/>
  <c r="P42" i="1601"/>
  <c r="V42" i="1601"/>
  <c r="AB42" i="1601"/>
  <c r="AH42" i="1601"/>
  <c r="AN42" i="1601"/>
  <c r="AT42" i="1601"/>
  <c r="AZ42" i="1601"/>
  <c r="BF42" i="1601"/>
  <c r="BL42" i="1601"/>
  <c r="BR42" i="1601"/>
  <c r="BX42" i="1601"/>
  <c r="CD42" i="1601"/>
  <c r="CJ42" i="1601"/>
  <c r="CP42" i="1601"/>
  <c r="CV42" i="1601"/>
  <c r="DB42" i="1601"/>
  <c r="L43" i="1601"/>
  <c r="R43" i="1601"/>
  <c r="X43" i="1601"/>
  <c r="AD43" i="1601"/>
  <c r="AJ43" i="1601"/>
  <c r="AP43" i="1601"/>
  <c r="AV43" i="1601"/>
  <c r="BB43" i="1601"/>
  <c r="BH43" i="1601"/>
  <c r="BN43" i="1601"/>
  <c r="BT43" i="1601"/>
  <c r="BZ43" i="1601"/>
  <c r="CF43" i="1601"/>
  <c r="CL43" i="1601"/>
  <c r="CR43" i="1601"/>
  <c r="CX43" i="1601"/>
  <c r="H44" i="1601"/>
  <c r="N44" i="1601"/>
  <c r="T44" i="1601"/>
  <c r="Z44" i="1601"/>
  <c r="AF44" i="1601"/>
  <c r="AL44" i="1601"/>
  <c r="AR44" i="1601"/>
  <c r="AX44" i="1601"/>
  <c r="BD44" i="1601"/>
  <c r="BJ44" i="1601"/>
  <c r="BP44" i="1601"/>
  <c r="BV44" i="1601"/>
  <c r="CB44" i="1601"/>
  <c r="CH44" i="1601"/>
  <c r="CN44" i="1601"/>
  <c r="CT44" i="1601"/>
  <c r="CZ44" i="1601"/>
  <c r="J45" i="1601"/>
  <c r="P45" i="1601"/>
  <c r="V45" i="1601"/>
  <c r="AB45" i="1601"/>
  <c r="AH45" i="1601"/>
  <c r="AN45" i="1601"/>
  <c r="AT45" i="1601"/>
  <c r="AZ45" i="1601"/>
  <c r="BF45" i="1601"/>
  <c r="BL45" i="1601"/>
  <c r="BR45" i="1601"/>
  <c r="BX45" i="1601"/>
  <c r="CD45" i="1601"/>
  <c r="CJ45" i="1601"/>
  <c r="CP45" i="1601"/>
  <c r="CV45" i="1601"/>
  <c r="DB45" i="1601"/>
  <c r="L46" i="1601"/>
  <c r="R46" i="1601"/>
  <c r="X46" i="1601"/>
  <c r="AD46" i="1601"/>
  <c r="AJ46" i="1601"/>
  <c r="AP46" i="1601"/>
  <c r="AV46" i="1601"/>
  <c r="BB46" i="1601"/>
  <c r="BH46" i="1601"/>
  <c r="BN46" i="1601"/>
  <c r="BT46" i="1601"/>
  <c r="BZ46" i="1601"/>
  <c r="CF46" i="1601"/>
  <c r="CL46" i="1601"/>
  <c r="CR46" i="1601"/>
  <c r="CX46" i="1601"/>
  <c r="H47" i="1601"/>
  <c r="N47" i="1601"/>
  <c r="T47" i="1601"/>
  <c r="Z47" i="1601"/>
  <c r="AF47" i="1601"/>
  <c r="AL47" i="1601"/>
  <c r="AR47" i="1601"/>
  <c r="AX47" i="1601"/>
  <c r="BD47" i="1601"/>
  <c r="BJ47" i="1601"/>
  <c r="BP47" i="1601"/>
  <c r="BV47" i="1601"/>
  <c r="CB47" i="1601"/>
  <c r="CH47" i="1601"/>
  <c r="CN47" i="1601"/>
  <c r="CT47" i="1601"/>
  <c r="CZ47" i="1601"/>
  <c r="J48" i="1601"/>
  <c r="P48" i="1601"/>
  <c r="V48" i="1601"/>
  <c r="AB48" i="1601"/>
  <c r="AH48" i="1601"/>
  <c r="AN48" i="1601"/>
  <c r="AT48" i="1601"/>
  <c r="AZ48" i="1601"/>
  <c r="BF48" i="1601"/>
  <c r="BL48" i="1601"/>
  <c r="BR48" i="1601"/>
  <c r="BX48" i="1601"/>
  <c r="CD48" i="1601"/>
  <c r="CJ48" i="1601"/>
  <c r="CP48" i="1601"/>
  <c r="CV48" i="1601"/>
  <c r="DB48" i="1601"/>
  <c r="L49" i="1601"/>
  <c r="R49" i="1601"/>
  <c r="X49" i="1601"/>
  <c r="AH18" i="1601"/>
  <c r="Y26" i="1601"/>
  <c r="AW29" i="1601"/>
  <c r="V32" i="1601"/>
  <c r="AD33" i="1601"/>
  <c r="AL34" i="1601"/>
  <c r="AT35" i="1601"/>
  <c r="BB36" i="1601"/>
  <c r="BJ37" i="1601"/>
  <c r="W38" i="1601"/>
  <c r="BY38" i="1601"/>
  <c r="O39" i="1601"/>
  <c r="AY39" i="1601"/>
  <c r="CG39" i="1601"/>
  <c r="CP39" i="1601"/>
  <c r="CY39" i="1601"/>
  <c r="L40" i="1601"/>
  <c r="S40" i="1601"/>
  <c r="Y40" i="1601"/>
  <c r="AE40" i="1601"/>
  <c r="AK40" i="1601"/>
  <c r="AQ40" i="1601"/>
  <c r="AW40" i="1601"/>
  <c r="BC40" i="1601"/>
  <c r="BI40" i="1601"/>
  <c r="BO40" i="1601"/>
  <c r="BU40" i="1601"/>
  <c r="CA40" i="1601"/>
  <c r="CG40" i="1601"/>
  <c r="CM40" i="1601"/>
  <c r="CS40" i="1601"/>
  <c r="CY40" i="1601"/>
  <c r="I41" i="1601"/>
  <c r="O41" i="1601"/>
  <c r="U41" i="1601"/>
  <c r="AA41" i="1601"/>
  <c r="AG41" i="1601"/>
  <c r="AM41" i="1601"/>
  <c r="AS41" i="1601"/>
  <c r="AY41" i="1601"/>
  <c r="BE41" i="1601"/>
  <c r="BK41" i="1601"/>
  <c r="BQ41" i="1601"/>
  <c r="BW41" i="1601"/>
  <c r="CC41" i="1601"/>
  <c r="CI41" i="1601"/>
  <c r="CO41" i="1601"/>
  <c r="CU41" i="1601"/>
  <c r="DA41" i="1601"/>
  <c r="K42" i="1601"/>
  <c r="Q42" i="1601"/>
  <c r="W42" i="1601"/>
  <c r="AC42" i="1601"/>
  <c r="AI42" i="1601"/>
  <c r="AO42" i="1601"/>
  <c r="AU42" i="1601"/>
  <c r="BA42" i="1601"/>
  <c r="BG42" i="1601"/>
  <c r="BM42" i="1601"/>
  <c r="BS42" i="1601"/>
  <c r="BY42" i="1601"/>
  <c r="CE42" i="1601"/>
  <c r="CK42" i="1601"/>
  <c r="CQ42" i="1601"/>
  <c r="CW42" i="1601"/>
  <c r="G43" i="1601"/>
  <c r="M43" i="1601"/>
  <c r="S43" i="1601"/>
  <c r="Y43" i="1601"/>
  <c r="AE43" i="1601"/>
  <c r="AK43" i="1601"/>
  <c r="AQ43" i="1601"/>
  <c r="AW43" i="1601"/>
  <c r="BC43" i="1601"/>
  <c r="BI43" i="1601"/>
  <c r="BO43" i="1601"/>
  <c r="BU43" i="1601"/>
  <c r="CA43" i="1601"/>
  <c r="CG43" i="1601"/>
  <c r="CM43" i="1601"/>
  <c r="CS43" i="1601"/>
  <c r="CY43" i="1601"/>
  <c r="I44" i="1601"/>
  <c r="O44" i="1601"/>
  <c r="U44" i="1601"/>
  <c r="AA44" i="1601"/>
  <c r="AG44" i="1601"/>
  <c r="AM44" i="1601"/>
  <c r="AS44" i="1601"/>
  <c r="AY44" i="1601"/>
  <c r="BE44" i="1601"/>
  <c r="BK44" i="1601"/>
  <c r="BQ44" i="1601"/>
  <c r="BW44" i="1601"/>
  <c r="CC44" i="1601"/>
  <c r="CI44" i="1601"/>
  <c r="CO44" i="1601"/>
  <c r="CU44" i="1601"/>
  <c r="DA44" i="1601"/>
  <c r="K45" i="1601"/>
  <c r="Q45" i="1601"/>
  <c r="W45" i="1601"/>
  <c r="AC45" i="1601"/>
  <c r="AI45" i="1601"/>
  <c r="AO45" i="1601"/>
  <c r="AU45" i="1601"/>
  <c r="BA45" i="1601"/>
  <c r="BG45" i="1601"/>
  <c r="BM45" i="1601"/>
  <c r="BS45" i="1601"/>
  <c r="BY45" i="1601"/>
  <c r="CE45" i="1601"/>
  <c r="CK45" i="1601"/>
  <c r="CQ45" i="1601"/>
  <c r="CW45" i="1601"/>
  <c r="G46" i="1601"/>
  <c r="M46" i="1601"/>
  <c r="S46" i="1601"/>
  <c r="Y46" i="1601"/>
  <c r="AE46" i="1601"/>
  <c r="AK46" i="1601"/>
  <c r="AQ46" i="1601"/>
  <c r="AW46" i="1601"/>
  <c r="BC46" i="1601"/>
  <c r="BI46" i="1601"/>
  <c r="BO46" i="1601"/>
  <c r="BU46" i="1601"/>
  <c r="CA46" i="1601"/>
  <c r="CG46" i="1601"/>
  <c r="CM46" i="1601"/>
  <c r="CS46" i="1601"/>
  <c r="CY46" i="1601"/>
  <c r="I47" i="1601"/>
  <c r="O47" i="1601"/>
  <c r="U47" i="1601"/>
  <c r="AA47" i="1601"/>
  <c r="AG47" i="1601"/>
  <c r="AM47" i="1601"/>
  <c r="AS47" i="1601"/>
  <c r="AY47" i="1601"/>
  <c r="BE47" i="1601"/>
  <c r="BK47" i="1601"/>
  <c r="BQ47" i="1601"/>
  <c r="BW47" i="1601"/>
  <c r="CC47" i="1601"/>
  <c r="CI47" i="1601"/>
  <c r="CO47" i="1601"/>
  <c r="CU47" i="1601"/>
  <c r="DA47" i="1601"/>
  <c r="K48" i="1601"/>
  <c r="Q48" i="1601"/>
  <c r="W48" i="1601"/>
  <c r="AC48" i="1601"/>
  <c r="AI48" i="1601"/>
  <c r="AO48" i="1601"/>
  <c r="AU48" i="1601"/>
  <c r="BA48" i="1601"/>
  <c r="BG48" i="1601"/>
  <c r="BM48" i="1601"/>
  <c r="BS48" i="1601"/>
  <c r="BY48" i="1601"/>
  <c r="CE48" i="1601"/>
  <c r="CK48" i="1601"/>
  <c r="CQ48" i="1601"/>
  <c r="CW48" i="1601"/>
  <c r="G49" i="1601"/>
  <c r="M49" i="1601"/>
  <c r="S49" i="1601"/>
  <c r="Y49" i="1601"/>
  <c r="AE49" i="1601"/>
  <c r="CR19" i="1601"/>
  <c r="CA26" i="1601"/>
  <c r="CY29" i="1601"/>
  <c r="AN32" i="1601"/>
  <c r="AV33" i="1601"/>
  <c r="BD34" i="1601"/>
  <c r="BL35" i="1601"/>
  <c r="BT36" i="1601"/>
  <c r="BW37" i="1601"/>
  <c r="AF38" i="1601"/>
  <c r="CG38" i="1601"/>
  <c r="U39" i="1601"/>
  <c r="BE39" i="1601"/>
  <c r="CI39" i="1601"/>
  <c r="CR39" i="1601"/>
  <c r="DA39" i="1601"/>
  <c r="N40" i="1601"/>
  <c r="T40" i="1601"/>
  <c r="Z40" i="1601"/>
  <c r="AF40" i="1601"/>
  <c r="AL40" i="1601"/>
  <c r="AR40" i="1601"/>
  <c r="AX40" i="1601"/>
  <c r="BD40" i="1601"/>
  <c r="BJ40" i="1601"/>
  <c r="BP40" i="1601"/>
  <c r="BV40" i="1601"/>
  <c r="CB40" i="1601"/>
  <c r="CH40" i="1601"/>
  <c r="CN40" i="1601"/>
  <c r="CT40" i="1601"/>
  <c r="CZ40" i="1601"/>
  <c r="J41" i="1601"/>
  <c r="P41" i="1601"/>
  <c r="V41" i="1601"/>
  <c r="AB41" i="1601"/>
  <c r="AH41" i="1601"/>
  <c r="AN41" i="1601"/>
  <c r="AT41" i="1601"/>
  <c r="AZ41" i="1601"/>
  <c r="BF41" i="1601"/>
  <c r="BL41" i="1601"/>
  <c r="BR41" i="1601"/>
  <c r="BX41" i="1601"/>
  <c r="CD41" i="1601"/>
  <c r="CJ41" i="1601"/>
  <c r="CP41" i="1601"/>
  <c r="CV41" i="1601"/>
  <c r="DB41" i="1601"/>
  <c r="L42" i="1601"/>
  <c r="R42" i="1601"/>
  <c r="X42" i="1601"/>
  <c r="AD42" i="1601"/>
  <c r="AJ42" i="1601"/>
  <c r="AP42" i="1601"/>
  <c r="AV42" i="1601"/>
  <c r="BB42" i="1601"/>
  <c r="BH42" i="1601"/>
  <c r="BN42" i="1601"/>
  <c r="BT42" i="1601"/>
  <c r="BZ42" i="1601"/>
  <c r="CF42" i="1601"/>
  <c r="CL42" i="1601"/>
  <c r="CR42" i="1601"/>
  <c r="CX42" i="1601"/>
  <c r="H43" i="1601"/>
  <c r="N43" i="1601"/>
  <c r="T43" i="1601"/>
  <c r="Z43" i="1601"/>
  <c r="AF43" i="1601"/>
  <c r="AL43" i="1601"/>
  <c r="AR43" i="1601"/>
  <c r="AX43" i="1601"/>
  <c r="BD43" i="1601"/>
  <c r="BJ43" i="1601"/>
  <c r="BP43" i="1601"/>
  <c r="BV43" i="1601"/>
  <c r="CB43" i="1601"/>
  <c r="CH43" i="1601"/>
  <c r="CN43" i="1601"/>
  <c r="CT43" i="1601"/>
  <c r="CZ43" i="1601"/>
  <c r="J44" i="1601"/>
  <c r="P44" i="1601"/>
  <c r="V44" i="1601"/>
  <c r="AB44" i="1601"/>
  <c r="AH44" i="1601"/>
  <c r="AN44" i="1601"/>
  <c r="AT44" i="1601"/>
  <c r="AZ44" i="1601"/>
  <c r="BF44" i="1601"/>
  <c r="BL44" i="1601"/>
  <c r="BR44" i="1601"/>
  <c r="BX44" i="1601"/>
  <c r="CD44" i="1601"/>
  <c r="CJ44" i="1601"/>
  <c r="CP44" i="1601"/>
  <c r="CV44" i="1601"/>
  <c r="DB44" i="1601"/>
  <c r="L45" i="1601"/>
  <c r="R45" i="1601"/>
  <c r="X45" i="1601"/>
  <c r="AD45" i="1601"/>
  <c r="AJ45" i="1601"/>
  <c r="AP45" i="1601"/>
  <c r="AV45" i="1601"/>
  <c r="BB45" i="1601"/>
  <c r="BH45" i="1601"/>
  <c r="BN45" i="1601"/>
  <c r="BT45" i="1601"/>
  <c r="BZ45" i="1601"/>
  <c r="CF45" i="1601"/>
  <c r="CL45" i="1601"/>
  <c r="CR45" i="1601"/>
  <c r="CX45" i="1601"/>
  <c r="H46" i="1601"/>
  <c r="N46" i="1601"/>
  <c r="T46" i="1601"/>
  <c r="Z46" i="1601"/>
  <c r="AF46" i="1601"/>
  <c r="AL46" i="1601"/>
  <c r="AR46" i="1601"/>
  <c r="AX46" i="1601"/>
  <c r="BD46" i="1601"/>
  <c r="BJ46" i="1601"/>
  <c r="BP46" i="1601"/>
  <c r="BV46" i="1601"/>
  <c r="CB46" i="1601"/>
  <c r="CH46" i="1601"/>
  <c r="CN46" i="1601"/>
  <c r="CT46" i="1601"/>
  <c r="CZ46" i="1601"/>
  <c r="J47" i="1601"/>
  <c r="P47" i="1601"/>
  <c r="V47" i="1601"/>
  <c r="AB47" i="1601"/>
  <c r="AH47" i="1601"/>
  <c r="AN47" i="1601"/>
  <c r="AT47" i="1601"/>
  <c r="AZ47" i="1601"/>
  <c r="BF47" i="1601"/>
  <c r="BL47" i="1601"/>
  <c r="BR47" i="1601"/>
  <c r="BX47" i="1601"/>
  <c r="CD47" i="1601"/>
  <c r="CJ47" i="1601"/>
  <c r="CP47" i="1601"/>
  <c r="CV47" i="1601"/>
  <c r="DB47" i="1601"/>
  <c r="L48" i="1601"/>
  <c r="R48" i="1601"/>
  <c r="X48" i="1601"/>
  <c r="AD48" i="1601"/>
  <c r="AJ48" i="1601"/>
  <c r="AP48" i="1601"/>
  <c r="AV48" i="1601"/>
  <c r="BB48" i="1601"/>
  <c r="BH48" i="1601"/>
  <c r="BN48" i="1601"/>
  <c r="BT48" i="1601"/>
  <c r="BZ48" i="1601"/>
  <c r="CF48" i="1601"/>
  <c r="CL48" i="1601"/>
  <c r="CR48" i="1601"/>
  <c r="CX48" i="1601"/>
  <c r="H49" i="1601"/>
  <c r="BF21" i="1601"/>
  <c r="AG27" i="1601"/>
  <c r="BE30" i="1601"/>
  <c r="BF32" i="1601"/>
  <c r="BN33" i="1601"/>
  <c r="BV34" i="1601"/>
  <c r="CD35" i="1601"/>
  <c r="CL36" i="1601"/>
  <c r="CI37" i="1601"/>
  <c r="AO38" i="1601"/>
  <c r="CM38" i="1601"/>
  <c r="AA39" i="1601"/>
  <c r="BK39" i="1601"/>
  <c r="CJ39" i="1601"/>
  <c r="CS39" i="1601"/>
  <c r="DB39" i="1601"/>
  <c r="O40" i="1601"/>
  <c r="U40" i="1601"/>
  <c r="AA40" i="1601"/>
  <c r="AG40" i="1601"/>
  <c r="AM40" i="1601"/>
  <c r="AS40" i="1601"/>
  <c r="AY40" i="1601"/>
  <c r="BE40" i="1601"/>
  <c r="BK40" i="1601"/>
  <c r="BQ40" i="1601"/>
  <c r="BW40" i="1601"/>
  <c r="CC40" i="1601"/>
  <c r="CI40" i="1601"/>
  <c r="CO40" i="1601"/>
  <c r="CU40" i="1601"/>
  <c r="DA40" i="1601"/>
  <c r="K41" i="1601"/>
  <c r="Q41" i="1601"/>
  <c r="W41" i="1601"/>
  <c r="AC41" i="1601"/>
  <c r="AI41" i="1601"/>
  <c r="AO41" i="1601"/>
  <c r="AU41" i="1601"/>
  <c r="BA41" i="1601"/>
  <c r="BG41" i="1601"/>
  <c r="BM41" i="1601"/>
  <c r="BS41" i="1601"/>
  <c r="BY41" i="1601"/>
  <c r="CE41" i="1601"/>
  <c r="CK41" i="1601"/>
  <c r="CQ41" i="1601"/>
  <c r="CW41" i="1601"/>
  <c r="G42" i="1601"/>
  <c r="M42" i="1601"/>
  <c r="S42" i="1601"/>
  <c r="Y42" i="1601"/>
  <c r="AE42" i="1601"/>
  <c r="AK42" i="1601"/>
  <c r="AQ42" i="1601"/>
  <c r="AW42" i="1601"/>
  <c r="BC42" i="1601"/>
  <c r="BI42" i="1601"/>
  <c r="BO42" i="1601"/>
  <c r="BU42" i="1601"/>
  <c r="CA42" i="1601"/>
  <c r="CG42" i="1601"/>
  <c r="CM42" i="1601"/>
  <c r="CS42" i="1601"/>
  <c r="CY42" i="1601"/>
  <c r="I43" i="1601"/>
  <c r="O43" i="1601"/>
  <c r="U43" i="1601"/>
  <c r="AA43" i="1601"/>
  <c r="AG43" i="1601"/>
  <c r="AM43" i="1601"/>
  <c r="AS43" i="1601"/>
  <c r="AY43" i="1601"/>
  <c r="BE43" i="1601"/>
  <c r="BK43" i="1601"/>
  <c r="BQ43" i="1601"/>
  <c r="BW43" i="1601"/>
  <c r="CC43" i="1601"/>
  <c r="CI43" i="1601"/>
  <c r="CO43" i="1601"/>
  <c r="CU43" i="1601"/>
  <c r="DA43" i="1601"/>
  <c r="K44" i="1601"/>
  <c r="Q44" i="1601"/>
  <c r="W44" i="1601"/>
  <c r="AC44" i="1601"/>
  <c r="AI44" i="1601"/>
  <c r="AO44" i="1601"/>
  <c r="AU44" i="1601"/>
  <c r="BA44" i="1601"/>
  <c r="BG44" i="1601"/>
  <c r="BM44" i="1601"/>
  <c r="BS44" i="1601"/>
  <c r="BY44" i="1601"/>
  <c r="CE44" i="1601"/>
  <c r="CK44" i="1601"/>
  <c r="CQ44" i="1601"/>
  <c r="CW44" i="1601"/>
  <c r="G45" i="1601"/>
  <c r="M45" i="1601"/>
  <c r="S45" i="1601"/>
  <c r="Y45" i="1601"/>
  <c r="AE45" i="1601"/>
  <c r="AK45" i="1601"/>
  <c r="AQ45" i="1601"/>
  <c r="AW45" i="1601"/>
  <c r="BC45" i="1601"/>
  <c r="BI45" i="1601"/>
  <c r="BO45" i="1601"/>
  <c r="BU45" i="1601"/>
  <c r="CA45" i="1601"/>
  <c r="CG45" i="1601"/>
  <c r="CM45" i="1601"/>
  <c r="CS45" i="1601"/>
  <c r="CY45" i="1601"/>
  <c r="I46" i="1601"/>
  <c r="O46" i="1601"/>
  <c r="U46" i="1601"/>
  <c r="AA46" i="1601"/>
  <c r="AG46" i="1601"/>
  <c r="AM46" i="1601"/>
  <c r="AS46" i="1601"/>
  <c r="AY46" i="1601"/>
  <c r="BE46" i="1601"/>
  <c r="BK46" i="1601"/>
  <c r="BQ46" i="1601"/>
  <c r="BW46" i="1601"/>
  <c r="CC46" i="1601"/>
  <c r="CI46" i="1601"/>
  <c r="CO46" i="1601"/>
  <c r="CU46" i="1601"/>
  <c r="DA46" i="1601"/>
  <c r="K47" i="1601"/>
  <c r="Q47" i="1601"/>
  <c r="W47" i="1601"/>
  <c r="AC47" i="1601"/>
  <c r="AI47" i="1601"/>
  <c r="AO47" i="1601"/>
  <c r="AU47" i="1601"/>
  <c r="BA47" i="1601"/>
  <c r="BG47" i="1601"/>
  <c r="BM47" i="1601"/>
  <c r="BS47" i="1601"/>
  <c r="BY47" i="1601"/>
  <c r="CE47" i="1601"/>
  <c r="CK47" i="1601"/>
  <c r="CQ47" i="1601"/>
  <c r="CW47" i="1601"/>
  <c r="G48" i="1601"/>
  <c r="M48" i="1601"/>
  <c r="S48" i="1601"/>
  <c r="Y48" i="1601"/>
  <c r="AE48" i="1601"/>
  <c r="AK48" i="1601"/>
  <c r="AQ48" i="1601"/>
  <c r="AW48" i="1601"/>
  <c r="BC48" i="1601"/>
  <c r="BI48" i="1601"/>
  <c r="BO48" i="1601"/>
  <c r="BU48" i="1601"/>
  <c r="CA48" i="1601"/>
  <c r="CG48" i="1601"/>
  <c r="CM48" i="1601"/>
  <c r="CS48" i="1601"/>
  <c r="CY48" i="1601"/>
  <c r="I49" i="1601"/>
  <c r="O49" i="1601"/>
  <c r="U49" i="1601"/>
  <c r="AA49" i="1601"/>
  <c r="T23" i="1601"/>
  <c r="CI27" i="1601"/>
  <c r="K31" i="1601"/>
  <c r="BX32" i="1601"/>
  <c r="CF33" i="1601"/>
  <c r="CN34" i="1601"/>
  <c r="CV35" i="1601"/>
  <c r="H37" i="1601"/>
  <c r="CR37" i="1601"/>
  <c r="AX38" i="1601"/>
  <c r="CS38" i="1601"/>
  <c r="AG39" i="1601"/>
  <c r="BQ39" i="1601"/>
  <c r="CL39" i="1601"/>
  <c r="CU39" i="1601"/>
  <c r="H40" i="1601"/>
  <c r="P40" i="1601"/>
  <c r="V40" i="1601"/>
  <c r="AB40" i="1601"/>
  <c r="AH40" i="1601"/>
  <c r="AN40" i="1601"/>
  <c r="AT40" i="1601"/>
  <c r="AZ40" i="1601"/>
  <c r="BF40" i="1601"/>
  <c r="BL40" i="1601"/>
  <c r="BR40" i="1601"/>
  <c r="BX40" i="1601"/>
  <c r="CD40" i="1601"/>
  <c r="CJ40" i="1601"/>
  <c r="CP40" i="1601"/>
  <c r="CV40" i="1601"/>
  <c r="DB40" i="1601"/>
  <c r="L41" i="1601"/>
  <c r="R41" i="1601"/>
  <c r="X41" i="1601"/>
  <c r="AD41" i="1601"/>
  <c r="AJ41" i="1601"/>
  <c r="AP41" i="1601"/>
  <c r="AV41" i="1601"/>
  <c r="BB41" i="1601"/>
  <c r="BH41" i="1601"/>
  <c r="BN41" i="1601"/>
  <c r="BT41" i="1601"/>
  <c r="BZ41" i="1601"/>
  <c r="CF41" i="1601"/>
  <c r="CL41" i="1601"/>
  <c r="CR41" i="1601"/>
  <c r="CX41" i="1601"/>
  <c r="H42" i="1601"/>
  <c r="N42" i="1601"/>
  <c r="T42" i="1601"/>
  <c r="Z42" i="1601"/>
  <c r="AF42" i="1601"/>
  <c r="AL42" i="1601"/>
  <c r="AR42" i="1601"/>
  <c r="AX42" i="1601"/>
  <c r="BD42" i="1601"/>
  <c r="BJ42" i="1601"/>
  <c r="BP42" i="1601"/>
  <c r="BV42" i="1601"/>
  <c r="CB42" i="1601"/>
  <c r="CH42" i="1601"/>
  <c r="CN42" i="1601"/>
  <c r="CT42" i="1601"/>
  <c r="CZ42" i="1601"/>
  <c r="J43" i="1601"/>
  <c r="P43" i="1601"/>
  <c r="V43" i="1601"/>
  <c r="AB43" i="1601"/>
  <c r="AH43" i="1601"/>
  <c r="AN43" i="1601"/>
  <c r="AT43" i="1601"/>
  <c r="AZ43" i="1601"/>
  <c r="BF43" i="1601"/>
  <c r="BL43" i="1601"/>
  <c r="BR43" i="1601"/>
  <c r="BX43" i="1601"/>
  <c r="CD43" i="1601"/>
  <c r="CJ43" i="1601"/>
  <c r="CP43" i="1601"/>
  <c r="CV43" i="1601"/>
  <c r="DB43" i="1601"/>
  <c r="L44" i="1601"/>
  <c r="R44" i="1601"/>
  <c r="X44" i="1601"/>
  <c r="AD44" i="1601"/>
  <c r="AJ44" i="1601"/>
  <c r="AP44" i="1601"/>
  <c r="AV44" i="1601"/>
  <c r="BB44" i="1601"/>
  <c r="BH44" i="1601"/>
  <c r="BN44" i="1601"/>
  <c r="BT44" i="1601"/>
  <c r="BZ44" i="1601"/>
  <c r="CF44" i="1601"/>
  <c r="CL44" i="1601"/>
  <c r="CR44" i="1601"/>
  <c r="CX44" i="1601"/>
  <c r="H45" i="1601"/>
  <c r="N45" i="1601"/>
  <c r="T45" i="1601"/>
  <c r="Z45" i="1601"/>
  <c r="AF45" i="1601"/>
  <c r="AL45" i="1601"/>
  <c r="AR45" i="1601"/>
  <c r="AX45" i="1601"/>
  <c r="BD45" i="1601"/>
  <c r="BJ45" i="1601"/>
  <c r="BP45" i="1601"/>
  <c r="BV45" i="1601"/>
  <c r="CB45" i="1601"/>
  <c r="CH45" i="1601"/>
  <c r="CN45" i="1601"/>
  <c r="CT45" i="1601"/>
  <c r="CZ45" i="1601"/>
  <c r="J46" i="1601"/>
  <c r="P46" i="1601"/>
  <c r="V46" i="1601"/>
  <c r="AB46" i="1601"/>
  <c r="AH46" i="1601"/>
  <c r="AN46" i="1601"/>
  <c r="AT46" i="1601"/>
  <c r="AZ46" i="1601"/>
  <c r="BF46" i="1601"/>
  <c r="BL46" i="1601"/>
  <c r="BR46" i="1601"/>
  <c r="BX46" i="1601"/>
  <c r="CD46" i="1601"/>
  <c r="CJ46" i="1601"/>
  <c r="CP46" i="1601"/>
  <c r="CV46" i="1601"/>
  <c r="DB46" i="1601"/>
  <c r="L47" i="1601"/>
  <c r="R47" i="1601"/>
  <c r="X47" i="1601"/>
  <c r="AD47" i="1601"/>
  <c r="AJ47" i="1601"/>
  <c r="AP47" i="1601"/>
  <c r="AV47" i="1601"/>
  <c r="BB47" i="1601"/>
  <c r="BH47" i="1601"/>
  <c r="BN47" i="1601"/>
  <c r="BT47" i="1601"/>
  <c r="BZ47" i="1601"/>
  <c r="CF47" i="1601"/>
  <c r="CL47" i="1601"/>
  <c r="CR47" i="1601"/>
  <c r="CX47" i="1601"/>
  <c r="H48" i="1601"/>
  <c r="N48" i="1601"/>
  <c r="T48" i="1601"/>
  <c r="Z48" i="1601"/>
  <c r="AF48" i="1601"/>
  <c r="AL48" i="1601"/>
  <c r="AR48" i="1601"/>
  <c r="AX48" i="1601"/>
  <c r="BD48" i="1601"/>
  <c r="BJ48" i="1601"/>
  <c r="BP48" i="1601"/>
  <c r="BV48" i="1601"/>
  <c r="CB48" i="1601"/>
  <c r="CH48" i="1601"/>
  <c r="CN48" i="1601"/>
  <c r="CT48" i="1601"/>
  <c r="CZ48" i="1601"/>
  <c r="J49" i="1601"/>
  <c r="P49" i="1601"/>
  <c r="V49" i="1601"/>
  <c r="AB49" i="1601"/>
  <c r="CD24" i="1601"/>
  <c r="R36" i="1601"/>
  <c r="BW39" i="1601"/>
  <c r="AC40" i="1601"/>
  <c r="BM40" i="1601"/>
  <c r="CW40" i="1601"/>
  <c r="AK41" i="1601"/>
  <c r="BU41" i="1601"/>
  <c r="I42" i="1601"/>
  <c r="AS42" i="1601"/>
  <c r="CC42" i="1601"/>
  <c r="Q43" i="1601"/>
  <c r="BA43" i="1601"/>
  <c r="CK43" i="1601"/>
  <c r="Y44" i="1601"/>
  <c r="BI44" i="1601"/>
  <c r="CS44" i="1601"/>
  <c r="AG45" i="1601"/>
  <c r="BQ45" i="1601"/>
  <c r="DA45" i="1601"/>
  <c r="AO46" i="1601"/>
  <c r="BY46" i="1601"/>
  <c r="M47" i="1601"/>
  <c r="AW47" i="1601"/>
  <c r="CG47" i="1601"/>
  <c r="U48" i="1601"/>
  <c r="BE48" i="1601"/>
  <c r="CO48" i="1601"/>
  <c r="T49" i="1601"/>
  <c r="AG49" i="1601"/>
  <c r="AM49" i="1601"/>
  <c r="AS49" i="1601"/>
  <c r="AY49" i="1601"/>
  <c r="BE49" i="1601"/>
  <c r="BK49" i="1601"/>
  <c r="BQ49" i="1601"/>
  <c r="BW49" i="1601"/>
  <c r="CC49" i="1601"/>
  <c r="CI49" i="1601"/>
  <c r="CO49" i="1601"/>
  <c r="CU49" i="1601"/>
  <c r="DA49" i="1601"/>
  <c r="K50" i="1601"/>
  <c r="Q50" i="1601"/>
  <c r="W50" i="1601"/>
  <c r="AC50" i="1601"/>
  <c r="AI50" i="1601"/>
  <c r="AO50" i="1601"/>
  <c r="AU50" i="1601"/>
  <c r="BA50" i="1601"/>
  <c r="BG50" i="1601"/>
  <c r="BM50" i="1601"/>
  <c r="BS50" i="1601"/>
  <c r="BY50" i="1601"/>
  <c r="CE50" i="1601"/>
  <c r="CK50" i="1601"/>
  <c r="CQ50" i="1601"/>
  <c r="CW50" i="1601"/>
  <c r="G51" i="1601"/>
  <c r="M51" i="1601"/>
  <c r="S51" i="1601"/>
  <c r="Y51" i="1601"/>
  <c r="AE51" i="1601"/>
  <c r="AK51" i="1601"/>
  <c r="AQ51" i="1601"/>
  <c r="AW51" i="1601"/>
  <c r="BC51" i="1601"/>
  <c r="BI51" i="1601"/>
  <c r="BO51" i="1601"/>
  <c r="BU51" i="1601"/>
  <c r="CA51" i="1601"/>
  <c r="CG51" i="1601"/>
  <c r="CM51" i="1601"/>
  <c r="CS51" i="1601"/>
  <c r="CY51" i="1601"/>
  <c r="I52" i="1601"/>
  <c r="O52" i="1601"/>
  <c r="U52" i="1601"/>
  <c r="AA52" i="1601"/>
  <c r="AG52" i="1601"/>
  <c r="AM52" i="1601"/>
  <c r="AS52" i="1601"/>
  <c r="AY52" i="1601"/>
  <c r="BE52" i="1601"/>
  <c r="BK52" i="1601"/>
  <c r="BQ52" i="1601"/>
  <c r="BW52" i="1601"/>
  <c r="CC52" i="1601"/>
  <c r="CI52" i="1601"/>
  <c r="CO52" i="1601"/>
  <c r="CU52" i="1601"/>
  <c r="DA52" i="1601"/>
  <c r="K53" i="1601"/>
  <c r="Q53" i="1601"/>
  <c r="W53" i="1601"/>
  <c r="AC53" i="1601"/>
  <c r="AI53" i="1601"/>
  <c r="AO53" i="1601"/>
  <c r="AU53" i="1601"/>
  <c r="BA53" i="1601"/>
  <c r="BG53" i="1601"/>
  <c r="BM53" i="1601"/>
  <c r="BS53" i="1601"/>
  <c r="BY53" i="1601"/>
  <c r="CE53" i="1601"/>
  <c r="CK53" i="1601"/>
  <c r="CQ53" i="1601"/>
  <c r="CW53" i="1601"/>
  <c r="G54" i="1601"/>
  <c r="M54" i="1601"/>
  <c r="S54" i="1601"/>
  <c r="Y54" i="1601"/>
  <c r="AE54" i="1601"/>
  <c r="AK54" i="1601"/>
  <c r="AQ54" i="1601"/>
  <c r="AW54" i="1601"/>
  <c r="BC54" i="1601"/>
  <c r="BI54" i="1601"/>
  <c r="BO54" i="1601"/>
  <c r="BU54" i="1601"/>
  <c r="CA54" i="1601"/>
  <c r="CG54" i="1601"/>
  <c r="CM54" i="1601"/>
  <c r="CS54" i="1601"/>
  <c r="CY54" i="1601"/>
  <c r="I55" i="1601"/>
  <c r="O55" i="1601"/>
  <c r="U55" i="1601"/>
  <c r="AA55" i="1601"/>
  <c r="AG55" i="1601"/>
  <c r="AM55" i="1601"/>
  <c r="AS55" i="1601"/>
  <c r="AY55" i="1601"/>
  <c r="BE55" i="1601"/>
  <c r="BK55" i="1601"/>
  <c r="BQ55" i="1601"/>
  <c r="BW55" i="1601"/>
  <c r="CC55" i="1601"/>
  <c r="CI55" i="1601"/>
  <c r="CO55" i="1601"/>
  <c r="CU55" i="1601"/>
  <c r="DA55" i="1601"/>
  <c r="K56" i="1601"/>
  <c r="Q56" i="1601"/>
  <c r="W56" i="1601"/>
  <c r="AC56" i="1601"/>
  <c r="AI56" i="1601"/>
  <c r="AO56" i="1601"/>
  <c r="AU56" i="1601"/>
  <c r="BA56" i="1601"/>
  <c r="BG56" i="1601"/>
  <c r="BM56" i="1601"/>
  <c r="BS56" i="1601"/>
  <c r="BY56" i="1601"/>
  <c r="CE56" i="1601"/>
  <c r="CK56" i="1601"/>
  <c r="CQ56" i="1601"/>
  <c r="CW56" i="1601"/>
  <c r="G57" i="1601"/>
  <c r="M57" i="1601"/>
  <c r="S57" i="1601"/>
  <c r="Y57" i="1601"/>
  <c r="AE57" i="1601"/>
  <c r="AK57" i="1601"/>
  <c r="AQ57" i="1601"/>
  <c r="AW57" i="1601"/>
  <c r="BC57" i="1601"/>
  <c r="BI57" i="1601"/>
  <c r="BO57" i="1601"/>
  <c r="BU57" i="1601"/>
  <c r="CA57" i="1601"/>
  <c r="AO28" i="1601"/>
  <c r="Z37" i="1601"/>
  <c r="CM39" i="1601"/>
  <c r="AI40" i="1601"/>
  <c r="BS40" i="1601"/>
  <c r="G41" i="1601"/>
  <c r="AQ41" i="1601"/>
  <c r="CA41" i="1601"/>
  <c r="O42" i="1601"/>
  <c r="AY42" i="1601"/>
  <c r="CI42" i="1601"/>
  <c r="W43" i="1601"/>
  <c r="BG43" i="1601"/>
  <c r="CQ43" i="1601"/>
  <c r="AE44" i="1601"/>
  <c r="BO44" i="1601"/>
  <c r="CY44" i="1601"/>
  <c r="AM45" i="1601"/>
  <c r="BW45" i="1601"/>
  <c r="K46" i="1601"/>
  <c r="AU46" i="1601"/>
  <c r="CE46" i="1601"/>
  <c r="S47" i="1601"/>
  <c r="BC47" i="1601"/>
  <c r="CM47" i="1601"/>
  <c r="AA48" i="1601"/>
  <c r="BK48" i="1601"/>
  <c r="CU48" i="1601"/>
  <c r="W49" i="1601"/>
  <c r="AH49" i="1601"/>
  <c r="AN49" i="1601"/>
  <c r="AT49" i="1601"/>
  <c r="AZ49" i="1601"/>
  <c r="BF49" i="1601"/>
  <c r="BL49" i="1601"/>
  <c r="BR49" i="1601"/>
  <c r="BX49" i="1601"/>
  <c r="CD49" i="1601"/>
  <c r="CJ49" i="1601"/>
  <c r="CP49" i="1601"/>
  <c r="CV49" i="1601"/>
  <c r="DB49" i="1601"/>
  <c r="L50" i="1601"/>
  <c r="R50" i="1601"/>
  <c r="X50" i="1601"/>
  <c r="AD50" i="1601"/>
  <c r="AJ50" i="1601"/>
  <c r="AP50" i="1601"/>
  <c r="AV50" i="1601"/>
  <c r="BB50" i="1601"/>
  <c r="BH50" i="1601"/>
  <c r="BN50" i="1601"/>
  <c r="BT50" i="1601"/>
  <c r="BZ50" i="1601"/>
  <c r="CF50" i="1601"/>
  <c r="CL50" i="1601"/>
  <c r="CR50" i="1601"/>
  <c r="CX50" i="1601"/>
  <c r="H51" i="1601"/>
  <c r="N51" i="1601"/>
  <c r="T51" i="1601"/>
  <c r="Z51" i="1601"/>
  <c r="AF51" i="1601"/>
  <c r="AL51" i="1601"/>
  <c r="AR51" i="1601"/>
  <c r="AX51" i="1601"/>
  <c r="BD51" i="1601"/>
  <c r="BJ51" i="1601"/>
  <c r="BP51" i="1601"/>
  <c r="BV51" i="1601"/>
  <c r="CB51" i="1601"/>
  <c r="CH51" i="1601"/>
  <c r="CN51" i="1601"/>
  <c r="CT51" i="1601"/>
  <c r="CZ51" i="1601"/>
  <c r="J52" i="1601"/>
  <c r="P52" i="1601"/>
  <c r="V52" i="1601"/>
  <c r="AB52" i="1601"/>
  <c r="AH52" i="1601"/>
  <c r="AN52" i="1601"/>
  <c r="AT52" i="1601"/>
  <c r="AZ52" i="1601"/>
  <c r="BF52" i="1601"/>
  <c r="BL52" i="1601"/>
  <c r="BR52" i="1601"/>
  <c r="BX52" i="1601"/>
  <c r="CD52" i="1601"/>
  <c r="CJ52" i="1601"/>
  <c r="CP52" i="1601"/>
  <c r="CV52" i="1601"/>
  <c r="DB52" i="1601"/>
  <c r="L53" i="1601"/>
  <c r="R53" i="1601"/>
  <c r="X53" i="1601"/>
  <c r="AD53" i="1601"/>
  <c r="AJ53" i="1601"/>
  <c r="AP53" i="1601"/>
  <c r="AV53" i="1601"/>
  <c r="BB53" i="1601"/>
  <c r="BH53" i="1601"/>
  <c r="BN53" i="1601"/>
  <c r="BT53" i="1601"/>
  <c r="BZ53" i="1601"/>
  <c r="CF53" i="1601"/>
  <c r="CL53" i="1601"/>
  <c r="CR53" i="1601"/>
  <c r="CX53" i="1601"/>
  <c r="H54" i="1601"/>
  <c r="N54" i="1601"/>
  <c r="T54" i="1601"/>
  <c r="Z54" i="1601"/>
  <c r="AF54" i="1601"/>
  <c r="AL54" i="1601"/>
  <c r="AR54" i="1601"/>
  <c r="AX54" i="1601"/>
  <c r="BD54" i="1601"/>
  <c r="BJ54" i="1601"/>
  <c r="BP54" i="1601"/>
  <c r="BV54" i="1601"/>
  <c r="CB54" i="1601"/>
  <c r="CH54" i="1601"/>
  <c r="CN54" i="1601"/>
  <c r="CT54" i="1601"/>
  <c r="CZ54" i="1601"/>
  <c r="J55" i="1601"/>
  <c r="P55" i="1601"/>
  <c r="V55" i="1601"/>
  <c r="AB55" i="1601"/>
  <c r="AH55" i="1601"/>
  <c r="AN55" i="1601"/>
  <c r="AT55" i="1601"/>
  <c r="AZ55" i="1601"/>
  <c r="BF55" i="1601"/>
  <c r="BL55" i="1601"/>
  <c r="BR55" i="1601"/>
  <c r="BX55" i="1601"/>
  <c r="CD55" i="1601"/>
  <c r="CJ55" i="1601"/>
  <c r="CP55" i="1601"/>
  <c r="CV55" i="1601"/>
  <c r="DB55" i="1601"/>
  <c r="L56" i="1601"/>
  <c r="R56" i="1601"/>
  <c r="X56" i="1601"/>
  <c r="AD56" i="1601"/>
  <c r="AJ56" i="1601"/>
  <c r="AP56" i="1601"/>
  <c r="AV56" i="1601"/>
  <c r="BB56" i="1601"/>
  <c r="BH56" i="1601"/>
  <c r="BN56" i="1601"/>
  <c r="BT56" i="1601"/>
  <c r="BZ56" i="1601"/>
  <c r="CF56" i="1601"/>
  <c r="CL56" i="1601"/>
  <c r="CR56" i="1601"/>
  <c r="CX56" i="1601"/>
  <c r="H57" i="1601"/>
  <c r="N57" i="1601"/>
  <c r="T57" i="1601"/>
  <c r="Z57" i="1601"/>
  <c r="AF57" i="1601"/>
  <c r="AL57" i="1601"/>
  <c r="AR57" i="1601"/>
  <c r="AX57" i="1601"/>
  <c r="BD57" i="1601"/>
  <c r="BJ57" i="1601"/>
  <c r="BP57" i="1601"/>
  <c r="BV57" i="1601"/>
  <c r="BM31" i="1601"/>
  <c r="DA37" i="1601"/>
  <c r="CV39" i="1601"/>
  <c r="AO40" i="1601"/>
  <c r="BY40" i="1601"/>
  <c r="M41" i="1601"/>
  <c r="AW41" i="1601"/>
  <c r="CG41" i="1601"/>
  <c r="U42" i="1601"/>
  <c r="BE42" i="1601"/>
  <c r="CO42" i="1601"/>
  <c r="AC43" i="1601"/>
  <c r="BM43" i="1601"/>
  <c r="CW43" i="1601"/>
  <c r="AK44" i="1601"/>
  <c r="BU44" i="1601"/>
  <c r="I45" i="1601"/>
  <c r="AS45" i="1601"/>
  <c r="CC45" i="1601"/>
  <c r="Q46" i="1601"/>
  <c r="BA46" i="1601"/>
  <c r="CK46" i="1601"/>
  <c r="Y47" i="1601"/>
  <c r="BI47" i="1601"/>
  <c r="CS47" i="1601"/>
  <c r="AG48" i="1601"/>
  <c r="BQ48" i="1601"/>
  <c r="DA48" i="1601"/>
  <c r="Z49" i="1601"/>
  <c r="AI49" i="1601"/>
  <c r="AO49" i="1601"/>
  <c r="AU49" i="1601"/>
  <c r="BA49" i="1601"/>
  <c r="BG49" i="1601"/>
  <c r="BM49" i="1601"/>
  <c r="BS49" i="1601"/>
  <c r="BY49" i="1601"/>
  <c r="CE49" i="1601"/>
  <c r="CK49" i="1601"/>
  <c r="CQ49" i="1601"/>
  <c r="CW49" i="1601"/>
  <c r="G50" i="1601"/>
  <c r="M50" i="1601"/>
  <c r="S50" i="1601"/>
  <c r="Y50" i="1601"/>
  <c r="AE50" i="1601"/>
  <c r="AK50" i="1601"/>
  <c r="AQ50" i="1601"/>
  <c r="AW50" i="1601"/>
  <c r="BC50" i="1601"/>
  <c r="BI50" i="1601"/>
  <c r="BO50" i="1601"/>
  <c r="BU50" i="1601"/>
  <c r="CA50" i="1601"/>
  <c r="CG50" i="1601"/>
  <c r="CM50" i="1601"/>
  <c r="CS50" i="1601"/>
  <c r="CY50" i="1601"/>
  <c r="I51" i="1601"/>
  <c r="O51" i="1601"/>
  <c r="U51" i="1601"/>
  <c r="AA51" i="1601"/>
  <c r="AG51" i="1601"/>
  <c r="AM51" i="1601"/>
  <c r="AS51" i="1601"/>
  <c r="AY51" i="1601"/>
  <c r="BE51" i="1601"/>
  <c r="BK51" i="1601"/>
  <c r="BQ51" i="1601"/>
  <c r="BW51" i="1601"/>
  <c r="CC51" i="1601"/>
  <c r="CI51" i="1601"/>
  <c r="CO51" i="1601"/>
  <c r="CU51" i="1601"/>
  <c r="DA51" i="1601"/>
  <c r="K52" i="1601"/>
  <c r="Q52" i="1601"/>
  <c r="W52" i="1601"/>
  <c r="AC52" i="1601"/>
  <c r="AI52" i="1601"/>
  <c r="AO52" i="1601"/>
  <c r="AU52" i="1601"/>
  <c r="BA52" i="1601"/>
  <c r="BG52" i="1601"/>
  <c r="BM52" i="1601"/>
  <c r="BS52" i="1601"/>
  <c r="BY52" i="1601"/>
  <c r="CE52" i="1601"/>
  <c r="CK52" i="1601"/>
  <c r="CQ52" i="1601"/>
  <c r="CW52" i="1601"/>
  <c r="G53" i="1601"/>
  <c r="M53" i="1601"/>
  <c r="S53" i="1601"/>
  <c r="Y53" i="1601"/>
  <c r="AE53" i="1601"/>
  <c r="AK53" i="1601"/>
  <c r="AQ53" i="1601"/>
  <c r="AW53" i="1601"/>
  <c r="BC53" i="1601"/>
  <c r="BI53" i="1601"/>
  <c r="BO53" i="1601"/>
  <c r="BU53" i="1601"/>
  <c r="CA53" i="1601"/>
  <c r="CG53" i="1601"/>
  <c r="CM53" i="1601"/>
  <c r="CS53" i="1601"/>
  <c r="CY53" i="1601"/>
  <c r="I54" i="1601"/>
  <c r="O54" i="1601"/>
  <c r="U54" i="1601"/>
  <c r="AA54" i="1601"/>
  <c r="AG54" i="1601"/>
  <c r="AM54" i="1601"/>
  <c r="AS54" i="1601"/>
  <c r="AY54" i="1601"/>
  <c r="BE54" i="1601"/>
  <c r="BK54" i="1601"/>
  <c r="BQ54" i="1601"/>
  <c r="BW54" i="1601"/>
  <c r="CC54" i="1601"/>
  <c r="CI54" i="1601"/>
  <c r="CO54" i="1601"/>
  <c r="CU54" i="1601"/>
  <c r="DA54" i="1601"/>
  <c r="K55" i="1601"/>
  <c r="Q55" i="1601"/>
  <c r="W55" i="1601"/>
  <c r="AC55" i="1601"/>
  <c r="AI55" i="1601"/>
  <c r="AO55" i="1601"/>
  <c r="AU55" i="1601"/>
  <c r="BA55" i="1601"/>
  <c r="BG55" i="1601"/>
  <c r="BM55" i="1601"/>
  <c r="BS55" i="1601"/>
  <c r="BY55" i="1601"/>
  <c r="CE55" i="1601"/>
  <c r="CK55" i="1601"/>
  <c r="CQ55" i="1601"/>
  <c r="CW55" i="1601"/>
  <c r="G56" i="1601"/>
  <c r="M56" i="1601"/>
  <c r="S56" i="1601"/>
  <c r="Y56" i="1601"/>
  <c r="AE56" i="1601"/>
  <c r="AK56" i="1601"/>
  <c r="AQ56" i="1601"/>
  <c r="AW56" i="1601"/>
  <c r="BC56" i="1601"/>
  <c r="BI56" i="1601"/>
  <c r="BO56" i="1601"/>
  <c r="BU56" i="1601"/>
  <c r="CA56" i="1601"/>
  <c r="CG56" i="1601"/>
  <c r="CM56" i="1601"/>
  <c r="CS56" i="1601"/>
  <c r="CY56" i="1601"/>
  <c r="I57" i="1601"/>
  <c r="O57" i="1601"/>
  <c r="U57" i="1601"/>
  <c r="AA57" i="1601"/>
  <c r="AG57" i="1601"/>
  <c r="AM57" i="1601"/>
  <c r="AS57" i="1601"/>
  <c r="AY57" i="1601"/>
  <c r="BE57" i="1601"/>
  <c r="BK57" i="1601"/>
  <c r="BQ57" i="1601"/>
  <c r="BW57" i="1601"/>
  <c r="CC57" i="1601"/>
  <c r="CI57" i="1601"/>
  <c r="CO57" i="1601"/>
  <c r="CU57" i="1601"/>
  <c r="DA57" i="1601"/>
  <c r="CP32" i="1601"/>
  <c r="BG38" i="1601"/>
  <c r="I40" i="1601"/>
  <c r="AU40" i="1601"/>
  <c r="CE40" i="1601"/>
  <c r="S41" i="1601"/>
  <c r="BC41" i="1601"/>
  <c r="CM41" i="1601"/>
  <c r="AA42" i="1601"/>
  <c r="BK42" i="1601"/>
  <c r="CU42" i="1601"/>
  <c r="AI43" i="1601"/>
  <c r="BS43" i="1601"/>
  <c r="G44" i="1601"/>
  <c r="AQ44" i="1601"/>
  <c r="CA44" i="1601"/>
  <c r="O45" i="1601"/>
  <c r="AY45" i="1601"/>
  <c r="CI45" i="1601"/>
  <c r="W46" i="1601"/>
  <c r="BG46" i="1601"/>
  <c r="CQ46" i="1601"/>
  <c r="AE47" i="1601"/>
  <c r="BO47" i="1601"/>
  <c r="CY47" i="1601"/>
  <c r="AM48" i="1601"/>
  <c r="BW48" i="1601"/>
  <c r="K49" i="1601"/>
  <c r="AC49" i="1601"/>
  <c r="AJ49" i="1601"/>
  <c r="AP49" i="1601"/>
  <c r="AV49" i="1601"/>
  <c r="BB49" i="1601"/>
  <c r="BH49" i="1601"/>
  <c r="BN49" i="1601"/>
  <c r="BT49" i="1601"/>
  <c r="BZ49" i="1601"/>
  <c r="CF49" i="1601"/>
  <c r="CL49" i="1601"/>
  <c r="CR49" i="1601"/>
  <c r="CX49" i="1601"/>
  <c r="H50" i="1601"/>
  <c r="N50" i="1601"/>
  <c r="T50" i="1601"/>
  <c r="Z50" i="1601"/>
  <c r="AF50" i="1601"/>
  <c r="AL50" i="1601"/>
  <c r="AR50" i="1601"/>
  <c r="AX50" i="1601"/>
  <c r="BD50" i="1601"/>
  <c r="BJ50" i="1601"/>
  <c r="BP50" i="1601"/>
  <c r="BV50" i="1601"/>
  <c r="CB50" i="1601"/>
  <c r="CH50" i="1601"/>
  <c r="CN50" i="1601"/>
  <c r="CT50" i="1601"/>
  <c r="CZ50" i="1601"/>
  <c r="J51" i="1601"/>
  <c r="P51" i="1601"/>
  <c r="V51" i="1601"/>
  <c r="AB51" i="1601"/>
  <c r="AH51" i="1601"/>
  <c r="AN51" i="1601"/>
  <c r="AT51" i="1601"/>
  <c r="AZ51" i="1601"/>
  <c r="BF51" i="1601"/>
  <c r="BL51" i="1601"/>
  <c r="BR51" i="1601"/>
  <c r="BX51" i="1601"/>
  <c r="CD51" i="1601"/>
  <c r="CJ51" i="1601"/>
  <c r="CP51" i="1601"/>
  <c r="CV51" i="1601"/>
  <c r="DB51" i="1601"/>
  <c r="L52" i="1601"/>
  <c r="R52" i="1601"/>
  <c r="X52" i="1601"/>
  <c r="AD52" i="1601"/>
  <c r="AJ52" i="1601"/>
  <c r="AP52" i="1601"/>
  <c r="AV52" i="1601"/>
  <c r="BB52" i="1601"/>
  <c r="BH52" i="1601"/>
  <c r="BN52" i="1601"/>
  <c r="BT52" i="1601"/>
  <c r="BZ52" i="1601"/>
  <c r="CF52" i="1601"/>
  <c r="CL52" i="1601"/>
  <c r="CR52" i="1601"/>
  <c r="CX52" i="1601"/>
  <c r="H53" i="1601"/>
  <c r="N53" i="1601"/>
  <c r="T53" i="1601"/>
  <c r="Z53" i="1601"/>
  <c r="AF53" i="1601"/>
  <c r="AL53" i="1601"/>
  <c r="AR53" i="1601"/>
  <c r="AX53" i="1601"/>
  <c r="BD53" i="1601"/>
  <c r="BJ53" i="1601"/>
  <c r="BP53" i="1601"/>
  <c r="BV53" i="1601"/>
  <c r="CB53" i="1601"/>
  <c r="CH53" i="1601"/>
  <c r="CN53" i="1601"/>
  <c r="CT53" i="1601"/>
  <c r="CZ53" i="1601"/>
  <c r="J54" i="1601"/>
  <c r="P54" i="1601"/>
  <c r="V54" i="1601"/>
  <c r="AB54" i="1601"/>
  <c r="AH54" i="1601"/>
  <c r="AN54" i="1601"/>
  <c r="AT54" i="1601"/>
  <c r="AZ54" i="1601"/>
  <c r="BF54" i="1601"/>
  <c r="BL54" i="1601"/>
  <c r="BR54" i="1601"/>
  <c r="BX54" i="1601"/>
  <c r="CD54" i="1601"/>
  <c r="CJ54" i="1601"/>
  <c r="CP54" i="1601"/>
  <c r="CV54" i="1601"/>
  <c r="DB54" i="1601"/>
  <c r="L55" i="1601"/>
  <c r="R55" i="1601"/>
  <c r="X55" i="1601"/>
  <c r="AD55" i="1601"/>
  <c r="AJ55" i="1601"/>
  <c r="AP55" i="1601"/>
  <c r="AV55" i="1601"/>
  <c r="BB55" i="1601"/>
  <c r="BH55" i="1601"/>
  <c r="BN55" i="1601"/>
  <c r="BT55" i="1601"/>
  <c r="BZ55" i="1601"/>
  <c r="CF55" i="1601"/>
  <c r="CL55" i="1601"/>
  <c r="CR55" i="1601"/>
  <c r="CX55" i="1601"/>
  <c r="H56" i="1601"/>
  <c r="N56" i="1601"/>
  <c r="T56" i="1601"/>
  <c r="Z56" i="1601"/>
  <c r="AF56" i="1601"/>
  <c r="AL56" i="1601"/>
  <c r="AR56" i="1601"/>
  <c r="AX56" i="1601"/>
  <c r="BD56" i="1601"/>
  <c r="BJ56" i="1601"/>
  <c r="BP56" i="1601"/>
  <c r="BV56" i="1601"/>
  <c r="CB56" i="1601"/>
  <c r="CH56" i="1601"/>
  <c r="CN56" i="1601"/>
  <c r="CT56" i="1601"/>
  <c r="CZ56" i="1601"/>
  <c r="J57" i="1601"/>
  <c r="P57" i="1601"/>
  <c r="V57" i="1601"/>
  <c r="AB57" i="1601"/>
  <c r="AH57" i="1601"/>
  <c r="AN57" i="1601"/>
  <c r="AT57" i="1601"/>
  <c r="AZ57" i="1601"/>
  <c r="BF57" i="1601"/>
  <c r="BL57" i="1601"/>
  <c r="BR57" i="1601"/>
  <c r="BX57" i="1601"/>
  <c r="CD57" i="1601"/>
  <c r="CX33" i="1601"/>
  <c r="CY38" i="1601"/>
  <c r="Q40" i="1601"/>
  <c r="BA40" i="1601"/>
  <c r="CK40" i="1601"/>
  <c r="Y41" i="1601"/>
  <c r="BI41" i="1601"/>
  <c r="CS41" i="1601"/>
  <c r="AG42" i="1601"/>
  <c r="BQ42" i="1601"/>
  <c r="DA42" i="1601"/>
  <c r="AO43" i="1601"/>
  <c r="BY43" i="1601"/>
  <c r="M44" i="1601"/>
  <c r="AW44" i="1601"/>
  <c r="CG44" i="1601"/>
  <c r="U45" i="1601"/>
  <c r="BE45" i="1601"/>
  <c r="CO45" i="1601"/>
  <c r="AC46" i="1601"/>
  <c r="BM46" i="1601"/>
  <c r="CW46" i="1601"/>
  <c r="AK47" i="1601"/>
  <c r="BU47" i="1601"/>
  <c r="I48" i="1601"/>
  <c r="AS48" i="1601"/>
  <c r="CC48" i="1601"/>
  <c r="N49" i="1601"/>
  <c r="AD49" i="1601"/>
  <c r="AK49" i="1601"/>
  <c r="AQ49" i="1601"/>
  <c r="AW49" i="1601"/>
  <c r="BC49" i="1601"/>
  <c r="BI49" i="1601"/>
  <c r="BO49" i="1601"/>
  <c r="BU49" i="1601"/>
  <c r="CA49" i="1601"/>
  <c r="CG49" i="1601"/>
  <c r="CM49" i="1601"/>
  <c r="CS49" i="1601"/>
  <c r="CY49" i="1601"/>
  <c r="I50" i="1601"/>
  <c r="O50" i="1601"/>
  <c r="U50" i="1601"/>
  <c r="AA50" i="1601"/>
  <c r="AG50" i="1601"/>
  <c r="AM50" i="1601"/>
  <c r="AS50" i="1601"/>
  <c r="AY50" i="1601"/>
  <c r="BE50" i="1601"/>
  <c r="BK50" i="1601"/>
  <c r="BQ50" i="1601"/>
  <c r="BW50" i="1601"/>
  <c r="CC50" i="1601"/>
  <c r="CI50" i="1601"/>
  <c r="CO50" i="1601"/>
  <c r="CU50" i="1601"/>
  <c r="DA50" i="1601"/>
  <c r="K51" i="1601"/>
  <c r="Q51" i="1601"/>
  <c r="W51" i="1601"/>
  <c r="AC51" i="1601"/>
  <c r="AI51" i="1601"/>
  <c r="AO51" i="1601"/>
  <c r="AU51" i="1601"/>
  <c r="BA51" i="1601"/>
  <c r="BG51" i="1601"/>
  <c r="BM51" i="1601"/>
  <c r="BS51" i="1601"/>
  <c r="BY51" i="1601"/>
  <c r="CE51" i="1601"/>
  <c r="CK51" i="1601"/>
  <c r="CQ51" i="1601"/>
  <c r="CW51" i="1601"/>
  <c r="G52" i="1601"/>
  <c r="M52" i="1601"/>
  <c r="S52" i="1601"/>
  <c r="Y52" i="1601"/>
  <c r="AE52" i="1601"/>
  <c r="AK52" i="1601"/>
  <c r="AQ52" i="1601"/>
  <c r="AW52" i="1601"/>
  <c r="BC52" i="1601"/>
  <c r="BI52" i="1601"/>
  <c r="BO52" i="1601"/>
  <c r="BU52" i="1601"/>
  <c r="CA52" i="1601"/>
  <c r="CG52" i="1601"/>
  <c r="CM52" i="1601"/>
  <c r="CS52" i="1601"/>
  <c r="CY52" i="1601"/>
  <c r="I53" i="1601"/>
  <c r="O53" i="1601"/>
  <c r="U53" i="1601"/>
  <c r="AA53" i="1601"/>
  <c r="AG53" i="1601"/>
  <c r="AM53" i="1601"/>
  <c r="AS53" i="1601"/>
  <c r="AY53" i="1601"/>
  <c r="BE53" i="1601"/>
  <c r="BK53" i="1601"/>
  <c r="BQ53" i="1601"/>
  <c r="BW53" i="1601"/>
  <c r="CC53" i="1601"/>
  <c r="CI53" i="1601"/>
  <c r="CO53" i="1601"/>
  <c r="CU53" i="1601"/>
  <c r="DA53" i="1601"/>
  <c r="K54" i="1601"/>
  <c r="Q54" i="1601"/>
  <c r="W54" i="1601"/>
  <c r="AC54" i="1601"/>
  <c r="AI54" i="1601"/>
  <c r="AO54" i="1601"/>
  <c r="AU54" i="1601"/>
  <c r="BA54" i="1601"/>
  <c r="BG54" i="1601"/>
  <c r="BM54" i="1601"/>
  <c r="BS54" i="1601"/>
  <c r="BY54" i="1601"/>
  <c r="CE54" i="1601"/>
  <c r="CK54" i="1601"/>
  <c r="CQ54" i="1601"/>
  <c r="CW54" i="1601"/>
  <c r="G55" i="1601"/>
  <c r="M55" i="1601"/>
  <c r="S55" i="1601"/>
  <c r="Y55" i="1601"/>
  <c r="AE55" i="1601"/>
  <c r="AK55" i="1601"/>
  <c r="AQ55" i="1601"/>
  <c r="AW55" i="1601"/>
  <c r="BC55" i="1601"/>
  <c r="BI55" i="1601"/>
  <c r="BO55" i="1601"/>
  <c r="BU55" i="1601"/>
  <c r="CA55" i="1601"/>
  <c r="CG55" i="1601"/>
  <c r="CM55" i="1601"/>
  <c r="CS55" i="1601"/>
  <c r="CY55" i="1601"/>
  <c r="I56" i="1601"/>
  <c r="O56" i="1601"/>
  <c r="U56" i="1601"/>
  <c r="AA56" i="1601"/>
  <c r="AG56" i="1601"/>
  <c r="AM56" i="1601"/>
  <c r="AS56" i="1601"/>
  <c r="AY56" i="1601"/>
  <c r="BE56" i="1601"/>
  <c r="BK56" i="1601"/>
  <c r="BQ56" i="1601"/>
  <c r="BW56" i="1601"/>
  <c r="CC56" i="1601"/>
  <c r="CI56" i="1601"/>
  <c r="CO56" i="1601"/>
  <c r="CU56" i="1601"/>
  <c r="DA56" i="1601"/>
  <c r="K57" i="1601"/>
  <c r="Q57" i="1601"/>
  <c r="W57" i="1601"/>
  <c r="AC57" i="1601"/>
  <c r="AI57" i="1601"/>
  <c r="AO57" i="1601"/>
  <c r="AU57" i="1601"/>
  <c r="BA57" i="1601"/>
  <c r="BG57" i="1601"/>
  <c r="BM57" i="1601"/>
  <c r="BS57" i="1601"/>
  <c r="BY57" i="1601"/>
  <c r="J35" i="1601"/>
  <c r="BO41" i="1601"/>
  <c r="CE43" i="1601"/>
  <c r="CU45" i="1601"/>
  <c r="O48" i="1601"/>
  <c r="AR49" i="1601"/>
  <c r="CB49" i="1601"/>
  <c r="P50" i="1601"/>
  <c r="AZ50" i="1601"/>
  <c r="CJ50" i="1601"/>
  <c r="X51" i="1601"/>
  <c r="BH51" i="1601"/>
  <c r="CR51" i="1601"/>
  <c r="AF52" i="1601"/>
  <c r="BP52" i="1601"/>
  <c r="CZ52" i="1601"/>
  <c r="AN53" i="1601"/>
  <c r="BX53" i="1601"/>
  <c r="L54" i="1601"/>
  <c r="AV54" i="1601"/>
  <c r="CF54" i="1601"/>
  <c r="T55" i="1601"/>
  <c r="BD55" i="1601"/>
  <c r="CN55" i="1601"/>
  <c r="AB56" i="1601"/>
  <c r="BL56" i="1601"/>
  <c r="CV56" i="1601"/>
  <c r="AJ57" i="1601"/>
  <c r="BT57" i="1601"/>
  <c r="CH57" i="1601"/>
  <c r="CP57" i="1601"/>
  <c r="CW57" i="1601"/>
  <c r="H58" i="1601"/>
  <c r="N58" i="1601"/>
  <c r="T58" i="1601"/>
  <c r="Z58" i="1601"/>
  <c r="AF58" i="1601"/>
  <c r="AL58" i="1601"/>
  <c r="AR58" i="1601"/>
  <c r="AX58" i="1601"/>
  <c r="BD58" i="1601"/>
  <c r="BJ58" i="1601"/>
  <c r="BP58" i="1601"/>
  <c r="BV58" i="1601"/>
  <c r="CB58" i="1601"/>
  <c r="CH58" i="1601"/>
  <c r="CN58" i="1601"/>
  <c r="CT58" i="1601"/>
  <c r="CZ58" i="1601"/>
  <c r="J59" i="1601"/>
  <c r="P59" i="1601"/>
  <c r="V59" i="1601"/>
  <c r="AB59" i="1601"/>
  <c r="AH59" i="1601"/>
  <c r="AN59" i="1601"/>
  <c r="AT59" i="1601"/>
  <c r="AZ59" i="1601"/>
  <c r="BF59" i="1601"/>
  <c r="BL59" i="1601"/>
  <c r="BR59" i="1601"/>
  <c r="BX59" i="1601"/>
  <c r="CD59" i="1601"/>
  <c r="CJ59" i="1601"/>
  <c r="CP59" i="1601"/>
  <c r="CV59" i="1601"/>
  <c r="DB59" i="1601"/>
  <c r="L60" i="1601"/>
  <c r="R60" i="1601"/>
  <c r="X60" i="1601"/>
  <c r="AD60" i="1601"/>
  <c r="AJ60" i="1601"/>
  <c r="AP60" i="1601"/>
  <c r="AV60" i="1601"/>
  <c r="BB60" i="1601"/>
  <c r="BH60" i="1601"/>
  <c r="BN60" i="1601"/>
  <c r="BT60" i="1601"/>
  <c r="BZ60" i="1601"/>
  <c r="CF60" i="1601"/>
  <c r="CL60" i="1601"/>
  <c r="CR60" i="1601"/>
  <c r="CX60" i="1601"/>
  <c r="H61" i="1601"/>
  <c r="N61" i="1601"/>
  <c r="T61" i="1601"/>
  <c r="Z61" i="1601"/>
  <c r="AF61" i="1601"/>
  <c r="AL61" i="1601"/>
  <c r="AR61" i="1601"/>
  <c r="AX61" i="1601"/>
  <c r="BD61" i="1601"/>
  <c r="BJ61" i="1601"/>
  <c r="BP61" i="1601"/>
  <c r="BV61" i="1601"/>
  <c r="CB61" i="1601"/>
  <c r="CH61" i="1601"/>
  <c r="CN61" i="1601"/>
  <c r="CT61" i="1601"/>
  <c r="CZ61" i="1601"/>
  <c r="J62" i="1601"/>
  <c r="P62" i="1601"/>
  <c r="V62" i="1601"/>
  <c r="AB62" i="1601"/>
  <c r="AH62" i="1601"/>
  <c r="AN62" i="1601"/>
  <c r="AT62" i="1601"/>
  <c r="AZ62" i="1601"/>
  <c r="BF62" i="1601"/>
  <c r="BL62" i="1601"/>
  <c r="BR62" i="1601"/>
  <c r="BX62" i="1601"/>
  <c r="CD62" i="1601"/>
  <c r="CJ62" i="1601"/>
  <c r="CP62" i="1601"/>
  <c r="CV62" i="1601"/>
  <c r="DB62" i="1601"/>
  <c r="L63" i="1601"/>
  <c r="R63" i="1601"/>
  <c r="X63" i="1601"/>
  <c r="AD63" i="1601"/>
  <c r="AJ63" i="1601"/>
  <c r="AP63" i="1601"/>
  <c r="AV63" i="1601"/>
  <c r="BB63" i="1601"/>
  <c r="BH63" i="1601"/>
  <c r="BN63" i="1601"/>
  <c r="BT63" i="1601"/>
  <c r="BZ63" i="1601"/>
  <c r="CF63" i="1601"/>
  <c r="CL63" i="1601"/>
  <c r="CR63" i="1601"/>
  <c r="CX63" i="1601"/>
  <c r="H64" i="1601"/>
  <c r="N64" i="1601"/>
  <c r="T64" i="1601"/>
  <c r="Z64" i="1601"/>
  <c r="AF64" i="1601"/>
  <c r="AL64" i="1601"/>
  <c r="AR64" i="1601"/>
  <c r="AX64" i="1601"/>
  <c r="BD64" i="1601"/>
  <c r="BJ64" i="1601"/>
  <c r="BP64" i="1601"/>
  <c r="BV64" i="1601"/>
  <c r="CB64" i="1601"/>
  <c r="CH64" i="1601"/>
  <c r="CN64" i="1601"/>
  <c r="CT64" i="1601"/>
  <c r="CZ64" i="1601"/>
  <c r="J65" i="1601"/>
  <c r="P65" i="1601"/>
  <c r="V65" i="1601"/>
  <c r="AB65" i="1601"/>
  <c r="AH65" i="1601"/>
  <c r="AN65" i="1601"/>
  <c r="AT65" i="1601"/>
  <c r="AZ65" i="1601"/>
  <c r="BF65" i="1601"/>
  <c r="BL65" i="1601"/>
  <c r="BR65" i="1601"/>
  <c r="BX65" i="1601"/>
  <c r="CD65" i="1601"/>
  <c r="CJ65" i="1601"/>
  <c r="CP65" i="1601"/>
  <c r="CV65" i="1601"/>
  <c r="DB65" i="1601"/>
  <c r="L66" i="1601"/>
  <c r="R66" i="1601"/>
  <c r="X66" i="1601"/>
  <c r="AD66" i="1601"/>
  <c r="AJ66" i="1601"/>
  <c r="AP66" i="1601"/>
  <c r="AV66" i="1601"/>
  <c r="BB66" i="1601"/>
  <c r="BH66" i="1601"/>
  <c r="BN66" i="1601"/>
  <c r="BT66" i="1601"/>
  <c r="BZ66" i="1601"/>
  <c r="CF66" i="1601"/>
  <c r="CL66" i="1601"/>
  <c r="CR66" i="1601"/>
  <c r="CX66" i="1601"/>
  <c r="H67" i="1601"/>
  <c r="N67" i="1601"/>
  <c r="T67" i="1601"/>
  <c r="Z67" i="1601"/>
  <c r="AF67" i="1601"/>
  <c r="AL67" i="1601"/>
  <c r="AR67" i="1601"/>
  <c r="AX67" i="1601"/>
  <c r="BD67" i="1601"/>
  <c r="BJ67" i="1601"/>
  <c r="BP67" i="1601"/>
  <c r="BV67" i="1601"/>
  <c r="CB67" i="1601"/>
  <c r="CH67" i="1601"/>
  <c r="CN67" i="1601"/>
  <c r="CT67" i="1601"/>
  <c r="CZ67" i="1601"/>
  <c r="J68" i="1601"/>
  <c r="P68" i="1601"/>
  <c r="V68" i="1601"/>
  <c r="AB68" i="1601"/>
  <c r="AH68" i="1601"/>
  <c r="AN68" i="1601"/>
  <c r="AT68" i="1601"/>
  <c r="AZ68" i="1601"/>
  <c r="BF68" i="1601"/>
  <c r="BL68" i="1601"/>
  <c r="BR68" i="1601"/>
  <c r="BX68" i="1601"/>
  <c r="CD68" i="1601"/>
  <c r="CJ68" i="1601"/>
  <c r="CP68" i="1601"/>
  <c r="CV68" i="1601"/>
  <c r="DB68" i="1601"/>
  <c r="L69" i="1601"/>
  <c r="R69" i="1601"/>
  <c r="X69" i="1601"/>
  <c r="AD69" i="1601"/>
  <c r="AJ69" i="1601"/>
  <c r="AP69" i="1601"/>
  <c r="AV69" i="1601"/>
  <c r="BB69" i="1601"/>
  <c r="BH69" i="1601"/>
  <c r="BN69" i="1601"/>
  <c r="BT69" i="1601"/>
  <c r="BZ69" i="1601"/>
  <c r="CF69" i="1601"/>
  <c r="CL69" i="1601"/>
  <c r="CR69" i="1601"/>
  <c r="CX69" i="1601"/>
  <c r="H70" i="1601"/>
  <c r="N70" i="1601"/>
  <c r="T70" i="1601"/>
  <c r="Z70" i="1601"/>
  <c r="AF70" i="1601"/>
  <c r="AL70" i="1601"/>
  <c r="AR70" i="1601"/>
  <c r="AX70" i="1601"/>
  <c r="BD70" i="1601"/>
  <c r="BJ70" i="1601"/>
  <c r="BP70" i="1601"/>
  <c r="BV70" i="1601"/>
  <c r="CB70" i="1601"/>
  <c r="CH70" i="1601"/>
  <c r="CN70" i="1601"/>
  <c r="CT70" i="1601"/>
  <c r="CZ70" i="1601"/>
  <c r="J71" i="1601"/>
  <c r="P71" i="1601"/>
  <c r="V71" i="1601"/>
  <c r="AB71" i="1601"/>
  <c r="AH71" i="1601"/>
  <c r="AN71" i="1601"/>
  <c r="AT71" i="1601"/>
  <c r="AZ71" i="1601"/>
  <c r="BF71" i="1601"/>
  <c r="BL71" i="1601"/>
  <c r="BR71" i="1601"/>
  <c r="BX71" i="1601"/>
  <c r="CD71" i="1601"/>
  <c r="CJ71" i="1601"/>
  <c r="CP71" i="1601"/>
  <c r="CV71" i="1601"/>
  <c r="DB71" i="1601"/>
  <c r="L72" i="1601"/>
  <c r="R72" i="1601"/>
  <c r="X72" i="1601"/>
  <c r="AD72" i="1601"/>
  <c r="AJ72" i="1601"/>
  <c r="AP72" i="1601"/>
  <c r="AV72" i="1601"/>
  <c r="BB72" i="1601"/>
  <c r="BH72" i="1601"/>
  <c r="BN72" i="1601"/>
  <c r="BT72" i="1601"/>
  <c r="BZ72" i="1601"/>
  <c r="CF72" i="1601"/>
  <c r="CL72" i="1601"/>
  <c r="CR72" i="1601"/>
  <c r="CX72" i="1601"/>
  <c r="H73" i="1601"/>
  <c r="N73" i="1601"/>
  <c r="T73" i="1601"/>
  <c r="Z73" i="1601"/>
  <c r="AF73" i="1601"/>
  <c r="AL73" i="1601"/>
  <c r="AR73" i="1601"/>
  <c r="AX73" i="1601"/>
  <c r="BD73" i="1601"/>
  <c r="BJ73" i="1601"/>
  <c r="BP73" i="1601"/>
  <c r="BV73" i="1601"/>
  <c r="CB73" i="1601"/>
  <c r="CH73" i="1601"/>
  <c r="CN73" i="1601"/>
  <c r="CT73" i="1601"/>
  <c r="CZ73" i="1601"/>
  <c r="J74" i="1601"/>
  <c r="P74" i="1601"/>
  <c r="V74" i="1601"/>
  <c r="AB74" i="1601"/>
  <c r="AH74" i="1601"/>
  <c r="AN74" i="1601"/>
  <c r="AT74" i="1601"/>
  <c r="AZ74" i="1601"/>
  <c r="BF74" i="1601"/>
  <c r="BL74" i="1601"/>
  <c r="BR74" i="1601"/>
  <c r="BX74" i="1601"/>
  <c r="CD74" i="1601"/>
  <c r="CJ74" i="1601"/>
  <c r="CP74" i="1601"/>
  <c r="CV74" i="1601"/>
  <c r="DB74" i="1601"/>
  <c r="L75" i="1601"/>
  <c r="R75" i="1601"/>
  <c r="X75" i="1601"/>
  <c r="AD75" i="1601"/>
  <c r="AJ75" i="1601"/>
  <c r="AP75" i="1601"/>
  <c r="AV75" i="1601"/>
  <c r="BB75" i="1601"/>
  <c r="BH75" i="1601"/>
  <c r="BN75" i="1601"/>
  <c r="BT75" i="1601"/>
  <c r="BZ75" i="1601"/>
  <c r="CF75" i="1601"/>
  <c r="CL75" i="1601"/>
  <c r="CR75" i="1601"/>
  <c r="CX75" i="1601"/>
  <c r="H76" i="1601"/>
  <c r="AM39" i="1601"/>
  <c r="CY41" i="1601"/>
  <c r="S44" i="1601"/>
  <c r="AI46" i="1601"/>
  <c r="AY48" i="1601"/>
  <c r="AX49" i="1601"/>
  <c r="CH49" i="1601"/>
  <c r="V50" i="1601"/>
  <c r="BF50" i="1601"/>
  <c r="CP50" i="1601"/>
  <c r="AD51" i="1601"/>
  <c r="BN51" i="1601"/>
  <c r="CX51" i="1601"/>
  <c r="AL52" i="1601"/>
  <c r="BV52" i="1601"/>
  <c r="J53" i="1601"/>
  <c r="AT53" i="1601"/>
  <c r="CD53" i="1601"/>
  <c r="R54" i="1601"/>
  <c r="BB54" i="1601"/>
  <c r="CL54" i="1601"/>
  <c r="Z55" i="1601"/>
  <c r="BJ55" i="1601"/>
  <c r="CT55" i="1601"/>
  <c r="AH56" i="1601"/>
  <c r="BR56" i="1601"/>
  <c r="DB56" i="1601"/>
  <c r="AP57" i="1601"/>
  <c r="BZ57" i="1601"/>
  <c r="CJ57" i="1601"/>
  <c r="CQ57" i="1601"/>
  <c r="CX57" i="1601"/>
  <c r="I58" i="1601"/>
  <c r="O58" i="1601"/>
  <c r="U58" i="1601"/>
  <c r="AA58" i="1601"/>
  <c r="AG58" i="1601"/>
  <c r="AM58" i="1601"/>
  <c r="AS58" i="1601"/>
  <c r="AY58" i="1601"/>
  <c r="BE58" i="1601"/>
  <c r="BK58" i="1601"/>
  <c r="BQ58" i="1601"/>
  <c r="BW58" i="1601"/>
  <c r="CC58" i="1601"/>
  <c r="CI58" i="1601"/>
  <c r="CO58" i="1601"/>
  <c r="CU58" i="1601"/>
  <c r="DA58" i="1601"/>
  <c r="K59" i="1601"/>
  <c r="Q59" i="1601"/>
  <c r="W59" i="1601"/>
  <c r="AC59" i="1601"/>
  <c r="AI59" i="1601"/>
  <c r="AO59" i="1601"/>
  <c r="AU59" i="1601"/>
  <c r="BA59" i="1601"/>
  <c r="BG59" i="1601"/>
  <c r="BM59" i="1601"/>
  <c r="BS59" i="1601"/>
  <c r="BY59" i="1601"/>
  <c r="CE59" i="1601"/>
  <c r="CK59" i="1601"/>
  <c r="CQ59" i="1601"/>
  <c r="CW59" i="1601"/>
  <c r="G60" i="1601"/>
  <c r="M60" i="1601"/>
  <c r="S60" i="1601"/>
  <c r="Y60" i="1601"/>
  <c r="AE60" i="1601"/>
  <c r="AK60" i="1601"/>
  <c r="AQ60" i="1601"/>
  <c r="AW60" i="1601"/>
  <c r="BC60" i="1601"/>
  <c r="BI60" i="1601"/>
  <c r="BO60" i="1601"/>
  <c r="BU60" i="1601"/>
  <c r="CA60" i="1601"/>
  <c r="CG60" i="1601"/>
  <c r="CM60" i="1601"/>
  <c r="CS60" i="1601"/>
  <c r="CY60" i="1601"/>
  <c r="I61" i="1601"/>
  <c r="O61" i="1601"/>
  <c r="U61" i="1601"/>
  <c r="AA61" i="1601"/>
  <c r="AG61" i="1601"/>
  <c r="AM61" i="1601"/>
  <c r="AS61" i="1601"/>
  <c r="AY61" i="1601"/>
  <c r="BE61" i="1601"/>
  <c r="BK61" i="1601"/>
  <c r="BQ61" i="1601"/>
  <c r="BW61" i="1601"/>
  <c r="CC61" i="1601"/>
  <c r="CI61" i="1601"/>
  <c r="CO61" i="1601"/>
  <c r="CU61" i="1601"/>
  <c r="DA61" i="1601"/>
  <c r="K62" i="1601"/>
  <c r="Q62" i="1601"/>
  <c r="W62" i="1601"/>
  <c r="AC62" i="1601"/>
  <c r="AI62" i="1601"/>
  <c r="AO62" i="1601"/>
  <c r="AU62" i="1601"/>
  <c r="BA62" i="1601"/>
  <c r="BG62" i="1601"/>
  <c r="BM62" i="1601"/>
  <c r="BS62" i="1601"/>
  <c r="BY62" i="1601"/>
  <c r="CE62" i="1601"/>
  <c r="CK62" i="1601"/>
  <c r="CQ62" i="1601"/>
  <c r="CW62" i="1601"/>
  <c r="G63" i="1601"/>
  <c r="M63" i="1601"/>
  <c r="S63" i="1601"/>
  <c r="Y63" i="1601"/>
  <c r="AE63" i="1601"/>
  <c r="AK63" i="1601"/>
  <c r="AQ63" i="1601"/>
  <c r="AW63" i="1601"/>
  <c r="BC63" i="1601"/>
  <c r="BI63" i="1601"/>
  <c r="BO63" i="1601"/>
  <c r="BU63" i="1601"/>
  <c r="CA63" i="1601"/>
  <c r="CG63" i="1601"/>
  <c r="CM63" i="1601"/>
  <c r="CS63" i="1601"/>
  <c r="CY63" i="1601"/>
  <c r="I64" i="1601"/>
  <c r="O64" i="1601"/>
  <c r="U64" i="1601"/>
  <c r="AA64" i="1601"/>
  <c r="AG64" i="1601"/>
  <c r="AM64" i="1601"/>
  <c r="AS64" i="1601"/>
  <c r="AY64" i="1601"/>
  <c r="BE64" i="1601"/>
  <c r="BK64" i="1601"/>
  <c r="BQ64" i="1601"/>
  <c r="BW64" i="1601"/>
  <c r="CC64" i="1601"/>
  <c r="CI64" i="1601"/>
  <c r="CO64" i="1601"/>
  <c r="CU64" i="1601"/>
  <c r="DA64" i="1601"/>
  <c r="K65" i="1601"/>
  <c r="Q65" i="1601"/>
  <c r="W65" i="1601"/>
  <c r="AC65" i="1601"/>
  <c r="AI65" i="1601"/>
  <c r="AO65" i="1601"/>
  <c r="AU65" i="1601"/>
  <c r="BA65" i="1601"/>
  <c r="BG65" i="1601"/>
  <c r="BM65" i="1601"/>
  <c r="BS65" i="1601"/>
  <c r="BY65" i="1601"/>
  <c r="CE65" i="1601"/>
  <c r="CK65" i="1601"/>
  <c r="CQ65" i="1601"/>
  <c r="CW65" i="1601"/>
  <c r="G66" i="1601"/>
  <c r="M66" i="1601"/>
  <c r="S66" i="1601"/>
  <c r="Y66" i="1601"/>
  <c r="AE66" i="1601"/>
  <c r="AK66" i="1601"/>
  <c r="AQ66" i="1601"/>
  <c r="AW66" i="1601"/>
  <c r="BC66" i="1601"/>
  <c r="BI66" i="1601"/>
  <c r="BO66" i="1601"/>
  <c r="BU66" i="1601"/>
  <c r="CA66" i="1601"/>
  <c r="CG66" i="1601"/>
  <c r="CM66" i="1601"/>
  <c r="CS66" i="1601"/>
  <c r="CY66" i="1601"/>
  <c r="I67" i="1601"/>
  <c r="O67" i="1601"/>
  <c r="U67" i="1601"/>
  <c r="AA67" i="1601"/>
  <c r="AG67" i="1601"/>
  <c r="AM67" i="1601"/>
  <c r="AS67" i="1601"/>
  <c r="AY67" i="1601"/>
  <c r="BE67" i="1601"/>
  <c r="BK67" i="1601"/>
  <c r="BQ67" i="1601"/>
  <c r="BW67" i="1601"/>
  <c r="CC67" i="1601"/>
  <c r="CI67" i="1601"/>
  <c r="CO67" i="1601"/>
  <c r="CU67" i="1601"/>
  <c r="DA67" i="1601"/>
  <c r="K68" i="1601"/>
  <c r="Q68" i="1601"/>
  <c r="W68" i="1601"/>
  <c r="AC68" i="1601"/>
  <c r="AI68" i="1601"/>
  <c r="AO68" i="1601"/>
  <c r="AU68" i="1601"/>
  <c r="BA68" i="1601"/>
  <c r="BG68" i="1601"/>
  <c r="BM68" i="1601"/>
  <c r="BS68" i="1601"/>
  <c r="BY68" i="1601"/>
  <c r="CE68" i="1601"/>
  <c r="CK68" i="1601"/>
  <c r="CQ68" i="1601"/>
  <c r="CW68" i="1601"/>
  <c r="G69" i="1601"/>
  <c r="M69" i="1601"/>
  <c r="S69" i="1601"/>
  <c r="Y69" i="1601"/>
  <c r="AE69" i="1601"/>
  <c r="AK69" i="1601"/>
  <c r="AQ69" i="1601"/>
  <c r="AW69" i="1601"/>
  <c r="BC69" i="1601"/>
  <c r="BI69" i="1601"/>
  <c r="BO69" i="1601"/>
  <c r="BU69" i="1601"/>
  <c r="CA69" i="1601"/>
  <c r="CG69" i="1601"/>
  <c r="CM69" i="1601"/>
  <c r="CS69" i="1601"/>
  <c r="CY69" i="1601"/>
  <c r="I70" i="1601"/>
  <c r="O70" i="1601"/>
  <c r="U70" i="1601"/>
  <c r="AA70" i="1601"/>
  <c r="AG70" i="1601"/>
  <c r="AM70" i="1601"/>
  <c r="AS70" i="1601"/>
  <c r="AY70" i="1601"/>
  <c r="BE70" i="1601"/>
  <c r="BK70" i="1601"/>
  <c r="BQ70" i="1601"/>
  <c r="BW70" i="1601"/>
  <c r="CC70" i="1601"/>
  <c r="CI70" i="1601"/>
  <c r="CO70" i="1601"/>
  <c r="CU70" i="1601"/>
  <c r="DA70" i="1601"/>
  <c r="K71" i="1601"/>
  <c r="Q71" i="1601"/>
  <c r="W71" i="1601"/>
  <c r="AC71" i="1601"/>
  <c r="AI71" i="1601"/>
  <c r="AO71" i="1601"/>
  <c r="AU71" i="1601"/>
  <c r="BA71" i="1601"/>
  <c r="BG71" i="1601"/>
  <c r="BM71" i="1601"/>
  <c r="BS71" i="1601"/>
  <c r="BY71" i="1601"/>
  <c r="CE71" i="1601"/>
  <c r="CK71" i="1601"/>
  <c r="CQ71" i="1601"/>
  <c r="CW71" i="1601"/>
  <c r="G72" i="1601"/>
  <c r="M72" i="1601"/>
  <c r="S72" i="1601"/>
  <c r="Y72" i="1601"/>
  <c r="AE72" i="1601"/>
  <c r="AK72" i="1601"/>
  <c r="AQ72" i="1601"/>
  <c r="AW72" i="1601"/>
  <c r="BC72" i="1601"/>
  <c r="BI72" i="1601"/>
  <c r="BO72" i="1601"/>
  <c r="BU72" i="1601"/>
  <c r="CA72" i="1601"/>
  <c r="CG72" i="1601"/>
  <c r="CM72" i="1601"/>
  <c r="CS72" i="1601"/>
  <c r="CY72" i="1601"/>
  <c r="I73" i="1601"/>
  <c r="O73" i="1601"/>
  <c r="U73" i="1601"/>
  <c r="AA73" i="1601"/>
  <c r="AG73" i="1601"/>
  <c r="AM73" i="1601"/>
  <c r="AS73" i="1601"/>
  <c r="AY73" i="1601"/>
  <c r="BE73" i="1601"/>
  <c r="BK73" i="1601"/>
  <c r="BQ73" i="1601"/>
  <c r="BW73" i="1601"/>
  <c r="CC73" i="1601"/>
  <c r="CI73" i="1601"/>
  <c r="CO73" i="1601"/>
  <c r="CU73" i="1601"/>
  <c r="DA73" i="1601"/>
  <c r="K74" i="1601"/>
  <c r="Q74" i="1601"/>
  <c r="W74" i="1601"/>
  <c r="AC74" i="1601"/>
  <c r="AI74" i="1601"/>
  <c r="AO74" i="1601"/>
  <c r="AU74" i="1601"/>
  <c r="BA74" i="1601"/>
  <c r="BG74" i="1601"/>
  <c r="BM74" i="1601"/>
  <c r="BS74" i="1601"/>
  <c r="BY74" i="1601"/>
  <c r="CE74" i="1601"/>
  <c r="CK74" i="1601"/>
  <c r="CQ74" i="1601"/>
  <c r="CW74" i="1601"/>
  <c r="G75" i="1601"/>
  <c r="M75" i="1601"/>
  <c r="S75" i="1601"/>
  <c r="Y75" i="1601"/>
  <c r="AE75" i="1601"/>
  <c r="AK75" i="1601"/>
  <c r="AQ75" i="1601"/>
  <c r="AW75" i="1601"/>
  <c r="BC75" i="1601"/>
  <c r="BI75" i="1601"/>
  <c r="BO75" i="1601"/>
  <c r="BU75" i="1601"/>
  <c r="W40" i="1601"/>
  <c r="AM42" i="1601"/>
  <c r="BC44" i="1601"/>
  <c r="BS46" i="1601"/>
  <c r="CI48" i="1601"/>
  <c r="BD49" i="1601"/>
  <c r="CN49" i="1601"/>
  <c r="AB50" i="1601"/>
  <c r="BL50" i="1601"/>
  <c r="CV50" i="1601"/>
  <c r="AJ51" i="1601"/>
  <c r="BT51" i="1601"/>
  <c r="H52" i="1601"/>
  <c r="AR52" i="1601"/>
  <c r="CB52" i="1601"/>
  <c r="P53" i="1601"/>
  <c r="BG40" i="1601"/>
  <c r="BW42" i="1601"/>
  <c r="CM44" i="1601"/>
  <c r="G47" i="1601"/>
  <c r="Q49" i="1601"/>
  <c r="BJ49" i="1601"/>
  <c r="CT49" i="1601"/>
  <c r="AH50" i="1601"/>
  <c r="BR50" i="1601"/>
  <c r="DB50" i="1601"/>
  <c r="AP51" i="1601"/>
  <c r="BZ51" i="1601"/>
  <c r="N52" i="1601"/>
  <c r="AX52" i="1601"/>
  <c r="CH52" i="1601"/>
  <c r="V53" i="1601"/>
  <c r="BF53" i="1601"/>
  <c r="CP53" i="1601"/>
  <c r="AD54" i="1601"/>
  <c r="BN54" i="1601"/>
  <c r="CX54" i="1601"/>
  <c r="AL55" i="1601"/>
  <c r="BV55" i="1601"/>
  <c r="J56" i="1601"/>
  <c r="AT56" i="1601"/>
  <c r="CD56" i="1601"/>
  <c r="R57" i="1601"/>
  <c r="BB57" i="1601"/>
  <c r="CE57" i="1601"/>
  <c r="CL57" i="1601"/>
  <c r="CS57" i="1601"/>
  <c r="CZ57" i="1601"/>
  <c r="K58" i="1601"/>
  <c r="Q58" i="1601"/>
  <c r="W58" i="1601"/>
  <c r="AC58" i="1601"/>
  <c r="AI58" i="1601"/>
  <c r="AO58" i="1601"/>
  <c r="AU58" i="1601"/>
  <c r="BA58" i="1601"/>
  <c r="BG58" i="1601"/>
  <c r="BM58" i="1601"/>
  <c r="BS58" i="1601"/>
  <c r="BY58" i="1601"/>
  <c r="CE58" i="1601"/>
  <c r="CK58" i="1601"/>
  <c r="CQ58" i="1601"/>
  <c r="CW58" i="1601"/>
  <c r="G59" i="1601"/>
  <c r="M59" i="1601"/>
  <c r="S59" i="1601"/>
  <c r="Y59" i="1601"/>
  <c r="AE59" i="1601"/>
  <c r="AK59" i="1601"/>
  <c r="AQ59" i="1601"/>
  <c r="AW59" i="1601"/>
  <c r="BC59" i="1601"/>
  <c r="BI59" i="1601"/>
  <c r="BO59" i="1601"/>
  <c r="BU59" i="1601"/>
  <c r="CA59" i="1601"/>
  <c r="CG59" i="1601"/>
  <c r="CM59" i="1601"/>
  <c r="CS59" i="1601"/>
  <c r="CY59" i="1601"/>
  <c r="I60" i="1601"/>
  <c r="O60" i="1601"/>
  <c r="U60" i="1601"/>
  <c r="AA60" i="1601"/>
  <c r="AG60" i="1601"/>
  <c r="AM60" i="1601"/>
  <c r="AS60" i="1601"/>
  <c r="AY60" i="1601"/>
  <c r="BE60" i="1601"/>
  <c r="BK60" i="1601"/>
  <c r="BQ60" i="1601"/>
  <c r="BW60" i="1601"/>
  <c r="CC60" i="1601"/>
  <c r="CI60" i="1601"/>
  <c r="CO60" i="1601"/>
  <c r="CU60" i="1601"/>
  <c r="DA60" i="1601"/>
  <c r="K61" i="1601"/>
  <c r="Q61" i="1601"/>
  <c r="W61" i="1601"/>
  <c r="AC61" i="1601"/>
  <c r="AI61" i="1601"/>
  <c r="AO61" i="1601"/>
  <c r="AU61" i="1601"/>
  <c r="BA61" i="1601"/>
  <c r="BG61" i="1601"/>
  <c r="BM61" i="1601"/>
  <c r="BS61" i="1601"/>
  <c r="BY61" i="1601"/>
  <c r="CE61" i="1601"/>
  <c r="CK61" i="1601"/>
  <c r="CQ61" i="1601"/>
  <c r="CW61" i="1601"/>
  <c r="G62" i="1601"/>
  <c r="M62" i="1601"/>
  <c r="S62" i="1601"/>
  <c r="Y62" i="1601"/>
  <c r="AE62" i="1601"/>
  <c r="AK62" i="1601"/>
  <c r="AQ62" i="1601"/>
  <c r="AW62" i="1601"/>
  <c r="BC62" i="1601"/>
  <c r="BI62" i="1601"/>
  <c r="BO62" i="1601"/>
  <c r="BU62" i="1601"/>
  <c r="CA62" i="1601"/>
  <c r="CG62" i="1601"/>
  <c r="CM62" i="1601"/>
  <c r="CS62" i="1601"/>
  <c r="CY62" i="1601"/>
  <c r="I63" i="1601"/>
  <c r="O63" i="1601"/>
  <c r="U63" i="1601"/>
  <c r="AA63" i="1601"/>
  <c r="AG63" i="1601"/>
  <c r="AM63" i="1601"/>
  <c r="AS63" i="1601"/>
  <c r="AY63" i="1601"/>
  <c r="BE63" i="1601"/>
  <c r="BK63" i="1601"/>
  <c r="BQ63" i="1601"/>
  <c r="BW63" i="1601"/>
  <c r="CC63" i="1601"/>
  <c r="CI63" i="1601"/>
  <c r="CO63" i="1601"/>
  <c r="CU63" i="1601"/>
  <c r="DA63" i="1601"/>
  <c r="K64" i="1601"/>
  <c r="Q64" i="1601"/>
  <c r="W64" i="1601"/>
  <c r="AC64" i="1601"/>
  <c r="AI64" i="1601"/>
  <c r="AO64" i="1601"/>
  <c r="AU64" i="1601"/>
  <c r="BA64" i="1601"/>
  <c r="BG64" i="1601"/>
  <c r="BM64" i="1601"/>
  <c r="BS64" i="1601"/>
  <c r="BY64" i="1601"/>
  <c r="CE64" i="1601"/>
  <c r="CK64" i="1601"/>
  <c r="CQ64" i="1601"/>
  <c r="CW64" i="1601"/>
  <c r="G65" i="1601"/>
  <c r="M65" i="1601"/>
  <c r="S65" i="1601"/>
  <c r="Y65" i="1601"/>
  <c r="AE65" i="1601"/>
  <c r="AK65" i="1601"/>
  <c r="AQ65" i="1601"/>
  <c r="AW65" i="1601"/>
  <c r="BC65" i="1601"/>
  <c r="BI65" i="1601"/>
  <c r="BO65" i="1601"/>
  <c r="BU65" i="1601"/>
  <c r="CA65" i="1601"/>
  <c r="CG65" i="1601"/>
  <c r="CM65" i="1601"/>
  <c r="CS65" i="1601"/>
  <c r="CY65" i="1601"/>
  <c r="I66" i="1601"/>
  <c r="O66" i="1601"/>
  <c r="U66" i="1601"/>
  <c r="AA66" i="1601"/>
  <c r="AG66" i="1601"/>
  <c r="AM66" i="1601"/>
  <c r="AS66" i="1601"/>
  <c r="AY66" i="1601"/>
  <c r="BE66" i="1601"/>
  <c r="BK66" i="1601"/>
  <c r="BQ66" i="1601"/>
  <c r="BW66" i="1601"/>
  <c r="CC66" i="1601"/>
  <c r="CI66" i="1601"/>
  <c r="CO66" i="1601"/>
  <c r="CU66" i="1601"/>
  <c r="DA66" i="1601"/>
  <c r="K67" i="1601"/>
  <c r="Q67" i="1601"/>
  <c r="W67" i="1601"/>
  <c r="AC67" i="1601"/>
  <c r="AI67" i="1601"/>
  <c r="AO67" i="1601"/>
  <c r="AU67" i="1601"/>
  <c r="BA67" i="1601"/>
  <c r="BG67" i="1601"/>
  <c r="BM67" i="1601"/>
  <c r="BS67" i="1601"/>
  <c r="BY67" i="1601"/>
  <c r="CE67" i="1601"/>
  <c r="CK67" i="1601"/>
  <c r="CQ67" i="1601"/>
  <c r="CW67" i="1601"/>
  <c r="G68" i="1601"/>
  <c r="M68" i="1601"/>
  <c r="S68" i="1601"/>
  <c r="Y68" i="1601"/>
  <c r="AE68" i="1601"/>
  <c r="AK68" i="1601"/>
  <c r="AQ68" i="1601"/>
  <c r="AW68" i="1601"/>
  <c r="BC68" i="1601"/>
  <c r="BI68" i="1601"/>
  <c r="BO68" i="1601"/>
  <c r="BU68" i="1601"/>
  <c r="CA68" i="1601"/>
  <c r="CG68" i="1601"/>
  <c r="CM68" i="1601"/>
  <c r="CS68" i="1601"/>
  <c r="CY68" i="1601"/>
  <c r="I69" i="1601"/>
  <c r="O69" i="1601"/>
  <c r="U69" i="1601"/>
  <c r="AA69" i="1601"/>
  <c r="AG69" i="1601"/>
  <c r="AM69" i="1601"/>
  <c r="AS69" i="1601"/>
  <c r="AY69" i="1601"/>
  <c r="BE69" i="1601"/>
  <c r="BK69" i="1601"/>
  <c r="BQ69" i="1601"/>
  <c r="BW69" i="1601"/>
  <c r="CC69" i="1601"/>
  <c r="CI69" i="1601"/>
  <c r="CO69" i="1601"/>
  <c r="CU69" i="1601"/>
  <c r="DA69" i="1601"/>
  <c r="K70" i="1601"/>
  <c r="Q70" i="1601"/>
  <c r="W70" i="1601"/>
  <c r="AC70" i="1601"/>
  <c r="AI70" i="1601"/>
  <c r="AO70" i="1601"/>
  <c r="AU70" i="1601"/>
  <c r="BA70" i="1601"/>
  <c r="BG70" i="1601"/>
  <c r="BM70" i="1601"/>
  <c r="BS70" i="1601"/>
  <c r="BY70" i="1601"/>
  <c r="CE70" i="1601"/>
  <c r="CK70" i="1601"/>
  <c r="CQ70" i="1601"/>
  <c r="CW70" i="1601"/>
  <c r="G71" i="1601"/>
  <c r="M71" i="1601"/>
  <c r="S71" i="1601"/>
  <c r="Y71" i="1601"/>
  <c r="AE71" i="1601"/>
  <c r="AK71" i="1601"/>
  <c r="AQ71" i="1601"/>
  <c r="AW71" i="1601"/>
  <c r="BC71" i="1601"/>
  <c r="BI71" i="1601"/>
  <c r="BO71" i="1601"/>
  <c r="BU71" i="1601"/>
  <c r="CA71" i="1601"/>
  <c r="CG71" i="1601"/>
  <c r="CM71" i="1601"/>
  <c r="CS71" i="1601"/>
  <c r="CY71" i="1601"/>
  <c r="I72" i="1601"/>
  <c r="O72" i="1601"/>
  <c r="U72" i="1601"/>
  <c r="AA72" i="1601"/>
  <c r="AG72" i="1601"/>
  <c r="AM72" i="1601"/>
  <c r="AS72" i="1601"/>
  <c r="AY72" i="1601"/>
  <c r="BE72" i="1601"/>
  <c r="BK72" i="1601"/>
  <c r="BQ72" i="1601"/>
  <c r="BW72" i="1601"/>
  <c r="CC72" i="1601"/>
  <c r="CI72" i="1601"/>
  <c r="CO72" i="1601"/>
  <c r="CU72" i="1601"/>
  <c r="DA72" i="1601"/>
  <c r="K73" i="1601"/>
  <c r="Q73" i="1601"/>
  <c r="W73" i="1601"/>
  <c r="AC73" i="1601"/>
  <c r="AI73" i="1601"/>
  <c r="AO73" i="1601"/>
  <c r="AU73" i="1601"/>
  <c r="BA73" i="1601"/>
  <c r="BG73" i="1601"/>
  <c r="BM73" i="1601"/>
  <c r="BS73" i="1601"/>
  <c r="BY73" i="1601"/>
  <c r="CE73" i="1601"/>
  <c r="CK73" i="1601"/>
  <c r="CQ73" i="1601"/>
  <c r="CW73" i="1601"/>
  <c r="G74" i="1601"/>
  <c r="M74" i="1601"/>
  <c r="S74" i="1601"/>
  <c r="Y74" i="1601"/>
  <c r="AE74" i="1601"/>
  <c r="AK74" i="1601"/>
  <c r="AQ74" i="1601"/>
  <c r="AW74" i="1601"/>
  <c r="BC74" i="1601"/>
  <c r="BI74" i="1601"/>
  <c r="BO74" i="1601"/>
  <c r="BU74" i="1601"/>
  <c r="CA74" i="1601"/>
  <c r="CG74" i="1601"/>
  <c r="CM74" i="1601"/>
  <c r="CS74" i="1601"/>
  <c r="CY74" i="1601"/>
  <c r="I75" i="1601"/>
  <c r="O75" i="1601"/>
  <c r="U75" i="1601"/>
  <c r="AA75" i="1601"/>
  <c r="AG75" i="1601"/>
  <c r="AM75" i="1601"/>
  <c r="AS75" i="1601"/>
  <c r="AY75" i="1601"/>
  <c r="BE75" i="1601"/>
  <c r="BK75" i="1601"/>
  <c r="BQ75" i="1601"/>
  <c r="BW75" i="1601"/>
  <c r="CC75" i="1601"/>
  <c r="CI75" i="1601"/>
  <c r="CO75" i="1601"/>
  <c r="CU75" i="1601"/>
  <c r="DA75" i="1601"/>
  <c r="K76" i="1601"/>
  <c r="Q76" i="1601"/>
  <c r="W76" i="1601"/>
  <c r="AC76" i="1601"/>
  <c r="AI76" i="1601"/>
  <c r="AO76" i="1601"/>
  <c r="AU76" i="1601"/>
  <c r="BA76" i="1601"/>
  <c r="BG76" i="1601"/>
  <c r="CQ40" i="1601"/>
  <c r="K43" i="1601"/>
  <c r="AA45" i="1601"/>
  <c r="AQ47" i="1601"/>
  <c r="AF49" i="1601"/>
  <c r="BP49" i="1601"/>
  <c r="CZ49" i="1601"/>
  <c r="AN50" i="1601"/>
  <c r="BX50" i="1601"/>
  <c r="L51" i="1601"/>
  <c r="AV51" i="1601"/>
  <c r="CF51" i="1601"/>
  <c r="T52" i="1601"/>
  <c r="BD52" i="1601"/>
  <c r="CN52" i="1601"/>
  <c r="AB53" i="1601"/>
  <c r="BL53" i="1601"/>
  <c r="CV53" i="1601"/>
  <c r="AJ54" i="1601"/>
  <c r="BT54" i="1601"/>
  <c r="H55" i="1601"/>
  <c r="AR55" i="1601"/>
  <c r="CB55" i="1601"/>
  <c r="P56" i="1601"/>
  <c r="AZ56" i="1601"/>
  <c r="CJ56" i="1601"/>
  <c r="X57" i="1601"/>
  <c r="BH57" i="1601"/>
  <c r="CF57" i="1601"/>
  <c r="CM57" i="1601"/>
  <c r="CT57" i="1601"/>
  <c r="DB57" i="1601"/>
  <c r="L58" i="1601"/>
  <c r="R58" i="1601"/>
  <c r="X58" i="1601"/>
  <c r="AD58" i="1601"/>
  <c r="AJ58" i="1601"/>
  <c r="AP58" i="1601"/>
  <c r="AV58" i="1601"/>
  <c r="BB58" i="1601"/>
  <c r="BH58" i="1601"/>
  <c r="BN58" i="1601"/>
  <c r="BT58" i="1601"/>
  <c r="BZ58" i="1601"/>
  <c r="CF58" i="1601"/>
  <c r="CL58" i="1601"/>
  <c r="CR58" i="1601"/>
  <c r="CX58" i="1601"/>
  <c r="H59" i="1601"/>
  <c r="N59" i="1601"/>
  <c r="T59" i="1601"/>
  <c r="Z59" i="1601"/>
  <c r="AF59" i="1601"/>
  <c r="AL59" i="1601"/>
  <c r="AR59" i="1601"/>
  <c r="AX59" i="1601"/>
  <c r="BD59" i="1601"/>
  <c r="BJ59" i="1601"/>
  <c r="BP59" i="1601"/>
  <c r="BV59" i="1601"/>
  <c r="CB59" i="1601"/>
  <c r="CH59" i="1601"/>
  <c r="CN59" i="1601"/>
  <c r="CT59" i="1601"/>
  <c r="CZ59" i="1601"/>
  <c r="J60" i="1601"/>
  <c r="P60" i="1601"/>
  <c r="V60" i="1601"/>
  <c r="AB60" i="1601"/>
  <c r="AH60" i="1601"/>
  <c r="AN60" i="1601"/>
  <c r="AT60" i="1601"/>
  <c r="AZ60" i="1601"/>
  <c r="BF60" i="1601"/>
  <c r="BL60" i="1601"/>
  <c r="BR60" i="1601"/>
  <c r="BX60" i="1601"/>
  <c r="CD60" i="1601"/>
  <c r="CJ60" i="1601"/>
  <c r="CP60" i="1601"/>
  <c r="CV60" i="1601"/>
  <c r="DB60" i="1601"/>
  <c r="L61" i="1601"/>
  <c r="R61" i="1601"/>
  <c r="X61" i="1601"/>
  <c r="AD61" i="1601"/>
  <c r="AJ61" i="1601"/>
  <c r="AP61" i="1601"/>
  <c r="AV61" i="1601"/>
  <c r="BB61" i="1601"/>
  <c r="BH61" i="1601"/>
  <c r="BN61" i="1601"/>
  <c r="BT61" i="1601"/>
  <c r="BZ61" i="1601"/>
  <c r="CF61" i="1601"/>
  <c r="CL61" i="1601"/>
  <c r="CR61" i="1601"/>
  <c r="CX61" i="1601"/>
  <c r="H62" i="1601"/>
  <c r="N62" i="1601"/>
  <c r="T62" i="1601"/>
  <c r="Z62" i="1601"/>
  <c r="AF62" i="1601"/>
  <c r="AL62" i="1601"/>
  <c r="AR62" i="1601"/>
  <c r="AX62" i="1601"/>
  <c r="BD62" i="1601"/>
  <c r="BJ62" i="1601"/>
  <c r="BP62" i="1601"/>
  <c r="BV62" i="1601"/>
  <c r="CB62" i="1601"/>
  <c r="CH62" i="1601"/>
  <c r="CN62" i="1601"/>
  <c r="CT62" i="1601"/>
  <c r="CZ62" i="1601"/>
  <c r="J63" i="1601"/>
  <c r="P63" i="1601"/>
  <c r="V63" i="1601"/>
  <c r="AB63" i="1601"/>
  <c r="AH63" i="1601"/>
  <c r="AN63" i="1601"/>
  <c r="AT63" i="1601"/>
  <c r="AZ63" i="1601"/>
  <c r="BF63" i="1601"/>
  <c r="BL63" i="1601"/>
  <c r="BR63" i="1601"/>
  <c r="BX63" i="1601"/>
  <c r="CD63" i="1601"/>
  <c r="CJ63" i="1601"/>
  <c r="CP63" i="1601"/>
  <c r="CV63" i="1601"/>
  <c r="DB63" i="1601"/>
  <c r="L64" i="1601"/>
  <c r="R64" i="1601"/>
  <c r="X64" i="1601"/>
  <c r="AD64" i="1601"/>
  <c r="AJ64" i="1601"/>
  <c r="AP64" i="1601"/>
  <c r="AV64" i="1601"/>
  <c r="BB64" i="1601"/>
  <c r="BH64" i="1601"/>
  <c r="BN64" i="1601"/>
  <c r="BT64" i="1601"/>
  <c r="BZ64" i="1601"/>
  <c r="CF64" i="1601"/>
  <c r="CL64" i="1601"/>
  <c r="CR64" i="1601"/>
  <c r="CX64" i="1601"/>
  <c r="H65" i="1601"/>
  <c r="N65" i="1601"/>
  <c r="T65" i="1601"/>
  <c r="Z65" i="1601"/>
  <c r="AF65" i="1601"/>
  <c r="AL65" i="1601"/>
  <c r="AR65" i="1601"/>
  <c r="AX65" i="1601"/>
  <c r="BD65" i="1601"/>
  <c r="BJ65" i="1601"/>
  <c r="BP65" i="1601"/>
  <c r="BV65" i="1601"/>
  <c r="CB65" i="1601"/>
  <c r="CH65" i="1601"/>
  <c r="CN65" i="1601"/>
  <c r="CT65" i="1601"/>
  <c r="CZ65" i="1601"/>
  <c r="J66" i="1601"/>
  <c r="P66" i="1601"/>
  <c r="V66" i="1601"/>
  <c r="AB66" i="1601"/>
  <c r="AH66" i="1601"/>
  <c r="AN66" i="1601"/>
  <c r="AT66" i="1601"/>
  <c r="AZ66" i="1601"/>
  <c r="BF66" i="1601"/>
  <c r="BL66" i="1601"/>
  <c r="BR66" i="1601"/>
  <c r="BX66" i="1601"/>
  <c r="CD66" i="1601"/>
  <c r="CJ66" i="1601"/>
  <c r="CP66" i="1601"/>
  <c r="CV66" i="1601"/>
  <c r="DB66" i="1601"/>
  <c r="L67" i="1601"/>
  <c r="R67" i="1601"/>
  <c r="X67" i="1601"/>
  <c r="AD67" i="1601"/>
  <c r="AJ67" i="1601"/>
  <c r="AP67" i="1601"/>
  <c r="AV67" i="1601"/>
  <c r="BB67" i="1601"/>
  <c r="BH67" i="1601"/>
  <c r="BN67" i="1601"/>
  <c r="BT67" i="1601"/>
  <c r="BZ67" i="1601"/>
  <c r="CF67" i="1601"/>
  <c r="CL67" i="1601"/>
  <c r="CR67" i="1601"/>
  <c r="CX67" i="1601"/>
  <c r="H68" i="1601"/>
  <c r="N68" i="1601"/>
  <c r="T68" i="1601"/>
  <c r="Z68" i="1601"/>
  <c r="AF68" i="1601"/>
  <c r="AL68" i="1601"/>
  <c r="AR68" i="1601"/>
  <c r="AX68" i="1601"/>
  <c r="BD68" i="1601"/>
  <c r="BJ68" i="1601"/>
  <c r="BP68" i="1601"/>
  <c r="BV68" i="1601"/>
  <c r="CB68" i="1601"/>
  <c r="CH68" i="1601"/>
  <c r="CN68" i="1601"/>
  <c r="CT68" i="1601"/>
  <c r="CZ68" i="1601"/>
  <c r="J69" i="1601"/>
  <c r="P69" i="1601"/>
  <c r="V69" i="1601"/>
  <c r="AB69" i="1601"/>
  <c r="AH69" i="1601"/>
  <c r="AN69" i="1601"/>
  <c r="AT69" i="1601"/>
  <c r="AZ69" i="1601"/>
  <c r="BF69" i="1601"/>
  <c r="BL69" i="1601"/>
  <c r="BR69" i="1601"/>
  <c r="BX69" i="1601"/>
  <c r="CD69" i="1601"/>
  <c r="CJ69" i="1601"/>
  <c r="CP69" i="1601"/>
  <c r="CV69" i="1601"/>
  <c r="DB69" i="1601"/>
  <c r="L70" i="1601"/>
  <c r="R70" i="1601"/>
  <c r="X70" i="1601"/>
  <c r="AD70" i="1601"/>
  <c r="AJ70" i="1601"/>
  <c r="AP70" i="1601"/>
  <c r="AV70" i="1601"/>
  <c r="BB70" i="1601"/>
  <c r="BH70" i="1601"/>
  <c r="BN70" i="1601"/>
  <c r="BT70" i="1601"/>
  <c r="BZ70" i="1601"/>
  <c r="CF70" i="1601"/>
  <c r="CL70" i="1601"/>
  <c r="CR70" i="1601"/>
  <c r="CX70" i="1601"/>
  <c r="H71" i="1601"/>
  <c r="N71" i="1601"/>
  <c r="T71" i="1601"/>
  <c r="Z71" i="1601"/>
  <c r="AF71" i="1601"/>
  <c r="AL71" i="1601"/>
  <c r="AR71" i="1601"/>
  <c r="AX71" i="1601"/>
  <c r="BD71" i="1601"/>
  <c r="BJ71" i="1601"/>
  <c r="BP71" i="1601"/>
  <c r="BV71" i="1601"/>
  <c r="CB71" i="1601"/>
  <c r="CH71" i="1601"/>
  <c r="CN71" i="1601"/>
  <c r="CT71" i="1601"/>
  <c r="CZ71" i="1601"/>
  <c r="J72" i="1601"/>
  <c r="P72" i="1601"/>
  <c r="V72" i="1601"/>
  <c r="AB72" i="1601"/>
  <c r="AH72" i="1601"/>
  <c r="AN72" i="1601"/>
  <c r="AT72" i="1601"/>
  <c r="AZ72" i="1601"/>
  <c r="BF72" i="1601"/>
  <c r="BL72" i="1601"/>
  <c r="BR72" i="1601"/>
  <c r="BX72" i="1601"/>
  <c r="CD72" i="1601"/>
  <c r="CJ72" i="1601"/>
  <c r="CP72" i="1601"/>
  <c r="CV72" i="1601"/>
  <c r="DB72" i="1601"/>
  <c r="L73" i="1601"/>
  <c r="R73" i="1601"/>
  <c r="X73" i="1601"/>
  <c r="AD73" i="1601"/>
  <c r="AJ73" i="1601"/>
  <c r="AP73" i="1601"/>
  <c r="AV73" i="1601"/>
  <c r="BB73" i="1601"/>
  <c r="BH73" i="1601"/>
  <c r="BN73" i="1601"/>
  <c r="BT73" i="1601"/>
  <c r="BZ73" i="1601"/>
  <c r="CF73" i="1601"/>
  <c r="CL73" i="1601"/>
  <c r="CR73" i="1601"/>
  <c r="CX73" i="1601"/>
  <c r="H74" i="1601"/>
  <c r="N74" i="1601"/>
  <c r="T74" i="1601"/>
  <c r="Z74" i="1601"/>
  <c r="AF74" i="1601"/>
  <c r="AL74" i="1601"/>
  <c r="AR74" i="1601"/>
  <c r="AX74" i="1601"/>
  <c r="BD74" i="1601"/>
  <c r="BJ74" i="1601"/>
  <c r="BP74" i="1601"/>
  <c r="BV74" i="1601"/>
  <c r="CB74" i="1601"/>
  <c r="CH74" i="1601"/>
  <c r="CN74" i="1601"/>
  <c r="CT74" i="1601"/>
  <c r="CZ74" i="1601"/>
  <c r="J75" i="1601"/>
  <c r="P75" i="1601"/>
  <c r="V75" i="1601"/>
  <c r="AB75" i="1601"/>
  <c r="AH75" i="1601"/>
  <c r="AN75" i="1601"/>
  <c r="AT75" i="1601"/>
  <c r="AZ75" i="1601"/>
  <c r="BF75" i="1601"/>
  <c r="BL75" i="1601"/>
  <c r="BR75" i="1601"/>
  <c r="CQ4" i="1601"/>
  <c r="BG4" i="1601"/>
  <c r="AI4" i="1601"/>
  <c r="CT83" i="1601"/>
  <c r="BP83" i="1601"/>
  <c r="AR83" i="1601"/>
  <c r="H83" i="1601"/>
  <c r="BZ82" i="1601"/>
  <c r="AV82" i="1601"/>
  <c r="R82" i="1601"/>
  <c r="CJ81" i="1601"/>
  <c r="BL81" i="1601"/>
  <c r="AH81" i="1601"/>
  <c r="CZ80" i="1601"/>
  <c r="BP80" i="1601"/>
  <c r="AL80" i="1601"/>
  <c r="H80" i="1601"/>
  <c r="BZ79" i="1601"/>
  <c r="AV79" i="1601"/>
  <c r="DB78" i="1601"/>
  <c r="BX78" i="1601"/>
  <c r="AT78" i="1601"/>
  <c r="V78" i="1601"/>
  <c r="CN77" i="1601"/>
  <c r="BD77" i="1601"/>
  <c r="Z77" i="1601"/>
  <c r="CX76" i="1601"/>
  <c r="BN76" i="1601"/>
  <c r="AE76" i="1601"/>
  <c r="CM75" i="1601"/>
  <c r="AI75" i="1601"/>
  <c r="AA74" i="1601"/>
  <c r="AK73" i="1601"/>
  <c r="AU72" i="1601"/>
  <c r="BE71" i="1601"/>
  <c r="CG70" i="1601"/>
  <c r="CQ69" i="1601"/>
  <c r="DA68" i="1601"/>
  <c r="O68" i="1601"/>
  <c r="Y67" i="1601"/>
  <c r="AI66" i="1601"/>
  <c r="AA65" i="1601"/>
  <c r="BC64" i="1601"/>
  <c r="AU63" i="1601"/>
  <c r="BE62" i="1601"/>
  <c r="CG61" i="1601"/>
  <c r="M61" i="1601"/>
  <c r="BG60" i="1601"/>
  <c r="BQ59" i="1601"/>
  <c r="O59" i="1601"/>
  <c r="CA58" i="1601"/>
  <c r="Y58" i="1601"/>
  <c r="CG57" i="1601"/>
  <c r="CH55" i="1601"/>
  <c r="CL51" i="1601"/>
  <c r="DA4" i="1601"/>
  <c r="CU4" i="1601"/>
  <c r="CO4" i="1601"/>
  <c r="CI4" i="1601"/>
  <c r="CC4" i="1601"/>
  <c r="BW4" i="1601"/>
  <c r="BQ4" i="1601"/>
  <c r="BK4" i="1601"/>
  <c r="BE4" i="1601"/>
  <c r="AY4" i="1601"/>
  <c r="AS4" i="1601"/>
  <c r="AM4" i="1601"/>
  <c r="AG4" i="1601"/>
  <c r="AA4" i="1601"/>
  <c r="U4" i="1601"/>
  <c r="O4" i="1601"/>
  <c r="I4" i="1601"/>
  <c r="CX83" i="1601"/>
  <c r="CR83" i="1601"/>
  <c r="CL83" i="1601"/>
  <c r="CF83" i="1601"/>
  <c r="BZ83" i="1601"/>
  <c r="BT83" i="1601"/>
  <c r="BN83" i="1601"/>
  <c r="BH83" i="1601"/>
  <c r="BB83" i="1601"/>
  <c r="AV83" i="1601"/>
  <c r="AP83" i="1601"/>
  <c r="AJ83" i="1601"/>
  <c r="AD83" i="1601"/>
  <c r="X83" i="1601"/>
  <c r="R83" i="1601"/>
  <c r="L83" i="1601"/>
  <c r="DB82" i="1601"/>
  <c r="CV82" i="1601"/>
  <c r="CP82" i="1601"/>
  <c r="CJ82" i="1601"/>
  <c r="CD82" i="1601"/>
  <c r="BX82" i="1601"/>
  <c r="BR82" i="1601"/>
  <c r="BL82" i="1601"/>
  <c r="BF82" i="1601"/>
  <c r="AZ82" i="1601"/>
  <c r="AT82" i="1601"/>
  <c r="AN82" i="1601"/>
  <c r="AH82" i="1601"/>
  <c r="AB82" i="1601"/>
  <c r="V82" i="1601"/>
  <c r="P82" i="1601"/>
  <c r="J82" i="1601"/>
  <c r="CZ81" i="1601"/>
  <c r="CT81" i="1601"/>
  <c r="CN81" i="1601"/>
  <c r="CH81" i="1601"/>
  <c r="CB81" i="1601"/>
  <c r="BV81" i="1601"/>
  <c r="BP81" i="1601"/>
  <c r="BJ81" i="1601"/>
  <c r="BD81" i="1601"/>
  <c r="AX81" i="1601"/>
  <c r="AR81" i="1601"/>
  <c r="AL81" i="1601"/>
  <c r="AF81" i="1601"/>
  <c r="Z81" i="1601"/>
  <c r="T81" i="1601"/>
  <c r="N81" i="1601"/>
  <c r="H81" i="1601"/>
  <c r="CX80" i="1601"/>
  <c r="CR80" i="1601"/>
  <c r="CL80" i="1601"/>
  <c r="CF80" i="1601"/>
  <c r="BZ80" i="1601"/>
  <c r="BT80" i="1601"/>
  <c r="BN80" i="1601"/>
  <c r="BH80" i="1601"/>
  <c r="BB80" i="1601"/>
  <c r="AV80" i="1601"/>
  <c r="AP80" i="1601"/>
  <c r="AJ80" i="1601"/>
  <c r="AD80" i="1601"/>
  <c r="X80" i="1601"/>
  <c r="R80" i="1601"/>
  <c r="L80" i="1601"/>
  <c r="DB79" i="1601"/>
  <c r="CV79" i="1601"/>
  <c r="CP79" i="1601"/>
  <c r="CJ79" i="1601"/>
  <c r="CD79" i="1601"/>
  <c r="BX79" i="1601"/>
  <c r="BR79" i="1601"/>
  <c r="BL79" i="1601"/>
  <c r="BF79" i="1601"/>
  <c r="AZ79" i="1601"/>
  <c r="AT79" i="1601"/>
  <c r="AN79" i="1601"/>
  <c r="AH79" i="1601"/>
  <c r="AB79" i="1601"/>
  <c r="V79" i="1601"/>
  <c r="P79" i="1601"/>
  <c r="J79" i="1601"/>
  <c r="CZ78" i="1601"/>
  <c r="CT78" i="1601"/>
  <c r="CN78" i="1601"/>
  <c r="CH78" i="1601"/>
  <c r="CB78" i="1601"/>
  <c r="BV78" i="1601"/>
  <c r="BP78" i="1601"/>
  <c r="BJ78" i="1601"/>
  <c r="BD78" i="1601"/>
  <c r="AX78" i="1601"/>
  <c r="AR78" i="1601"/>
  <c r="AL78" i="1601"/>
  <c r="AF78" i="1601"/>
  <c r="Z78" i="1601"/>
  <c r="T78" i="1601"/>
  <c r="N78" i="1601"/>
  <c r="H78" i="1601"/>
  <c r="CX77" i="1601"/>
  <c r="CR77" i="1601"/>
  <c r="CL77" i="1601"/>
  <c r="CF77" i="1601"/>
  <c r="BZ77" i="1601"/>
  <c r="BT77" i="1601"/>
  <c r="BN77" i="1601"/>
  <c r="BH77" i="1601"/>
  <c r="BB77" i="1601"/>
  <c r="AV77" i="1601"/>
  <c r="AP77" i="1601"/>
  <c r="AJ77" i="1601"/>
  <c r="AD77" i="1601"/>
  <c r="X77" i="1601"/>
  <c r="R77" i="1601"/>
  <c r="L77" i="1601"/>
  <c r="DB76" i="1601"/>
  <c r="CV76" i="1601"/>
  <c r="CP76" i="1601"/>
  <c r="CJ76" i="1601"/>
  <c r="CD76" i="1601"/>
  <c r="BX76" i="1601"/>
  <c r="BR76" i="1601"/>
  <c r="BL76" i="1601"/>
  <c r="BE76" i="1601"/>
  <c r="AX76" i="1601"/>
  <c r="AQ76" i="1601"/>
  <c r="AJ76" i="1601"/>
  <c r="AB76" i="1601"/>
  <c r="U76" i="1601"/>
  <c r="N76" i="1601"/>
  <c r="DB75" i="1601"/>
  <c r="CS75" i="1601"/>
  <c r="CJ75" i="1601"/>
  <c r="CA75" i="1601"/>
  <c r="BM75" i="1601"/>
  <c r="AU75" i="1601"/>
  <c r="AC75" i="1601"/>
  <c r="K75" i="1601"/>
  <c r="CO74" i="1601"/>
  <c r="BW74" i="1601"/>
  <c r="BE74" i="1601"/>
  <c r="AM74" i="1601"/>
  <c r="U74" i="1601"/>
  <c r="CY73" i="1601"/>
  <c r="CG73" i="1601"/>
  <c r="BO73" i="1601"/>
  <c r="AW73" i="1601"/>
  <c r="AE73" i="1601"/>
  <c r="M73" i="1601"/>
  <c r="CQ72" i="1601"/>
  <c r="BY72" i="1601"/>
  <c r="BG72" i="1601"/>
  <c r="AO72" i="1601"/>
  <c r="W72" i="1601"/>
  <c r="DA71" i="1601"/>
  <c r="CI71" i="1601"/>
  <c r="BQ71" i="1601"/>
  <c r="AY71" i="1601"/>
  <c r="AG71" i="1601"/>
  <c r="O71" i="1601"/>
  <c r="CS70" i="1601"/>
  <c r="CA70" i="1601"/>
  <c r="BI70" i="1601"/>
  <c r="AQ70" i="1601"/>
  <c r="Y70" i="1601"/>
  <c r="G70" i="1601"/>
  <c r="CK69" i="1601"/>
  <c r="BS69" i="1601"/>
  <c r="BA69" i="1601"/>
  <c r="AI69" i="1601"/>
  <c r="Q69" i="1601"/>
  <c r="CU68" i="1601"/>
  <c r="CC68" i="1601"/>
  <c r="BK68" i="1601"/>
  <c r="AS68" i="1601"/>
  <c r="AA68" i="1601"/>
  <c r="I68" i="1601"/>
  <c r="CM67" i="1601"/>
  <c r="BU67" i="1601"/>
  <c r="BC67" i="1601"/>
  <c r="AK67" i="1601"/>
  <c r="S67" i="1601"/>
  <c r="CW66" i="1601"/>
  <c r="CE66" i="1601"/>
  <c r="BM66" i="1601"/>
  <c r="AU66" i="1601"/>
  <c r="AC66" i="1601"/>
  <c r="K66" i="1601"/>
  <c r="CO65" i="1601"/>
  <c r="BW65" i="1601"/>
  <c r="BE65" i="1601"/>
  <c r="AM65" i="1601"/>
  <c r="U65" i="1601"/>
  <c r="CY64" i="1601"/>
  <c r="CG64" i="1601"/>
  <c r="BO64" i="1601"/>
  <c r="AW64" i="1601"/>
  <c r="AE64" i="1601"/>
  <c r="M64" i="1601"/>
  <c r="CQ63" i="1601"/>
  <c r="BY63" i="1601"/>
  <c r="BG63" i="1601"/>
  <c r="AO63" i="1601"/>
  <c r="W63" i="1601"/>
  <c r="DA62" i="1601"/>
  <c r="CI62" i="1601"/>
  <c r="BQ62" i="1601"/>
  <c r="AY62" i="1601"/>
  <c r="AG62" i="1601"/>
  <c r="O62" i="1601"/>
  <c r="CS61" i="1601"/>
  <c r="CA61" i="1601"/>
  <c r="BI61" i="1601"/>
  <c r="AQ61" i="1601"/>
  <c r="Y61" i="1601"/>
  <c r="G61" i="1601"/>
  <c r="CK60" i="1601"/>
  <c r="BS60" i="1601"/>
  <c r="BA60" i="1601"/>
  <c r="AI60" i="1601"/>
  <c r="Q60" i="1601"/>
  <c r="CU59" i="1601"/>
  <c r="CC59" i="1601"/>
  <c r="BK59" i="1601"/>
  <c r="AS59" i="1601"/>
  <c r="AA59" i="1601"/>
  <c r="I59" i="1601"/>
  <c r="CM58" i="1601"/>
  <c r="BU58" i="1601"/>
  <c r="BC58" i="1601"/>
  <c r="AK58" i="1601"/>
  <c r="S58" i="1601"/>
  <c r="CV57" i="1601"/>
  <c r="BN57" i="1601"/>
  <c r="BF56" i="1601"/>
  <c r="AX55" i="1601"/>
  <c r="AP54" i="1601"/>
  <c r="AH53" i="1601"/>
  <c r="R51" i="1601"/>
  <c r="CA47" i="1601"/>
  <c r="CE4" i="1601"/>
  <c r="BA4" i="1601"/>
  <c r="W4" i="1601"/>
  <c r="CN83" i="1601"/>
  <c r="BJ83" i="1601"/>
  <c r="AF83" i="1601"/>
  <c r="CX82" i="1601"/>
  <c r="BT82" i="1601"/>
  <c r="AP82" i="1601"/>
  <c r="L82" i="1601"/>
  <c r="CD81" i="1601"/>
  <c r="AZ81" i="1601"/>
  <c r="V81" i="1601"/>
  <c r="CN80" i="1601"/>
  <c r="BV80" i="1601"/>
  <c r="AR80" i="1601"/>
  <c r="N80" i="1601"/>
  <c r="CF79" i="1601"/>
  <c r="BH79" i="1601"/>
  <c r="AJ79" i="1601"/>
  <c r="R79" i="1601"/>
  <c r="CJ78" i="1601"/>
  <c r="BF78" i="1601"/>
  <c r="AB78" i="1601"/>
  <c r="CT77" i="1601"/>
  <c r="BP77" i="1601"/>
  <c r="AL77" i="1601"/>
  <c r="H77" i="1601"/>
  <c r="BZ76" i="1601"/>
  <c r="AS76" i="1601"/>
  <c r="I76" i="1601"/>
  <c r="BA75" i="1601"/>
  <c r="BK74" i="1601"/>
  <c r="BU73" i="1601"/>
  <c r="CE72" i="1601"/>
  <c r="CO71" i="1601"/>
  <c r="CY70" i="1601"/>
  <c r="M70" i="1601"/>
  <c r="W69" i="1601"/>
  <c r="AG68" i="1601"/>
  <c r="AQ67" i="1601"/>
  <c r="BA66" i="1601"/>
  <c r="BK65" i="1601"/>
  <c r="BU64" i="1601"/>
  <c r="CE63" i="1601"/>
  <c r="CO62" i="1601"/>
  <c r="AM62" i="1601"/>
  <c r="AW61" i="1601"/>
  <c r="CQ60" i="1601"/>
  <c r="DA59" i="1601"/>
  <c r="AY59" i="1601"/>
  <c r="CS58" i="1601"/>
  <c r="AQ58" i="1601"/>
  <c r="BZ54" i="1601"/>
  <c r="CZ4" i="1601"/>
  <c r="CT4" i="1601"/>
  <c r="CN4" i="1601"/>
  <c r="CH4" i="1601"/>
  <c r="CB4" i="1601"/>
  <c r="BV4" i="1601"/>
  <c r="BP4" i="1601"/>
  <c r="BJ4" i="1601"/>
  <c r="BD4" i="1601"/>
  <c r="AX4" i="1601"/>
  <c r="AR4" i="1601"/>
  <c r="AL4" i="1601"/>
  <c r="AF4" i="1601"/>
  <c r="Z4" i="1601"/>
  <c r="T4" i="1601"/>
  <c r="N4" i="1601"/>
  <c r="H4" i="1601"/>
  <c r="CW83" i="1601"/>
  <c r="CQ83" i="1601"/>
  <c r="CK83" i="1601"/>
  <c r="CE83" i="1601"/>
  <c r="BY83" i="1601"/>
  <c r="BS83" i="1601"/>
  <c r="BM83" i="1601"/>
  <c r="BG83" i="1601"/>
  <c r="BA83" i="1601"/>
  <c r="AU83" i="1601"/>
  <c r="AO83" i="1601"/>
  <c r="AI83" i="1601"/>
  <c r="AC83" i="1601"/>
  <c r="W83" i="1601"/>
  <c r="Q83" i="1601"/>
  <c r="K83" i="1601"/>
  <c r="DA82" i="1601"/>
  <c r="CU82" i="1601"/>
  <c r="CO82" i="1601"/>
  <c r="CI82" i="1601"/>
  <c r="CC82" i="1601"/>
  <c r="BW82" i="1601"/>
  <c r="BQ82" i="1601"/>
  <c r="BK82" i="1601"/>
  <c r="BE82" i="1601"/>
  <c r="AY82" i="1601"/>
  <c r="AS82" i="1601"/>
  <c r="AM82" i="1601"/>
  <c r="AG82" i="1601"/>
  <c r="AA82" i="1601"/>
  <c r="U82" i="1601"/>
  <c r="O82" i="1601"/>
  <c r="I82" i="1601"/>
  <c r="CY81" i="1601"/>
  <c r="CS81" i="1601"/>
  <c r="CM81" i="1601"/>
  <c r="CG81" i="1601"/>
  <c r="CA81" i="1601"/>
  <c r="BU81" i="1601"/>
  <c r="BO81" i="1601"/>
  <c r="BI81" i="1601"/>
  <c r="BC81" i="1601"/>
  <c r="AW81" i="1601"/>
  <c r="AQ81" i="1601"/>
  <c r="AK81" i="1601"/>
  <c r="AE81" i="1601"/>
  <c r="Y81" i="1601"/>
  <c r="S81" i="1601"/>
  <c r="M81" i="1601"/>
  <c r="G81" i="1601"/>
  <c r="CW80" i="1601"/>
  <c r="CQ80" i="1601"/>
  <c r="CK80" i="1601"/>
  <c r="CE80" i="1601"/>
  <c r="BY80" i="1601"/>
  <c r="BS80" i="1601"/>
  <c r="BM80" i="1601"/>
  <c r="BG80" i="1601"/>
  <c r="BA80" i="1601"/>
  <c r="AU80" i="1601"/>
  <c r="AO80" i="1601"/>
  <c r="AI80" i="1601"/>
  <c r="AC80" i="1601"/>
  <c r="W80" i="1601"/>
  <c r="Q80" i="1601"/>
  <c r="K80" i="1601"/>
  <c r="DA79" i="1601"/>
  <c r="CU79" i="1601"/>
  <c r="CO79" i="1601"/>
  <c r="CI79" i="1601"/>
  <c r="CC79" i="1601"/>
  <c r="BW79" i="1601"/>
  <c r="BQ79" i="1601"/>
  <c r="BK79" i="1601"/>
  <c r="BE79" i="1601"/>
  <c r="AY79" i="1601"/>
  <c r="AS79" i="1601"/>
  <c r="AM79" i="1601"/>
  <c r="AG79" i="1601"/>
  <c r="AA79" i="1601"/>
  <c r="U79" i="1601"/>
  <c r="O79" i="1601"/>
  <c r="I79" i="1601"/>
  <c r="CY78" i="1601"/>
  <c r="CS78" i="1601"/>
  <c r="CM78" i="1601"/>
  <c r="CG78" i="1601"/>
  <c r="CA78" i="1601"/>
  <c r="BU78" i="1601"/>
  <c r="BO78" i="1601"/>
  <c r="BI78" i="1601"/>
  <c r="BC78" i="1601"/>
  <c r="AW78" i="1601"/>
  <c r="AQ78" i="1601"/>
  <c r="AK78" i="1601"/>
  <c r="AE78" i="1601"/>
  <c r="Y78" i="1601"/>
  <c r="S78" i="1601"/>
  <c r="M78" i="1601"/>
  <c r="G78" i="1601"/>
  <c r="CW77" i="1601"/>
  <c r="CQ77" i="1601"/>
  <c r="CK77" i="1601"/>
  <c r="CE77" i="1601"/>
  <c r="BY77" i="1601"/>
  <c r="BS77" i="1601"/>
  <c r="BM77" i="1601"/>
  <c r="BG77" i="1601"/>
  <c r="BA77" i="1601"/>
  <c r="AU77" i="1601"/>
  <c r="AO77" i="1601"/>
  <c r="AI77" i="1601"/>
  <c r="AC77" i="1601"/>
  <c r="W77" i="1601"/>
  <c r="Q77" i="1601"/>
  <c r="K77" i="1601"/>
  <c r="DA76" i="1601"/>
  <c r="CU76" i="1601"/>
  <c r="CO76" i="1601"/>
  <c r="CI76" i="1601"/>
  <c r="CC76" i="1601"/>
  <c r="BW76" i="1601"/>
  <c r="BQ76" i="1601"/>
  <c r="BK76" i="1601"/>
  <c r="BD76" i="1601"/>
  <c r="AW76" i="1601"/>
  <c r="AP76" i="1601"/>
  <c r="AH76" i="1601"/>
  <c r="AA76" i="1601"/>
  <c r="T76" i="1601"/>
  <c r="M76" i="1601"/>
  <c r="CZ75" i="1601"/>
  <c r="CQ75" i="1601"/>
  <c r="CH75" i="1601"/>
  <c r="BY75" i="1601"/>
  <c r="BJ75" i="1601"/>
  <c r="AR75" i="1601"/>
  <c r="Z75" i="1601"/>
  <c r="H75" i="1601"/>
  <c r="CL74" i="1601"/>
  <c r="BT74" i="1601"/>
  <c r="BB74" i="1601"/>
  <c r="AJ74" i="1601"/>
  <c r="R74" i="1601"/>
  <c r="CV73" i="1601"/>
  <c r="CD73" i="1601"/>
  <c r="BL73" i="1601"/>
  <c r="AT73" i="1601"/>
  <c r="AB73" i="1601"/>
  <c r="J73" i="1601"/>
  <c r="CN72" i="1601"/>
  <c r="BV72" i="1601"/>
  <c r="BD72" i="1601"/>
  <c r="AL72" i="1601"/>
  <c r="T72" i="1601"/>
  <c r="CX71" i="1601"/>
  <c r="CF71" i="1601"/>
  <c r="BN71" i="1601"/>
  <c r="AV71" i="1601"/>
  <c r="AD71" i="1601"/>
  <c r="L71" i="1601"/>
  <c r="CP70" i="1601"/>
  <c r="BX70" i="1601"/>
  <c r="BF70" i="1601"/>
  <c r="AN70" i="1601"/>
  <c r="V70" i="1601"/>
  <c r="CZ69" i="1601"/>
  <c r="CH69" i="1601"/>
  <c r="BP69" i="1601"/>
  <c r="AX69" i="1601"/>
  <c r="AF69" i="1601"/>
  <c r="N69" i="1601"/>
  <c r="CR68" i="1601"/>
  <c r="BZ68" i="1601"/>
  <c r="BH68" i="1601"/>
  <c r="AP68" i="1601"/>
  <c r="X68" i="1601"/>
  <c r="DB67" i="1601"/>
  <c r="CJ67" i="1601"/>
  <c r="BR67" i="1601"/>
  <c r="AZ67" i="1601"/>
  <c r="AH67" i="1601"/>
  <c r="P67" i="1601"/>
  <c r="CT66" i="1601"/>
  <c r="CB66" i="1601"/>
  <c r="BJ66" i="1601"/>
  <c r="AR66" i="1601"/>
  <c r="Z66" i="1601"/>
  <c r="H66" i="1601"/>
  <c r="CL65" i="1601"/>
  <c r="BT65" i="1601"/>
  <c r="BB65" i="1601"/>
  <c r="AJ65" i="1601"/>
  <c r="R65" i="1601"/>
  <c r="CV64" i="1601"/>
  <c r="CD64" i="1601"/>
  <c r="BL64" i="1601"/>
  <c r="AT64" i="1601"/>
  <c r="AB64" i="1601"/>
  <c r="J64" i="1601"/>
  <c r="CN63" i="1601"/>
  <c r="BV63" i="1601"/>
  <c r="BD63" i="1601"/>
  <c r="AL63" i="1601"/>
  <c r="T63" i="1601"/>
  <c r="CX62" i="1601"/>
  <c r="CF62" i="1601"/>
  <c r="BN62" i="1601"/>
  <c r="AV62" i="1601"/>
  <c r="AD62" i="1601"/>
  <c r="L62" i="1601"/>
  <c r="CP61" i="1601"/>
  <c r="BX61" i="1601"/>
  <c r="BF61" i="1601"/>
  <c r="AN61" i="1601"/>
  <c r="V61" i="1601"/>
  <c r="CZ60" i="1601"/>
  <c r="CH60" i="1601"/>
  <c r="BP60" i="1601"/>
  <c r="AX60" i="1601"/>
  <c r="AF60" i="1601"/>
  <c r="N60" i="1601"/>
  <c r="CR59" i="1601"/>
  <c r="BZ59" i="1601"/>
  <c r="BH59" i="1601"/>
  <c r="AP59" i="1601"/>
  <c r="X59" i="1601"/>
  <c r="DB58" i="1601"/>
  <c r="CJ58" i="1601"/>
  <c r="BR58" i="1601"/>
  <c r="AZ58" i="1601"/>
  <c r="AH58" i="1601"/>
  <c r="P58" i="1601"/>
  <c r="CR57" i="1601"/>
  <c r="AV57" i="1601"/>
  <c r="AN56" i="1601"/>
  <c r="AF55" i="1601"/>
  <c r="X54" i="1601"/>
  <c r="CT52" i="1601"/>
  <c r="CD50" i="1601"/>
  <c r="BK45" i="1601"/>
  <c r="CK4" i="1601"/>
  <c r="BM4" i="1601"/>
  <c r="AC4" i="1601"/>
  <c r="CZ83" i="1601"/>
  <c r="BV83" i="1601"/>
  <c r="AL83" i="1601"/>
  <c r="N83" i="1601"/>
  <c r="CF82" i="1601"/>
  <c r="BB82" i="1601"/>
  <c r="X82" i="1601"/>
  <c r="CP81" i="1601"/>
  <c r="BF81" i="1601"/>
  <c r="AB81" i="1601"/>
  <c r="CT80" i="1601"/>
  <c r="BJ80" i="1601"/>
  <c r="AF80" i="1601"/>
  <c r="CX79" i="1601"/>
  <c r="BT79" i="1601"/>
  <c r="AP79" i="1601"/>
  <c r="L79" i="1601"/>
  <c r="CD78" i="1601"/>
  <c r="AZ78" i="1601"/>
  <c r="P78" i="1601"/>
  <c r="CH77" i="1601"/>
  <c r="BJ77" i="1601"/>
  <c r="AF77" i="1601"/>
  <c r="CR76" i="1601"/>
  <c r="BT76" i="1601"/>
  <c r="AL76" i="1601"/>
  <c r="CV75" i="1601"/>
  <c r="Q75" i="1601"/>
  <c r="AS74" i="1601"/>
  <c r="BC73" i="1601"/>
  <c r="BM72" i="1601"/>
  <c r="BW71" i="1601"/>
  <c r="BO70" i="1601"/>
  <c r="BY69" i="1601"/>
  <c r="CI68" i="1601"/>
  <c r="CS67" i="1601"/>
  <c r="G67" i="1601"/>
  <c r="Q66" i="1601"/>
  <c r="AS65" i="1601"/>
  <c r="AK64" i="1601"/>
  <c r="BM63" i="1601"/>
  <c r="BW62" i="1601"/>
  <c r="BO61" i="1601"/>
  <c r="AE61" i="1601"/>
  <c r="BY60" i="1601"/>
  <c r="CI59" i="1601"/>
  <c r="AG59" i="1601"/>
  <c r="BI58" i="1601"/>
  <c r="G58" i="1601"/>
  <c r="CP56" i="1601"/>
  <c r="BR53" i="1601"/>
  <c r="BV49" i="1601"/>
  <c r="CY4" i="1601"/>
  <c r="CS4" i="1601"/>
  <c r="CM4" i="1601"/>
  <c r="CG4" i="1601"/>
  <c r="CA4" i="1601"/>
  <c r="BU4" i="1601"/>
  <c r="BO4" i="1601"/>
  <c r="BI4" i="1601"/>
  <c r="BC4" i="1601"/>
  <c r="AW4" i="1601"/>
  <c r="AQ4" i="1601"/>
  <c r="AK4" i="1601"/>
  <c r="AE4" i="1601"/>
  <c r="Y4" i="1601"/>
  <c r="S4" i="1601"/>
  <c r="M4" i="1601"/>
  <c r="DB83" i="1601"/>
  <c r="CV83" i="1601"/>
  <c r="CP83" i="1601"/>
  <c r="CJ83" i="1601"/>
  <c r="CD83" i="1601"/>
  <c r="BX83" i="1601"/>
  <c r="BR83" i="1601"/>
  <c r="BL83" i="1601"/>
  <c r="BF83" i="1601"/>
  <c r="AZ83" i="1601"/>
  <c r="AT83" i="1601"/>
  <c r="AN83" i="1601"/>
  <c r="AH83" i="1601"/>
  <c r="AB83" i="1601"/>
  <c r="V83" i="1601"/>
  <c r="P83" i="1601"/>
  <c r="J83" i="1601"/>
  <c r="CZ82" i="1601"/>
  <c r="CT82" i="1601"/>
  <c r="CN82" i="1601"/>
  <c r="CH82" i="1601"/>
  <c r="CB82" i="1601"/>
  <c r="BV82" i="1601"/>
  <c r="BP82" i="1601"/>
  <c r="BJ82" i="1601"/>
  <c r="BD82" i="1601"/>
  <c r="AX82" i="1601"/>
  <c r="AR82" i="1601"/>
  <c r="AL82" i="1601"/>
  <c r="AF82" i="1601"/>
  <c r="Z82" i="1601"/>
  <c r="T82" i="1601"/>
  <c r="N82" i="1601"/>
  <c r="H82" i="1601"/>
  <c r="CX81" i="1601"/>
  <c r="CR81" i="1601"/>
  <c r="CL81" i="1601"/>
  <c r="CF81" i="1601"/>
  <c r="BZ81" i="1601"/>
  <c r="BT81" i="1601"/>
  <c r="BN81" i="1601"/>
  <c r="BH81" i="1601"/>
  <c r="BB81" i="1601"/>
  <c r="AV81" i="1601"/>
  <c r="AP81" i="1601"/>
  <c r="AJ81" i="1601"/>
  <c r="AD81" i="1601"/>
  <c r="X81" i="1601"/>
  <c r="R81" i="1601"/>
  <c r="L81" i="1601"/>
  <c r="DB80" i="1601"/>
  <c r="CV80" i="1601"/>
  <c r="CP80" i="1601"/>
  <c r="CJ80" i="1601"/>
  <c r="CD80" i="1601"/>
  <c r="BX80" i="1601"/>
  <c r="BR80" i="1601"/>
  <c r="BL80" i="1601"/>
  <c r="BF80" i="1601"/>
  <c r="AZ80" i="1601"/>
  <c r="AT80" i="1601"/>
  <c r="AN80" i="1601"/>
  <c r="AH80" i="1601"/>
  <c r="AB80" i="1601"/>
  <c r="V80" i="1601"/>
  <c r="P80" i="1601"/>
  <c r="J80" i="1601"/>
  <c r="CZ79" i="1601"/>
  <c r="CT79" i="1601"/>
  <c r="CN79" i="1601"/>
  <c r="CH79" i="1601"/>
  <c r="CB79" i="1601"/>
  <c r="BV79" i="1601"/>
  <c r="BP79" i="1601"/>
  <c r="BJ79" i="1601"/>
  <c r="BD79" i="1601"/>
  <c r="AX79" i="1601"/>
  <c r="AR79" i="1601"/>
  <c r="AL79" i="1601"/>
  <c r="AF79" i="1601"/>
  <c r="Z79" i="1601"/>
  <c r="T79" i="1601"/>
  <c r="N79" i="1601"/>
  <c r="H79" i="1601"/>
  <c r="CX78" i="1601"/>
  <c r="CR78" i="1601"/>
  <c r="CL78" i="1601"/>
  <c r="CF78" i="1601"/>
  <c r="BZ78" i="1601"/>
  <c r="BT78" i="1601"/>
  <c r="BN78" i="1601"/>
  <c r="BH78" i="1601"/>
  <c r="BB78" i="1601"/>
  <c r="AV78" i="1601"/>
  <c r="AP78" i="1601"/>
  <c r="AJ78" i="1601"/>
  <c r="AD78" i="1601"/>
  <c r="X78" i="1601"/>
  <c r="R78" i="1601"/>
  <c r="L78" i="1601"/>
  <c r="DB77" i="1601"/>
  <c r="CV77" i="1601"/>
  <c r="CP77" i="1601"/>
  <c r="CJ77" i="1601"/>
  <c r="CD77" i="1601"/>
  <c r="BX77" i="1601"/>
  <c r="BR77" i="1601"/>
  <c r="BL77" i="1601"/>
  <c r="BF77" i="1601"/>
  <c r="AZ77" i="1601"/>
  <c r="AT77" i="1601"/>
  <c r="AN77" i="1601"/>
  <c r="AH77" i="1601"/>
  <c r="AB77" i="1601"/>
  <c r="V77" i="1601"/>
  <c r="P77" i="1601"/>
  <c r="J77" i="1601"/>
  <c r="CZ76" i="1601"/>
  <c r="CT76" i="1601"/>
  <c r="CN76" i="1601"/>
  <c r="CH76" i="1601"/>
  <c r="CB76" i="1601"/>
  <c r="BV76" i="1601"/>
  <c r="BP76" i="1601"/>
  <c r="BJ76" i="1601"/>
  <c r="BC76" i="1601"/>
  <c r="AV76" i="1601"/>
  <c r="AN76" i="1601"/>
  <c r="AG76" i="1601"/>
  <c r="Z76" i="1601"/>
  <c r="S76" i="1601"/>
  <c r="L76" i="1601"/>
  <c r="CY75" i="1601"/>
  <c r="CP75" i="1601"/>
  <c r="CG75" i="1601"/>
  <c r="BX75" i="1601"/>
  <c r="BG75" i="1601"/>
  <c r="AO75" i="1601"/>
  <c r="W75" i="1601"/>
  <c r="DA74" i="1601"/>
  <c r="CI74" i="1601"/>
  <c r="BQ74" i="1601"/>
  <c r="AY74" i="1601"/>
  <c r="AG74" i="1601"/>
  <c r="O74" i="1601"/>
  <c r="CS73" i="1601"/>
  <c r="CA73" i="1601"/>
  <c r="BI73" i="1601"/>
  <c r="AQ73" i="1601"/>
  <c r="Y73" i="1601"/>
  <c r="G73" i="1601"/>
  <c r="CK72" i="1601"/>
  <c r="BS72" i="1601"/>
  <c r="BA72" i="1601"/>
  <c r="AI72" i="1601"/>
  <c r="Q72" i="1601"/>
  <c r="CU71" i="1601"/>
  <c r="CC71" i="1601"/>
  <c r="BK71" i="1601"/>
  <c r="AS71" i="1601"/>
  <c r="AA71" i="1601"/>
  <c r="I71" i="1601"/>
  <c r="CM70" i="1601"/>
  <c r="BU70" i="1601"/>
  <c r="BC70" i="1601"/>
  <c r="AK70" i="1601"/>
  <c r="S70" i="1601"/>
  <c r="CW69" i="1601"/>
  <c r="CE69" i="1601"/>
  <c r="BM69" i="1601"/>
  <c r="AU69" i="1601"/>
  <c r="AC69" i="1601"/>
  <c r="K69" i="1601"/>
  <c r="CO68" i="1601"/>
  <c r="BW68" i="1601"/>
  <c r="BE68" i="1601"/>
  <c r="AM68" i="1601"/>
  <c r="U68" i="1601"/>
  <c r="CY67" i="1601"/>
  <c r="CG67" i="1601"/>
  <c r="BO67" i="1601"/>
  <c r="AW67" i="1601"/>
  <c r="AE67" i="1601"/>
  <c r="M67" i="1601"/>
  <c r="CQ66" i="1601"/>
  <c r="BY66" i="1601"/>
  <c r="BG66" i="1601"/>
  <c r="AO66" i="1601"/>
  <c r="W66" i="1601"/>
  <c r="DA65" i="1601"/>
  <c r="CI65" i="1601"/>
  <c r="BQ65" i="1601"/>
  <c r="AY65" i="1601"/>
  <c r="AG65" i="1601"/>
  <c r="O65" i="1601"/>
  <c r="CS64" i="1601"/>
  <c r="CA64" i="1601"/>
  <c r="BI64" i="1601"/>
  <c r="AQ64" i="1601"/>
  <c r="Y64" i="1601"/>
  <c r="G64" i="1601"/>
  <c r="CK63" i="1601"/>
  <c r="BS63" i="1601"/>
  <c r="BA63" i="1601"/>
  <c r="AI63" i="1601"/>
  <c r="Q63" i="1601"/>
  <c r="CU62" i="1601"/>
  <c r="CC62" i="1601"/>
  <c r="BK62" i="1601"/>
  <c r="AS62" i="1601"/>
  <c r="AA62" i="1601"/>
  <c r="I62" i="1601"/>
  <c r="CM61" i="1601"/>
  <c r="BU61" i="1601"/>
  <c r="BC61" i="1601"/>
  <c r="AK61" i="1601"/>
  <c r="S61" i="1601"/>
  <c r="CW60" i="1601"/>
  <c r="CE60" i="1601"/>
  <c r="BM60" i="1601"/>
  <c r="AU60" i="1601"/>
  <c r="AC60" i="1601"/>
  <c r="K60" i="1601"/>
  <c r="CO59" i="1601"/>
  <c r="BW59" i="1601"/>
  <c r="BE59" i="1601"/>
  <c r="AM59" i="1601"/>
  <c r="U59" i="1601"/>
  <c r="CY58" i="1601"/>
  <c r="CG58" i="1601"/>
  <c r="BO58" i="1601"/>
  <c r="AW58" i="1601"/>
  <c r="AE58" i="1601"/>
  <c r="M58" i="1601"/>
  <c r="CN57" i="1601"/>
  <c r="AD57" i="1601"/>
  <c r="V56" i="1601"/>
  <c r="N55" i="1601"/>
  <c r="DB53" i="1601"/>
  <c r="BJ52" i="1601"/>
  <c r="AT50" i="1601"/>
  <c r="AU43" i="1601"/>
  <c r="CW4" i="1601"/>
  <c r="BS4" i="1601"/>
  <c r="AO4" i="1601"/>
  <c r="K4" i="1601"/>
  <c r="CB83" i="1601"/>
  <c r="AX83" i="1601"/>
  <c r="T83" i="1601"/>
  <c r="CR82" i="1601"/>
  <c r="BN82" i="1601"/>
  <c r="AD82" i="1601"/>
  <c r="DB81" i="1601"/>
  <c r="BX81" i="1601"/>
  <c r="AT81" i="1601"/>
  <c r="P81" i="1601"/>
  <c r="CH80" i="1601"/>
  <c r="BD80" i="1601"/>
  <c r="Z80" i="1601"/>
  <c r="CR79" i="1601"/>
  <c r="BN79" i="1601"/>
  <c r="AD79" i="1601"/>
  <c r="CP78" i="1601"/>
  <c r="BL78" i="1601"/>
  <c r="AH78" i="1601"/>
  <c r="CZ77" i="1601"/>
  <c r="BV77" i="1601"/>
  <c r="AR77" i="1601"/>
  <c r="N77" i="1601"/>
  <c r="CF76" i="1601"/>
  <c r="AZ76" i="1601"/>
  <c r="X76" i="1601"/>
  <c r="CD75" i="1601"/>
  <c r="CU74" i="1601"/>
  <c r="I74" i="1601"/>
  <c r="CW72" i="1601"/>
  <c r="K72" i="1601"/>
  <c r="AM71" i="1601"/>
  <c r="AW70" i="1601"/>
  <c r="BG69" i="1601"/>
  <c r="BQ68" i="1601"/>
  <c r="BI67" i="1601"/>
  <c r="BS66" i="1601"/>
  <c r="CU65" i="1601"/>
  <c r="I65" i="1601"/>
  <c r="S64" i="1601"/>
  <c r="K63" i="1601"/>
  <c r="U62" i="1601"/>
  <c r="AO60" i="1601"/>
  <c r="CX4" i="1601"/>
  <c r="CR4" i="1601"/>
  <c r="CL4" i="1601"/>
  <c r="CF4" i="1601"/>
  <c r="BZ4" i="1601"/>
  <c r="BT4" i="1601"/>
  <c r="BN4" i="1601"/>
  <c r="BH4" i="1601"/>
  <c r="BB4" i="1601"/>
  <c r="AV4" i="1601"/>
  <c r="AP4" i="1601"/>
  <c r="AJ4" i="1601"/>
  <c r="AD4" i="1601"/>
  <c r="X4" i="1601"/>
  <c r="R4" i="1601"/>
  <c r="L4" i="1601"/>
  <c r="DA83" i="1601"/>
  <c r="CU83" i="1601"/>
  <c r="CO83" i="1601"/>
  <c r="CI83" i="1601"/>
  <c r="CC83" i="1601"/>
  <c r="BW83" i="1601"/>
  <c r="BQ83" i="1601"/>
  <c r="BK83" i="1601"/>
  <c r="BE83" i="1601"/>
  <c r="AY83" i="1601"/>
  <c r="AS83" i="1601"/>
  <c r="AM83" i="1601"/>
  <c r="AG83" i="1601"/>
  <c r="AA83" i="1601"/>
  <c r="U83" i="1601"/>
  <c r="O83" i="1601"/>
  <c r="I83" i="1601"/>
  <c r="CY82" i="1601"/>
  <c r="CS82" i="1601"/>
  <c r="CM82" i="1601"/>
  <c r="CG82" i="1601"/>
  <c r="CA82" i="1601"/>
  <c r="BU82" i="1601"/>
  <c r="BO82" i="1601"/>
  <c r="BI82" i="1601"/>
  <c r="BC82" i="1601"/>
  <c r="AW82" i="1601"/>
  <c r="AQ82" i="1601"/>
  <c r="AK82" i="1601"/>
  <c r="AE82" i="1601"/>
  <c r="Y82" i="1601"/>
  <c r="S82" i="1601"/>
  <c r="M82" i="1601"/>
  <c r="G82" i="1601"/>
  <c r="CW81" i="1601"/>
  <c r="CQ81" i="1601"/>
  <c r="CK81" i="1601"/>
  <c r="CE81" i="1601"/>
  <c r="BY81" i="1601"/>
  <c r="BS81" i="1601"/>
  <c r="BM81" i="1601"/>
  <c r="BG81" i="1601"/>
  <c r="BA81" i="1601"/>
  <c r="AU81" i="1601"/>
  <c r="AO81" i="1601"/>
  <c r="AI81" i="1601"/>
  <c r="AC81" i="1601"/>
  <c r="W81" i="1601"/>
  <c r="Q81" i="1601"/>
  <c r="K81" i="1601"/>
  <c r="DA80" i="1601"/>
  <c r="CU80" i="1601"/>
  <c r="CO80" i="1601"/>
  <c r="CI80" i="1601"/>
  <c r="CC80" i="1601"/>
  <c r="BW80" i="1601"/>
  <c r="BQ80" i="1601"/>
  <c r="BK80" i="1601"/>
  <c r="BE80" i="1601"/>
  <c r="AY80" i="1601"/>
  <c r="AS80" i="1601"/>
  <c r="AM80" i="1601"/>
  <c r="AG80" i="1601"/>
  <c r="AA80" i="1601"/>
  <c r="U80" i="1601"/>
  <c r="O80" i="1601"/>
  <c r="I80" i="1601"/>
  <c r="CY79" i="1601"/>
  <c r="CS79" i="1601"/>
  <c r="CM79" i="1601"/>
  <c r="CG79" i="1601"/>
  <c r="CA79" i="1601"/>
  <c r="BU79" i="1601"/>
  <c r="BO79" i="1601"/>
  <c r="BI79" i="1601"/>
  <c r="BC79" i="1601"/>
  <c r="AW79" i="1601"/>
  <c r="AQ79" i="1601"/>
  <c r="AK79" i="1601"/>
  <c r="AE79" i="1601"/>
  <c r="Y79" i="1601"/>
  <c r="S79" i="1601"/>
  <c r="M79" i="1601"/>
  <c r="G79" i="1601"/>
  <c r="CW78" i="1601"/>
  <c r="CQ78" i="1601"/>
  <c r="CK78" i="1601"/>
  <c r="CE78" i="1601"/>
  <c r="BY78" i="1601"/>
  <c r="BS78" i="1601"/>
  <c r="BM78" i="1601"/>
  <c r="BG78" i="1601"/>
  <c r="BA78" i="1601"/>
  <c r="AU78" i="1601"/>
  <c r="AO78" i="1601"/>
  <c r="AI78" i="1601"/>
  <c r="AC78" i="1601"/>
  <c r="W78" i="1601"/>
  <c r="Q78" i="1601"/>
  <c r="K78" i="1601"/>
  <c r="DA77" i="1601"/>
  <c r="CU77" i="1601"/>
  <c r="CO77" i="1601"/>
  <c r="CI77" i="1601"/>
  <c r="CC77" i="1601"/>
  <c r="BW77" i="1601"/>
  <c r="BQ77" i="1601"/>
  <c r="BK77" i="1601"/>
  <c r="BE77" i="1601"/>
  <c r="AY77" i="1601"/>
  <c r="AS77" i="1601"/>
  <c r="AM77" i="1601"/>
  <c r="AG77" i="1601"/>
  <c r="AA77" i="1601"/>
  <c r="U77" i="1601"/>
  <c r="O77" i="1601"/>
  <c r="I77" i="1601"/>
  <c r="CY76" i="1601"/>
  <c r="CS76" i="1601"/>
  <c r="CM76" i="1601"/>
  <c r="CG76" i="1601"/>
  <c r="CA76" i="1601"/>
  <c r="BU76" i="1601"/>
  <c r="BO76" i="1601"/>
  <c r="BI76" i="1601"/>
  <c r="BB76" i="1601"/>
  <c r="AT76" i="1601"/>
  <c r="AM76" i="1601"/>
  <c r="AF76" i="1601"/>
  <c r="Y76" i="1601"/>
  <c r="R76" i="1601"/>
  <c r="J76" i="1601"/>
  <c r="CW75" i="1601"/>
  <c r="CN75" i="1601"/>
  <c r="CE75" i="1601"/>
  <c r="BV75" i="1601"/>
  <c r="BD75" i="1601"/>
  <c r="AL75" i="1601"/>
  <c r="T75" i="1601"/>
  <c r="CX74" i="1601"/>
  <c r="CF74" i="1601"/>
  <c r="BN74" i="1601"/>
  <c r="AV74" i="1601"/>
  <c r="AD74" i="1601"/>
  <c r="L74" i="1601"/>
  <c r="CP73" i="1601"/>
  <c r="BX73" i="1601"/>
  <c r="BF73" i="1601"/>
  <c r="AN73" i="1601"/>
  <c r="V73" i="1601"/>
  <c r="CZ72" i="1601"/>
  <c r="CH72" i="1601"/>
  <c r="BP72" i="1601"/>
  <c r="AX72" i="1601"/>
  <c r="AF72" i="1601"/>
  <c r="N72" i="1601"/>
  <c r="CR71" i="1601"/>
  <c r="BZ71" i="1601"/>
  <c r="BH71" i="1601"/>
  <c r="AP71" i="1601"/>
  <c r="X71" i="1601"/>
  <c r="DB70" i="1601"/>
  <c r="CJ70" i="1601"/>
  <c r="BR70" i="1601"/>
  <c r="AZ70" i="1601"/>
  <c r="AH70" i="1601"/>
  <c r="P70" i="1601"/>
  <c r="CT69" i="1601"/>
  <c r="CB69" i="1601"/>
  <c r="BJ69" i="1601"/>
  <c r="AR69" i="1601"/>
  <c r="Z69" i="1601"/>
  <c r="H69" i="1601"/>
  <c r="CL68" i="1601"/>
  <c r="BT68" i="1601"/>
  <c r="BB68" i="1601"/>
  <c r="AJ68" i="1601"/>
  <c r="R68" i="1601"/>
  <c r="CV67" i="1601"/>
  <c r="CD67" i="1601"/>
  <c r="BL67" i="1601"/>
  <c r="AT67" i="1601"/>
  <c r="AB67" i="1601"/>
  <c r="J67" i="1601"/>
  <c r="CN66" i="1601"/>
  <c r="BV66" i="1601"/>
  <c r="BD66" i="1601"/>
  <c r="AL66" i="1601"/>
  <c r="T66" i="1601"/>
  <c r="CX65" i="1601"/>
  <c r="CF65" i="1601"/>
  <c r="BN65" i="1601"/>
  <c r="AV65" i="1601"/>
  <c r="AD65" i="1601"/>
  <c r="L65" i="1601"/>
  <c r="CP64" i="1601"/>
  <c r="BX64" i="1601"/>
  <c r="BF64" i="1601"/>
  <c r="AN64" i="1601"/>
  <c r="V64" i="1601"/>
  <c r="CZ63" i="1601"/>
  <c r="CH63" i="1601"/>
  <c r="BP63" i="1601"/>
  <c r="AX63" i="1601"/>
  <c r="AF63" i="1601"/>
  <c r="N63" i="1601"/>
  <c r="CR62" i="1601"/>
  <c r="BZ62" i="1601"/>
  <c r="BH62" i="1601"/>
  <c r="AP62" i="1601"/>
  <c r="X62" i="1601"/>
  <c r="DB61" i="1601"/>
  <c r="CJ61" i="1601"/>
  <c r="BR61" i="1601"/>
  <c r="AZ61" i="1601"/>
  <c r="AH61" i="1601"/>
  <c r="P61" i="1601"/>
  <c r="CT60" i="1601"/>
  <c r="CB60" i="1601"/>
  <c r="BJ60" i="1601"/>
  <c r="AR60" i="1601"/>
  <c r="Z60" i="1601"/>
  <c r="H60" i="1601"/>
  <c r="CL59" i="1601"/>
  <c r="BT59" i="1601"/>
  <c r="BB59" i="1601"/>
  <c r="AJ59" i="1601"/>
  <c r="R59" i="1601"/>
  <c r="CV58" i="1601"/>
  <c r="CD58" i="1601"/>
  <c r="BL58" i="1601"/>
  <c r="AT58" i="1601"/>
  <c r="AB58" i="1601"/>
  <c r="J58" i="1601"/>
  <c r="CK57" i="1601"/>
  <c r="L57" i="1601"/>
  <c r="CZ55" i="1601"/>
  <c r="CR54" i="1601"/>
  <c r="CJ53" i="1601"/>
  <c r="Z52" i="1601"/>
  <c r="J50" i="1601"/>
  <c r="AE41" i="1601"/>
  <c r="D6" i="1534"/>
  <c r="B6" i="1534"/>
  <c r="L4" i="1534"/>
  <c r="L2" i="1534"/>
  <c r="D28" i="3"/>
  <c r="N18" i="1607" l="1"/>
  <c r="N20" i="1607" s="1"/>
  <c r="N21" i="1607" s="1"/>
  <c r="M18" i="1534"/>
  <c r="M19" i="1534"/>
  <c r="D68" i="1601"/>
  <c r="D72" i="1601"/>
  <c r="D43" i="1601"/>
  <c r="D38" i="1601"/>
  <c r="D8" i="1601"/>
  <c r="D20" i="1601"/>
  <c r="D24" i="1601"/>
  <c r="D7" i="1601"/>
  <c r="D56" i="1601"/>
  <c r="D57" i="1601"/>
  <c r="D48" i="1601"/>
  <c r="D34" i="1601"/>
  <c r="D35" i="1601"/>
  <c r="D17" i="1601"/>
  <c r="D11" i="1601"/>
  <c r="D80" i="1601"/>
  <c r="D65" i="1601"/>
  <c r="D69" i="1601"/>
  <c r="D44" i="1601"/>
  <c r="D21" i="1601"/>
  <c r="D14" i="1601"/>
  <c r="D6" i="1601"/>
  <c r="D47" i="1601"/>
  <c r="D53" i="1601"/>
  <c r="D54" i="1601"/>
  <c r="D45" i="1601"/>
  <c r="D32" i="1601"/>
  <c r="D9" i="1601"/>
  <c r="D83" i="1601"/>
  <c r="D64" i="1601"/>
  <c r="D62" i="1601"/>
  <c r="D66" i="1601"/>
  <c r="D36" i="1601"/>
  <c r="D18" i="1601"/>
  <c r="D73" i="1601"/>
  <c r="D50" i="1601"/>
  <c r="D51" i="1601"/>
  <c r="D42" i="1601"/>
  <c r="D59" i="1601"/>
  <c r="D63" i="1601"/>
  <c r="D33" i="1601"/>
  <c r="D26" i="1601"/>
  <c r="D25" i="1601"/>
  <c r="D58" i="1601"/>
  <c r="D67" i="1601"/>
  <c r="D41" i="1601"/>
  <c r="D39" i="1601"/>
  <c r="D22" i="1601"/>
  <c r="D10" i="1601"/>
  <c r="D79" i="1601"/>
  <c r="D78" i="1601"/>
  <c r="D74" i="1601"/>
  <c r="D60" i="1601"/>
  <c r="D55" i="1601"/>
  <c r="D49" i="1601"/>
  <c r="D31" i="1601"/>
  <c r="D15" i="1601"/>
  <c r="D76" i="1601"/>
  <c r="D82" i="1601"/>
  <c r="D30" i="1601"/>
  <c r="D19" i="1601"/>
  <c r="D13" i="1601"/>
  <c r="D70" i="1601"/>
  <c r="D81" i="1601"/>
  <c r="D71" i="1601"/>
  <c r="D75" i="1601"/>
  <c r="D52" i="1601"/>
  <c r="D46" i="1601"/>
  <c r="D28" i="1601"/>
  <c r="D23" i="1601"/>
  <c r="D12" i="1601"/>
  <c r="D61" i="1601"/>
  <c r="D40" i="1601"/>
  <c r="D37" i="1601"/>
  <c r="D29" i="1601"/>
  <c r="D27" i="1601"/>
  <c r="D16" i="1601"/>
  <c r="D5" i="1601"/>
  <c r="D77" i="1601"/>
  <c r="D4" i="1601"/>
  <c r="H15" i="1534"/>
  <c r="E15" i="1534"/>
  <c r="F15" i="1534" s="1"/>
  <c r="G15" i="1534"/>
  <c r="I15" i="1534"/>
  <c r="E11" i="1534"/>
  <c r="F11" i="1534" s="1"/>
  <c r="I11" i="1534"/>
  <c r="G11" i="1534"/>
  <c r="H11" i="1534"/>
  <c r="C13" i="1534"/>
  <c r="G8" i="1534"/>
  <c r="H8" i="1534"/>
  <c r="I8" i="1534"/>
  <c r="E8" i="1534"/>
  <c r="F8" i="1534" s="1"/>
  <c r="C15" i="1534"/>
  <c r="C9" i="1534"/>
  <c r="G9" i="1534"/>
  <c r="H9" i="1534"/>
  <c r="I9" i="1534"/>
  <c r="E9" i="1534"/>
  <c r="F9" i="1534" s="1"/>
  <c r="L9" i="1534" s="1"/>
  <c r="H13" i="1534"/>
  <c r="G13" i="1534"/>
  <c r="I13" i="1534"/>
  <c r="E13" i="1534"/>
  <c r="F13" i="1534" s="1"/>
  <c r="C14" i="1534"/>
  <c r="C7" i="1534"/>
  <c r="C11" i="1534"/>
  <c r="E10" i="1534"/>
  <c r="F10" i="1534" s="1"/>
  <c r="G10" i="1534"/>
  <c r="H10" i="1534"/>
  <c r="I10" i="1534"/>
  <c r="C10" i="1534"/>
  <c r="H7" i="1534"/>
  <c r="I7" i="1534"/>
  <c r="E7" i="1534"/>
  <c r="F7" i="1534" s="1"/>
  <c r="G7" i="1534"/>
  <c r="C12" i="1534"/>
  <c r="I12" i="1534"/>
  <c r="E12" i="1534"/>
  <c r="F12" i="1534" s="1"/>
  <c r="H12" i="1534"/>
  <c r="G12" i="1534"/>
  <c r="C8" i="1534"/>
  <c r="G14" i="1534"/>
  <c r="I14" i="1534"/>
  <c r="H14" i="1534"/>
  <c r="E14" i="1534"/>
  <c r="F14" i="1534" s="1"/>
  <c r="L14" i="1534" s="1"/>
  <c r="F4" i="1601"/>
  <c r="F68" i="1601"/>
  <c r="F59" i="1601"/>
  <c r="F72" i="1601"/>
  <c r="F63" i="1601"/>
  <c r="F43" i="1601"/>
  <c r="F33" i="1601"/>
  <c r="F26" i="1601"/>
  <c r="F38" i="1601"/>
  <c r="F25" i="1601"/>
  <c r="F8" i="1601"/>
  <c r="F20" i="1601"/>
  <c r="F24" i="1601"/>
  <c r="F7" i="1601"/>
  <c r="F73" i="1601"/>
  <c r="F79" i="1601"/>
  <c r="F58" i="1601"/>
  <c r="F67" i="1601"/>
  <c r="F70" i="1601"/>
  <c r="F56" i="1601"/>
  <c r="F41" i="1601"/>
  <c r="F57" i="1601"/>
  <c r="F48" i="1601"/>
  <c r="F39" i="1601"/>
  <c r="F34" i="1601"/>
  <c r="F22" i="1601"/>
  <c r="F35" i="1601"/>
  <c r="F17" i="1601"/>
  <c r="F11" i="1601"/>
  <c r="F10" i="1601"/>
  <c r="F80" i="1601"/>
  <c r="F78" i="1601"/>
  <c r="F74" i="1601"/>
  <c r="F65" i="1601"/>
  <c r="F69" i="1601"/>
  <c r="F60" i="1601"/>
  <c r="F55" i="1601"/>
  <c r="F44" i="1601"/>
  <c r="F49" i="1601"/>
  <c r="F31" i="1601"/>
  <c r="F21" i="1601"/>
  <c r="F14" i="1601"/>
  <c r="F15" i="1601"/>
  <c r="F6" i="1601"/>
  <c r="F76" i="1601"/>
  <c r="F82" i="1601"/>
  <c r="F64" i="1601"/>
  <c r="F47" i="1601"/>
  <c r="F53" i="1601"/>
  <c r="F54" i="1601"/>
  <c r="F45" i="1601"/>
  <c r="F32" i="1601"/>
  <c r="F30" i="1601"/>
  <c r="F19" i="1601"/>
  <c r="F13" i="1601"/>
  <c r="F9" i="1601"/>
  <c r="F83" i="1601"/>
  <c r="F81" i="1601"/>
  <c r="F71" i="1601"/>
  <c r="F62" i="1601"/>
  <c r="F75" i="1601"/>
  <c r="F66" i="1601"/>
  <c r="F52" i="1601"/>
  <c r="F46" i="1601"/>
  <c r="F36" i="1601"/>
  <c r="F28" i="1601"/>
  <c r="F23" i="1601"/>
  <c r="F18" i="1601"/>
  <c r="F12" i="1601"/>
  <c r="F61" i="1601"/>
  <c r="F50" i="1601"/>
  <c r="F51" i="1601"/>
  <c r="F42" i="1601"/>
  <c r="F40" i="1601"/>
  <c r="F37" i="1601"/>
  <c r="F29" i="1601"/>
  <c r="F27" i="1601"/>
  <c r="F16" i="1601"/>
  <c r="F5" i="1601"/>
  <c r="F77" i="1601"/>
  <c r="H6" i="1534"/>
  <c r="I6" i="1534"/>
  <c r="E6" i="1534"/>
  <c r="F6" i="1534" s="1"/>
  <c r="G6" i="1534"/>
  <c r="C6" i="1534"/>
  <c r="L10" i="1534" l="1"/>
  <c r="L8" i="1534"/>
  <c r="L15" i="1534"/>
  <c r="L12" i="1534"/>
  <c r="L13" i="1534"/>
  <c r="L7" i="1534"/>
  <c r="L11" i="1534"/>
  <c r="N24" i="1607"/>
  <c r="N23" i="1607"/>
  <c r="N22" i="1607"/>
  <c r="R2" i="1607"/>
  <c r="J9" i="1534"/>
  <c r="K9" i="1534" s="1"/>
  <c r="M9" i="1534" s="1"/>
  <c r="J13" i="1534"/>
  <c r="K13" i="1534" s="1"/>
  <c r="M13" i="1534" s="1"/>
  <c r="J12" i="1534"/>
  <c r="K12" i="1534" s="1"/>
  <c r="M12" i="1534" s="1"/>
  <c r="J7" i="1534"/>
  <c r="K7" i="1534" s="1"/>
  <c r="M7" i="1534" s="1"/>
  <c r="J15" i="1534"/>
  <c r="K15" i="1534" s="1"/>
  <c r="M15" i="1534" s="1"/>
  <c r="J8" i="1534"/>
  <c r="K8" i="1534" s="1"/>
  <c r="M8" i="1534" s="1"/>
  <c r="J10" i="1534"/>
  <c r="K10" i="1534" s="1"/>
  <c r="M10" i="1534" s="1"/>
  <c r="J14" i="1534"/>
  <c r="K14" i="1534" s="1"/>
  <c r="M14" i="1534" s="1"/>
  <c r="J11" i="1534"/>
  <c r="K11" i="1534" s="1"/>
  <c r="M11" i="1534" s="1"/>
  <c r="L6" i="1534"/>
  <c r="F84" i="1601"/>
  <c r="J6" i="1534"/>
  <c r="K6" i="1534" s="1"/>
  <c r="M6" i="1534" s="1"/>
  <c r="X44" i="3"/>
  <c r="N6" i="1534" l="1"/>
  <c r="N14" i="1534"/>
  <c r="N10" i="1534"/>
  <c r="N13" i="1534"/>
  <c r="N9" i="1534"/>
  <c r="N7" i="1534"/>
  <c r="N15" i="1534"/>
  <c r="N11" i="1534"/>
  <c r="N12" i="1534"/>
  <c r="N8" i="1534"/>
  <c r="K67" i="3"/>
  <c r="X20" i="3"/>
  <c r="C18" i="3" l="1"/>
  <c r="E28" i="3"/>
  <c r="D16" i="1534" l="1"/>
  <c r="R1" i="1534" s="1"/>
  <c r="C15" i="3" s="1"/>
  <c r="U4" i="1534"/>
  <c r="W4" i="1534" s="1"/>
  <c r="U3" i="1534"/>
  <c r="W3" i="1534" s="1"/>
  <c r="U2" i="1534"/>
  <c r="W2" i="1534" s="1"/>
  <c r="I106" i="1590"/>
  <c r="I109" i="1590" s="1"/>
  <c r="E5" i="3"/>
  <c r="E4" i="3"/>
  <c r="E3" i="3"/>
  <c r="K16" i="1534" l="1"/>
  <c r="F16" i="1534"/>
  <c r="N17" i="1534" l="1"/>
  <c r="N19" i="1534" l="1"/>
  <c r="N18" i="1534"/>
  <c r="N20" i="1534" l="1"/>
  <c r="N21" i="1534" s="1"/>
  <c r="N24" i="1534" s="1"/>
  <c r="R2" i="1534" l="1"/>
  <c r="C16" i="3" s="1"/>
  <c r="N22" i="1534"/>
  <c r="N23" i="1534"/>
  <c r="C30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seokjin</author>
  </authors>
  <commentList>
    <comment ref="B5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seokjin: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박스에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마킹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드립니다</t>
        </r>
        <r>
          <rPr>
            <sz val="9"/>
            <color indexed="81"/>
            <rFont val="Tahoma"/>
            <family val="2"/>
          </rPr>
          <t>.</t>
        </r>
      </text>
    </comment>
    <comment ref="C5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seokjin: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물품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합포장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혼선을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파히기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드립니다</t>
        </r>
        <r>
          <rPr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<sst xmlns="http://schemas.openxmlformats.org/spreadsheetml/2006/main" count="1277" uniqueCount="902">
  <si>
    <t>USD-KIP</t>
    <phoneticPr fontId="2" type="noConversion"/>
  </si>
  <si>
    <t>USD-WON</t>
    <phoneticPr fontId="2" type="noConversion"/>
  </si>
  <si>
    <t>USD-THB</t>
    <phoneticPr fontId="2" type="noConversion"/>
  </si>
  <si>
    <t>회사명</t>
    <phoneticPr fontId="3" type="noConversion"/>
  </si>
  <si>
    <t>엘케이(LK)무역</t>
    <phoneticPr fontId="3" type="noConversion"/>
  </si>
  <si>
    <t>도착일</t>
    <phoneticPr fontId="3" type="noConversion"/>
  </si>
  <si>
    <t>회사 주소</t>
    <phoneticPr fontId="3" type="noConversion"/>
  </si>
  <si>
    <t>전화번호</t>
    <phoneticPr fontId="3" type="noConversion"/>
  </si>
  <si>
    <t>020-9112-6780</t>
    <phoneticPr fontId="2" type="noConversion"/>
  </si>
  <si>
    <t>고객 연락처/회사 연락처</t>
    <phoneticPr fontId="3" type="noConversion"/>
  </si>
  <si>
    <t>No.</t>
    <phoneticPr fontId="3" type="noConversion"/>
  </si>
  <si>
    <t>종류</t>
    <phoneticPr fontId="3" type="noConversion"/>
  </si>
  <si>
    <t>단가</t>
    <phoneticPr fontId="3" type="noConversion"/>
  </si>
  <si>
    <t>수량</t>
    <phoneticPr fontId="3" type="noConversion"/>
  </si>
  <si>
    <t>합 계</t>
  </si>
  <si>
    <t>운임 총합</t>
    <phoneticPr fontId="2" type="noConversion"/>
  </si>
  <si>
    <t>할인</t>
    <phoneticPr fontId="2" type="noConversion"/>
  </si>
  <si>
    <t>USD</t>
    <phoneticPr fontId="2" type="noConversion"/>
  </si>
  <si>
    <t>KIP</t>
    <phoneticPr fontId="2" type="noConversion"/>
  </si>
  <si>
    <t>THB</t>
    <phoneticPr fontId="2" type="noConversion"/>
  </si>
  <si>
    <t>WON</t>
    <phoneticPr fontId="2" type="noConversion"/>
  </si>
  <si>
    <t>엘케이 (LK)무역</t>
    <phoneticPr fontId="2" type="noConversion"/>
  </si>
  <si>
    <t>고객사 서명</t>
    <phoneticPr fontId="2" type="noConversion"/>
  </si>
  <si>
    <t>Total</t>
  </si>
  <si>
    <t>Amount</t>
  </si>
  <si>
    <t>배송자</t>
  </si>
  <si>
    <t>주소</t>
  </si>
  <si>
    <t>전화번호</t>
  </si>
  <si>
    <t>수령자</t>
  </si>
  <si>
    <t>접수 마감일</t>
  </si>
  <si>
    <t>출항일</t>
  </si>
  <si>
    <t>출발지</t>
  </si>
  <si>
    <t>한국</t>
  </si>
  <si>
    <t>도착지</t>
  </si>
  <si>
    <t>라오스</t>
  </si>
  <si>
    <t>No.</t>
  </si>
  <si>
    <t>송장 번호</t>
    <phoneticPr fontId="19" type="noConversion"/>
  </si>
  <si>
    <t>발신인</t>
  </si>
  <si>
    <t>수신인</t>
  </si>
  <si>
    <t>내용물</t>
  </si>
  <si>
    <t>포장형태</t>
  </si>
  <si>
    <t>수량</t>
  </si>
  <si>
    <t>중량(KGS)</t>
  </si>
  <si>
    <t>비고</t>
    <phoneticPr fontId="19" type="noConversion"/>
  </si>
  <si>
    <t>접수일</t>
  </si>
  <si>
    <t>Love STK</t>
  </si>
  <si>
    <t>총 물량</t>
    <phoneticPr fontId="19" type="noConversion"/>
  </si>
  <si>
    <t>박스</t>
    <phoneticPr fontId="19" type="noConversion"/>
  </si>
  <si>
    <t>합포장 물량</t>
    <phoneticPr fontId="19" type="noConversion"/>
  </si>
  <si>
    <t>합포장 개수</t>
    <phoneticPr fontId="19" type="noConversion"/>
  </si>
  <si>
    <t xml:space="preserve">최종 실제 </t>
    <phoneticPr fontId="19" type="noConversion"/>
  </si>
  <si>
    <t>w</t>
    <phoneticPr fontId="2" type="noConversion"/>
  </si>
  <si>
    <t>L</t>
    <phoneticPr fontId="2" type="noConversion"/>
  </si>
  <si>
    <t>H</t>
    <phoneticPr fontId="2" type="noConversion"/>
  </si>
  <si>
    <t>구획</t>
    <phoneticPr fontId="2" type="noConversion"/>
  </si>
  <si>
    <t>화폐</t>
    <phoneticPr fontId="2" type="noConversion"/>
  </si>
  <si>
    <t>기준 환율</t>
    <phoneticPr fontId="2" type="noConversion"/>
  </si>
  <si>
    <t>추가 환율</t>
    <phoneticPr fontId="2" type="noConversion"/>
  </si>
  <si>
    <t>적용 환율</t>
    <phoneticPr fontId="2" type="noConversion"/>
  </si>
  <si>
    <t>LK내부 환율</t>
    <phoneticPr fontId="2" type="noConversion"/>
  </si>
  <si>
    <t>영수 번호</t>
    <phoneticPr fontId="2" type="noConversion"/>
  </si>
  <si>
    <t>LK81</t>
  </si>
  <si>
    <t>LK82</t>
  </si>
  <si>
    <t>LK84</t>
  </si>
  <si>
    <t>LK90</t>
  </si>
  <si>
    <t>LK91</t>
  </si>
  <si>
    <t>LK92</t>
  </si>
  <si>
    <t>LK93</t>
  </si>
  <si>
    <t>LK94</t>
  </si>
  <si>
    <t>LK83</t>
  </si>
  <si>
    <t>LK85</t>
  </si>
  <si>
    <t>LK87</t>
  </si>
  <si>
    <t>LK88</t>
  </si>
  <si>
    <t>LK86</t>
  </si>
  <si>
    <t>LK95</t>
  </si>
  <si>
    <t>LK89</t>
  </si>
  <si>
    <t>박정민</t>
  </si>
  <si>
    <t>5593-8870-9956</t>
  </si>
  <si>
    <t>백대식</t>
  </si>
  <si>
    <t>66597-0117-4099</t>
  </si>
  <si>
    <t>65129-0112-6372</t>
  </si>
  <si>
    <t>정석진</t>
  </si>
  <si>
    <t>6856-8748-0750</t>
  </si>
  <si>
    <t>65689-0106-6533</t>
  </si>
  <si>
    <t>5796-5801-8672</t>
  </si>
  <si>
    <t>2601-402-015153</t>
  </si>
  <si>
    <t>66017-0128-0372</t>
  </si>
  <si>
    <t>3647-7561-7276</t>
  </si>
  <si>
    <t>5909-8013-8342</t>
  </si>
  <si>
    <t>할인 적용 목록</t>
    <phoneticPr fontId="2" type="noConversion"/>
  </si>
  <si>
    <t>해상</t>
    <phoneticPr fontId="2" type="noConversion"/>
  </si>
  <si>
    <t>항공</t>
    <phoneticPr fontId="2" type="noConversion"/>
  </si>
  <si>
    <t>일반</t>
    <phoneticPr fontId="2" type="noConversion"/>
  </si>
  <si>
    <t>기부</t>
    <phoneticPr fontId="2" type="noConversion"/>
  </si>
  <si>
    <t>이름</t>
    <phoneticPr fontId="2" type="noConversion"/>
  </si>
  <si>
    <t>5~10%</t>
    <phoneticPr fontId="2" type="noConversion"/>
  </si>
  <si>
    <t>최성식</t>
    <phoneticPr fontId="2" type="noConversion"/>
  </si>
  <si>
    <t>큐빅 바이크</t>
    <phoneticPr fontId="2" type="noConversion"/>
  </si>
  <si>
    <t>김인섭</t>
    <phoneticPr fontId="2" type="noConversion"/>
  </si>
  <si>
    <t>요정 투어 (김요셉 형)</t>
    <phoneticPr fontId="2" type="noConversion"/>
  </si>
  <si>
    <t>제품</t>
  </si>
  <si>
    <t>성경책</t>
  </si>
  <si>
    <t>KOTRA</t>
  </si>
  <si>
    <t>다단계제품</t>
  </si>
  <si>
    <t>백상호</t>
  </si>
  <si>
    <t>이성원</t>
  </si>
  <si>
    <t>이영상</t>
  </si>
  <si>
    <t>박창성</t>
  </si>
  <si>
    <t>강병준</t>
  </si>
  <si>
    <t>이수정</t>
  </si>
  <si>
    <t>김재광</t>
  </si>
  <si>
    <t>최혜경</t>
  </si>
  <si>
    <t>변종승</t>
  </si>
  <si>
    <t>손사랑</t>
  </si>
  <si>
    <t>하요셉</t>
  </si>
  <si>
    <t>백운송</t>
  </si>
  <si>
    <t>김종한</t>
  </si>
  <si>
    <t>정용순</t>
  </si>
  <si>
    <t>조영순</t>
  </si>
  <si>
    <t>정인호</t>
  </si>
  <si>
    <t>김세진</t>
  </si>
  <si>
    <t>임석일</t>
  </si>
  <si>
    <t>정재형</t>
  </si>
  <si>
    <t>황상순</t>
  </si>
  <si>
    <t>칸모터스</t>
  </si>
  <si>
    <t>차명렬</t>
  </si>
  <si>
    <t>김영진</t>
  </si>
  <si>
    <t>김민기</t>
  </si>
  <si>
    <t>정은미</t>
  </si>
  <si>
    <t>박종복</t>
  </si>
  <si>
    <t>김지훈</t>
  </si>
  <si>
    <t>할인율</t>
    <phoneticPr fontId="2" type="noConversion"/>
  </si>
  <si>
    <t>할인금액</t>
    <phoneticPr fontId="2" type="noConversion"/>
  </si>
  <si>
    <t>정석진</t>
    <phoneticPr fontId="2" type="noConversion"/>
  </si>
  <si>
    <t>PNPC</t>
  </si>
  <si>
    <t>라오스 EPS센터</t>
  </si>
  <si>
    <t>라오스증권거래소</t>
  </si>
  <si>
    <t>웰컴 리싱 라오</t>
  </si>
  <si>
    <t>젤라콘</t>
  </si>
  <si>
    <t>흥화라오스</t>
  </si>
  <si>
    <t>BNK 캐피탈 라오스</t>
  </si>
  <si>
    <t>DGB 라오 리싱</t>
  </si>
  <si>
    <t>KB 코라오 리싱</t>
  </si>
  <si>
    <t>그린굿스</t>
  </si>
  <si>
    <t>솔루텍시스템 라오</t>
  </si>
  <si>
    <t>LK Group</t>
  </si>
  <si>
    <t>Paul Golden Lao(좋은차닷컴)</t>
  </si>
  <si>
    <t>삼안</t>
  </si>
  <si>
    <t>한국종합기술</t>
  </si>
  <si>
    <t>현진라오</t>
  </si>
  <si>
    <t>정원상사</t>
  </si>
  <si>
    <t>DSA(K-LAO)</t>
  </si>
  <si>
    <t>제주항공</t>
  </si>
  <si>
    <t>에어부산</t>
    <phoneticPr fontId="2" type="noConversion"/>
  </si>
  <si>
    <t>최현석</t>
    <phoneticPr fontId="2" type="noConversion"/>
  </si>
  <si>
    <t>Peter Kim/Viengchay</t>
    <phoneticPr fontId="2" type="noConversion"/>
  </si>
  <si>
    <t>할인 총합</t>
    <phoneticPr fontId="2" type="noConversion"/>
  </si>
  <si>
    <t>총 할인 금액</t>
    <phoneticPr fontId="2" type="noConversion"/>
  </si>
  <si>
    <t>영수 번호</t>
  </si>
  <si>
    <t>송장 번호</t>
  </si>
  <si>
    <t>Remark</t>
  </si>
  <si>
    <t>김인규??</t>
  </si>
  <si>
    <t>10-2664-5564-6053, 382-7242-2753</t>
  </si>
  <si>
    <t>이우용??</t>
  </si>
  <si>
    <t>송인호 고객물류로 추정됨 / 박주유 님이 한국에서 보내신 물건으로 추정</t>
  </si>
  <si>
    <t>폼마린??</t>
  </si>
  <si>
    <t>64134-0322-0901, 64134-0322-0902</t>
  </si>
  <si>
    <t>6105072440050, 4107032440085, 3132212443441</t>
  </si>
  <si>
    <t>10-2672-2107-9721, 10-2672-2107-9964, 10-2672-2107-5613, 10-2672-2107-8553, 10-2672-2107-5731</t>
  </si>
  <si>
    <t>박환영??</t>
  </si>
  <si>
    <t>5903-7235-0543, 5903-7199-0220</t>
  </si>
  <si>
    <t>2484-9497-0570</t>
    <phoneticPr fontId="2" type="noConversion"/>
  </si>
  <si>
    <t>박주유</t>
    <phoneticPr fontId="2" type="noConversion"/>
  </si>
  <si>
    <t>엘에스엠</t>
  </si>
  <si>
    <t>백지원</t>
  </si>
  <si>
    <t>고영태</t>
  </si>
  <si>
    <t>이창열</t>
  </si>
  <si>
    <t>이제원</t>
  </si>
  <si>
    <t>고중하</t>
  </si>
  <si>
    <t>김일재</t>
  </si>
  <si>
    <t>이재원</t>
  </si>
  <si>
    <t>박성호</t>
  </si>
  <si>
    <t>이재현</t>
  </si>
  <si>
    <t>이범주</t>
  </si>
  <si>
    <t>이성한</t>
  </si>
  <si>
    <t>유병문</t>
  </si>
  <si>
    <t>황헌기</t>
  </si>
  <si>
    <t>한태원</t>
  </si>
  <si>
    <t>송대영</t>
  </si>
  <si>
    <t>이현열</t>
  </si>
  <si>
    <t>임정민</t>
  </si>
  <si>
    <t>법인장</t>
  </si>
  <si>
    <t>센터장</t>
  </si>
  <si>
    <t>부이사장</t>
  </si>
  <si>
    <t>부장</t>
  </si>
  <si>
    <t>대표</t>
  </si>
  <si>
    <t>지사장</t>
  </si>
  <si>
    <t>단장</t>
  </si>
  <si>
    <t>단장, 전무</t>
  </si>
  <si>
    <t>상무</t>
  </si>
  <si>
    <t>CEO</t>
  </si>
  <si>
    <t>실장</t>
  </si>
  <si>
    <t>지점장</t>
  </si>
  <si>
    <t>고객명/회사명 // 영수 번호</t>
    <phoneticPr fontId="3" type="noConversion"/>
  </si>
  <si>
    <t>지상사협의회 회원사 할인</t>
    <phoneticPr fontId="2" type="noConversion"/>
  </si>
  <si>
    <t>기업 할인</t>
    <phoneticPr fontId="2" type="noConversion"/>
  </si>
  <si>
    <t>비 고</t>
    <phoneticPr fontId="2" type="noConversion"/>
  </si>
  <si>
    <t>지방배송</t>
    <phoneticPr fontId="2" type="noConversion"/>
  </si>
  <si>
    <t>유투버</t>
    <phoneticPr fontId="2" type="noConversion"/>
  </si>
  <si>
    <t>A100</t>
  </si>
  <si>
    <t>최지호</t>
    <phoneticPr fontId="2" type="noConversion"/>
  </si>
  <si>
    <t>현지 발생 비용</t>
    <phoneticPr fontId="2" type="noConversion"/>
  </si>
  <si>
    <t>총 합산 액</t>
    <phoneticPr fontId="2" type="noConversion"/>
  </si>
  <si>
    <t>서 명(ລາຍເຊັນ)</t>
    <phoneticPr fontId="2" type="noConversion"/>
  </si>
  <si>
    <t>No. Bill</t>
    <phoneticPr fontId="2" type="noConversion"/>
  </si>
  <si>
    <t>이 름
(ຊື່ ແລະ ນາມສະກຸນ)</t>
    <phoneticPr fontId="2" type="noConversion"/>
  </si>
  <si>
    <t>아래 고객님 본인 성함을 찾아 서명해 주시면 직원이 확인 후 출고 진행 도와드립니다.</t>
    <phoneticPr fontId="2" type="noConversion"/>
  </si>
  <si>
    <t>임홍식</t>
    <phoneticPr fontId="2" type="noConversion"/>
  </si>
  <si>
    <t>Item No.</t>
    <phoneticPr fontId="2" type="noConversion"/>
  </si>
  <si>
    <t>Area
Categorized</t>
    <phoneticPr fontId="2" type="noConversion"/>
  </si>
  <si>
    <t>A001</t>
    <phoneticPr fontId="2" type="noConversion"/>
  </si>
  <si>
    <t>A002</t>
    <phoneticPr fontId="2" type="noConversion"/>
  </si>
  <si>
    <t>A003</t>
  </si>
  <si>
    <t>A004</t>
  </si>
  <si>
    <t>A005</t>
  </si>
  <si>
    <t>A006</t>
  </si>
  <si>
    <t>A007</t>
  </si>
  <si>
    <t>A008</t>
  </si>
  <si>
    <t>A009</t>
  </si>
  <si>
    <t>A010</t>
  </si>
  <si>
    <t>A011</t>
  </si>
  <si>
    <t>A012</t>
  </si>
  <si>
    <t>A013</t>
  </si>
  <si>
    <t>A014</t>
  </si>
  <si>
    <t>A015</t>
  </si>
  <si>
    <t>A016</t>
  </si>
  <si>
    <t>A017</t>
  </si>
  <si>
    <t>A018</t>
  </si>
  <si>
    <t>A019</t>
  </si>
  <si>
    <t>A020</t>
  </si>
  <si>
    <t>A021</t>
  </si>
  <si>
    <t>A022</t>
  </si>
  <si>
    <t>A023</t>
  </si>
  <si>
    <t>A024</t>
  </si>
  <si>
    <t>A025</t>
  </si>
  <si>
    <t>A026</t>
  </si>
  <si>
    <t>A027</t>
  </si>
  <si>
    <t>A028</t>
  </si>
  <si>
    <t>A029</t>
  </si>
  <si>
    <t>A030</t>
  </si>
  <si>
    <t>A031</t>
  </si>
  <si>
    <t>A032</t>
  </si>
  <si>
    <t>A033</t>
  </si>
  <si>
    <t>A034</t>
  </si>
  <si>
    <t>A035</t>
  </si>
  <si>
    <t>A036</t>
  </si>
  <si>
    <t>A037</t>
  </si>
  <si>
    <t>A038</t>
  </si>
  <si>
    <t>A039</t>
  </si>
  <si>
    <t>A040</t>
  </si>
  <si>
    <t>A041</t>
  </si>
  <si>
    <t>A042</t>
  </si>
  <si>
    <t>A043</t>
  </si>
  <si>
    <t>A044</t>
  </si>
  <si>
    <t>A045</t>
  </si>
  <si>
    <t>A046</t>
  </si>
  <si>
    <t>A047</t>
  </si>
  <si>
    <t>A048</t>
  </si>
  <si>
    <t>A049</t>
  </si>
  <si>
    <t>A050</t>
  </si>
  <si>
    <t>A051</t>
  </si>
  <si>
    <t>A052</t>
  </si>
  <si>
    <t>A053</t>
  </si>
  <si>
    <t>A054</t>
  </si>
  <si>
    <t>A055</t>
  </si>
  <si>
    <t>A056</t>
  </si>
  <si>
    <t>A057</t>
  </si>
  <si>
    <t>A058</t>
  </si>
  <si>
    <t>A059</t>
  </si>
  <si>
    <t>A060</t>
  </si>
  <si>
    <t>A061</t>
  </si>
  <si>
    <t>A062</t>
  </si>
  <si>
    <t>A063</t>
  </si>
  <si>
    <t>A064</t>
  </si>
  <si>
    <t>A065</t>
  </si>
  <si>
    <t>A066</t>
  </si>
  <si>
    <t>A067</t>
  </si>
  <si>
    <t>A068</t>
  </si>
  <si>
    <t>A069</t>
  </si>
  <si>
    <t>A070</t>
  </si>
  <si>
    <t>A071</t>
  </si>
  <si>
    <t>A072</t>
  </si>
  <si>
    <t>A073</t>
  </si>
  <si>
    <t>A074</t>
  </si>
  <si>
    <t>A075</t>
  </si>
  <si>
    <t>A076</t>
  </si>
  <si>
    <t>A077</t>
  </si>
  <si>
    <t>A078</t>
  </si>
  <si>
    <t>A079</t>
  </si>
  <si>
    <t>A080</t>
  </si>
  <si>
    <t>A081</t>
  </si>
  <si>
    <t>A082</t>
  </si>
  <si>
    <t>A083</t>
  </si>
  <si>
    <t>A084</t>
  </si>
  <si>
    <t>A085</t>
  </si>
  <si>
    <t>A086</t>
  </si>
  <si>
    <t>A087</t>
  </si>
  <si>
    <t>A088</t>
  </si>
  <si>
    <t>A089</t>
  </si>
  <si>
    <t>A090</t>
  </si>
  <si>
    <t>A091</t>
  </si>
  <si>
    <t>A092</t>
  </si>
  <si>
    <t>A093</t>
  </si>
  <si>
    <t>A094</t>
  </si>
  <si>
    <t>A095</t>
  </si>
  <si>
    <t>A096</t>
  </si>
  <si>
    <t>A097</t>
  </si>
  <si>
    <t>A098</t>
  </si>
  <si>
    <t>A099</t>
  </si>
  <si>
    <t>Nice to meat you</t>
    <phoneticPr fontId="2" type="noConversion"/>
  </si>
  <si>
    <t>한국 세금 계산서 발급시 계좌번호</t>
  </si>
  <si>
    <t>최재혁</t>
    <phoneticPr fontId="2" type="noConversion"/>
  </si>
  <si>
    <t>용적 중량(kg)</t>
    <phoneticPr fontId="2" type="noConversion"/>
  </si>
  <si>
    <t>실제중량(Kg)</t>
    <phoneticPr fontId="2" type="noConversion"/>
  </si>
  <si>
    <t>실제중량 합산(kg)</t>
    <phoneticPr fontId="2" type="noConversion"/>
  </si>
  <si>
    <t>용적중량 합산(Kg)</t>
    <phoneticPr fontId="2" type="noConversion"/>
  </si>
  <si>
    <t>청구중량 운임</t>
    <phoneticPr fontId="3" type="noConversion"/>
  </si>
  <si>
    <t>* 모든 비용은 회사의 내규 및 각 물품의 중량/크기 실측을 기준으로 청구되며 최소 운임은 $14/kg 입니다.</t>
    <phoneticPr fontId="3" type="noConversion"/>
  </si>
  <si>
    <t>라선협 할인</t>
  </si>
  <si>
    <t>코웨포-라오 인터내셔널</t>
  </si>
  <si>
    <t>비엔티엔시, 씨싿따낙구, 싸판텅 느아 09, 11번 골목, 엘케이(LK) 빌딩, 1층 LK Trading</t>
    <phoneticPr fontId="3" type="noConversion"/>
  </si>
  <si>
    <t>지방배송</t>
    <phoneticPr fontId="2" type="noConversion"/>
  </si>
  <si>
    <t xml:space="preserve">Remark/비 고             </t>
    <phoneticPr fontId="2" type="noConversion"/>
  </si>
  <si>
    <t>Inland delivery/시내.지방 배송</t>
    <phoneticPr fontId="2" type="noConversion"/>
  </si>
  <si>
    <t>최종
청구 금액</t>
    <phoneticPr fontId="2" type="noConversion"/>
  </si>
  <si>
    <t>대량 5%, 기부품 10% (사진 첨부 필)</t>
    <phoneticPr fontId="2" type="noConversion"/>
  </si>
  <si>
    <t>Paid by</t>
  </si>
  <si>
    <t>ANS</t>
  </si>
  <si>
    <t>KIM, Sukhyun</t>
  </si>
  <si>
    <t>KIM YoungHoon</t>
  </si>
  <si>
    <t>Mr. KIM Jung Ho</t>
  </si>
  <si>
    <t xml:space="preserve">Kim chang soo </t>
  </si>
  <si>
    <t>ແຟຣນຊີບມໍ</t>
  </si>
  <si>
    <t>Ms. NA Yoo Ri</t>
  </si>
  <si>
    <t>LPB province</t>
  </si>
  <si>
    <t>NAM, Mi Hwa</t>
  </si>
  <si>
    <t>ບ້ານມີໄຊ, Paksan, Bolikhamxai</t>
  </si>
  <si>
    <t>Mr. MOON Joong Gon</t>
  </si>
  <si>
    <t>Pakse city</t>
  </si>
  <si>
    <t>Mr. BAIK woon song</t>
  </si>
  <si>
    <t>Mr. SON Sa Rang</t>
  </si>
  <si>
    <t>Mr. WOO Hyung Chu</t>
  </si>
  <si>
    <t xml:space="preserve"> PAKSE km8</t>
  </si>
  <si>
    <t>Mr. YOON Sung Sik</t>
  </si>
  <si>
    <t>HAL</t>
  </si>
  <si>
    <t xml:space="preserve">Ban Keun Napheng </t>
  </si>
  <si>
    <t>LEE sang ho</t>
  </si>
  <si>
    <t>Seevisai Manephong</t>
  </si>
  <si>
    <t>LEE Jonhee</t>
  </si>
  <si>
    <t>LEE Jin Sil</t>
  </si>
  <si>
    <t>Mr.JANG Man Jun</t>
  </si>
  <si>
    <t>Mr. JO Eungil</t>
  </si>
  <si>
    <t>Muang Samakkixay attapeu</t>
  </si>
  <si>
    <t xml:space="preserve">ຄຳຫຼ້າ, </t>
  </si>
  <si>
    <t>Mr. Phengchan</t>
  </si>
  <si>
    <t>Kor-Lao Air xxth 고객 리스트 (ລາຍການລູກຄ້າຂອງທາງອາກາດ)</t>
    <phoneticPr fontId="2" type="noConversion"/>
  </si>
  <si>
    <t>Kor-Lao Air xxth 거래 명세서</t>
    <phoneticPr fontId="3" type="noConversion"/>
  </si>
  <si>
    <t>지방배송</t>
    <phoneticPr fontId="2" type="noConversion"/>
  </si>
  <si>
    <t xml:space="preserve">Kwangsoo BAIK </t>
  </si>
  <si>
    <t>한국-라오스 항공 xx항차</t>
    <phoneticPr fontId="2" type="noConversion"/>
  </si>
  <si>
    <t>진정우</t>
    <phoneticPr fontId="2" type="noConversion"/>
  </si>
  <si>
    <t>105호 고객</t>
    <phoneticPr fontId="2" type="noConversion"/>
  </si>
  <si>
    <t>기부</t>
    <phoneticPr fontId="2" type="noConversion"/>
  </si>
  <si>
    <t>날짜</t>
    <phoneticPr fontId="2" type="noConversion"/>
  </si>
  <si>
    <t>내 용</t>
    <phoneticPr fontId="2" type="noConversion"/>
  </si>
  <si>
    <t>킵</t>
    <phoneticPr fontId="2" type="noConversion"/>
  </si>
  <si>
    <t>서정진(서이사님)</t>
    <phoneticPr fontId="2" type="noConversion"/>
  </si>
  <si>
    <t>실제중량 운임</t>
    <phoneticPr fontId="3" type="noConversion"/>
  </si>
  <si>
    <t>용적중량 운임</t>
    <phoneticPr fontId="3" type="noConversion"/>
  </si>
  <si>
    <t>이형준</t>
    <phoneticPr fontId="2" type="noConversion"/>
  </si>
  <si>
    <t>골재 판매</t>
    <phoneticPr fontId="2" type="noConversion"/>
  </si>
  <si>
    <t>LEE Bok Hee</t>
  </si>
  <si>
    <t>원순연</t>
  </si>
  <si>
    <t>ນ. ຊູຢອນ ວອນ</t>
  </si>
  <si>
    <t>지방배송</t>
    <phoneticPr fontId="2" type="noConversion"/>
  </si>
  <si>
    <t>규격 (cm)</t>
    <phoneticPr fontId="3" type="noConversion"/>
  </si>
  <si>
    <t>구획(Zone)</t>
    <phoneticPr fontId="2" type="noConversion"/>
  </si>
  <si>
    <t>ຜາ່ບາດໃຕ້ ຫລວງພະບາງ</t>
  </si>
  <si>
    <t>LKA 01</t>
    <phoneticPr fontId="2" type="noConversion"/>
  </si>
  <si>
    <t>LKA 02</t>
  </si>
  <si>
    <t>LKA 03</t>
  </si>
  <si>
    <t>LKA 04</t>
  </si>
  <si>
    <t>LKA 05</t>
  </si>
  <si>
    <t>LKA 06</t>
  </si>
  <si>
    <t>LKA 07</t>
  </si>
  <si>
    <t>LKA 08</t>
  </si>
  <si>
    <t>LKA 09</t>
  </si>
  <si>
    <t>LKA 10</t>
  </si>
  <si>
    <t>LKA 11</t>
  </si>
  <si>
    <t>LKA 12</t>
  </si>
  <si>
    <t>LKA 13</t>
  </si>
  <si>
    <t>LKA 14</t>
  </si>
  <si>
    <t>LKA 15</t>
  </si>
  <si>
    <t>LKA 16</t>
  </si>
  <si>
    <t>LKA 17</t>
  </si>
  <si>
    <t>LKA 18</t>
  </si>
  <si>
    <t>LKA 19</t>
  </si>
  <si>
    <t>LKA 20</t>
  </si>
  <si>
    <t>LKA 21</t>
  </si>
  <si>
    <t>LKA 22</t>
  </si>
  <si>
    <t>LKA 23</t>
  </si>
  <si>
    <t>LKA 24</t>
  </si>
  <si>
    <t>LKA 25</t>
  </si>
  <si>
    <t>LKA 26</t>
  </si>
  <si>
    <t>LKA 27</t>
  </si>
  <si>
    <t>LKA 28</t>
  </si>
  <si>
    <t>LKA 29</t>
  </si>
  <si>
    <t>LKA 30</t>
  </si>
  <si>
    <t>LKA 31</t>
  </si>
  <si>
    <t>LKA 32</t>
  </si>
  <si>
    <t>LKA 33</t>
  </si>
  <si>
    <t>LKA 34</t>
  </si>
  <si>
    <t>LKA 35</t>
  </si>
  <si>
    <t>LKA 36</t>
  </si>
  <si>
    <t>LKA 37</t>
  </si>
  <si>
    <t>LKA 38</t>
  </si>
  <si>
    <t>LKA 39</t>
  </si>
  <si>
    <t>LKA 40</t>
  </si>
  <si>
    <t>LKA 41</t>
  </si>
  <si>
    <t>LKA 42</t>
  </si>
  <si>
    <t>LKA 43</t>
  </si>
  <si>
    <t>LKA 44</t>
  </si>
  <si>
    <t>LKA 45</t>
  </si>
  <si>
    <t>LKA 46</t>
  </si>
  <si>
    <t>LKA 47</t>
  </si>
  <si>
    <t>LKA 48</t>
  </si>
  <si>
    <t>LKA 49</t>
  </si>
  <si>
    <t>LKA 50</t>
  </si>
  <si>
    <t>LKA 51</t>
  </si>
  <si>
    <t>LKA 52</t>
  </si>
  <si>
    <t>LKA 53</t>
  </si>
  <si>
    <t>LKA 54</t>
  </si>
  <si>
    <t>LKA 55</t>
  </si>
  <si>
    <t>LKA 56</t>
  </si>
  <si>
    <t>LKA 57</t>
  </si>
  <si>
    <t>LKA 58</t>
  </si>
  <si>
    <t>LKA 59</t>
  </si>
  <si>
    <t>LKA 60</t>
  </si>
  <si>
    <t>LKA 61</t>
  </si>
  <si>
    <t>LKA 62</t>
  </si>
  <si>
    <t>LKA 63</t>
  </si>
  <si>
    <t>LKA 64</t>
  </si>
  <si>
    <t>LKA 65</t>
  </si>
  <si>
    <t>LKA 66</t>
  </si>
  <si>
    <t>LKA 67</t>
  </si>
  <si>
    <t>LKA 68</t>
  </si>
  <si>
    <t>LKA 69</t>
  </si>
  <si>
    <t>LKA 70</t>
  </si>
  <si>
    <t>LKA 71</t>
  </si>
  <si>
    <t>LKA 72</t>
  </si>
  <si>
    <t>LKA 73</t>
  </si>
  <si>
    <t>LKA 74</t>
  </si>
  <si>
    <t>LKA 75</t>
  </si>
  <si>
    <t>LKA 76</t>
  </si>
  <si>
    <t>LKA 77</t>
  </si>
  <si>
    <t>LKA 78</t>
  </si>
  <si>
    <t>LKA 79</t>
  </si>
  <si>
    <t>LKA xx</t>
    <phoneticPr fontId="2" type="noConversion"/>
  </si>
  <si>
    <t>특별할인</t>
    <phoneticPr fontId="2" type="noConversion"/>
  </si>
  <si>
    <t>세금 계산서(VAT)</t>
    <phoneticPr fontId="2" type="noConversion"/>
  </si>
  <si>
    <t>* 입.출고지를 떠나시기 전 꼭! 고객님 본인 물품 및 개수 확인 부탁 드립니다. 물품이 출고된 이후 LK그룹은 물품의 파손/분실에 대한 어떠한 책임도 없습니다.</t>
    <phoneticPr fontId="2" type="noConversion"/>
  </si>
  <si>
    <t>* 이용해 주셔서 감사합니다.</t>
    <phoneticPr fontId="2" type="noConversion"/>
  </si>
  <si>
    <t>김재양/김반석</t>
    <phoneticPr fontId="2" type="noConversion"/>
  </si>
  <si>
    <t>김양현</t>
    <phoneticPr fontId="2" type="noConversion"/>
  </si>
  <si>
    <t>박진경</t>
    <phoneticPr fontId="2" type="noConversion"/>
  </si>
  <si>
    <t>백총명</t>
    <phoneticPr fontId="2" type="noConversion"/>
  </si>
  <si>
    <t>원순연</t>
    <phoneticPr fontId="2" type="noConversion"/>
  </si>
  <si>
    <t>이상미</t>
    <phoneticPr fontId="2" type="noConversion"/>
  </si>
  <si>
    <t>임은희</t>
    <phoneticPr fontId="2" type="noConversion"/>
  </si>
  <si>
    <t>최문영/최보애</t>
    <phoneticPr fontId="2" type="noConversion"/>
  </si>
  <si>
    <t>EZRA</t>
    <phoneticPr fontId="2" type="noConversion"/>
  </si>
  <si>
    <t>김종훈/김희영</t>
    <phoneticPr fontId="2" type="noConversion"/>
  </si>
  <si>
    <t>김창수</t>
    <phoneticPr fontId="2" type="noConversion"/>
  </si>
  <si>
    <t>본죽</t>
    <phoneticPr fontId="2" type="noConversion"/>
  </si>
  <si>
    <t>백규현</t>
    <phoneticPr fontId="2" type="noConversion"/>
  </si>
  <si>
    <t>샤론스쿨</t>
    <phoneticPr fontId="2" type="noConversion"/>
  </si>
  <si>
    <t>이규상</t>
    <phoneticPr fontId="2" type="noConversion"/>
  </si>
  <si>
    <t>이명숙/임기환</t>
    <phoneticPr fontId="2" type="noConversion"/>
  </si>
  <si>
    <t>허석</t>
    <phoneticPr fontId="2" type="noConversion"/>
  </si>
  <si>
    <t>홍진혁</t>
    <phoneticPr fontId="2" type="noConversion"/>
  </si>
  <si>
    <t>김종덕/안선영</t>
    <phoneticPr fontId="2" type="noConversion"/>
  </si>
  <si>
    <t>제상욱</t>
    <phoneticPr fontId="2" type="noConversion"/>
  </si>
  <si>
    <t>이병목/장혜진</t>
    <phoneticPr fontId="2" type="noConversion"/>
  </si>
  <si>
    <t>김지운</t>
    <phoneticPr fontId="2" type="noConversion"/>
  </si>
  <si>
    <t>주인현</t>
    <phoneticPr fontId="2" type="noConversion"/>
  </si>
  <si>
    <t>강남규</t>
    <phoneticPr fontId="2" type="noConversion"/>
  </si>
  <si>
    <t>emart</t>
    <phoneticPr fontId="2" type="noConversion"/>
  </si>
  <si>
    <t>아파트 고객 할인</t>
    <phoneticPr fontId="2" type="noConversion"/>
  </si>
  <si>
    <t>이동현</t>
    <phoneticPr fontId="2" type="noConversion"/>
  </si>
  <si>
    <t>101호 고객</t>
    <phoneticPr fontId="2" type="noConversion"/>
  </si>
  <si>
    <t>배상국/정창옥</t>
    <phoneticPr fontId="2" type="noConversion"/>
  </si>
  <si>
    <t>대량 10%</t>
    <phoneticPr fontId="2" type="noConversion"/>
  </si>
  <si>
    <t>이우용</t>
    <phoneticPr fontId="2" type="noConversion"/>
  </si>
  <si>
    <t>김현민/라오스 국가대표 야구 감독</t>
    <phoneticPr fontId="2" type="noConversion"/>
  </si>
  <si>
    <r>
      <rPr>
        <sz val="11"/>
        <color theme="1"/>
        <rFont val="돋움"/>
        <family val="3"/>
        <charset val="129"/>
      </rPr>
      <t>최완식</t>
    </r>
    <r>
      <rPr>
        <sz val="11"/>
        <color theme="1"/>
        <rFont val="Calibri"/>
        <family val="2"/>
        <charset val="129"/>
      </rPr>
      <t>/</t>
    </r>
    <r>
      <rPr>
        <sz val="11"/>
        <color theme="1"/>
        <rFont val="돋움"/>
        <family val="3"/>
        <charset val="129"/>
      </rPr>
      <t>고대종</t>
    </r>
    <phoneticPr fontId="2" type="noConversion"/>
  </si>
  <si>
    <t>신라함/신대웅</t>
    <phoneticPr fontId="2" type="noConversion"/>
  </si>
  <si>
    <t>기쁜교회</t>
    <phoneticPr fontId="2" type="noConversion"/>
  </si>
  <si>
    <t>회사</t>
    <phoneticPr fontId="2" type="noConversion"/>
  </si>
  <si>
    <t>할인율</t>
    <phoneticPr fontId="2" type="noConversion"/>
  </si>
  <si>
    <t>할인금액</t>
    <phoneticPr fontId="2" type="noConversion"/>
  </si>
  <si>
    <t>비 고</t>
    <phoneticPr fontId="2" type="noConversion"/>
  </si>
  <si>
    <t>한조운</t>
    <phoneticPr fontId="2" type="noConversion"/>
  </si>
  <si>
    <t>고현식</t>
    <phoneticPr fontId="2" type="noConversion"/>
  </si>
  <si>
    <t>법인장</t>
    <phoneticPr fontId="2" type="noConversion"/>
  </si>
  <si>
    <r>
      <t xml:space="preserve">BNK </t>
    </r>
    <r>
      <rPr>
        <sz val="11"/>
        <color theme="1"/>
        <rFont val="돋움"/>
        <family val="3"/>
        <charset val="129"/>
      </rPr>
      <t>소액대출</t>
    </r>
    <r>
      <rPr>
        <sz val="11"/>
        <color theme="1"/>
        <rFont val="Calibri"/>
        <family val="2"/>
        <charset val="129"/>
      </rPr>
      <t xml:space="preserve"> MFI</t>
    </r>
    <phoneticPr fontId="2" type="noConversion"/>
  </si>
  <si>
    <t>김민우</t>
    <phoneticPr fontId="2" type="noConversion"/>
  </si>
  <si>
    <r>
      <rPr>
        <sz val="11"/>
        <color theme="1"/>
        <rFont val="돋움"/>
        <family val="3"/>
        <charset val="129"/>
      </rPr>
      <t>오유근</t>
    </r>
    <r>
      <rPr>
        <sz val="11"/>
        <color theme="1"/>
        <rFont val="Calibri"/>
        <family val="2"/>
        <charset val="129"/>
      </rPr>
      <t>/</t>
    </r>
    <r>
      <rPr>
        <sz val="11"/>
        <color theme="1"/>
        <rFont val="돋움"/>
        <family val="3"/>
        <charset val="129"/>
      </rPr>
      <t>김연희</t>
    </r>
    <phoneticPr fontId="2" type="noConversion"/>
  </si>
  <si>
    <t>최병한</t>
    <phoneticPr fontId="2" type="noConversion"/>
  </si>
  <si>
    <t>부사장</t>
    <phoneticPr fontId="2" type="noConversion"/>
  </si>
  <si>
    <t>부장</t>
    <phoneticPr fontId="2" type="noConversion"/>
  </si>
  <si>
    <t>정길영</t>
    <phoneticPr fontId="2" type="noConversion"/>
  </si>
  <si>
    <t>행장</t>
    <phoneticPr fontId="2" type="noConversion"/>
  </si>
  <si>
    <t>부영라오은행</t>
    <phoneticPr fontId="2" type="noConversion"/>
  </si>
  <si>
    <t>박대성</t>
    <phoneticPr fontId="2" type="noConversion"/>
  </si>
  <si>
    <t>차장</t>
    <phoneticPr fontId="2" type="noConversion"/>
  </si>
  <si>
    <r>
      <rPr>
        <sz val="11"/>
        <color theme="1"/>
        <rFont val="돋움"/>
        <family val="3"/>
        <charset val="129"/>
      </rPr>
      <t>부영라오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돋움"/>
        <family val="3"/>
        <charset val="129"/>
      </rPr>
      <t>골프장</t>
    </r>
    <phoneticPr fontId="2" type="noConversion"/>
  </si>
  <si>
    <t>이성한</t>
    <phoneticPr fontId="2" type="noConversion"/>
  </si>
  <si>
    <t>상무</t>
    <phoneticPr fontId="2" type="noConversion"/>
  </si>
  <si>
    <t>한국종합기술</t>
    <phoneticPr fontId="2" type="noConversion"/>
  </si>
  <si>
    <t>김승용</t>
    <phoneticPr fontId="2" type="noConversion"/>
  </si>
  <si>
    <t>대표이사</t>
    <phoneticPr fontId="2" type="noConversion"/>
  </si>
  <si>
    <t>코코넛샤일로</t>
    <phoneticPr fontId="2" type="noConversion"/>
  </si>
  <si>
    <t>한태원</t>
    <phoneticPr fontId="2" type="noConversion"/>
  </si>
  <si>
    <t>CEO</t>
    <phoneticPr fontId="2" type="noConversion"/>
  </si>
  <si>
    <t>엘에스엠 LSM (콕콕 무브)</t>
    <phoneticPr fontId="2" type="noConversion"/>
  </si>
  <si>
    <t>권도하</t>
    <phoneticPr fontId="2" type="noConversion"/>
  </si>
  <si>
    <t>소장</t>
    <phoneticPr fontId="2" type="noConversion"/>
  </si>
  <si>
    <t>Agriculture Center</t>
    <phoneticPr fontId="2" type="noConversion"/>
  </si>
  <si>
    <t>최동훈</t>
    <phoneticPr fontId="2" type="noConversion"/>
  </si>
  <si>
    <r>
      <t xml:space="preserve">DESK </t>
    </r>
    <r>
      <rPr>
        <sz val="11"/>
        <color theme="1"/>
        <rFont val="돋움"/>
        <family val="3"/>
        <charset val="129"/>
      </rPr>
      <t>무상</t>
    </r>
    <r>
      <rPr>
        <sz val="11"/>
        <color theme="1"/>
        <rFont val="Calibri"/>
        <family val="2"/>
        <charset val="129"/>
      </rPr>
      <t xml:space="preserve"> ODA</t>
    </r>
    <phoneticPr fontId="2" type="noConversion"/>
  </si>
  <si>
    <t>참앤들/Lamthong Trading Co.,Ltd/
권세욱/Wisit Limphothong</t>
    <phoneticPr fontId="2" type="noConversion"/>
  </si>
  <si>
    <t>화장품</t>
    <phoneticPr fontId="2" type="noConversion"/>
  </si>
  <si>
    <t>By KOTRA</t>
    <phoneticPr fontId="2" type="noConversion"/>
  </si>
  <si>
    <t>Dani/Sky</t>
    <phoneticPr fontId="2" type="noConversion"/>
  </si>
  <si>
    <t>커피머신</t>
    <phoneticPr fontId="2" type="noConversion"/>
  </si>
  <si>
    <t>식자재</t>
    <phoneticPr fontId="2" type="noConversion"/>
  </si>
  <si>
    <t>대량</t>
    <phoneticPr fontId="2" type="noConversion"/>
  </si>
  <si>
    <t>이관택/정유은</t>
    <phoneticPr fontId="2" type="noConversion"/>
  </si>
  <si>
    <t>아이태그유/33떡볶기</t>
    <phoneticPr fontId="2" type="noConversion"/>
  </si>
  <si>
    <t>특별할인</t>
    <phoneticPr fontId="2" type="noConversion"/>
  </si>
  <si>
    <t>이름</t>
    <phoneticPr fontId="2" type="noConversion"/>
  </si>
  <si>
    <t>할인금액</t>
    <phoneticPr fontId="2" type="noConversion"/>
  </si>
  <si>
    <t>비 고</t>
    <phoneticPr fontId="2" type="noConversion"/>
  </si>
  <si>
    <t>할인 총합</t>
    <phoneticPr fontId="2" type="noConversion"/>
  </si>
  <si>
    <t>강성애</t>
    <phoneticPr fontId="2" type="noConversion"/>
  </si>
  <si>
    <t>Name</t>
    <phoneticPr fontId="2" type="noConversion"/>
  </si>
  <si>
    <t>Tel</t>
    <phoneticPr fontId="2" type="noConversion"/>
  </si>
  <si>
    <t>Local company</t>
    <phoneticPr fontId="2" type="noConversion"/>
  </si>
  <si>
    <t>Destination Address</t>
    <phoneticPr fontId="2" type="noConversion"/>
  </si>
  <si>
    <r>
      <rPr>
        <sz val="11"/>
        <color theme="1"/>
        <rFont val="돋움"/>
        <family val="3"/>
        <charset val="129"/>
      </rPr>
      <t>구상채</t>
    </r>
    <r>
      <rPr>
        <sz val="11"/>
        <color theme="1"/>
        <rFont val="Phetsarath OT"/>
        <family val="3"/>
        <charset val="129"/>
      </rPr>
      <t xml:space="preserve"> / Oly</t>
    </r>
    <phoneticPr fontId="2" type="noConversion"/>
  </si>
  <si>
    <t>Ku Sang Chae / Oly</t>
    <phoneticPr fontId="2" type="noConversion"/>
  </si>
  <si>
    <t>020-5431-3355
020-5486-5440</t>
    <phoneticPr fontId="2" type="noConversion"/>
  </si>
  <si>
    <t>HAL</t>
    <phoneticPr fontId="2" type="noConversion"/>
  </si>
  <si>
    <t>ສາຂາ ບ້ານ ປ່າອອ້ຍ, ຫວ້ຍຊາຍ, ບໍ່ແກ້ວ</t>
    <phoneticPr fontId="2" type="noConversion"/>
  </si>
  <si>
    <t>김석현</t>
    <phoneticPr fontId="2" type="noConversion"/>
  </si>
  <si>
    <t>Savannaket  (ສາຂາ ຕະຫຼາດ ໃຫຍ່)</t>
    <phoneticPr fontId="2" type="noConversion"/>
  </si>
  <si>
    <t>020 9637 1027</t>
    <phoneticPr fontId="2" type="noConversion"/>
  </si>
  <si>
    <t>ສາຂາ ຫນອງຂຽວ, ເມືອງງອຍ</t>
    <phoneticPr fontId="2" type="noConversion"/>
  </si>
  <si>
    <t>김정호</t>
    <phoneticPr fontId="2" type="noConversion"/>
  </si>
  <si>
    <t>Namngam village, paek district, xiengkhuang provice</t>
    <phoneticPr fontId="2" type="noConversion"/>
  </si>
  <si>
    <t>나유리</t>
    <phoneticPr fontId="2" type="noConversion"/>
  </si>
  <si>
    <t>남미화</t>
    <phoneticPr fontId="2" type="noConversion"/>
  </si>
  <si>
    <t>020 9593 7554</t>
    <phoneticPr fontId="2" type="noConversion"/>
  </si>
  <si>
    <t xml:space="preserve"> ສາຂາ ພະບາດໃຕ້ ຫລວງພະບາງ</t>
    <phoneticPr fontId="2" type="noConversion"/>
  </si>
  <si>
    <t>남윤천</t>
    <phoneticPr fontId="2" type="noConversion"/>
  </si>
  <si>
    <t>NAM Yun Cheon</t>
    <phoneticPr fontId="2" type="noConversion"/>
  </si>
  <si>
    <t>문종곤</t>
    <phoneticPr fontId="2" type="noConversion"/>
  </si>
  <si>
    <t>백원상</t>
    <phoneticPr fontId="2" type="noConversion"/>
  </si>
  <si>
    <t>ປາຍທາງ xieng mouak village LPB district, LPB province</t>
    <phoneticPr fontId="2" type="noConversion"/>
  </si>
  <si>
    <t>손사랑</t>
    <phoneticPr fontId="2" type="noConversion"/>
  </si>
  <si>
    <t>Luangprabang city</t>
    <phoneticPr fontId="2" type="noConversion"/>
  </si>
  <si>
    <t>쑤빈</t>
    <phoneticPr fontId="2" type="noConversion"/>
  </si>
  <si>
    <t>Soubin</t>
    <phoneticPr fontId="2" type="noConversion"/>
  </si>
  <si>
    <t>020-7777-1940
020-528-83018</t>
    <phoneticPr fontId="2" type="noConversion"/>
  </si>
  <si>
    <t>ກາສີ, ຕົວເມືອງກາສີ</t>
    <phoneticPr fontId="2" type="noConversion"/>
  </si>
  <si>
    <t>우형철</t>
    <phoneticPr fontId="2" type="noConversion"/>
  </si>
  <si>
    <t>윤성식</t>
    <phoneticPr fontId="2" type="noConversion"/>
  </si>
  <si>
    <t>020-9550-5260 
020-9784-4110</t>
    <phoneticPr fontId="2" type="noConversion"/>
  </si>
  <si>
    <t xml:space="preserve"> Oudomxay Muangxay ໜອງແມງດາ</t>
    <phoneticPr fontId="2" type="noConversion"/>
  </si>
  <si>
    <t>이복희</t>
    <phoneticPr fontId="2" type="noConversion"/>
  </si>
  <si>
    <t>ສາຂາ ສຸນັນທາ, Savannaket</t>
    <phoneticPr fontId="2" type="noConversion"/>
  </si>
  <si>
    <t>이상호</t>
    <phoneticPr fontId="2" type="noConversion"/>
  </si>
  <si>
    <t>ອັດຕາປື ສາມັກຄີໄຊ 1</t>
    <phoneticPr fontId="2" type="noConversion"/>
  </si>
  <si>
    <t>ສາຂາ ຫນອງຂຽວ, ເມືອງງອຍ, ຫລວງພະບາງ</t>
    <phoneticPr fontId="2" type="noConversion"/>
  </si>
  <si>
    <t>ອານຸສິດ ສາຂາ ປອງຄຳ, ຫລວງພະບາງ</t>
    <phoneticPr fontId="2" type="noConversion"/>
  </si>
  <si>
    <t>이존희</t>
    <phoneticPr fontId="2" type="noConversion"/>
  </si>
  <si>
    <t>이진실</t>
    <phoneticPr fontId="2" type="noConversion"/>
  </si>
  <si>
    <t>ຫ້ອງການ ແຮງງານ ແລະ ສະຫວັດດິການແຂວງ ອັດຕະປື,ບ້ານ: ໃສສະອາດ, ເມືອງ: ສາມັກຄີໄຊ</t>
    <phoneticPr fontId="2" type="noConversion"/>
  </si>
  <si>
    <r>
      <rPr>
        <sz val="11"/>
        <color theme="1"/>
        <rFont val="돋움"/>
        <family val="3"/>
        <charset val="129"/>
      </rPr>
      <t>이관택</t>
    </r>
    <r>
      <rPr>
        <sz val="11"/>
        <color theme="1"/>
        <rFont val="Phetsarath OT"/>
        <family val="3"/>
        <charset val="129"/>
      </rPr>
      <t>/</t>
    </r>
    <r>
      <rPr>
        <sz val="11"/>
        <color theme="1"/>
        <rFont val="돋움"/>
        <family val="3"/>
        <charset val="129"/>
      </rPr>
      <t>정유은</t>
    </r>
    <phoneticPr fontId="2" type="noConversion"/>
  </si>
  <si>
    <t>JEONG YUEUN &amp; LEE</t>
    <phoneticPr fontId="2" type="noConversion"/>
  </si>
  <si>
    <t>020 5987 8414 
020 5987 8654</t>
    <phoneticPr fontId="2" type="noConversion"/>
  </si>
  <si>
    <t>ສາຂາ ບ້ານໜອງເດີ່ນ, ນະຄອນໄກສອນ, ແຂວງສະຫວັນນະເຂດ</t>
    <phoneticPr fontId="2" type="noConversion"/>
  </si>
  <si>
    <t>장만준</t>
    <phoneticPr fontId="2" type="noConversion"/>
  </si>
  <si>
    <t>ບ້ານໂພນທອງ, ເມືອງໂພນທອງ, ແຂວງຈຳປາສັກ</t>
    <phoneticPr fontId="2" type="noConversion"/>
  </si>
  <si>
    <t>조은길</t>
    <phoneticPr fontId="2" type="noConversion"/>
  </si>
  <si>
    <t>캄라</t>
    <phoneticPr fontId="2" type="noConversion"/>
  </si>
  <si>
    <t>ໂຮງແຮມເອັນເຊັນ ບ້ານໂພນເຮືອງ ເມືອງ ຫຼວງພະບາງ</t>
    <phoneticPr fontId="2" type="noConversion"/>
  </si>
  <si>
    <t>팽짠</t>
    <phoneticPr fontId="2" type="noConversion"/>
  </si>
  <si>
    <t>Xiangkhuang ບ້ານລີ້ , Peak District, ຊຽງຂວາງ  ສາຍລົມ, ເມືອງແປກ</t>
    <phoneticPr fontId="2" type="noConversion"/>
  </si>
  <si>
    <t>백광수</t>
    <phoneticPr fontId="2" type="noConversion"/>
  </si>
  <si>
    <r>
      <rPr>
        <sz val="11"/>
        <color theme="1"/>
        <rFont val="돋움"/>
        <family val="3"/>
        <charset val="129"/>
      </rPr>
      <t>백종훈</t>
    </r>
    <r>
      <rPr>
        <sz val="11"/>
        <color theme="1"/>
        <rFont val="Phetsarath OT"/>
        <family val="3"/>
        <charset val="129"/>
      </rPr>
      <t>/</t>
    </r>
    <r>
      <rPr>
        <sz val="11"/>
        <color theme="1"/>
        <rFont val="돋움"/>
        <family val="3"/>
        <charset val="129"/>
      </rPr>
      <t>조미숙</t>
    </r>
    <phoneticPr fontId="2" type="noConversion"/>
  </si>
  <si>
    <t>jonghoon BEAK</t>
    <phoneticPr fontId="2" type="noConversion"/>
  </si>
  <si>
    <t>020-5585-4057</t>
    <phoneticPr fontId="2" type="noConversion"/>
  </si>
  <si>
    <t>김동하</t>
    <phoneticPr fontId="2" type="noConversion"/>
  </si>
  <si>
    <t>KIM Dong Ha</t>
    <phoneticPr fontId="2" type="noConversion"/>
  </si>
  <si>
    <t>020-5975-2023</t>
    <phoneticPr fontId="2" type="noConversion"/>
  </si>
  <si>
    <t>ລະຫັດສາຂາ: ANS-FC-PM-0456, ສາຂາ ໄຊສົມບູນ, ຫລວງນ້ຳທາ</t>
    <phoneticPr fontId="2" type="noConversion"/>
  </si>
  <si>
    <t>김대훈/정기석</t>
    <phoneticPr fontId="2" type="noConversion"/>
  </si>
  <si>
    <t>KIM Dae Hoon</t>
    <phoneticPr fontId="2" type="noConversion"/>
  </si>
  <si>
    <t>020 9691 6227</t>
    <phoneticPr fontId="2" type="noConversion"/>
  </si>
  <si>
    <t>Ban Layaotai, Samakhixay, District Attapeu P rovince</t>
    <phoneticPr fontId="2" type="noConversion"/>
  </si>
  <si>
    <t>Ban Pa nam Branch, Mueang Mahachai, Kham Muan Subdistrict</t>
    <phoneticPr fontId="2" type="noConversion"/>
  </si>
  <si>
    <t>신윤선</t>
    <phoneticPr fontId="2" type="noConversion"/>
  </si>
  <si>
    <t>Ms. Shin Yoonsun</t>
    <phoneticPr fontId="2" type="noConversion"/>
  </si>
  <si>
    <t>020 9238 8187</t>
    <phoneticPr fontId="2" type="noConversion"/>
  </si>
  <si>
    <t>박종복</t>
    <phoneticPr fontId="2" type="noConversion"/>
  </si>
  <si>
    <t>ບົກ</t>
    <phoneticPr fontId="2" type="noConversion"/>
  </si>
  <si>
    <t>020 9105 3371</t>
    <phoneticPr fontId="2" type="noConversion"/>
  </si>
  <si>
    <t>ສາຂາ ໜອງບົວວຽງ, ເມືອງ ຫຼວງນຳ້ທາ, ແຂວງ ຫຼວງນຳ້ທາ</t>
    <phoneticPr fontId="2" type="noConversion"/>
  </si>
  <si>
    <t>PHATHANA VOUTTHI</t>
    <phoneticPr fontId="2" type="noConversion"/>
  </si>
  <si>
    <t>ພັດທະນາ</t>
    <phoneticPr fontId="2" type="noConversion"/>
  </si>
  <si>
    <t>020 9678 7967</t>
    <phoneticPr fontId="2" type="noConversion"/>
  </si>
  <si>
    <t>ສາຂາພະບາດໃຕ້ ເມື່ອງຫຼວງພະບາງ ແຂວງຫຼວງພະບາງ</t>
    <phoneticPr fontId="2" type="noConversion"/>
  </si>
  <si>
    <t>김재기 (SK)</t>
    <phoneticPr fontId="2" type="noConversion"/>
  </si>
  <si>
    <t>KIM JaeKi</t>
    <phoneticPr fontId="2" type="noConversion"/>
  </si>
  <si>
    <t>020 5583 0890</t>
    <phoneticPr fontId="2" type="noConversion"/>
  </si>
  <si>
    <t>ສາຂາ ສາມັກຄີໄຊ 1 ອັດຕາປື</t>
    <phoneticPr fontId="2" type="noConversion"/>
  </si>
  <si>
    <t>박양덕</t>
    <phoneticPr fontId="2" type="noConversion"/>
  </si>
  <si>
    <t>PARK Yang Duck</t>
    <phoneticPr fontId="2" type="noConversion"/>
  </si>
  <si>
    <t>Han</t>
    <phoneticPr fontId="2" type="noConversion"/>
  </si>
  <si>
    <t>ແກ່ນທ້າວ, ໄຊຍບູລີ, ແກ່ນທ້າວ</t>
    <phoneticPr fontId="2" type="noConversion"/>
  </si>
  <si>
    <t>권보성</t>
    <phoneticPr fontId="2" type="noConversion"/>
  </si>
  <si>
    <t>Kwon</t>
    <phoneticPr fontId="2" type="noConversion"/>
  </si>
  <si>
    <t>020 9625 3023</t>
    <phoneticPr fontId="2" type="noConversion"/>
  </si>
  <si>
    <t>ຫ້ວຍກອງ, ຈຳປາສັກ, ປາກຊ່ອງ</t>
    <phoneticPr fontId="2" type="noConversion"/>
  </si>
  <si>
    <t>Phouddavanh (Xoun)</t>
    <phoneticPr fontId="2" type="noConversion"/>
  </si>
  <si>
    <t>030 930 3423,
020 9200 6233</t>
    <phoneticPr fontId="2" type="noConversion"/>
  </si>
  <si>
    <t>Ban Layaotay, Samakhixay District Attapeu Province</t>
    <phoneticPr fontId="2" type="noConversion"/>
  </si>
  <si>
    <t>문기현/POMPENG SENGSOUK</t>
    <phoneticPr fontId="2" type="noConversion"/>
  </si>
  <si>
    <t>POMPENG SENGSOUK</t>
    <phoneticPr fontId="2" type="noConversion"/>
  </si>
  <si>
    <t>020 9981 4002</t>
    <phoneticPr fontId="2" type="noConversion"/>
  </si>
  <si>
    <t>ສາຂາ ຍອດລ້ຽງ (ເມືອງ ຄຳ) ແຂວງ ຊຽງຂວາງ</t>
    <phoneticPr fontId="2" type="noConversion"/>
  </si>
  <si>
    <t>이도담</t>
    <phoneticPr fontId="2" type="noConversion"/>
  </si>
  <si>
    <t>LEE Do Dam</t>
    <phoneticPr fontId="2" type="noConversion"/>
  </si>
  <si>
    <t>020 5920 9303</t>
    <phoneticPr fontId="2" type="noConversion"/>
  </si>
  <si>
    <t>ສາຂາ ບ້ານ ທາດຫລວງ ເມື່ອງຫຼວງພະບາງ ແຂວງຫຼວງພະບາງ</t>
    <phoneticPr fontId="2" type="noConversion"/>
  </si>
  <si>
    <t>도영</t>
    <phoneticPr fontId="2" type="noConversion"/>
  </si>
  <si>
    <t>DO Yung</t>
    <phoneticPr fontId="2" type="noConversion"/>
  </si>
  <si>
    <t>020 9116 8873</t>
    <phoneticPr fontId="2" type="noConversion"/>
  </si>
  <si>
    <t>MIX</t>
    <phoneticPr fontId="2" type="noConversion"/>
  </si>
  <si>
    <t>ສາຂາ ວັງວຽງ (N902) ແຂວງວຽງຈັນ ເມື່ອງ ວັງວຽງ</t>
    <phoneticPr fontId="2" type="noConversion"/>
  </si>
  <si>
    <t>다우 완(Dawn van)</t>
    <phoneticPr fontId="2" type="noConversion"/>
  </si>
  <si>
    <t>Dawn van</t>
    <phoneticPr fontId="2" type="noConversion"/>
  </si>
  <si>
    <t>020 9233 8179,
020-9912-2045</t>
    <phoneticPr fontId="2" type="noConversion"/>
  </si>
  <si>
    <t>세종학당</t>
    <phoneticPr fontId="2" type="noConversion"/>
  </si>
  <si>
    <t>ສາຂາບ້ານສາຍລົມ ເມືອງແປກ ແຂວງຊຽງຂວາງ</t>
    <phoneticPr fontId="2" type="noConversion"/>
  </si>
  <si>
    <t>안대순/전재경/강남부동산</t>
    <phoneticPr fontId="2" type="noConversion"/>
  </si>
  <si>
    <t>JEON JeaKyong</t>
    <phoneticPr fontId="2" type="noConversion"/>
  </si>
  <si>
    <t>020 9611 2136</t>
    <phoneticPr fontId="2" type="noConversion"/>
  </si>
  <si>
    <t>ໂພນສະຫວັນໄຊ ເມືອງແປກ ແຂວງຊຽງຂວາງ</t>
    <phoneticPr fontId="2" type="noConversion"/>
  </si>
  <si>
    <t>김선도</t>
    <phoneticPr fontId="2" type="noConversion"/>
  </si>
  <si>
    <t>KIM SeonDo</t>
    <phoneticPr fontId="2" type="noConversion"/>
  </si>
  <si>
    <t>020 9144 2796</t>
    <phoneticPr fontId="2" type="noConversion"/>
  </si>
  <si>
    <t>김영진/Moukdaphene Siliphone</t>
    <phoneticPr fontId="2" type="noConversion"/>
  </si>
  <si>
    <t>Moukdaphene Siliphone</t>
    <phoneticPr fontId="2" type="noConversion"/>
  </si>
  <si>
    <t>020 5228 6628</t>
    <phoneticPr fontId="2" type="noConversion"/>
  </si>
  <si>
    <t>ຊຽງມ່ວນ(ຕະຫຼາດມືດ) ຫຼວງພະບາງ</t>
    <phoneticPr fontId="2" type="noConversion"/>
  </si>
  <si>
    <t>정경수</t>
    <phoneticPr fontId="2" type="noConversion"/>
  </si>
  <si>
    <t>JUNG KyungSoo</t>
    <phoneticPr fontId="2" type="noConversion"/>
  </si>
  <si>
    <t>020 5930 1411</t>
    <phoneticPr fontId="2" type="noConversion"/>
  </si>
  <si>
    <t>ສາຂາ ວັງວຽງ ແຂວງວຽງຈັນ ເມື່ອງ ວັງວຽງ</t>
    <phoneticPr fontId="2" type="noConversion"/>
  </si>
  <si>
    <t>Noy muelouang</t>
    <phoneticPr fontId="2" type="noConversion"/>
  </si>
  <si>
    <t>ສາຂາຫ້ວຍກ້ອງ ເມືອງປາກຊ່ອງ ແຂວງຈຳປາສັກ</t>
    <phoneticPr fontId="2" type="noConversion"/>
  </si>
  <si>
    <t>ສາຂາ ປົ່ງຫວ້ານ ເມື່ອງຫຼວງພະບາງ ແຂວງຫຼວງພະບາງ</t>
    <phoneticPr fontId="2" type="noConversion"/>
  </si>
  <si>
    <t>정민주</t>
    <phoneticPr fontId="2" type="noConversion"/>
  </si>
  <si>
    <t>206호 고객</t>
    <phoneticPr fontId="2" type="noConversion"/>
  </si>
  <si>
    <r>
      <t xml:space="preserve"> ສາຂາ</t>
    </r>
    <r>
      <rPr>
        <sz val="11"/>
        <color theme="1"/>
        <rFont val="맑은 고딕"/>
        <family val="3"/>
        <charset val="129"/>
      </rPr>
      <t xml:space="preserve"> </t>
    </r>
    <r>
      <rPr>
        <sz val="11"/>
        <color theme="1"/>
        <rFont val="Phetsarath OT"/>
        <family val="3"/>
        <charset val="129"/>
      </rPr>
      <t>ບ້ານບໍ່ ເມືອງໄຊ ແຂວງອຸດົມໄຊ</t>
    </r>
    <r>
      <rPr>
        <sz val="11"/>
        <color theme="1"/>
        <rFont val="맑은 고딕"/>
        <family val="3"/>
        <charset val="129"/>
      </rPr>
      <t xml:space="preserve"> </t>
    </r>
    <phoneticPr fontId="2" type="noConversion"/>
  </si>
  <si>
    <t xml:space="preserve"> ສາຂາ ບ້ານຊຽງມ່ວນ (ຕະຫລາດມືດ), ເມືອງຫລວງພະບາງ, ຫລວງພະບາງ</t>
    <phoneticPr fontId="2" type="noConversion"/>
  </si>
  <si>
    <t>LEE kyung hee/ຈຳປາລີ</t>
    <phoneticPr fontId="2" type="noConversion"/>
  </si>
  <si>
    <t>ສາຂາ ເຊໂນ ເມືອງ ອຸທຸມພອນ, ແຂວງສະຫວັນນະເຂດ</t>
    <phoneticPr fontId="2" type="noConversion"/>
  </si>
  <si>
    <t>ສາຂາ ວົງວຽງກ່ອງ ນະຄອນໄກສອນ ແຂວງສະຫວັນນະເຂດ</t>
    <phoneticPr fontId="2" type="noConversion"/>
  </si>
  <si>
    <t>유제현/쩡</t>
    <phoneticPr fontId="2" type="noConversion"/>
  </si>
  <si>
    <t>ຈ໋ອງ</t>
    <phoneticPr fontId="2" type="noConversion"/>
  </si>
  <si>
    <t>020 7678 6451</t>
    <phoneticPr fontId="2" type="noConversion"/>
  </si>
  <si>
    <t>ສາຂາ ບ້ານນາຫລວງ ເມືອງຫລວງພະບາງ ແຂວງຫລວງພະບາງ</t>
    <phoneticPr fontId="2" type="noConversion"/>
  </si>
  <si>
    <t>ລົມສັກເໜືອ(ມ. ບາຈຽງ) ແຂວງຈໍາປາສັກ</t>
    <phoneticPr fontId="2" type="noConversion"/>
  </si>
  <si>
    <t>SAYLOM VILLAGE, PEK DISTRICT, XIENGKHOUANG PROVINCE</t>
    <phoneticPr fontId="2" type="noConversion"/>
  </si>
  <si>
    <t>SAYLOME VILLAGE, PEK DISTRICT, XIENGKHOUANG PROVINCE</t>
    <phoneticPr fontId="2" type="noConversion"/>
  </si>
  <si>
    <t>020-5566-8605</t>
    <phoneticPr fontId="2" type="noConversion"/>
  </si>
  <si>
    <t xml:space="preserve"> '020-9697-1366</t>
    <phoneticPr fontId="2" type="noConversion"/>
  </si>
  <si>
    <t>020-5202-6723</t>
    <phoneticPr fontId="2" type="noConversion"/>
  </si>
  <si>
    <t>020-5538-6544</t>
    <phoneticPr fontId="2" type="noConversion"/>
  </si>
  <si>
    <t>020-5605-1991</t>
    <phoneticPr fontId="2" type="noConversion"/>
  </si>
  <si>
    <t>020-5959-1790</t>
    <phoneticPr fontId="2" type="noConversion"/>
  </si>
  <si>
    <t>020-9505-3052</t>
    <phoneticPr fontId="2" type="noConversion"/>
  </si>
  <si>
    <t>020-5547-0797</t>
    <phoneticPr fontId="2" type="noConversion"/>
  </si>
  <si>
    <t>020-9552-2978</t>
    <phoneticPr fontId="2" type="noConversion"/>
  </si>
  <si>
    <t>020-5847-7710</t>
    <phoneticPr fontId="2" type="noConversion"/>
  </si>
  <si>
    <t>020-5625-9292</t>
    <phoneticPr fontId="2" type="noConversion"/>
  </si>
  <si>
    <t xml:space="preserve"> 020-5704-8228</t>
    <phoneticPr fontId="2" type="noConversion"/>
  </si>
  <si>
    <t xml:space="preserve"> 020-5243-3000</t>
    <phoneticPr fontId="2" type="noConversion"/>
  </si>
  <si>
    <t>020-9211-1231</t>
    <phoneticPr fontId="2" type="noConversion"/>
  </si>
  <si>
    <t>020-9846-0985</t>
    <phoneticPr fontId="2" type="noConversion"/>
  </si>
  <si>
    <t xml:space="preserve"> '020-9878-7231</t>
    <phoneticPr fontId="2" type="noConversion"/>
  </si>
  <si>
    <t>020 9312-8850</t>
    <phoneticPr fontId="2" type="noConversion"/>
  </si>
  <si>
    <t>020 5240 5393</t>
    <phoneticPr fontId="2" type="noConversion"/>
  </si>
  <si>
    <t>020 5744 5655</t>
    <phoneticPr fontId="2" type="noConversion"/>
  </si>
  <si>
    <t>조영신(조나단)
/박형아(박사랑)</t>
    <phoneticPr fontId="2" type="noConversion"/>
  </si>
  <si>
    <t>전형주/이흰샘</t>
    <phoneticPr fontId="2" type="noConversion"/>
  </si>
  <si>
    <t>경남은행 2070133424601 박성호(엘케이무역)</t>
    <phoneticPr fontId="2" type="noConversion"/>
  </si>
  <si>
    <t>Touny</t>
    <phoneticPr fontId="2" type="noConversion"/>
  </si>
  <si>
    <t>020 2397 8919</t>
    <phoneticPr fontId="2" type="noConversion"/>
  </si>
  <si>
    <r>
      <t>ບ້ານ</t>
    </r>
    <r>
      <rPr>
        <sz val="11"/>
        <color theme="1"/>
        <rFont val="맑은 고딕"/>
        <family val="3"/>
        <charset val="129"/>
      </rPr>
      <t xml:space="preserve"> </t>
    </r>
    <r>
      <rPr>
        <sz val="11"/>
        <color theme="1"/>
        <rFont val="Phetsarath OT"/>
        <family val="3"/>
        <charset val="129"/>
      </rPr>
      <t>ຈັດສັນຫຼັກ7 ເມືອງປາກເຊ ແຂວງຈຳປາສັກ</t>
    </r>
    <phoneticPr fontId="2" type="noConversion"/>
  </si>
  <si>
    <t>Chansamone</t>
    <phoneticPr fontId="2" type="noConversion"/>
  </si>
  <si>
    <t>020 5522 9890</t>
    <phoneticPr fontId="2" type="noConversion"/>
  </si>
  <si>
    <t>이종휘</t>
    <phoneticPr fontId="2" type="noConversion"/>
  </si>
  <si>
    <t>LEE JongHwi</t>
    <phoneticPr fontId="2" type="noConversion"/>
  </si>
  <si>
    <t>일반 입금</t>
    <phoneticPr fontId="2" type="noConversion"/>
  </si>
  <si>
    <t>경남은행 571-22-0330221 박성호</t>
    <phoneticPr fontId="2" type="noConversion"/>
  </si>
  <si>
    <t>이태균</t>
    <phoneticPr fontId="2" type="noConversion"/>
  </si>
  <si>
    <t>LEE TeaGyun</t>
    <phoneticPr fontId="2" type="noConversion"/>
  </si>
  <si>
    <t>020 5262 2469</t>
    <phoneticPr fontId="2" type="noConversion"/>
  </si>
  <si>
    <t>ໜ່ວຍບໍລິການ ແຟຣນຊິບມໍ, ບ້ານ ແກ້ວສຳພັນ, ນະຄອນປາກເຊ, ແຂວງຈຳປາສັກ</t>
    <phoneticPr fontId="2" type="noConversion"/>
  </si>
  <si>
    <t>곽낭아/이경희</t>
    <phoneticPr fontId="2" type="noConversion"/>
  </si>
  <si>
    <r>
      <t>ບໍລິສັດ ບັນດິດຂົນສົ່ງ (ຊົມພູ)
ນະຄອນຫລວງ - ອຸດົມໄຊ
030-5471650</t>
    </r>
    <r>
      <rPr>
        <sz val="11"/>
        <color theme="1"/>
        <rFont val="맑은 고딕"/>
        <family val="3"/>
        <charset val="129"/>
      </rPr>
      <t>,</t>
    </r>
    <r>
      <rPr>
        <sz val="11"/>
        <color theme="1"/>
        <rFont val="Phetsarath OT"/>
        <family val="3"/>
        <charset val="129"/>
      </rPr>
      <t xml:space="preserve">
020-9998-8884,
5547-6377</t>
    </r>
    <phoneticPr fontId="2" type="noConversion"/>
  </si>
  <si>
    <t xml:space="preserve">
ບ້ານບໍ່ ເມືອງໄຊ ແຂວງອຸດົມໄຊ</t>
    <phoneticPr fontId="2" type="noConversion"/>
  </si>
  <si>
    <t>김민규/Shuana lor</t>
    <phoneticPr fontId="2" type="noConversion"/>
  </si>
  <si>
    <t>Shuana lor</t>
    <phoneticPr fontId="2" type="noConversion"/>
  </si>
  <si>
    <t>020 7829 1765</t>
    <phoneticPr fontId="2" type="noConversion"/>
  </si>
  <si>
    <r>
      <t>ສາຂາ​ຜາ​ເມືອງ</t>
    </r>
    <r>
      <rPr>
        <sz val="11"/>
        <color theme="1"/>
        <rFont val="맑은 고딕"/>
        <family val="3"/>
        <charset val="129"/>
      </rPr>
      <t xml:space="preserve"> </t>
    </r>
    <r>
      <rPr>
        <sz val="11"/>
        <color theme="1"/>
        <rFont val="Phetsarath OT"/>
        <family val="3"/>
        <charset val="129"/>
      </rPr>
      <t>ເມືອງບໍລິຄັນ ເເຂວງບໍລິຄໍາໄຊ</t>
    </r>
    <phoneticPr fontId="2" type="noConversion"/>
  </si>
  <si>
    <t>김필립/이은영</t>
    <phoneticPr fontId="2" type="noConversion"/>
  </si>
  <si>
    <t>임태준</t>
    <phoneticPr fontId="2" type="noConversion"/>
  </si>
  <si>
    <t>Taejun Lim</t>
    <phoneticPr fontId="2" type="noConversion"/>
  </si>
  <si>
    <t xml:space="preserve">020 9606 2937 </t>
    <phoneticPr fontId="2" type="noConversion"/>
  </si>
  <si>
    <t>ບ້ານ ສີຫອມ, ເມືອງຈັນທະບຸລີ, ນະຄອນຫລວງວຽງຈັນ</t>
    <phoneticPr fontId="2" type="noConversion"/>
  </si>
  <si>
    <r>
      <t>ສາຂາ</t>
    </r>
    <r>
      <rPr>
        <sz val="11"/>
        <color theme="1"/>
        <rFont val="맑은 고딕"/>
        <family val="3"/>
        <charset val="129"/>
      </rPr>
      <t xml:space="preserve"> </t>
    </r>
    <r>
      <rPr>
        <sz val="11"/>
        <color theme="1"/>
        <rFont val="Phetsarath OT"/>
        <family val="3"/>
        <charset val="129"/>
      </rPr>
      <t>ປ່ອງຄຳ ເມືອງຫຼວງພະບາງ ແຂວງຫຼວງພະບາງ</t>
    </r>
    <phoneticPr fontId="2" type="noConversion"/>
  </si>
  <si>
    <t>박재환</t>
    <phoneticPr fontId="2" type="noConversion"/>
  </si>
  <si>
    <t>PARK JaeHwan</t>
    <phoneticPr fontId="2" type="noConversion"/>
  </si>
  <si>
    <t>020 5671 1630</t>
    <phoneticPr fontId="2" type="noConversion"/>
  </si>
  <si>
    <t>LK그룹, LK무역 (LK Trading)</t>
    <phoneticPr fontId="19" type="noConversion"/>
  </si>
  <si>
    <t>LK Group(LAKO Co., Ltd)</t>
    <phoneticPr fontId="19" type="noConversion"/>
  </si>
  <si>
    <t>인천광역시 중구 항동 7가 104-7 드림물류센터 4층 1번도크 집하장 라오스 LK무역 수출 물량</t>
    <phoneticPr fontId="2" type="noConversion"/>
  </si>
  <si>
    <t>비엔티엔시, 씨싿따낙구, 싸판텅 느아 09, 11번 골목, LK 빌딩</t>
    <phoneticPr fontId="2" type="noConversion"/>
  </si>
  <si>
    <t>+82) 32 -886 -9603</t>
    <phoneticPr fontId="19" type="noConversion"/>
  </si>
  <si>
    <t>+856) 20-9112-6780</t>
    <phoneticPr fontId="19" type="noConversion"/>
  </si>
  <si>
    <t>2026-xx-xx</t>
    <phoneticPr fontId="2" type="noConversion"/>
  </si>
  <si>
    <t>2026년 xx항차 항공 물품 입고 내역 (Cargo list)</t>
    <phoneticPr fontId="2" type="noConversion"/>
  </si>
  <si>
    <t>2026-XX-XX</t>
    <phoneticPr fontId="2" type="noConversion"/>
  </si>
  <si>
    <t>박상욱</t>
    <phoneticPr fontId="2" type="noConversion"/>
  </si>
  <si>
    <t>106호 고객</t>
    <phoneticPr fontId="2" type="noConversion"/>
  </si>
  <si>
    <t>반영숙</t>
    <phoneticPr fontId="2" type="noConversion"/>
  </si>
  <si>
    <t>020 9644 2174,
(020 5962 7480)</t>
    <phoneticPr fontId="2" type="noConversion"/>
  </si>
  <si>
    <r>
      <t>ສາຂາ</t>
    </r>
    <r>
      <rPr>
        <sz val="11"/>
        <color theme="1"/>
        <rFont val="맑은 고딕"/>
        <family val="3"/>
        <charset val="129"/>
      </rPr>
      <t xml:space="preserve"> </t>
    </r>
    <r>
      <rPr>
        <sz val="11"/>
        <color theme="1"/>
        <rFont val="Phetsarath OT"/>
        <family val="3"/>
        <charset val="129"/>
      </rPr>
      <t>ຫນອງຂຽວ ຫຼວງພະບາງ</t>
    </r>
    <phoneticPr fontId="2" type="noConversion"/>
  </si>
  <si>
    <t>020 5847 7710</t>
    <phoneticPr fontId="2" type="noConversion"/>
  </si>
  <si>
    <r>
      <t>ສາຂາ</t>
    </r>
    <r>
      <rPr>
        <sz val="11"/>
        <color theme="1"/>
        <rFont val="맑은 고딕"/>
        <family val="3"/>
        <charset val="129"/>
      </rPr>
      <t xml:space="preserve"> </t>
    </r>
    <r>
      <rPr>
        <sz val="11"/>
        <color theme="1"/>
        <rFont val="Phetsarath OT"/>
        <family val="3"/>
        <charset val="129"/>
      </rPr>
      <t>ບ້ານໂນນສະຫວ່າງ ເມືອງວຽງຄຳ ແຂວງວຽງຈັນ</t>
    </r>
    <phoneticPr fontId="2" type="noConversion"/>
  </si>
  <si>
    <t xml:space="preserve"> Luckky Sihavong</t>
    <phoneticPr fontId="2" type="noConversion"/>
  </si>
  <si>
    <t>020 7650 5308,
020 7832 2512</t>
    <phoneticPr fontId="2" type="noConversion"/>
  </si>
  <si>
    <t>301호 고객</t>
    <phoneticPr fontId="2" type="noConversion"/>
  </si>
  <si>
    <t>박준규/간현진/
정지운(오지은)/이종원</t>
    <phoneticPr fontId="2" type="noConversion"/>
  </si>
  <si>
    <t>나마 &amp; 루빠/Luckky Sihavong
류상훈/ 010 9251 2036</t>
    <phoneticPr fontId="2" type="noConversion"/>
  </si>
  <si>
    <t>장동규/Touny</t>
    <phoneticPr fontId="2" type="noConversion"/>
  </si>
  <si>
    <t>슈퍼컴김대표/Moukda</t>
    <phoneticPr fontId="2" type="noConversion"/>
  </si>
  <si>
    <t>Moukda</t>
    <phoneticPr fontId="2" type="noConversion"/>
  </si>
  <si>
    <t>020 5422 2022</t>
    <phoneticPr fontId="2" type="noConversion"/>
  </si>
  <si>
    <r>
      <t xml:space="preserve">HID EN ZEEK </t>
    </r>
    <r>
      <rPr>
        <u/>
        <sz val="11"/>
        <color theme="10"/>
        <rFont val="Leelawadee UI"/>
        <family val="2"/>
      </rPr>
      <t>ຮາຍແອນຊິກ</t>
    </r>
    <r>
      <rPr>
        <u/>
        <sz val="11"/>
        <color theme="10"/>
        <rFont val="맑은 고딕"/>
        <family val="2"/>
        <charset val="129"/>
      </rPr>
      <t xml:space="preserve"> - https://maps.app.goo.gl/KLDXb7xmtFFf4dUh6?g_st=akt</t>
    </r>
    <phoneticPr fontId="2" type="noConversion"/>
  </si>
  <si>
    <t>장원석</t>
    <phoneticPr fontId="2" type="noConversion"/>
  </si>
  <si>
    <t>JANG WonSeok</t>
    <phoneticPr fontId="2" type="noConversion"/>
  </si>
  <si>
    <t>020 5849 0872</t>
    <phoneticPr fontId="2" type="noConversion"/>
  </si>
  <si>
    <t>Nick h/황윤성</t>
    <phoneticPr fontId="2" type="noConversion"/>
  </si>
  <si>
    <t>Nick h</t>
    <phoneticPr fontId="2" type="noConversion"/>
  </si>
  <si>
    <t>020 9676 3207</t>
    <phoneticPr fontId="2" type="noConversion"/>
  </si>
  <si>
    <t>(Mala Apartment) https://maps.app.goo.gl/5B5BogQTKCw9MtMX7</t>
    <phoneticPr fontId="2" type="noConversion"/>
  </si>
  <si>
    <t>CHA KangIl</t>
    <phoneticPr fontId="2" type="noConversion"/>
  </si>
  <si>
    <t>020 9903 4753</t>
    <phoneticPr fontId="2" type="noConversion"/>
  </si>
  <si>
    <r>
      <rPr>
        <u/>
        <sz val="11"/>
        <color theme="10"/>
        <rFont val="Leelawadee UI"/>
        <family val="2"/>
      </rPr>
      <t>ເອັກສ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Leelawadee UI"/>
        <family val="2"/>
      </rPr>
      <t>ອາພາດເມັ້ນ</t>
    </r>
    <r>
      <rPr>
        <u/>
        <sz val="11"/>
        <color theme="10"/>
        <rFont val="Calibri"/>
        <family val="2"/>
      </rPr>
      <t xml:space="preserve"> X apartment - https://maps.app.goo.gl/A5RMm5hr9VxHhA37A?g_st=akt</t>
    </r>
    <phoneticPr fontId="2" type="noConversion"/>
  </si>
  <si>
    <t>CHOI KyongMi</t>
    <phoneticPr fontId="2" type="noConversion"/>
  </si>
  <si>
    <t>020 9247 4179</t>
    <phoneticPr fontId="2" type="noConversion"/>
  </si>
  <si>
    <t>https://maps.app.goo.gl/M3HXBCR3pF12Y8Np8?g_st=com.iwilab.KakaoTalk.Share</t>
    <phoneticPr fontId="2" type="noConversion"/>
  </si>
  <si>
    <t>Oil</t>
    <phoneticPr fontId="2" type="noConversion"/>
  </si>
  <si>
    <t>020 5718 0160</t>
    <phoneticPr fontId="2" type="noConversion"/>
  </si>
  <si>
    <t>ສາຂາ ອຸດົມວິໄລ ເມືອງໄກສອນ ແຂວງສະຫວັນນະເຂດ</t>
    <phoneticPr fontId="2" type="noConversion"/>
  </si>
  <si>
    <t>Xayyaso</t>
    <phoneticPr fontId="2" type="noConversion"/>
  </si>
  <si>
    <t>020 7856 9591</t>
    <phoneticPr fontId="2" type="noConversion"/>
  </si>
  <si>
    <t>윤성호</t>
    <phoneticPr fontId="2" type="noConversion"/>
  </si>
  <si>
    <t>YOON SeongHo</t>
    <phoneticPr fontId="2" type="noConversion"/>
  </si>
  <si>
    <t>020 9627 2254</t>
    <phoneticPr fontId="2" type="noConversion"/>
  </si>
  <si>
    <t>정우석 (선결재)</t>
    <phoneticPr fontId="2" type="noConversion"/>
  </si>
  <si>
    <t>김기담</t>
    <phoneticPr fontId="2" type="noConversion"/>
  </si>
  <si>
    <t>020 9583 0489</t>
    <phoneticPr fontId="2" type="noConversion"/>
  </si>
  <si>
    <t>Indrive (call by customer)</t>
    <phoneticPr fontId="2" type="noConversion"/>
  </si>
  <si>
    <t>방상균</t>
    <phoneticPr fontId="2" type="noConversion"/>
  </si>
  <si>
    <t>020 9868 1630</t>
    <phoneticPr fontId="2" type="noConversion"/>
  </si>
  <si>
    <t>박정평</t>
    <phoneticPr fontId="2" type="noConversion"/>
  </si>
  <si>
    <t>020 5996 0743</t>
    <phoneticPr fontId="2" type="noConversion"/>
  </si>
  <si>
    <t>https://maps.app.goo.gl/iueexzSnVYjP1jqh9</t>
    <phoneticPr fontId="2" type="noConversion"/>
  </si>
  <si>
    <t>배웅식</t>
    <phoneticPr fontId="2" type="noConversion"/>
  </si>
  <si>
    <t>020 5811 6188</t>
    <phoneticPr fontId="2" type="noConversion"/>
  </si>
  <si>
    <t>HomeLao 시내 배송</t>
    <phoneticPr fontId="2" type="noConversion"/>
  </si>
  <si>
    <t>Pock</t>
    <phoneticPr fontId="2" type="noConversion"/>
  </si>
  <si>
    <t>020 7896 1705</t>
    <phoneticPr fontId="2" type="noConversion"/>
  </si>
  <si>
    <t>시내 배송 Kokkok</t>
  </si>
  <si>
    <t>신동성/Pheonkham</t>
  </si>
  <si>
    <t>020 9737 8796</t>
    <phoneticPr fontId="2" type="noConversion"/>
  </si>
  <si>
    <r>
      <rPr>
        <sz val="11"/>
        <color theme="1"/>
        <rFont val="바탕"/>
        <family val="1"/>
        <charset val="129"/>
      </rPr>
      <t>시내</t>
    </r>
    <r>
      <rPr>
        <sz val="11"/>
        <color theme="1"/>
        <rFont val="Phetsarath OT"/>
        <family val="3"/>
        <charset val="129"/>
      </rPr>
      <t xml:space="preserve"> </t>
    </r>
    <r>
      <rPr>
        <sz val="11"/>
        <color theme="1"/>
        <rFont val="바탕"/>
        <family val="1"/>
        <charset val="129"/>
      </rPr>
      <t>배송</t>
    </r>
    <r>
      <rPr>
        <sz val="11"/>
        <color theme="1"/>
        <rFont val="Phetsarath OT"/>
        <family val="3"/>
        <charset val="129"/>
      </rPr>
      <t xml:space="preserve"> (</t>
    </r>
    <r>
      <rPr>
        <sz val="11"/>
        <color theme="1"/>
        <rFont val="바탕"/>
        <family val="1"/>
        <charset val="129"/>
      </rPr>
      <t>선결재</t>
    </r>
    <r>
      <rPr>
        <sz val="11"/>
        <color theme="1"/>
        <rFont val="Phetsarath OT"/>
        <family val="3"/>
        <charset val="129"/>
      </rPr>
      <t>), 위치: 18°02'23.6"N 102°36'09.6"E</t>
    </r>
    <phoneticPr fontId="2" type="noConversion"/>
  </si>
  <si>
    <t>LK Group</t>
    <phoneticPr fontId="2" type="noConversion"/>
  </si>
  <si>
    <t>법인장 지인 할인</t>
    <phoneticPr fontId="2" type="noConversion"/>
  </si>
  <si>
    <t>이청득심</t>
    <phoneticPr fontId="2" type="noConversion"/>
  </si>
  <si>
    <t>문승남/MUN SEUNGNAM</t>
    <phoneticPr fontId="2" type="noConversion"/>
  </si>
  <si>
    <t>MUN SEUNGNAM</t>
    <phoneticPr fontId="2" type="noConversion"/>
  </si>
  <si>
    <t>020 9225 8872</t>
    <phoneticPr fontId="2" type="noConversion"/>
  </si>
  <si>
    <t>ສາຂາ ບ້ານ ປາກຊ່ອງ, ເມືອງ ປາກຊ່ອງ, ແຂວງຈຳປາສັກ</t>
    <phoneticPr fontId="2" type="noConversion"/>
  </si>
  <si>
    <t>김양수</t>
    <phoneticPr fontId="2" type="noConversion"/>
  </si>
  <si>
    <t>No.09</t>
    <phoneticPr fontId="2" type="noConversion"/>
  </si>
  <si>
    <t>020 7940 6131</t>
    <phoneticPr fontId="2" type="noConversion"/>
  </si>
  <si>
    <t>https://maps.app.goo.gl/8KuibtiZ4aUuz8pK6</t>
    <phoneticPr fontId="2" type="noConversion"/>
  </si>
  <si>
    <t>조용선</t>
    <phoneticPr fontId="2" type="noConversion"/>
  </si>
  <si>
    <t>Joe</t>
    <phoneticPr fontId="2" type="noConversion"/>
  </si>
  <si>
    <t>020 9692 5793</t>
    <phoneticPr fontId="2" type="noConversion"/>
  </si>
  <si>
    <t>ຕະຫລາດດາວເຮືອງ, ບ້ານໂພນກຸງ, ນະຄອນປາກເຊ, ແຂວງຈຳປາສັກ</t>
    <phoneticPr fontId="2" type="noConversion"/>
  </si>
  <si>
    <t>씨엘팜/김동연/Syphanxay/Nok trading</t>
    <phoneticPr fontId="2" type="noConversion"/>
  </si>
  <si>
    <t>Syphanxay/Nok trading</t>
    <phoneticPr fontId="2" type="noConversion"/>
  </si>
  <si>
    <t>020 5608 0007</t>
    <phoneticPr fontId="2" type="noConversion"/>
  </si>
  <si>
    <t>https://maps.app.goo.gl/nxWXPg64c9pxB5Sk9</t>
    <phoneticPr fontId="2" type="noConversion"/>
  </si>
  <si>
    <t>장건우/Noupha (선결재)</t>
    <phoneticPr fontId="2" type="noConversion"/>
  </si>
  <si>
    <t>Noupha</t>
    <phoneticPr fontId="2" type="noConversion"/>
  </si>
  <si>
    <t>020 9372 9402</t>
    <phoneticPr fontId="2" type="noConversion"/>
  </si>
  <si>
    <r>
      <rPr>
        <sz val="11"/>
        <rFont val="Leelawadee UI"/>
        <family val="2"/>
      </rPr>
      <t>ສາຂາ</t>
    </r>
    <r>
      <rPr>
        <sz val="11"/>
        <rFont val="맑은 고딕"/>
        <family val="2"/>
        <charset val="129"/>
      </rPr>
      <t xml:space="preserve"> </t>
    </r>
    <r>
      <rPr>
        <sz val="11"/>
        <rFont val="Leelawadee UI"/>
        <family val="2"/>
      </rPr>
      <t>ໄຊມຸງຄຸນ</t>
    </r>
    <r>
      <rPr>
        <sz val="11"/>
        <rFont val="Calibri"/>
        <family val="2"/>
      </rPr>
      <t xml:space="preserve"> </t>
    </r>
    <r>
      <rPr>
        <sz val="11"/>
        <rFont val="Leelawadee UI"/>
        <family val="2"/>
      </rPr>
      <t>ເມືອງນາຊາຍທອງ</t>
    </r>
    <r>
      <rPr>
        <sz val="11"/>
        <rFont val="Calibri"/>
        <family val="2"/>
      </rPr>
      <t xml:space="preserve"> </t>
    </r>
    <r>
      <rPr>
        <sz val="11"/>
        <rFont val="Leelawadee UI"/>
        <family val="2"/>
      </rPr>
      <t>ນະຄອນຫລວງວຽງຈັນ</t>
    </r>
    <phoneticPr fontId="2" type="noConversion"/>
  </si>
  <si>
    <t>한재흥 / Ping</t>
    <phoneticPr fontId="2" type="noConversion"/>
  </si>
  <si>
    <t>020 5732 3866,
020 9850 4929</t>
    <phoneticPr fontId="2" type="noConversion"/>
  </si>
  <si>
    <t>권태환</t>
    <phoneticPr fontId="2" type="noConversion"/>
  </si>
  <si>
    <t>KWON Tae Hwan</t>
    <phoneticPr fontId="2" type="noConversion"/>
  </si>
  <si>
    <t>020 9980 7495</t>
    <phoneticPr fontId="2" type="noConversion"/>
  </si>
  <si>
    <t>윤영숙/우상봉</t>
    <phoneticPr fontId="2" type="noConversion"/>
  </si>
  <si>
    <t>백종용/양지혜</t>
    <phoneticPr fontId="2" type="noConversion"/>
  </si>
  <si>
    <t>Back Jong Yong</t>
    <phoneticPr fontId="2" type="noConversion"/>
  </si>
  <si>
    <t>020 9947 2329</t>
    <phoneticPr fontId="2" type="noConversion"/>
  </si>
  <si>
    <t>Arthit/양찬식</t>
    <phoneticPr fontId="2" type="noConversion"/>
  </si>
  <si>
    <t>YANG Chan Sik</t>
    <phoneticPr fontId="2" type="noConversion"/>
  </si>
  <si>
    <t>020 9889 5375</t>
    <phoneticPr fontId="2" type="noConversion"/>
  </si>
  <si>
    <t>102</t>
    <phoneticPr fontId="2" type="noConversion"/>
  </si>
  <si>
    <t>김두홍</t>
    <phoneticPr fontId="2" type="noConversion"/>
  </si>
  <si>
    <t>KIM DooHong</t>
    <phoneticPr fontId="2" type="noConversion"/>
  </si>
  <si>
    <t>020 5457 9321</t>
    <phoneticPr fontId="2" type="noConversion"/>
  </si>
  <si>
    <t>* 물품 도착 및 출고 후 특별한 사유 없이 장기 미수취 물품의 경우 보관료등 기타 추가 비용이 발생 할 수 있습니다.</t>
    <phoneticPr fontId="2" type="noConversion"/>
  </si>
  <si>
    <t>* 물품 출고 후 1주 후부터 보관료(최소 3불/CBM/day)가 발생하며, 특별한 사유 없이 2달 이상 보관 물품들은 임의로 폐기/처분 될 수 있습니다.</t>
    <phoneticPr fontId="2" type="noConversion"/>
  </si>
  <si>
    <t>배효동</t>
    <phoneticPr fontId="2" type="noConversion"/>
  </si>
  <si>
    <t>Kou Thor</t>
    <phoneticPr fontId="2" type="noConversion"/>
  </si>
  <si>
    <t>ສາຂາ ຊຳຍຸງ(ເມືອງຄູນ), ບ້ານ ຊຳຍຸງ, ເມືອງ ຄູນ, ແຂວງຊຽງຂວາງ</t>
    <phoneticPr fontId="2" type="noConversion"/>
  </si>
  <si>
    <t>김영훈/010 2490 9081</t>
    <phoneticPr fontId="2" type="noConversion"/>
  </si>
  <si>
    <t>020 9634 6017</t>
    <phoneticPr fontId="2" type="noConversion"/>
  </si>
  <si>
    <t>노창수</t>
    <phoneticPr fontId="2" type="noConversion"/>
  </si>
  <si>
    <t>RHO ChangSoo</t>
    <phoneticPr fontId="2" type="noConversion"/>
  </si>
  <si>
    <t>020 5255 4003</t>
    <phoneticPr fontId="2" type="noConversion"/>
  </si>
  <si>
    <t>ສາຂາ ວັງວຽງ, ເມືອງວັງວຽງ, ແຂວງວຽງຈັນ</t>
    <phoneticPr fontId="2" type="noConversion"/>
  </si>
  <si>
    <t>ສາຂາ ບ້ານນາເລົ່າ(ເມືອງໄກສອນ) ແຂວງສະຫວັນນະເຂດ</t>
    <phoneticPr fontId="2" type="noConversion"/>
  </si>
  <si>
    <t>Lao DD Tour/신진현</t>
    <phoneticPr fontId="2" type="noConversion"/>
  </si>
  <si>
    <t>Lao DD Tour</t>
    <phoneticPr fontId="2" type="noConversion"/>
  </si>
  <si>
    <t>020 9177 3514</t>
    <phoneticPr fontId="2" type="noConversion"/>
  </si>
  <si>
    <t>ສາຂາ ວັງວຽງ (N902), ເມືອງວັງວຽງ, ແຂວງວຽງຈັນ</t>
    <phoneticPr fontId="2" type="noConversion"/>
  </si>
  <si>
    <t>(오혜창)</t>
    <phoneticPr fontId="2" type="noConversion"/>
  </si>
  <si>
    <t>박종찬/PHONETING</t>
    <phoneticPr fontId="2" type="noConversion"/>
  </si>
  <si>
    <t>PHONETING</t>
    <phoneticPr fontId="2" type="noConversion"/>
  </si>
  <si>
    <t>https://maps.app.goo.gl/7F84ZkgRyxuxcrzJ7 // 위치: 17°59'11.8"N 102°38'37.9"E</t>
    <phoneticPr fontId="2" type="noConversion"/>
  </si>
  <si>
    <t>차강일 (선결재)</t>
    <phoneticPr fontId="2" type="noConversion"/>
  </si>
  <si>
    <t>최경미 (선결재)</t>
    <phoneticPr fontId="2" type="noConversion"/>
  </si>
  <si>
    <t>Bounna / Sakhone(010 6574 9291)</t>
    <phoneticPr fontId="2" type="noConversion"/>
  </si>
  <si>
    <t>Bounna</t>
    <phoneticPr fontId="2" type="noConversion"/>
  </si>
  <si>
    <t>020 2270 8080</t>
    <phoneticPr fontId="2" type="noConversion"/>
  </si>
  <si>
    <t>ສາຂາ ມຈ ປາກເຊ</t>
  </si>
  <si>
    <t>이윤하/비/Chansamone</t>
    <phoneticPr fontId="2" type="noConversion"/>
  </si>
  <si>
    <t>Xaiher</t>
    <phoneticPr fontId="2" type="noConversion"/>
  </si>
  <si>
    <t>020 9845 9906</t>
    <phoneticPr fontId="2" type="noConversion"/>
  </si>
  <si>
    <t>ໂພນງາມໃຕ້ ເມືອງແປກ ແຂວງຊຽງຂວາງ</t>
    <phoneticPr fontId="2" type="noConversion"/>
  </si>
  <si>
    <t>020 5550 8172</t>
    <phoneticPr fontId="2" type="noConversion"/>
  </si>
  <si>
    <t xml:space="preserve">020 9956 0707 </t>
    <phoneticPr fontId="2" type="noConversion"/>
  </si>
  <si>
    <t>020-9604-3012</t>
    <phoneticPr fontId="2" type="noConversion"/>
  </si>
  <si>
    <t>공병찬</t>
    <phoneticPr fontId="2" type="noConversion"/>
  </si>
  <si>
    <t>Mario</t>
    <phoneticPr fontId="2" type="noConversion"/>
  </si>
  <si>
    <t>020 9240 5914</t>
    <phoneticPr fontId="2" type="noConversion"/>
  </si>
  <si>
    <t>노인철</t>
    <phoneticPr fontId="2" type="noConversion"/>
  </si>
  <si>
    <t>iM Leasing</t>
    <phoneticPr fontId="2" type="noConversion"/>
  </si>
  <si>
    <r>
      <rPr>
        <sz val="11"/>
        <color theme="1"/>
        <rFont val="맑은 고딕"/>
        <family val="3"/>
        <charset val="129"/>
      </rPr>
      <t>서영희</t>
    </r>
    <r>
      <rPr>
        <sz val="11"/>
        <color theme="1"/>
        <rFont val="Phetsarath OT"/>
        <family val="3"/>
        <charset val="129"/>
      </rPr>
      <t>(</t>
    </r>
    <r>
      <rPr>
        <sz val="11"/>
        <color theme="1"/>
        <rFont val="맑은 고딕"/>
        <family val="3"/>
        <charset val="129"/>
      </rPr>
      <t>하루살이</t>
    </r>
    <r>
      <rPr>
        <sz val="11"/>
        <color theme="1"/>
        <rFont val="Phetsarath OT"/>
        <family val="3"/>
        <charset val="129"/>
      </rPr>
      <t>) / Xaiher (</t>
    </r>
    <r>
      <rPr>
        <sz val="11"/>
        <color theme="1"/>
        <rFont val="맑은 고딕"/>
        <family val="3"/>
        <charset val="129"/>
      </rPr>
      <t>선결재)</t>
    </r>
    <phoneticPr fontId="2" type="noConversion"/>
  </si>
  <si>
    <t>David / Bounmy</t>
    <phoneticPr fontId="2" type="noConversion"/>
  </si>
  <si>
    <t>Bounmy</t>
    <phoneticPr fontId="2" type="noConversion"/>
  </si>
  <si>
    <t>020 9781 9658,
020 9139 5975</t>
    <phoneticPr fontId="2" type="noConversion"/>
  </si>
  <si>
    <t>J&amp;T express</t>
    <phoneticPr fontId="2" type="noConversion"/>
  </si>
  <si>
    <t>ສາຂາ ບ້ານ ອຸດົມວິໄລ, ນະຄອນໄກສອນ, ແຂວງ ສະຫວັນນະເຂດ</t>
    <phoneticPr fontId="2" type="noConversion"/>
  </si>
  <si>
    <t>Ms. Bouachan SYVONGXAY</t>
    <phoneticPr fontId="2" type="noConversion"/>
  </si>
  <si>
    <t>020 9552 7347</t>
    <phoneticPr fontId="2" type="noConversion"/>
  </si>
  <si>
    <t>ສາຂາຫວ້ຍສະເຫງົ້າເມືອງວັງວຽງ</t>
    <phoneticPr fontId="2" type="noConversion"/>
  </si>
  <si>
    <t>ສາຂາ ສອງເໝືອງໃຕ້ ເມືອງ ໜອງບົກ ແຂວງຄຳມ່ວນ</t>
    <phoneticPr fontId="2" type="noConversion"/>
  </si>
  <si>
    <t>박상용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</si>
</sst>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_(* #,##0.00_);_(* \(#,##0.00\);_(* &quot;-&quot;??_);_(@_)"/>
    <numFmt numFmtId="177" formatCode="_-* #,##0.00_-;\-* #,##0.00_-;_-* &quot;-&quot;_-;_-@_-"/>
    <numFmt numFmtId="178" formatCode="#0.0"/>
    <numFmt numFmtId="179" formatCode="_(* #,##0.0_);_(* \(#,##0.0\);_(* &quot;-&quot;??_);_(@_)"/>
    <numFmt numFmtId="180" formatCode="0.0"/>
    <numFmt numFmtId="181" formatCode="_-[$$-409]* #,##0.0_ ;_-[$$-409]* \-#,##0.0\ ;_-[$$-409]* &quot;-&quot;??_ ;_-@_ "/>
    <numFmt numFmtId="182" formatCode="_ [$₭-454]* #,##0_ ;_ [$₭-454]* \-#,##0_ ;_ [$₭-454]* &quot;-&quot;??_ ;_ @_ "/>
    <numFmt numFmtId="183" formatCode="_-[$฿-41E]* #,##0_-;\-[$฿-41E]* #,##0_-;_-[$฿-41E]* &quot;-&quot;??_-;_-@_-"/>
    <numFmt numFmtId="184" formatCode="_-[$₩-412]* #,##0_-;\-[$₩-412]* #,##0_-;_-[$₩-412]* &quot;-&quot;??_-;_-@_-"/>
    <numFmt numFmtId="185" formatCode="\$#,##0.0"/>
    <numFmt numFmtId="186" formatCode="0_);[Red]\(0\)"/>
    <numFmt numFmtId="187" formatCode="_-[$$-409]* #,##0.00_ ;_-[$$-409]* \-#,##0.00\ ;_-[$$-409]* &quot;-&quot;??_ ;_-@_ "/>
    <numFmt numFmtId="188" formatCode="#0"/>
    <numFmt numFmtId="189" formatCode="0;[Red]0"/>
    <numFmt numFmtId="190" formatCode="_-* #,##0.0_-;\-* #,##0.0_-;_-* &quot;-&quot;_-;_-@_-"/>
    <numFmt numFmtId="191" formatCode="_-* #,##0_-;\-* #,##0_-;_-* &quot;-&quot;??_-;_-@_-"/>
  </numFmts>
  <fonts count="64">
    <font>
      <sz val="11"/>
      <color theme="1"/>
      <name val="맑은 고딕"/>
      <family val="2"/>
      <charset val="129"/>
      <scheme val="minor"/>
    </font>
    <font>
      <sz val="11"/>
      <color rgb="FF000000"/>
      <name val="Malgun Gothic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b/>
      <sz val="36"/>
      <color theme="1"/>
      <name val="맑은 고딕"/>
      <family val="3"/>
      <charset val="129"/>
      <scheme val="minor"/>
    </font>
    <font>
      <sz val="20"/>
      <color theme="1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28"/>
      <color rgb="FF000000"/>
      <name val="Malgun Gothic"/>
      <family val="3"/>
      <charset val="129"/>
    </font>
    <font>
      <b/>
      <sz val="28"/>
      <color indexed="8"/>
      <name val="맑은 고딕"/>
      <family val="2"/>
      <scheme val="minor"/>
    </font>
    <font>
      <b/>
      <sz val="28"/>
      <color indexed="8"/>
      <name val="맑은 고딕"/>
      <family val="3"/>
      <charset val="129"/>
      <scheme val="major"/>
    </font>
    <font>
      <b/>
      <sz val="36"/>
      <color rgb="FF0070C0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b/>
      <sz val="25"/>
      <color theme="1"/>
      <name val="맑은 고딕"/>
      <family val="3"/>
      <charset val="129"/>
      <scheme val="minor"/>
    </font>
    <font>
      <b/>
      <sz val="20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28"/>
      <color theme="1"/>
      <name val="맑은 고딕"/>
      <family val="2"/>
      <charset val="129"/>
      <scheme val="minor"/>
    </font>
    <font>
      <b/>
      <sz val="28"/>
      <color rgb="FF000000"/>
      <name val="맑은 고딕"/>
      <family val="2"/>
      <scheme val="minor"/>
    </font>
    <font>
      <b/>
      <sz val="16"/>
      <color rgb="FF000000"/>
      <name val="Malgun Gothic"/>
      <family val="3"/>
      <charset val="129"/>
    </font>
    <font>
      <sz val="8"/>
      <name val="돋움"/>
      <family val="3"/>
      <charset val="129"/>
    </font>
    <font>
      <b/>
      <sz val="9"/>
      <color rgb="FF000000"/>
      <name val="Malgun Gothic"/>
      <family val="3"/>
      <charset val="129"/>
    </font>
    <font>
      <b/>
      <sz val="9"/>
      <color rgb="FFFF0000"/>
      <name val="Malgun Gothic"/>
      <family val="3"/>
      <charset val="129"/>
    </font>
    <font>
      <b/>
      <sz val="9"/>
      <color theme="1"/>
      <name val="Malgun Gothic"/>
      <family val="3"/>
      <charset val="129"/>
    </font>
    <font>
      <b/>
      <sz val="9"/>
      <color theme="1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9"/>
      <name val="Malgun Gothic"/>
      <family val="3"/>
      <charset val="129"/>
    </font>
    <font>
      <sz val="30"/>
      <color theme="1"/>
      <name val="맑은 고딕"/>
      <family val="2"/>
      <scheme val="minor"/>
    </font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1"/>
      <color theme="1"/>
      <name val="Calibri"/>
      <family val="2"/>
      <charset val="129"/>
    </font>
    <font>
      <sz val="11"/>
      <color theme="1"/>
      <name val="돋움"/>
      <family val="3"/>
      <charset val="129"/>
    </font>
    <font>
      <sz val="11"/>
      <color theme="1"/>
      <name val="Arial"/>
      <family val="2"/>
      <charset val="129"/>
    </font>
    <font>
      <b/>
      <sz val="10"/>
      <color theme="1"/>
      <name val="Malgun Gothic"/>
      <family val="3"/>
      <charset val="129"/>
    </font>
    <font>
      <b/>
      <sz val="10"/>
      <color rgb="FF000000"/>
      <name val="Malgun Gothic"/>
      <family val="3"/>
      <charset val="129"/>
    </font>
    <font>
      <b/>
      <sz val="10"/>
      <name val="Malgun Gothic"/>
      <family val="3"/>
      <charset val="129"/>
    </font>
    <font>
      <b/>
      <sz val="12"/>
      <color theme="0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theme="1"/>
      <name val="Phetsarath OT"/>
      <family val="3"/>
      <charset val="129"/>
    </font>
    <font>
      <b/>
      <sz val="11"/>
      <color theme="1"/>
      <name val="Phetsarath OT"/>
      <family val="3"/>
      <charset val="129"/>
    </font>
    <font>
      <b/>
      <sz val="80"/>
      <color theme="1"/>
      <name val="맑은 고딕"/>
      <family val="3"/>
      <charset val="129"/>
      <scheme val="major"/>
    </font>
    <font>
      <b/>
      <sz val="28"/>
      <color theme="0"/>
      <name val="맑은 고딕"/>
      <family val="3"/>
      <charset val="129"/>
      <scheme val="minor"/>
    </font>
    <font>
      <b/>
      <sz val="40"/>
      <color theme="1"/>
      <name val="맑은 고딕"/>
      <family val="3"/>
      <charset val="129"/>
      <scheme val="minor"/>
    </font>
    <font>
      <b/>
      <sz val="70"/>
      <name val="맑은 고딕"/>
      <family val="3"/>
      <charset val="129"/>
      <scheme val="minor"/>
    </font>
    <font>
      <b/>
      <sz val="50"/>
      <color theme="1"/>
      <name val="맑은 고딕"/>
      <family val="3"/>
      <charset val="129"/>
      <scheme val="minor"/>
    </font>
    <font>
      <sz val="11"/>
      <color theme="1"/>
      <name val="바탕"/>
      <family val="1"/>
      <charset val="129"/>
    </font>
    <font>
      <b/>
      <sz val="12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b/>
      <sz val="34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1"/>
      <color theme="1"/>
      <name val="Leelawadee UI"/>
      <family val="1"/>
    </font>
    <font>
      <sz val="11"/>
      <color theme="1"/>
      <name val="Calibri"/>
      <family val="3"/>
      <charset val="129"/>
    </font>
    <font>
      <u/>
      <sz val="11"/>
      <color theme="10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</font>
    <font>
      <u/>
      <sz val="11"/>
      <color theme="10"/>
      <name val="Leelawadee UI"/>
      <family val="2"/>
    </font>
    <font>
      <u/>
      <sz val="11"/>
      <color theme="10"/>
      <name val="Calibri"/>
      <family val="2"/>
    </font>
    <font>
      <sz val="11"/>
      <color theme="1"/>
      <name val="Phetsarath OT"/>
      <family val="1"/>
      <charset val="129"/>
    </font>
    <font>
      <sz val="11"/>
      <name val="맑은 고딕"/>
      <family val="2"/>
      <charset val="129"/>
    </font>
    <font>
      <sz val="11"/>
      <name val="Leelawadee UI"/>
      <family val="2"/>
    </font>
    <font>
      <sz val="11"/>
      <name val="Calibri"/>
      <family val="2"/>
    </font>
    <font>
      <b/>
      <sz val="35"/>
      <color theme="1"/>
      <name val="맑은 고딕"/>
      <family val="3"/>
      <charset val="129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rgb="FF92D050"/>
        <bgColor rgb="FFFFFF00"/>
      </patternFill>
    </fill>
    <fill>
      <patternFill patternType="solid">
        <fgColor rgb="FF0070C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0" fillId="0" borderId="0">
      <alignment vertical="center"/>
    </xf>
    <xf numFmtId="0" fontId="1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55" fillId="0" borderId="0" applyNumberFormat="0" applyFill="0" applyBorder="0" applyAlignment="0" applyProtection="0">
      <alignment vertical="center"/>
    </xf>
  </cellStyleXfs>
  <cellXfs count="287">
    <xf numFmtId="0" fontId="0" fillId="0" borderId="0" xfId="0">
      <alignment vertical="center"/>
    </xf>
    <xf numFmtId="0" fontId="3" fillId="0" borderId="0" xfId="3">
      <alignment vertical="center"/>
    </xf>
    <xf numFmtId="0" fontId="6" fillId="0" borderId="0" xfId="3" applyFont="1">
      <alignment vertical="center"/>
    </xf>
    <xf numFmtId="0" fontId="7" fillId="0" borderId="0" xfId="3" applyFont="1">
      <alignment vertical="center"/>
    </xf>
    <xf numFmtId="0" fontId="8" fillId="2" borderId="4" xfId="0" applyFont="1" applyFill="1" applyBorder="1" applyAlignment="1">
      <alignment horizontal="center" vertical="center"/>
    </xf>
    <xf numFmtId="178" fontId="9" fillId="2" borderId="4" xfId="0" applyNumberFormat="1" applyFont="1" applyFill="1" applyBorder="1" applyAlignment="1">
      <alignment horizontal="center" vertical="center" wrapText="1"/>
    </xf>
    <xf numFmtId="179" fontId="9" fillId="2" borderId="4" xfId="4" applyNumberFormat="1" applyFont="1" applyFill="1" applyBorder="1" applyAlignment="1">
      <alignment horizontal="center" vertical="center" wrapText="1"/>
    </xf>
    <xf numFmtId="180" fontId="8" fillId="2" borderId="4" xfId="0" applyNumberFormat="1" applyFont="1" applyFill="1" applyBorder="1" applyAlignment="1">
      <alignment horizontal="center" vertical="center"/>
    </xf>
    <xf numFmtId="180" fontId="8" fillId="2" borderId="4" xfId="4" applyNumberFormat="1" applyFont="1" applyFill="1" applyBorder="1" applyAlignment="1">
      <alignment horizontal="center" vertical="center"/>
    </xf>
    <xf numFmtId="180" fontId="4" fillId="2" borderId="4" xfId="5" applyNumberFormat="1" applyFont="1" applyFill="1" applyBorder="1" applyAlignment="1">
      <alignment horizontal="center" vertical="center"/>
    </xf>
    <xf numFmtId="178" fontId="10" fillId="2" borderId="4" xfId="0" applyNumberFormat="1" applyFont="1" applyFill="1" applyBorder="1" applyAlignment="1">
      <alignment horizontal="center" vertical="center" wrapText="1"/>
    </xf>
    <xf numFmtId="176" fontId="10" fillId="2" borderId="4" xfId="4" applyFont="1" applyFill="1" applyBorder="1" applyAlignment="1">
      <alignment horizontal="center" vertical="center" wrapText="1"/>
    </xf>
    <xf numFmtId="176" fontId="8" fillId="2" borderId="4" xfId="4" applyFont="1" applyFill="1" applyBorder="1" applyAlignment="1">
      <alignment horizontal="center" vertical="center"/>
    </xf>
    <xf numFmtId="181" fontId="4" fillId="2" borderId="4" xfId="3" applyNumberFormat="1" applyFont="1" applyFill="1" applyBorder="1" applyAlignment="1">
      <alignment horizontal="center" vertical="center"/>
    </xf>
    <xf numFmtId="181" fontId="4" fillId="2" borderId="4" xfId="5" applyNumberFormat="1" applyFont="1" applyFill="1" applyBorder="1" applyAlignment="1">
      <alignment horizontal="center" vertical="center"/>
    </xf>
    <xf numFmtId="0" fontId="5" fillId="6" borderId="4" xfId="3" applyFont="1" applyFill="1" applyBorder="1" applyAlignment="1">
      <alignment horizontal="center" vertical="center"/>
    </xf>
    <xf numFmtId="0" fontId="4" fillId="0" borderId="0" xfId="3" applyFont="1">
      <alignment vertical="center"/>
    </xf>
    <xf numFmtId="0" fontId="7" fillId="0" borderId="0" xfId="3" applyFont="1" applyAlignment="1">
      <alignment horizontal="center" vertical="center"/>
    </xf>
    <xf numFmtId="0" fontId="14" fillId="0" borderId="0" xfId="3" applyFont="1">
      <alignment vertical="center"/>
    </xf>
    <xf numFmtId="0" fontId="15" fillId="0" borderId="0" xfId="3" applyFont="1">
      <alignment vertical="center"/>
    </xf>
    <xf numFmtId="0" fontId="0" fillId="0" borderId="0" xfId="3" applyFont="1">
      <alignment vertical="center"/>
    </xf>
    <xf numFmtId="181" fontId="4" fillId="0" borderId="4" xfId="3" applyNumberFormat="1" applyFont="1" applyBorder="1" applyAlignment="1">
      <alignment horizontal="center" vertical="center"/>
    </xf>
    <xf numFmtId="180" fontId="4" fillId="0" borderId="4" xfId="3" applyNumberFormat="1" applyFont="1" applyBorder="1" applyAlignment="1">
      <alignment horizontal="center" vertical="center"/>
    </xf>
    <xf numFmtId="0" fontId="16" fillId="0" borderId="0" xfId="3" applyFont="1">
      <alignment vertical="center"/>
    </xf>
    <xf numFmtId="181" fontId="16" fillId="0" borderId="0" xfId="3" applyNumberFormat="1" applyFont="1">
      <alignment vertical="center"/>
    </xf>
    <xf numFmtId="0" fontId="17" fillId="0" borderId="4" xfId="1" applyFont="1" applyBorder="1" applyAlignment="1">
      <alignment horizontal="center" vertical="center"/>
    </xf>
    <xf numFmtId="0" fontId="4" fillId="0" borderId="4" xfId="3" applyFont="1" applyBorder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20" fillId="2" borderId="0" xfId="1" applyFont="1" applyFill="1" applyAlignment="1">
      <alignment horizontal="center" vertical="center"/>
    </xf>
    <xf numFmtId="0" fontId="20" fillId="2" borderId="4" xfId="1" applyFont="1" applyFill="1" applyBorder="1" applyAlignment="1">
      <alignment horizontal="center" vertical="center" shrinkToFit="1"/>
    </xf>
    <xf numFmtId="0" fontId="20" fillId="2" borderId="4" xfId="1" applyFont="1" applyFill="1" applyBorder="1" applyAlignment="1">
      <alignment horizontal="center" vertical="center"/>
    </xf>
    <xf numFmtId="14" fontId="20" fillId="2" borderId="4" xfId="1" applyNumberFormat="1" applyFont="1" applyFill="1" applyBorder="1" applyAlignment="1">
      <alignment horizontal="center" vertical="center"/>
    </xf>
    <xf numFmtId="0" fontId="20" fillId="3" borderId="13" xfId="1" applyFont="1" applyFill="1" applyBorder="1" applyAlignment="1">
      <alignment horizontal="center" vertical="center"/>
    </xf>
    <xf numFmtId="186" fontId="20" fillId="4" borderId="13" xfId="1" applyNumberFormat="1" applyFont="1" applyFill="1" applyBorder="1" applyAlignment="1">
      <alignment horizontal="center" vertical="center"/>
    </xf>
    <xf numFmtId="0" fontId="20" fillId="2" borderId="13" xfId="1" applyFont="1" applyFill="1" applyBorder="1" applyAlignment="1">
      <alignment horizontal="center" vertical="center" shrinkToFit="1"/>
    </xf>
    <xf numFmtId="0" fontId="20" fillId="2" borderId="13" xfId="1" applyFont="1" applyFill="1" applyBorder="1" applyAlignment="1">
      <alignment horizontal="center" vertical="center"/>
    </xf>
    <xf numFmtId="14" fontId="20" fillId="2" borderId="13" xfId="1" applyNumberFormat="1" applyFont="1" applyFill="1" applyBorder="1" applyAlignment="1">
      <alignment horizontal="center" vertical="center"/>
    </xf>
    <xf numFmtId="49" fontId="20" fillId="2" borderId="0" xfId="1" applyNumberFormat="1" applyFont="1" applyFill="1" applyAlignment="1">
      <alignment horizontal="center" vertical="center"/>
    </xf>
    <xf numFmtId="186" fontId="20" fillId="2" borderId="4" xfId="1" applyNumberFormat="1" applyFont="1" applyFill="1" applyBorder="1" applyAlignment="1">
      <alignment horizontal="center" vertical="center"/>
    </xf>
    <xf numFmtId="0" fontId="20" fillId="0" borderId="4" xfId="1" applyFont="1" applyBorder="1" applyAlignment="1">
      <alignment horizontal="center" vertical="center"/>
    </xf>
    <xf numFmtId="0" fontId="21" fillId="0" borderId="4" xfId="1" applyFont="1" applyBorder="1" applyAlignment="1">
      <alignment horizontal="center" vertical="center"/>
    </xf>
    <xf numFmtId="0" fontId="21" fillId="5" borderId="4" xfId="1" applyFont="1" applyFill="1" applyBorder="1" applyAlignment="1">
      <alignment horizontal="center" vertical="center"/>
    </xf>
    <xf numFmtId="0" fontId="22" fillId="2" borderId="4" xfId="1" applyFont="1" applyFill="1" applyBorder="1" applyAlignment="1">
      <alignment horizontal="center" vertical="center"/>
    </xf>
    <xf numFmtId="0" fontId="22" fillId="0" borderId="4" xfId="1" applyFont="1" applyBorder="1" applyAlignment="1">
      <alignment horizontal="center" vertical="center"/>
    </xf>
    <xf numFmtId="0" fontId="20" fillId="3" borderId="4" xfId="1" applyFont="1" applyFill="1" applyBorder="1" applyAlignment="1">
      <alignment horizontal="center" vertical="center"/>
    </xf>
    <xf numFmtId="14" fontId="20" fillId="2" borderId="0" xfId="1" applyNumberFormat="1" applyFont="1" applyFill="1" applyAlignment="1">
      <alignment horizontal="center" vertical="center"/>
    </xf>
    <xf numFmtId="186" fontId="20" fillId="2" borderId="0" xfId="1" applyNumberFormat="1" applyFont="1" applyFill="1" applyAlignment="1">
      <alignment horizontal="center" vertical="center"/>
    </xf>
    <xf numFmtId="0" fontId="20" fillId="2" borderId="0" xfId="1" applyFont="1" applyFill="1" applyAlignment="1">
      <alignment horizontal="center" vertical="center" shrinkToFit="1"/>
    </xf>
    <xf numFmtId="0" fontId="27" fillId="9" borderId="13" xfId="1" applyFont="1" applyFill="1" applyBorder="1" applyAlignment="1">
      <alignment horizontal="center" vertical="center"/>
    </xf>
    <xf numFmtId="0" fontId="27" fillId="5" borderId="4" xfId="1" applyFont="1" applyFill="1" applyBorder="1" applyAlignment="1">
      <alignment horizontal="center" vertical="center"/>
    </xf>
    <xf numFmtId="0" fontId="27" fillId="9" borderId="4" xfId="1" applyFont="1" applyFill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0" fontId="28" fillId="3" borderId="4" xfId="0" applyFont="1" applyFill="1" applyBorder="1" applyAlignment="1">
      <alignment horizontal="center" vertical="center"/>
    </xf>
    <xf numFmtId="41" fontId="28" fillId="3" borderId="4" xfId="2" applyFont="1" applyFill="1" applyBorder="1" applyAlignment="1">
      <alignment horizontal="center" vertical="center"/>
    </xf>
    <xf numFmtId="177" fontId="28" fillId="3" borderId="4" xfId="2" applyNumberFormat="1" applyFont="1" applyFill="1" applyBorder="1" applyAlignment="1">
      <alignment horizontal="center" vertical="center"/>
    </xf>
    <xf numFmtId="185" fontId="28" fillId="4" borderId="4" xfId="0" applyNumberFormat="1" applyFont="1" applyFill="1" applyBorder="1" applyAlignment="1">
      <alignment horizontal="center" vertical="center"/>
    </xf>
    <xf numFmtId="177" fontId="28" fillId="4" borderId="4" xfId="2" applyNumberFormat="1" applyFont="1" applyFill="1" applyBorder="1" applyAlignment="1">
      <alignment horizontal="center" vertical="center"/>
    </xf>
    <xf numFmtId="0" fontId="28" fillId="6" borderId="4" xfId="0" applyFont="1" applyFill="1" applyBorder="1" applyAlignment="1">
      <alignment horizontal="center" vertical="center"/>
    </xf>
    <xf numFmtId="177" fontId="28" fillId="6" borderId="4" xfId="2" applyNumberFormat="1" applyFont="1" applyFill="1" applyBorder="1" applyAlignment="1">
      <alignment horizontal="center" vertical="center"/>
    </xf>
    <xf numFmtId="0" fontId="20" fillId="0" borderId="4" xfId="1" applyFont="1" applyBorder="1" applyAlignment="1">
      <alignment horizontal="left" vertical="center"/>
    </xf>
    <xf numFmtId="0" fontId="21" fillId="0" borderId="4" xfId="1" applyFont="1" applyBorder="1" applyAlignment="1">
      <alignment horizontal="left" vertical="center"/>
    </xf>
    <xf numFmtId="0" fontId="22" fillId="0" borderId="4" xfId="1" applyFont="1" applyBorder="1" applyAlignment="1">
      <alignment horizontal="left" vertical="center"/>
    </xf>
    <xf numFmtId="0" fontId="30" fillId="0" borderId="0" xfId="0" applyFont="1">
      <alignment vertical="center"/>
    </xf>
    <xf numFmtId="0" fontId="30" fillId="0" borderId="4" xfId="0" applyFont="1" applyBorder="1" applyAlignment="1">
      <alignment horizontal="center" vertical="center"/>
    </xf>
    <xf numFmtId="0" fontId="30" fillId="3" borderId="4" xfId="0" applyFont="1" applyFill="1" applyBorder="1" applyAlignment="1">
      <alignment horizontal="center" vertical="center"/>
    </xf>
    <xf numFmtId="41" fontId="30" fillId="3" borderId="4" xfId="2" applyFont="1" applyFill="1" applyBorder="1" applyAlignment="1">
      <alignment horizontal="center" vertical="center"/>
    </xf>
    <xf numFmtId="177" fontId="30" fillId="3" borderId="4" xfId="2" applyNumberFormat="1" applyFont="1" applyFill="1" applyBorder="1" applyAlignment="1">
      <alignment horizontal="center" vertical="center"/>
    </xf>
    <xf numFmtId="185" fontId="30" fillId="4" borderId="4" xfId="0" applyNumberFormat="1" applyFont="1" applyFill="1" applyBorder="1" applyAlignment="1">
      <alignment horizontal="center" vertical="center"/>
    </xf>
    <xf numFmtId="177" fontId="30" fillId="4" borderId="4" xfId="2" applyNumberFormat="1" applyFont="1" applyFill="1" applyBorder="1" applyAlignment="1">
      <alignment horizontal="center" vertical="center"/>
    </xf>
    <xf numFmtId="0" fontId="30" fillId="6" borderId="4" xfId="0" applyFont="1" applyFill="1" applyBorder="1" applyAlignment="1">
      <alignment horizontal="center" vertical="center"/>
    </xf>
    <xf numFmtId="177" fontId="30" fillId="6" borderId="4" xfId="2" applyNumberFormat="1" applyFont="1" applyFill="1" applyBorder="1" applyAlignment="1">
      <alignment horizontal="center" vertical="center"/>
    </xf>
    <xf numFmtId="185" fontId="30" fillId="0" borderId="0" xfId="0" applyNumberFormat="1" applyFont="1">
      <alignment vertical="center"/>
    </xf>
    <xf numFmtId="187" fontId="30" fillId="0" borderId="0" xfId="6" applyNumberFormat="1" applyFont="1" applyAlignment="1">
      <alignment vertical="center"/>
    </xf>
    <xf numFmtId="176" fontId="30" fillId="0" borderId="0" xfId="6" applyFont="1" applyAlignment="1">
      <alignment vertical="center"/>
    </xf>
    <xf numFmtId="0" fontId="21" fillId="8" borderId="2" xfId="1" applyFont="1" applyFill="1" applyBorder="1" applyAlignment="1">
      <alignment horizontal="center" vertical="center"/>
    </xf>
    <xf numFmtId="0" fontId="20" fillId="5" borderId="0" xfId="1" applyFont="1" applyFill="1" applyAlignment="1">
      <alignment horizontal="center" vertical="center"/>
    </xf>
    <xf numFmtId="188" fontId="9" fillId="2" borderId="4" xfId="0" applyNumberFormat="1" applyFont="1" applyFill="1" applyBorder="1" applyAlignment="1">
      <alignment horizontal="center" vertical="center" wrapText="1"/>
    </xf>
    <xf numFmtId="0" fontId="30" fillId="0" borderId="4" xfId="0" applyFont="1" applyBorder="1">
      <alignment vertical="center"/>
    </xf>
    <xf numFmtId="9" fontId="30" fillId="0" borderId="4" xfId="0" applyNumberFormat="1" applyFont="1" applyBorder="1">
      <alignment vertical="center"/>
    </xf>
    <xf numFmtId="0" fontId="31" fillId="0" borderId="4" xfId="0" applyFont="1" applyBorder="1" applyAlignment="1">
      <alignment horizontal="center"/>
    </xf>
    <xf numFmtId="0" fontId="30" fillId="0" borderId="0" xfId="0" applyFont="1" applyAlignment="1">
      <alignment horizontal="center" vertical="center"/>
    </xf>
    <xf numFmtId="9" fontId="30" fillId="0" borderId="4" xfId="7" applyFont="1" applyBorder="1" applyAlignment="1">
      <alignment horizontal="center" vertical="center"/>
    </xf>
    <xf numFmtId="177" fontId="30" fillId="0" borderId="4" xfId="2" applyNumberFormat="1" applyFont="1" applyBorder="1" applyAlignment="1">
      <alignment horizontal="center" vertical="center"/>
    </xf>
    <xf numFmtId="9" fontId="30" fillId="0" borderId="4" xfId="0" applyNumberFormat="1" applyFont="1" applyBorder="1" applyAlignment="1">
      <alignment horizontal="center" vertical="center"/>
    </xf>
    <xf numFmtId="9" fontId="30" fillId="0" borderId="0" xfId="0" applyNumberFormat="1" applyFont="1" applyAlignment="1">
      <alignment horizontal="center" vertical="center"/>
    </xf>
    <xf numFmtId="177" fontId="30" fillId="0" borderId="4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5" borderId="4" xfId="0" applyFill="1" applyBorder="1" applyAlignment="1">
      <alignment horizontal="center" vertical="center"/>
    </xf>
    <xf numFmtId="0" fontId="0" fillId="5" borderId="4" xfId="0" applyFill="1" applyBorder="1" applyAlignment="1">
      <alignment horizontal="left" vertical="center"/>
    </xf>
    <xf numFmtId="9" fontId="30" fillId="0" borderId="4" xfId="7" applyFont="1" applyFill="1" applyBorder="1" applyAlignment="1">
      <alignment horizontal="center" vertical="center"/>
    </xf>
    <xf numFmtId="177" fontId="30" fillId="0" borderId="4" xfId="2" applyNumberFormat="1" applyFont="1" applyFill="1" applyBorder="1" applyAlignment="1">
      <alignment horizontal="center" vertical="center"/>
    </xf>
    <xf numFmtId="186" fontId="20" fillId="0" borderId="4" xfId="1" applyNumberFormat="1" applyFont="1" applyBorder="1" applyAlignment="1">
      <alignment horizontal="center" vertical="center"/>
    </xf>
    <xf numFmtId="0" fontId="20" fillId="0" borderId="4" xfId="1" applyFont="1" applyBorder="1" applyAlignment="1">
      <alignment horizontal="center" vertical="center" shrinkToFit="1"/>
    </xf>
    <xf numFmtId="14" fontId="20" fillId="0" borderId="4" xfId="1" applyNumberFormat="1" applyFont="1" applyBorder="1" applyAlignment="1">
      <alignment horizontal="center" vertical="center"/>
    </xf>
    <xf numFmtId="0" fontId="22" fillId="0" borderId="4" xfId="1" applyFont="1" applyBorder="1" applyAlignment="1">
      <alignment horizontal="center" vertical="center" shrinkToFit="1"/>
    </xf>
    <xf numFmtId="186" fontId="22" fillId="0" borderId="4" xfId="1" applyNumberFormat="1" applyFont="1" applyBorder="1" applyAlignment="1">
      <alignment horizontal="center" vertical="center"/>
    </xf>
    <xf numFmtId="0" fontId="23" fillId="0" borderId="4" xfId="1" applyFont="1" applyBorder="1" applyAlignment="1">
      <alignment horizontal="center" vertical="center" shrinkToFit="1"/>
    </xf>
    <xf numFmtId="0" fontId="20" fillId="0" borderId="4" xfId="1" quotePrefix="1" applyFont="1" applyBorder="1" applyAlignment="1">
      <alignment horizontal="center" vertical="center" shrinkToFit="1"/>
    </xf>
    <xf numFmtId="0" fontId="21" fillId="0" borderId="4" xfId="1" applyFont="1" applyBorder="1" applyAlignment="1">
      <alignment horizontal="center" vertical="center" shrinkToFit="1"/>
    </xf>
    <xf numFmtId="189" fontId="34" fillId="2" borderId="4" xfId="1" quotePrefix="1" applyNumberFormat="1" applyFont="1" applyFill="1" applyBorder="1" applyAlignment="1">
      <alignment horizontal="center" vertical="center" wrapText="1"/>
    </xf>
    <xf numFmtId="186" fontId="20" fillId="2" borderId="4" xfId="1" quotePrefix="1" applyNumberFormat="1" applyFont="1" applyFill="1" applyBorder="1" applyAlignment="1">
      <alignment horizontal="center" vertical="center"/>
    </xf>
    <xf numFmtId="0" fontId="36" fillId="0" borderId="0" xfId="1" applyFont="1" applyAlignment="1">
      <alignment horizontal="center" vertical="center"/>
    </xf>
    <xf numFmtId="0" fontId="35" fillId="0" borderId="4" xfId="1" applyFont="1" applyBorder="1" applyAlignment="1">
      <alignment horizontal="center" vertical="center"/>
    </xf>
    <xf numFmtId="0" fontId="35" fillId="0" borderId="4" xfId="1" quotePrefix="1" applyFont="1" applyBorder="1" applyAlignment="1">
      <alignment horizontal="center" vertical="center" shrinkToFit="1"/>
    </xf>
    <xf numFmtId="0" fontId="34" fillId="0" borderId="4" xfId="1" applyFont="1" applyBorder="1" applyAlignment="1">
      <alignment horizontal="center" vertical="center" wrapText="1"/>
    </xf>
    <xf numFmtId="189" fontId="34" fillId="0" borderId="4" xfId="1" quotePrefix="1" applyNumberFormat="1" applyFont="1" applyBorder="1" applyAlignment="1">
      <alignment horizontal="center" vertical="center" wrapText="1"/>
    </xf>
    <xf numFmtId="0" fontId="35" fillId="0" borderId="4" xfId="1" applyFont="1" applyBorder="1" applyAlignment="1">
      <alignment horizontal="center" vertical="center" wrapText="1" shrinkToFit="1"/>
    </xf>
    <xf numFmtId="186" fontId="35" fillId="0" borderId="4" xfId="1" quotePrefix="1" applyNumberFormat="1" applyFont="1" applyBorder="1" applyAlignment="1">
      <alignment horizontal="center" vertical="center"/>
    </xf>
    <xf numFmtId="0" fontId="34" fillId="0" borderId="4" xfId="1" quotePrefix="1" applyFont="1" applyBorder="1" applyAlignment="1">
      <alignment horizontal="center" vertical="center" shrinkToFit="1"/>
    </xf>
    <xf numFmtId="41" fontId="30" fillId="0" borderId="0" xfId="2" applyFont="1">
      <alignment vertical="center"/>
    </xf>
    <xf numFmtId="43" fontId="30" fillId="0" borderId="0" xfId="0" applyNumberFormat="1" applyFont="1">
      <alignment vertical="center"/>
    </xf>
    <xf numFmtId="191" fontId="30" fillId="0" borderId="0" xfId="0" applyNumberFormat="1" applyFont="1">
      <alignment vertical="center"/>
    </xf>
    <xf numFmtId="187" fontId="30" fillId="0" borderId="0" xfId="0" applyNumberFormat="1" applyFont="1">
      <alignment vertical="center"/>
    </xf>
    <xf numFmtId="0" fontId="37" fillId="10" borderId="0" xfId="0" applyFont="1" applyFill="1">
      <alignment vertical="center"/>
    </xf>
    <xf numFmtId="187" fontId="37" fillId="10" borderId="0" xfId="0" applyNumberFormat="1" applyFont="1" applyFill="1">
      <alignment vertical="center"/>
    </xf>
    <xf numFmtId="0" fontId="38" fillId="0" borderId="4" xfId="0" applyFont="1" applyBorder="1" applyAlignment="1">
      <alignment horizontal="center" vertical="center" wrapText="1"/>
    </xf>
    <xf numFmtId="0" fontId="39" fillId="0" borderId="4" xfId="0" applyFont="1" applyBorder="1" applyAlignment="1">
      <alignment horizontal="center" vertical="center"/>
    </xf>
    <xf numFmtId="0" fontId="38" fillId="0" borderId="4" xfId="0" applyFont="1" applyBorder="1" applyAlignment="1">
      <alignment horizontal="center" vertical="center"/>
    </xf>
    <xf numFmtId="41" fontId="30" fillId="3" borderId="0" xfId="0" applyNumberFormat="1" applyFont="1" applyFill="1">
      <alignment vertical="center"/>
    </xf>
    <xf numFmtId="179" fontId="4" fillId="0" borderId="4" xfId="3" applyNumberFormat="1" applyFont="1" applyBorder="1">
      <alignment vertical="center"/>
    </xf>
    <xf numFmtId="181" fontId="11" fillId="7" borderId="4" xfId="5" applyNumberFormat="1" applyFont="1" applyFill="1" applyBorder="1" applyAlignment="1">
      <alignment horizontal="center" vertical="center"/>
    </xf>
    <xf numFmtId="182" fontId="11" fillId="7" borderId="4" xfId="5" applyNumberFormat="1" applyFont="1" applyFill="1" applyBorder="1" applyAlignment="1">
      <alignment horizontal="center" vertical="center"/>
    </xf>
    <xf numFmtId="183" fontId="11" fillId="7" borderId="4" xfId="5" applyNumberFormat="1" applyFont="1" applyFill="1" applyBorder="1" applyAlignment="1">
      <alignment horizontal="center" vertical="center"/>
    </xf>
    <xf numFmtId="184" fontId="11" fillId="7" borderId="4" xfId="5" applyNumberFormat="1" applyFont="1" applyFill="1" applyBorder="1" applyAlignment="1">
      <alignment horizontal="center" vertical="center"/>
    </xf>
    <xf numFmtId="0" fontId="5" fillId="3" borderId="2" xfId="3" applyFont="1" applyFill="1" applyBorder="1" applyAlignment="1">
      <alignment horizontal="center" vertical="center"/>
    </xf>
    <xf numFmtId="0" fontId="5" fillId="4" borderId="2" xfId="3" applyFont="1" applyFill="1" applyBorder="1" applyAlignment="1">
      <alignment horizontal="center" vertical="center"/>
    </xf>
    <xf numFmtId="0" fontId="41" fillId="0" borderId="4" xfId="0" applyFont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40" fillId="2" borderId="4" xfId="0" applyFont="1" applyFill="1" applyBorder="1" applyAlignment="1">
      <alignment horizontal="center" vertical="center"/>
    </xf>
    <xf numFmtId="0" fontId="40" fillId="0" borderId="0" xfId="6" applyNumberFormat="1" applyFont="1" applyAlignment="1">
      <alignment horizontal="center" vertical="center"/>
    </xf>
    <xf numFmtId="0" fontId="40" fillId="3" borderId="4" xfId="0" applyFont="1" applyFill="1" applyBorder="1" applyAlignment="1">
      <alignment horizontal="center" vertical="center"/>
    </xf>
    <xf numFmtId="0" fontId="4" fillId="12" borderId="4" xfId="3" applyFont="1" applyFill="1" applyBorder="1" applyAlignment="1">
      <alignment horizontal="center" vertical="center"/>
    </xf>
    <xf numFmtId="0" fontId="4" fillId="13" borderId="4" xfId="3" applyFont="1" applyFill="1" applyBorder="1" applyAlignment="1">
      <alignment horizontal="center" vertical="center"/>
    </xf>
    <xf numFmtId="0" fontId="43" fillId="10" borderId="4" xfId="3" applyFont="1" applyFill="1" applyBorder="1" applyAlignment="1">
      <alignment horizontal="center" vertical="center"/>
    </xf>
    <xf numFmtId="181" fontId="5" fillId="0" borderId="4" xfId="3" applyNumberFormat="1" applyFont="1" applyBorder="1" applyAlignment="1">
      <alignment horizontal="center" vertical="center"/>
    </xf>
    <xf numFmtId="181" fontId="5" fillId="0" borderId="4" xfId="5" applyNumberFormat="1" applyFont="1" applyFill="1" applyBorder="1" applyAlignment="1">
      <alignment horizontal="center" vertical="center"/>
    </xf>
    <xf numFmtId="0" fontId="44" fillId="0" borderId="0" xfId="3" applyFont="1" applyAlignment="1">
      <alignment horizontal="center" vertical="center"/>
    </xf>
    <xf numFmtId="0" fontId="5" fillId="5" borderId="2" xfId="3" applyFont="1" applyFill="1" applyBorder="1" applyAlignment="1">
      <alignment horizontal="center" vertical="center"/>
    </xf>
    <xf numFmtId="9" fontId="4" fillId="0" borderId="1" xfId="7" applyFont="1" applyBorder="1" applyAlignment="1">
      <alignment horizontal="center" vertical="center"/>
    </xf>
    <xf numFmtId="0" fontId="4" fillId="0" borderId="2" xfId="3" applyFon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190" fontId="48" fillId="0" borderId="4" xfId="2" applyNumberFormat="1" applyFont="1" applyFill="1" applyBorder="1" applyAlignment="1">
      <alignment horizontal="center" vertical="center"/>
    </xf>
    <xf numFmtId="41" fontId="48" fillId="0" borderId="4" xfId="2" applyFont="1" applyFill="1" applyBorder="1" applyAlignment="1">
      <alignment horizontal="center" vertical="center"/>
    </xf>
    <xf numFmtId="49" fontId="49" fillId="0" borderId="4" xfId="1" applyNumberFormat="1" applyFont="1" applyBorder="1" applyAlignment="1">
      <alignment horizontal="center" vertical="center"/>
    </xf>
    <xf numFmtId="0" fontId="49" fillId="0" borderId="4" xfId="1" applyFont="1" applyBorder="1" applyAlignment="1">
      <alignment horizontal="center" vertical="center"/>
    </xf>
    <xf numFmtId="0" fontId="50" fillId="0" borderId="4" xfId="1" applyFont="1" applyBorder="1" applyAlignment="1">
      <alignment horizontal="center" vertical="center"/>
    </xf>
    <xf numFmtId="0" fontId="39" fillId="0" borderId="4" xfId="1" applyFont="1" applyBorder="1" applyAlignment="1">
      <alignment horizontal="center" vertical="center"/>
    </xf>
    <xf numFmtId="0" fontId="32" fillId="0" borderId="4" xfId="0" applyFont="1" applyBorder="1" applyAlignment="1">
      <alignment horizontal="center"/>
    </xf>
    <xf numFmtId="0" fontId="33" fillId="0" borderId="4" xfId="0" applyFont="1" applyBorder="1" applyAlignment="1">
      <alignment horizontal="center"/>
    </xf>
    <xf numFmtId="0" fontId="5" fillId="0" borderId="5" xfId="3" applyFont="1" applyBorder="1">
      <alignment vertical="center"/>
    </xf>
    <xf numFmtId="0" fontId="5" fillId="0" borderId="5" xfId="3" applyFont="1" applyBorder="1" applyAlignment="1">
      <alignment vertical="center" wrapText="1"/>
    </xf>
    <xf numFmtId="0" fontId="30" fillId="0" borderId="4" xfId="0" applyFont="1" applyBorder="1" applyAlignment="1">
      <alignment horizontal="center" vertical="center" wrapText="1"/>
    </xf>
    <xf numFmtId="0" fontId="27" fillId="0" borderId="2" xfId="1" applyFont="1" applyBorder="1" applyAlignment="1">
      <alignment horizontal="center" vertical="center"/>
    </xf>
    <xf numFmtId="0" fontId="40" fillId="0" borderId="4" xfId="6" applyNumberFormat="1" applyFont="1" applyBorder="1" applyAlignment="1">
      <alignment horizontal="center" vertical="center"/>
    </xf>
    <xf numFmtId="0" fontId="40" fillId="0" borderId="4" xfId="0" applyFont="1" applyBorder="1" applyAlignment="1">
      <alignment horizontal="center" vertical="center"/>
    </xf>
    <xf numFmtId="0" fontId="40" fillId="0" borderId="4" xfId="0" applyFont="1" applyBorder="1" applyAlignment="1">
      <alignment horizontal="center" vertical="center" wrapText="1"/>
    </xf>
    <xf numFmtId="187" fontId="30" fillId="3" borderId="0" xfId="0" applyNumberFormat="1" applyFont="1" applyFill="1">
      <alignment vertical="center"/>
    </xf>
    <xf numFmtId="0" fontId="40" fillId="3" borderId="4" xfId="0" applyFont="1" applyFill="1" applyBorder="1" applyAlignment="1">
      <alignment horizontal="center" vertical="center" wrapText="1"/>
    </xf>
    <xf numFmtId="0" fontId="54" fillId="0" borderId="4" xfId="0" applyFont="1" applyBorder="1" applyAlignment="1">
      <alignment horizontal="center"/>
    </xf>
    <xf numFmtId="0" fontId="40" fillId="4" borderId="4" xfId="0" applyFont="1" applyFill="1" applyBorder="1" applyAlignment="1">
      <alignment horizontal="center" vertical="center" wrapText="1"/>
    </xf>
    <xf numFmtId="0" fontId="40" fillId="5" borderId="4" xfId="0" applyFont="1" applyFill="1" applyBorder="1" applyAlignment="1">
      <alignment horizontal="center" vertical="center"/>
    </xf>
    <xf numFmtId="0" fontId="40" fillId="5" borderId="0" xfId="0" applyFont="1" applyFill="1" applyAlignment="1">
      <alignment horizontal="center" vertical="center"/>
    </xf>
    <xf numFmtId="0" fontId="40" fillId="14" borderId="4" xfId="0" applyFont="1" applyFill="1" applyBorder="1" applyAlignment="1">
      <alignment horizontal="center" vertical="center"/>
    </xf>
    <xf numFmtId="0" fontId="40" fillId="14" borderId="0" xfId="0" applyFont="1" applyFill="1" applyAlignment="1">
      <alignment horizontal="center" vertical="center"/>
    </xf>
    <xf numFmtId="0" fontId="56" fillId="5" borderId="4" xfId="11" quotePrefix="1" applyFont="1" applyFill="1" applyBorder="1" applyAlignment="1">
      <alignment horizontal="center" vertical="center"/>
    </xf>
    <xf numFmtId="0" fontId="55" fillId="5" borderId="4" xfId="11" quotePrefix="1" applyFill="1" applyBorder="1" applyAlignment="1">
      <alignment horizontal="center" vertical="center"/>
    </xf>
    <xf numFmtId="0" fontId="40" fillId="5" borderId="4" xfId="6" applyNumberFormat="1" applyFont="1" applyFill="1" applyBorder="1" applyAlignment="1">
      <alignment horizontal="center" vertical="center"/>
    </xf>
    <xf numFmtId="0" fontId="40" fillId="5" borderId="4" xfId="0" applyFont="1" applyFill="1" applyBorder="1" applyAlignment="1">
      <alignment horizontal="center" vertical="center" wrapText="1"/>
    </xf>
    <xf numFmtId="0" fontId="40" fillId="5" borderId="4" xfId="0" quotePrefix="1" applyFont="1" applyFill="1" applyBorder="1" applyAlignment="1">
      <alignment horizontal="center" vertical="center" wrapText="1"/>
    </xf>
    <xf numFmtId="0" fontId="55" fillId="5" borderId="4" xfId="11" applyFill="1" applyBorder="1" applyAlignment="1">
      <alignment horizontal="center" vertical="center" wrapText="1"/>
    </xf>
    <xf numFmtId="0" fontId="59" fillId="5" borderId="4" xfId="0" applyFont="1" applyFill="1" applyBorder="1" applyAlignment="1">
      <alignment horizontal="center" vertical="center" wrapText="1"/>
    </xf>
    <xf numFmtId="0" fontId="60" fillId="5" borderId="4" xfId="11" applyFont="1" applyFill="1" applyBorder="1" applyAlignment="1">
      <alignment horizontal="center" vertical="center" wrapText="1"/>
    </xf>
    <xf numFmtId="0" fontId="41" fillId="0" borderId="4" xfId="0" applyFont="1" applyBorder="1" applyAlignment="1">
      <alignment horizontal="center" vertical="center" wrapText="1"/>
    </xf>
    <xf numFmtId="0" fontId="32" fillId="5" borderId="4" xfId="0" applyFont="1" applyFill="1" applyBorder="1" applyAlignment="1">
      <alignment horizontal="center" vertical="center" wrapText="1"/>
    </xf>
    <xf numFmtId="0" fontId="40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0" borderId="9" xfId="3" applyFont="1" applyBorder="1">
      <alignment vertical="center"/>
    </xf>
    <xf numFmtId="0" fontId="4" fillId="0" borderId="10" xfId="3" applyFont="1" applyBorder="1">
      <alignment vertical="center"/>
    </xf>
    <xf numFmtId="0" fontId="52" fillId="0" borderId="4" xfId="0" applyFont="1" applyBorder="1" applyAlignment="1">
      <alignment horizontal="center"/>
    </xf>
    <xf numFmtId="0" fontId="40" fillId="0" borderId="4" xfId="6" applyNumberFormat="1" applyFont="1" applyBorder="1" applyAlignment="1">
      <alignment horizontal="center" vertical="center"/>
    </xf>
    <xf numFmtId="0" fontId="40" fillId="0" borderId="4" xfId="0" applyFont="1" applyBorder="1" applyAlignment="1">
      <alignment horizontal="center" vertical="center" wrapText="1"/>
    </xf>
    <xf numFmtId="0" fontId="40" fillId="0" borderId="4" xfId="0" quotePrefix="1" applyFont="1" applyBorder="1" applyAlignment="1">
      <alignment horizontal="center" vertical="center" wrapText="1"/>
    </xf>
    <xf numFmtId="0" fontId="40" fillId="0" borderId="4" xfId="6" applyNumberFormat="1" applyFont="1" applyFill="1" applyBorder="1" applyAlignment="1">
      <alignment horizontal="center" vertical="center"/>
    </xf>
    <xf numFmtId="0" fontId="52" fillId="0" borderId="4" xfId="0" applyFont="1" applyBorder="1" applyAlignment="1">
      <alignment horizontal="center" vertical="center" wrapText="1"/>
    </xf>
    <xf numFmtId="0" fontId="40" fillId="0" borderId="4" xfId="0" applyFont="1" applyBorder="1" applyAlignment="1">
      <alignment horizontal="center" vertical="center"/>
    </xf>
    <xf numFmtId="0" fontId="40" fillId="0" borderId="4" xfId="0" quotePrefix="1" applyFont="1" applyBorder="1" applyAlignment="1">
      <alignment horizontal="center" vertical="center"/>
    </xf>
    <xf numFmtId="0" fontId="40" fillId="0" borderId="13" xfId="6" applyNumberFormat="1" applyFont="1" applyBorder="1" applyAlignment="1">
      <alignment horizontal="center" vertical="center"/>
    </xf>
    <xf numFmtId="0" fontId="40" fillId="0" borderId="17" xfId="6" applyNumberFormat="1" applyFont="1" applyBorder="1" applyAlignment="1">
      <alignment horizontal="center" vertical="center"/>
    </xf>
    <xf numFmtId="0" fontId="40" fillId="0" borderId="15" xfId="6" applyNumberFormat="1" applyFont="1" applyBorder="1" applyAlignment="1">
      <alignment horizontal="center" vertical="center"/>
    </xf>
    <xf numFmtId="0" fontId="47" fillId="0" borderId="13" xfId="0" applyFont="1" applyBorder="1" applyAlignment="1">
      <alignment horizontal="center" vertical="center" wrapText="1"/>
    </xf>
    <xf numFmtId="0" fontId="40" fillId="0" borderId="17" xfId="0" applyFont="1" applyBorder="1" applyAlignment="1">
      <alignment horizontal="center" vertical="center" wrapText="1"/>
    </xf>
    <xf numFmtId="0" fontId="40" fillId="0" borderId="15" xfId="0" applyFont="1" applyBorder="1" applyAlignment="1">
      <alignment horizontal="center" vertical="center" wrapText="1"/>
    </xf>
    <xf numFmtId="0" fontId="40" fillId="0" borderId="13" xfId="0" applyFont="1" applyBorder="1" applyAlignment="1">
      <alignment horizontal="center" vertical="center" wrapText="1"/>
    </xf>
    <xf numFmtId="0" fontId="40" fillId="0" borderId="13" xfId="0" quotePrefix="1" applyFont="1" applyBorder="1" applyAlignment="1">
      <alignment horizontal="center" vertical="center" wrapText="1"/>
    </xf>
    <xf numFmtId="0" fontId="40" fillId="0" borderId="17" xfId="0" quotePrefix="1" applyFont="1" applyBorder="1" applyAlignment="1">
      <alignment horizontal="center" vertical="center" wrapText="1"/>
    </xf>
    <xf numFmtId="0" fontId="40" fillId="0" borderId="15" xfId="0" quotePrefix="1" applyFont="1" applyBorder="1" applyAlignment="1">
      <alignment horizontal="center" vertical="center" wrapText="1"/>
    </xf>
    <xf numFmtId="0" fontId="47" fillId="0" borderId="4" xfId="0" applyFont="1" applyBorder="1" applyAlignment="1">
      <alignment horizontal="center" vertical="center" wrapText="1"/>
    </xf>
    <xf numFmtId="0" fontId="53" fillId="0" borderId="4" xfId="0" applyFont="1" applyBorder="1" applyAlignment="1">
      <alignment horizontal="center" vertical="center" wrapText="1"/>
    </xf>
    <xf numFmtId="0" fontId="32" fillId="0" borderId="13" xfId="0" applyFont="1" applyBorder="1" applyAlignment="1">
      <alignment horizontal="center" vertical="center" wrapText="1"/>
    </xf>
    <xf numFmtId="0" fontId="40" fillId="0" borderId="13" xfId="0" applyFont="1" applyBorder="1" applyAlignment="1">
      <alignment horizontal="center" vertical="center"/>
    </xf>
    <xf numFmtId="0" fontId="40" fillId="0" borderId="15" xfId="0" applyFont="1" applyBorder="1" applyAlignment="1">
      <alignment horizontal="center" vertical="center"/>
    </xf>
    <xf numFmtId="0" fontId="40" fillId="0" borderId="13" xfId="0" quotePrefix="1" applyFont="1" applyBorder="1" applyAlignment="1">
      <alignment horizontal="center" vertical="center"/>
    </xf>
    <xf numFmtId="0" fontId="32" fillId="0" borderId="4" xfId="0" applyFont="1" applyBorder="1" applyAlignment="1">
      <alignment horizontal="center" vertical="center" wrapText="1"/>
    </xf>
    <xf numFmtId="0" fontId="40" fillId="14" borderId="4" xfId="6" applyNumberFormat="1" applyFont="1" applyFill="1" applyBorder="1" applyAlignment="1">
      <alignment horizontal="center" vertical="center"/>
    </xf>
    <xf numFmtId="0" fontId="32" fillId="14" borderId="4" xfId="0" applyFont="1" applyFill="1" applyBorder="1" applyAlignment="1">
      <alignment horizontal="center" vertical="center" wrapText="1"/>
    </xf>
    <xf numFmtId="0" fontId="40" fillId="14" borderId="4" xfId="0" applyFont="1" applyFill="1" applyBorder="1" applyAlignment="1">
      <alignment horizontal="center" vertical="center" wrapText="1"/>
    </xf>
    <xf numFmtId="0" fontId="40" fillId="14" borderId="4" xfId="0" applyFont="1" applyFill="1" applyBorder="1" applyAlignment="1">
      <alignment horizontal="center" vertical="center"/>
    </xf>
    <xf numFmtId="0" fontId="40" fillId="14" borderId="4" xfId="0" quotePrefix="1" applyFont="1" applyFill="1" applyBorder="1" applyAlignment="1">
      <alignment horizontal="center" vertical="center" wrapText="1"/>
    </xf>
    <xf numFmtId="0" fontId="32" fillId="0" borderId="4" xfId="0" quotePrefix="1" applyFont="1" applyBorder="1" applyAlignment="1">
      <alignment horizontal="center" vertical="center" wrapText="1"/>
    </xf>
    <xf numFmtId="0" fontId="47" fillId="0" borderId="15" xfId="0" applyFont="1" applyBorder="1" applyAlignment="1">
      <alignment horizontal="center" vertical="center" wrapText="1"/>
    </xf>
    <xf numFmtId="0" fontId="53" fillId="0" borderId="13" xfId="0" applyFont="1" applyBorder="1" applyAlignment="1">
      <alignment horizontal="center" vertical="center" wrapText="1"/>
    </xf>
    <xf numFmtId="0" fontId="53" fillId="0" borderId="15" xfId="0" applyFont="1" applyBorder="1" applyAlignment="1">
      <alignment horizontal="center" vertical="center" wrapText="1"/>
    </xf>
    <xf numFmtId="0" fontId="30" fillId="0" borderId="0" xfId="0" applyFont="1" applyAlignment="1">
      <alignment horizontal="left" vertical="center"/>
    </xf>
    <xf numFmtId="0" fontId="30" fillId="0" borderId="4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0" fillId="0" borderId="2" xfId="0" applyFont="1" applyBorder="1" applyAlignment="1">
      <alignment horizontal="center" vertical="center"/>
    </xf>
    <xf numFmtId="0" fontId="30" fillId="0" borderId="3" xfId="0" applyFont="1" applyBorder="1" applyAlignment="1">
      <alignment horizontal="center" vertical="center"/>
    </xf>
    <xf numFmtId="0" fontId="20" fillId="2" borderId="2" xfId="1" applyFont="1" applyFill="1" applyBorder="1" applyAlignment="1">
      <alignment horizontal="center" vertical="center"/>
    </xf>
    <xf numFmtId="0" fontId="20" fillId="2" borderId="3" xfId="1" applyFont="1" applyFill="1" applyBorder="1" applyAlignment="1">
      <alignment horizontal="center" vertical="center"/>
    </xf>
    <xf numFmtId="0" fontId="20" fillId="2" borderId="2" xfId="1" applyFont="1" applyFill="1" applyBorder="1" applyAlignment="1">
      <alignment horizontal="center" vertical="center" shrinkToFit="1"/>
    </xf>
    <xf numFmtId="0" fontId="20" fillId="2" borderId="3" xfId="1" applyFont="1" applyFill="1" applyBorder="1" applyAlignment="1">
      <alignment horizontal="center" vertical="center" shrinkToFit="1"/>
    </xf>
    <xf numFmtId="0" fontId="20" fillId="2" borderId="5" xfId="1" applyFont="1" applyFill="1" applyBorder="1" applyAlignment="1">
      <alignment horizontal="center" vertical="center"/>
    </xf>
    <xf numFmtId="49" fontId="20" fillId="2" borderId="2" xfId="1" quotePrefix="1" applyNumberFormat="1" applyFont="1" applyFill="1" applyBorder="1" applyAlignment="1">
      <alignment horizontal="center" vertical="center"/>
    </xf>
    <xf numFmtId="49" fontId="20" fillId="2" borderId="3" xfId="1" applyNumberFormat="1" applyFont="1" applyFill="1" applyBorder="1" applyAlignment="1">
      <alignment horizontal="center" vertical="center"/>
    </xf>
    <xf numFmtId="14" fontId="21" fillId="2" borderId="2" xfId="1" applyNumberFormat="1" applyFont="1" applyFill="1" applyBorder="1" applyAlignment="1">
      <alignment horizontal="center" vertical="center" shrinkToFit="1"/>
    </xf>
    <xf numFmtId="14" fontId="21" fillId="2" borderId="3" xfId="1" applyNumberFormat="1" applyFont="1" applyFill="1" applyBorder="1" applyAlignment="1">
      <alignment horizontal="center" vertical="center" shrinkToFit="1"/>
    </xf>
    <xf numFmtId="14" fontId="21" fillId="2" borderId="2" xfId="1" applyNumberFormat="1" applyFont="1" applyFill="1" applyBorder="1" applyAlignment="1">
      <alignment horizontal="center" vertical="center"/>
    </xf>
    <xf numFmtId="14" fontId="21" fillId="2" borderId="5" xfId="1" applyNumberFormat="1" applyFont="1" applyFill="1" applyBorder="1" applyAlignment="1">
      <alignment horizontal="center" vertical="center"/>
    </xf>
    <xf numFmtId="14" fontId="21" fillId="2" borderId="3" xfId="1" applyNumberFormat="1" applyFont="1" applyFill="1" applyBorder="1" applyAlignment="1">
      <alignment horizontal="center" vertical="center"/>
    </xf>
    <xf numFmtId="0" fontId="18" fillId="2" borderId="1" xfId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4" fillId="0" borderId="4" xfId="3" applyFont="1" applyBorder="1" applyAlignment="1">
      <alignment horizontal="center" vertical="center"/>
    </xf>
    <xf numFmtId="0" fontId="45" fillId="11" borderId="4" xfId="3" applyFont="1" applyFill="1" applyBorder="1" applyAlignment="1">
      <alignment horizontal="center" vertical="center" wrapText="1"/>
    </xf>
    <xf numFmtId="14" fontId="4" fillId="11" borderId="4" xfId="3" applyNumberFormat="1" applyFont="1" applyFill="1" applyBorder="1" applyAlignment="1">
      <alignment horizontal="center" vertical="center"/>
    </xf>
    <xf numFmtId="0" fontId="4" fillId="11" borderId="4" xfId="3" applyFont="1" applyFill="1" applyBorder="1" applyAlignment="1">
      <alignment horizontal="center" vertical="center"/>
    </xf>
    <xf numFmtId="0" fontId="4" fillId="11" borderId="2" xfId="3" quotePrefix="1" applyFont="1" applyFill="1" applyBorder="1" applyAlignment="1">
      <alignment horizontal="center" vertical="center"/>
    </xf>
    <xf numFmtId="0" fontId="4" fillId="11" borderId="5" xfId="3" quotePrefix="1" applyFont="1" applyFill="1" applyBorder="1" applyAlignment="1">
      <alignment horizontal="center" vertical="center"/>
    </xf>
    <xf numFmtId="0" fontId="4" fillId="11" borderId="3" xfId="3" quotePrefix="1" applyFont="1" applyFill="1" applyBorder="1" applyAlignment="1">
      <alignment horizontal="center" vertical="center"/>
    </xf>
    <xf numFmtId="0" fontId="46" fillId="11" borderId="8" xfId="3" quotePrefix="1" applyFont="1" applyFill="1" applyBorder="1" applyAlignment="1">
      <alignment horizontal="center" vertical="center"/>
    </xf>
    <xf numFmtId="0" fontId="46" fillId="11" borderId="12" xfId="3" quotePrefix="1" applyFont="1" applyFill="1" applyBorder="1" applyAlignment="1">
      <alignment horizontal="center" vertical="center"/>
    </xf>
    <xf numFmtId="0" fontId="5" fillId="0" borderId="6" xfId="3" applyFont="1" applyBorder="1" applyAlignment="1">
      <alignment horizontal="center" vertical="center"/>
    </xf>
    <xf numFmtId="0" fontId="5" fillId="0" borderId="7" xfId="3" applyFont="1" applyBorder="1" applyAlignment="1">
      <alignment horizontal="center" vertical="center"/>
    </xf>
    <xf numFmtId="0" fontId="5" fillId="0" borderId="8" xfId="3" applyFont="1" applyBorder="1" applyAlignment="1">
      <alignment horizontal="center" vertical="center"/>
    </xf>
    <xf numFmtId="0" fontId="5" fillId="0" borderId="11" xfId="3" applyFont="1" applyBorder="1" applyAlignment="1">
      <alignment horizontal="center" vertical="center"/>
    </xf>
    <xf numFmtId="0" fontId="5" fillId="0" borderId="1" xfId="3" applyFont="1" applyBorder="1" applyAlignment="1">
      <alignment horizontal="center" vertical="center"/>
    </xf>
    <xf numFmtId="0" fontId="5" fillId="0" borderId="12" xfId="3" applyFont="1" applyBorder="1" applyAlignment="1">
      <alignment horizontal="center" vertical="center"/>
    </xf>
    <xf numFmtId="0" fontId="51" fillId="0" borderId="2" xfId="3" applyFont="1" applyBorder="1" applyAlignment="1">
      <alignment horizontal="center" vertical="center"/>
    </xf>
    <xf numFmtId="0" fontId="51" fillId="0" borderId="5" xfId="3" applyFont="1" applyBorder="1" applyAlignment="1">
      <alignment horizontal="center" vertical="center"/>
    </xf>
    <xf numFmtId="0" fontId="51" fillId="0" borderId="3" xfId="3" applyFont="1" applyBorder="1" applyAlignment="1">
      <alignment horizontal="center" vertical="center"/>
    </xf>
    <xf numFmtId="0" fontId="63" fillId="11" borderId="6" xfId="3" quotePrefix="1" applyFont="1" applyFill="1" applyBorder="1" applyAlignment="1">
      <alignment horizontal="center" vertical="center" wrapText="1"/>
    </xf>
    <xf numFmtId="0" fontId="63" fillId="11" borderId="16" xfId="3" quotePrefix="1" applyFont="1" applyFill="1" applyBorder="1" applyAlignment="1">
      <alignment horizontal="center" vertical="center" wrapText="1"/>
    </xf>
    <xf numFmtId="0" fontId="63" fillId="11" borderId="11" xfId="3" quotePrefix="1" applyFont="1" applyFill="1" applyBorder="1" applyAlignment="1">
      <alignment horizontal="center" vertical="center" wrapText="1"/>
    </xf>
    <xf numFmtId="0" fontId="63" fillId="11" borderId="14" xfId="3" quotePrefix="1" applyFont="1" applyFill="1" applyBorder="1" applyAlignment="1">
      <alignment horizontal="center" vertical="center" wrapText="1"/>
    </xf>
    <xf numFmtId="0" fontId="4" fillId="0" borderId="4" xfId="3" applyFont="1" applyBorder="1" applyAlignment="1">
      <alignment horizontal="center" vertical="center" wrapText="1"/>
    </xf>
    <xf numFmtId="0" fontId="42" fillId="0" borderId="1" xfId="3" applyFont="1" applyBorder="1" applyAlignment="1">
      <alignment horizontal="center" vertical="center"/>
    </xf>
    <xf numFmtId="0" fontId="5" fillId="0" borderId="4" xfId="3" applyFont="1" applyBorder="1" applyAlignment="1">
      <alignment horizontal="center" vertical="center"/>
    </xf>
    <xf numFmtId="0" fontId="13" fillId="0" borderId="4" xfId="3" applyFont="1" applyBorder="1" applyAlignment="1">
      <alignment horizontal="center" vertical="center"/>
    </xf>
    <xf numFmtId="0" fontId="13" fillId="0" borderId="0" xfId="3" applyFont="1" applyAlignment="1">
      <alignment horizontal="center" vertical="center"/>
    </xf>
    <xf numFmtId="0" fontId="5" fillId="0" borderId="6" xfId="3" applyFont="1" applyBorder="1" applyAlignment="1">
      <alignment horizontal="center" vertical="center" wrapText="1"/>
    </xf>
    <xf numFmtId="0" fontId="5" fillId="0" borderId="8" xfId="3" applyFont="1" applyBorder="1" applyAlignment="1">
      <alignment horizontal="center" vertical="center" wrapText="1"/>
    </xf>
    <xf numFmtId="0" fontId="5" fillId="0" borderId="9" xfId="3" applyFont="1" applyBorder="1" applyAlignment="1">
      <alignment horizontal="center" vertical="center" wrapText="1"/>
    </xf>
    <xf numFmtId="0" fontId="5" fillId="0" borderId="10" xfId="3" applyFont="1" applyBorder="1" applyAlignment="1">
      <alignment horizontal="center" vertical="center" wrapText="1"/>
    </xf>
    <xf numFmtId="0" fontId="5" fillId="0" borderId="11" xfId="3" applyFont="1" applyBorder="1" applyAlignment="1">
      <alignment horizontal="center" vertical="center" wrapText="1"/>
    </xf>
    <xf numFmtId="0" fontId="5" fillId="0" borderId="12" xfId="3" applyFont="1" applyBorder="1" applyAlignment="1">
      <alignment horizontal="center" vertical="center" wrapText="1"/>
    </xf>
    <xf numFmtId="0" fontId="4" fillId="0" borderId="6" xfId="3" applyFont="1" applyBorder="1" applyAlignment="1">
      <alignment horizontal="center" vertical="center"/>
    </xf>
    <xf numFmtId="0" fontId="4" fillId="0" borderId="7" xfId="3" applyFont="1" applyBorder="1" applyAlignment="1">
      <alignment horizontal="center" vertical="center"/>
    </xf>
    <xf numFmtId="0" fontId="4" fillId="0" borderId="8" xfId="3" applyFont="1" applyBorder="1" applyAlignment="1">
      <alignment horizontal="center" vertical="center"/>
    </xf>
    <xf numFmtId="0" fontId="4" fillId="0" borderId="9" xfId="3" applyFont="1" applyBorder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4" fillId="0" borderId="10" xfId="3" applyFont="1" applyBorder="1" applyAlignment="1">
      <alignment horizontal="center" vertical="center"/>
    </xf>
    <xf numFmtId="0" fontId="4" fillId="0" borderId="11" xfId="3" applyFont="1" applyBorder="1" applyAlignment="1">
      <alignment horizontal="center" vertical="center"/>
    </xf>
    <xf numFmtId="0" fontId="4" fillId="0" borderId="1" xfId="3" applyFont="1" applyBorder="1" applyAlignment="1">
      <alignment horizontal="center" vertical="center"/>
    </xf>
    <xf numFmtId="0" fontId="4" fillId="0" borderId="12" xfId="3" applyFont="1" applyBorder="1" applyAlignment="1">
      <alignment horizontal="center" vertical="center"/>
    </xf>
    <xf numFmtId="0" fontId="12" fillId="0" borderId="0" xfId="3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0" fontId="4" fillId="0" borderId="10" xfId="3" applyFont="1" applyBorder="1" applyAlignment="1">
      <alignment horizontal="left" vertical="center"/>
    </xf>
    <xf numFmtId="0" fontId="12" fillId="0" borderId="7" xfId="3" applyFont="1" applyBorder="1" applyAlignment="1">
      <alignment horizontal="center" vertical="center"/>
    </xf>
    <xf numFmtId="0" fontId="44" fillId="0" borderId="4" xfId="3" applyFont="1" applyBorder="1" applyAlignment="1">
      <alignment horizontal="center" vertical="center"/>
    </xf>
    <xf numFmtId="0" fontId="5" fillId="3" borderId="3" xfId="3" applyFont="1" applyFill="1" applyBorder="1" applyAlignment="1">
      <alignment horizontal="center" vertical="center" wrapText="1"/>
    </xf>
    <xf numFmtId="0" fontId="5" fillId="3" borderId="3" xfId="3" applyFont="1" applyFill="1" applyBorder="1" applyAlignment="1">
      <alignment horizontal="center" vertical="center"/>
    </xf>
    <xf numFmtId="0" fontId="44" fillId="0" borderId="4" xfId="3" applyFont="1" applyBorder="1" applyAlignment="1">
      <alignment horizontal="center" vertical="center" wrapText="1"/>
    </xf>
  </cellXfs>
  <cellStyles count="12">
    <cellStyle name="Normal 2" xfId="3" xr:uid="{00000000-0005-0000-0000-000000000000}"/>
    <cellStyle name="백분율" xfId="7" builtinId="5"/>
    <cellStyle name="쉼표" xfId="6" builtinId="3"/>
    <cellStyle name="쉼표 [0]" xfId="2" builtinId="6"/>
    <cellStyle name="쉼표 [0] 2 3" xfId="9" xr:uid="{00000000-0005-0000-0000-000004000000}"/>
    <cellStyle name="쉼표 2" xfId="4" xr:uid="{00000000-0005-0000-0000-000005000000}"/>
    <cellStyle name="통화 [0] 2" xfId="5" xr:uid="{00000000-0005-0000-0000-000006000000}"/>
    <cellStyle name="표준" xfId="0" builtinId="0"/>
    <cellStyle name="표준 2" xfId="1" xr:uid="{00000000-0005-0000-0000-000008000000}"/>
    <cellStyle name="표준 2 3" xfId="10" xr:uid="{00000000-0005-0000-0000-000009000000}"/>
    <cellStyle name="표준 4" xfId="8" xr:uid="{00000000-0005-0000-0000-00000A000000}"/>
    <cellStyle name="하이퍼링크" xfId="11" builtinId="8"/>
  </cellStyles>
  <dxfs count="7"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g"/><Relationship Id="rId2" Type="http://schemas.openxmlformats.org/officeDocument/2006/relationships/image" Target="../media/image5.jpg"/><Relationship Id="rId1" Type="http://schemas.openxmlformats.org/officeDocument/2006/relationships/image" Target="../media/image4.png"/><Relationship Id="rId6" Type="http://schemas.openxmlformats.org/officeDocument/2006/relationships/image" Target="../media/image9.png"/><Relationship Id="rId5" Type="http://schemas.openxmlformats.org/officeDocument/2006/relationships/image" Target="../media/image8.emf"/><Relationship Id="rId4" Type="http://schemas.openxmlformats.org/officeDocument/2006/relationships/image" Target="../media/image7.jp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g"/><Relationship Id="rId2" Type="http://schemas.openxmlformats.org/officeDocument/2006/relationships/image" Target="../media/image5.jpg"/><Relationship Id="rId1" Type="http://schemas.openxmlformats.org/officeDocument/2006/relationships/image" Target="../media/image4.png"/><Relationship Id="rId6" Type="http://schemas.openxmlformats.org/officeDocument/2006/relationships/image" Target="../media/image9.png"/><Relationship Id="rId5" Type="http://schemas.openxmlformats.org/officeDocument/2006/relationships/image" Target="../media/image11.emf"/><Relationship Id="rId4" Type="http://schemas.openxmlformats.org/officeDocument/2006/relationships/image" Target="../media/image7.jp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0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</xdr:row>
          <xdr:rowOff>0</xdr:rowOff>
        </xdr:from>
        <xdr:to>
          <xdr:col>6</xdr:col>
          <xdr:colOff>0</xdr:colOff>
          <xdr:row>51</xdr:row>
          <xdr:rowOff>200025</xdr:rowOff>
        </xdr:to>
        <xdr:pic>
          <xdr:nvPicPr>
            <xdr:cNvPr id="3" name="그림 2">
              <a:extLst>
                <a:ext uri="{FF2B5EF4-FFF2-40B4-BE49-F238E27FC236}">
                  <a16:creationId xmlns:a16="http://schemas.microsoft.com/office/drawing/2014/main" id="{5B244831-A40D-7234-9C5C-5B9E617F0996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$13:$F$31" spid="_x0000_s10358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0" y="8362950"/>
              <a:ext cx="4467225" cy="51435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66675</xdr:rowOff>
    </xdr:from>
    <xdr:to>
      <xdr:col>2</xdr:col>
      <xdr:colOff>131118</xdr:colOff>
      <xdr:row>0</xdr:row>
      <xdr:rowOff>609600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" y="66675"/>
          <a:ext cx="845493" cy="5429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492304</xdr:colOff>
      <xdr:row>0</xdr:row>
      <xdr:rowOff>2000250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75104" cy="2000250"/>
        </a:xfrm>
        <a:prstGeom prst="rect">
          <a:avLst/>
        </a:prstGeom>
      </xdr:spPr>
    </xdr:pic>
    <xdr:clientData/>
  </xdr:twoCellAnchor>
  <xdr:twoCellAnchor editAs="oneCell">
    <xdr:from>
      <xdr:col>12</xdr:col>
      <xdr:colOff>660400</xdr:colOff>
      <xdr:row>24</xdr:row>
      <xdr:rowOff>25400</xdr:rowOff>
    </xdr:from>
    <xdr:to>
      <xdr:col>13</xdr:col>
      <xdr:colOff>3454400</xdr:colOff>
      <xdr:row>25</xdr:row>
      <xdr:rowOff>50800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500-00002A000000}"/>
            </a:ext>
          </a:extLst>
        </xdr:cNvPr>
        <xdr:cNvSpPr txBox="1"/>
      </xdr:nvSpPr>
      <xdr:spPr>
        <a:xfrm>
          <a:off x="29591000" y="15214600"/>
          <a:ext cx="5791200" cy="381000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4400" b="1"/>
            <a:t>한국 원화 계좌</a:t>
          </a:r>
          <a:r>
            <a:rPr lang="en-US" altLang="ko-KR" sz="4400" b="1"/>
            <a:t>:</a:t>
          </a:r>
        </a:p>
        <a:p>
          <a:pPr algn="ctr"/>
          <a:r>
            <a:rPr lang="ko-KR" altLang="en-US" sz="4400" b="1"/>
            <a:t>경남은행</a:t>
          </a:r>
          <a:endParaRPr lang="en-US" altLang="ko-KR" sz="4400" b="1"/>
        </a:p>
        <a:p>
          <a:pPr algn="ctr"/>
          <a:r>
            <a:rPr lang="en-US" altLang="ko-KR" sz="4400" b="1"/>
            <a:t>571-22-0330221</a:t>
          </a:r>
        </a:p>
        <a:p>
          <a:pPr algn="ctr"/>
          <a:r>
            <a:rPr lang="ko-KR" altLang="en-US" sz="4400" b="1"/>
            <a:t>박성호</a:t>
          </a:r>
          <a:endParaRPr lang="en-US" altLang="ko-KR" sz="4400" b="1"/>
        </a:p>
      </xdr:txBody>
    </xdr:sp>
    <xdr:clientData/>
  </xdr:twoCellAnchor>
  <xdr:twoCellAnchor editAs="oneCell">
    <xdr:from>
      <xdr:col>0</xdr:col>
      <xdr:colOff>50800</xdr:colOff>
      <xdr:row>24</xdr:row>
      <xdr:rowOff>50800</xdr:rowOff>
    </xdr:from>
    <xdr:to>
      <xdr:col>4</xdr:col>
      <xdr:colOff>76200</xdr:colOff>
      <xdr:row>25</xdr:row>
      <xdr:rowOff>0</xdr:rowOff>
    </xdr:to>
    <xdr:grpSp>
      <xdr:nvGrpSpPr>
        <xdr:cNvPr id="43" name="그룹 42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GrpSpPr/>
      </xdr:nvGrpSpPr>
      <xdr:grpSpPr>
        <a:xfrm>
          <a:off x="50800" y="15662275"/>
          <a:ext cx="7835900" cy="3721100"/>
          <a:chOff x="50800" y="15240000"/>
          <a:chExt cx="7899400" cy="3733800"/>
        </a:xfrm>
      </xdr:grpSpPr>
      <xdr:sp macro="" textlink="">
        <xdr:nvSpPr>
          <xdr:cNvPr id="44" name="TextBox 43">
            <a:extLst>
              <a:ext uri="{FF2B5EF4-FFF2-40B4-BE49-F238E27FC236}">
                <a16:creationId xmlns:a16="http://schemas.microsoft.com/office/drawing/2014/main" id="{00000000-0008-0000-0500-00002C000000}"/>
              </a:ext>
            </a:extLst>
          </xdr:cNvPr>
          <xdr:cNvSpPr txBox="1"/>
        </xdr:nvSpPr>
        <xdr:spPr>
          <a:xfrm>
            <a:off x="3839620" y="15494000"/>
            <a:ext cx="4110580" cy="3175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4800" b="1"/>
              <a:t>BCEL (USD):</a:t>
            </a:r>
          </a:p>
          <a:p>
            <a:r>
              <a:rPr lang="en-US" altLang="ko-KR" sz="4800" b="1"/>
              <a:t>(SungHo Park)</a:t>
            </a:r>
          </a:p>
          <a:p>
            <a:r>
              <a:rPr lang="en-US" altLang="ko-KR" sz="4800" b="1"/>
              <a:t>010-12-01-017655-60-001</a:t>
            </a:r>
            <a:endParaRPr lang="ko-KR" altLang="en-US" sz="4800" b="1"/>
          </a:p>
        </xdr:txBody>
      </xdr:sp>
      <xdr:pic>
        <xdr:nvPicPr>
          <xdr:cNvPr id="45" name="그림 44">
            <a:extLst>
              <a:ext uri="{FF2B5EF4-FFF2-40B4-BE49-F238E27FC236}">
                <a16:creationId xmlns:a16="http://schemas.microsoft.com/office/drawing/2014/main" id="{00000000-0008-0000-0500-00002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0800" y="15240000"/>
            <a:ext cx="3744000" cy="3733800"/>
          </a:xfrm>
          <a:prstGeom prst="rect">
            <a:avLst/>
          </a:prstGeom>
        </xdr:spPr>
      </xdr:pic>
    </xdr:grpSp>
    <xdr:clientData/>
  </xdr:twoCellAnchor>
  <xdr:twoCellAnchor editAs="oneCell">
    <xdr:from>
      <xdr:col>4</xdr:col>
      <xdr:colOff>2057400</xdr:colOff>
      <xdr:row>24</xdr:row>
      <xdr:rowOff>25400</xdr:rowOff>
    </xdr:from>
    <xdr:to>
      <xdr:col>8</xdr:col>
      <xdr:colOff>711200</xdr:colOff>
      <xdr:row>24</xdr:row>
      <xdr:rowOff>3744769</xdr:rowOff>
    </xdr:to>
    <xdr:grpSp>
      <xdr:nvGrpSpPr>
        <xdr:cNvPr id="46" name="그룹 45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GrpSpPr/>
      </xdr:nvGrpSpPr>
      <xdr:grpSpPr>
        <a:xfrm>
          <a:off x="9867900" y="15636875"/>
          <a:ext cx="7816850" cy="3719369"/>
          <a:chOff x="9118600" y="15214600"/>
          <a:chExt cx="7975600" cy="3719369"/>
        </a:xfrm>
      </xdr:grpSpPr>
      <xdr:sp macro="" textlink="">
        <xdr:nvSpPr>
          <xdr:cNvPr id="47" name="TextBox 46">
            <a:extLst>
              <a:ext uri="{FF2B5EF4-FFF2-40B4-BE49-F238E27FC236}">
                <a16:creationId xmlns:a16="http://schemas.microsoft.com/office/drawing/2014/main" id="{00000000-0008-0000-0500-00002F000000}"/>
              </a:ext>
            </a:extLst>
          </xdr:cNvPr>
          <xdr:cNvSpPr txBox="1"/>
        </xdr:nvSpPr>
        <xdr:spPr>
          <a:xfrm>
            <a:off x="12904881" y="15516140"/>
            <a:ext cx="4189319" cy="312746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4800" b="1"/>
              <a:t>BCEL (KIP):</a:t>
            </a:r>
          </a:p>
          <a:p>
            <a:r>
              <a:rPr lang="en-US" altLang="ko-KR" sz="4800" b="1"/>
              <a:t>(SungHo Park)</a:t>
            </a:r>
          </a:p>
          <a:p>
            <a:r>
              <a:rPr lang="en-US" altLang="ko-KR" sz="4800" b="1"/>
              <a:t>013-12-00-</a:t>
            </a:r>
          </a:p>
          <a:p>
            <a:r>
              <a:rPr lang="en-US" altLang="ko-KR" sz="4800" b="1"/>
              <a:t>017655-60-001</a:t>
            </a:r>
            <a:endParaRPr lang="ko-KR" altLang="en-US" sz="4800" b="1"/>
          </a:p>
        </xdr:txBody>
      </xdr:sp>
      <xdr:pic>
        <xdr:nvPicPr>
          <xdr:cNvPr id="48" name="그림 47">
            <a:extLst>
              <a:ext uri="{FF2B5EF4-FFF2-40B4-BE49-F238E27FC236}">
                <a16:creationId xmlns:a16="http://schemas.microsoft.com/office/drawing/2014/main" id="{00000000-0008-0000-0500-00003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118600" y="15214600"/>
            <a:ext cx="3744000" cy="3719369"/>
          </a:xfrm>
          <a:prstGeom prst="rect">
            <a:avLst/>
          </a:prstGeom>
        </xdr:spPr>
      </xdr:pic>
    </xdr:grpSp>
    <xdr:clientData/>
  </xdr:twoCellAnchor>
  <xdr:twoCellAnchor editAs="oneCell">
    <xdr:from>
      <xdr:col>9</xdr:col>
      <xdr:colOff>1371600</xdr:colOff>
      <xdr:row>24</xdr:row>
      <xdr:rowOff>25399</xdr:rowOff>
    </xdr:from>
    <xdr:to>
      <xdr:col>11</xdr:col>
      <xdr:colOff>2489200</xdr:colOff>
      <xdr:row>25</xdr:row>
      <xdr:rowOff>1477</xdr:rowOff>
    </xdr:to>
    <xdr:grpSp>
      <xdr:nvGrpSpPr>
        <xdr:cNvPr id="49" name="그룹 48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GrpSpPr/>
      </xdr:nvGrpSpPr>
      <xdr:grpSpPr>
        <a:xfrm>
          <a:off x="19631025" y="15636874"/>
          <a:ext cx="8042275" cy="3747978"/>
          <a:chOff x="19761200" y="15214599"/>
          <a:chExt cx="8026400" cy="3747978"/>
        </a:xfrm>
      </xdr:grpSpPr>
      <xdr:sp macro="" textlink="">
        <xdr:nvSpPr>
          <xdr:cNvPr id="50" name="TextBox 49">
            <a:extLst>
              <a:ext uri="{FF2B5EF4-FFF2-40B4-BE49-F238E27FC236}">
                <a16:creationId xmlns:a16="http://schemas.microsoft.com/office/drawing/2014/main" id="{00000000-0008-0000-0500-000032000000}"/>
              </a:ext>
            </a:extLst>
          </xdr:cNvPr>
          <xdr:cNvSpPr txBox="1"/>
        </xdr:nvSpPr>
        <xdr:spPr>
          <a:xfrm>
            <a:off x="23552997" y="15542155"/>
            <a:ext cx="4234603" cy="312684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4800" b="1"/>
              <a:t>BCEL (Baht):</a:t>
            </a:r>
          </a:p>
          <a:p>
            <a:r>
              <a:rPr lang="en-US" altLang="ko-KR" sz="4800" b="1"/>
              <a:t>(SungHo Park)</a:t>
            </a:r>
          </a:p>
          <a:p>
            <a:r>
              <a:rPr lang="en-US" altLang="ko-KR" sz="4800" b="1"/>
              <a:t>010-12-02-</a:t>
            </a:r>
          </a:p>
          <a:p>
            <a:r>
              <a:rPr lang="en-US" altLang="ko-KR" sz="4800" b="1"/>
              <a:t>017655-60-001</a:t>
            </a:r>
            <a:endParaRPr lang="ko-KR" altLang="en-US" sz="4800" b="1"/>
          </a:p>
        </xdr:txBody>
      </xdr:sp>
      <xdr:pic>
        <xdr:nvPicPr>
          <xdr:cNvPr id="51" name="그림 50">
            <a:extLst>
              <a:ext uri="{FF2B5EF4-FFF2-40B4-BE49-F238E27FC236}">
                <a16:creationId xmlns:a16="http://schemas.microsoft.com/office/drawing/2014/main" id="{00000000-0008-0000-0500-00003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761200" y="15214599"/>
            <a:ext cx="3743325" cy="3747978"/>
          </a:xfrm>
          <a:prstGeom prst="rect">
            <a:avLst/>
          </a:prstGeom>
        </xdr:spPr>
      </xdr:pic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35</xdr:row>
          <xdr:rowOff>0</xdr:rowOff>
        </xdr:from>
        <xdr:to>
          <xdr:col>14</xdr:col>
          <xdr:colOff>33020</xdr:colOff>
          <xdr:row>129</xdr:row>
          <xdr:rowOff>223520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B048C536-D698-BE95-0764-16167C96CAF5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$1:$N$34" spid="_x0000_s102635"/>
                </a:ext>
              </a:extLst>
            </xdr:cNvPicPr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 bwMode="auto">
            <a:xfrm>
              <a:off x="0" y="23876000"/>
              <a:ext cx="35440620" cy="2359152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 editAs="oneCell">
    <xdr:from>
      <xdr:col>3</xdr:col>
      <xdr:colOff>254000</xdr:colOff>
      <xdr:row>29</xdr:row>
      <xdr:rowOff>25400</xdr:rowOff>
    </xdr:from>
    <xdr:to>
      <xdr:col>4</xdr:col>
      <xdr:colOff>1371600</xdr:colOff>
      <xdr:row>34</xdr:row>
      <xdr:rowOff>3541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1FF432D6-A928-4D0E-ADCB-E4CAF13A19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4800" y="21048980"/>
          <a:ext cx="2595880" cy="253084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492304</xdr:colOff>
      <xdr:row>0</xdr:row>
      <xdr:rowOff>2000250</xdr:rowOff>
    </xdr:to>
    <xdr:pic>
      <xdr:nvPicPr>
        <xdr:cNvPr id="3" name="Picture 5">
          <a:extLst>
            <a:ext uri="{FF2B5EF4-FFF2-40B4-BE49-F238E27FC236}">
              <a16:creationId xmlns:a16="http://schemas.microsoft.com/office/drawing/2014/main" id="{6ABACB8D-2228-4CE6-863B-C6C3EB9F16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80184" cy="2000250"/>
        </a:xfrm>
        <a:prstGeom prst="rect">
          <a:avLst/>
        </a:prstGeom>
      </xdr:spPr>
    </xdr:pic>
    <xdr:clientData/>
  </xdr:twoCellAnchor>
  <xdr:twoCellAnchor editAs="oneCell">
    <xdr:from>
      <xdr:col>12</xdr:col>
      <xdr:colOff>660400</xdr:colOff>
      <xdr:row>24</xdr:row>
      <xdr:rowOff>25400</xdr:rowOff>
    </xdr:from>
    <xdr:to>
      <xdr:col>13</xdr:col>
      <xdr:colOff>3454400</xdr:colOff>
      <xdr:row>25</xdr:row>
      <xdr:rowOff>50800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99A29FE-E09B-4655-A3E7-A0D4F18765F0}"/>
            </a:ext>
          </a:extLst>
        </xdr:cNvPr>
        <xdr:cNvSpPr txBox="1"/>
      </xdr:nvSpPr>
      <xdr:spPr>
        <a:xfrm>
          <a:off x="29616400" y="15311120"/>
          <a:ext cx="5796280" cy="379730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4400" b="1"/>
            <a:t>한국 원화 계좌</a:t>
          </a:r>
          <a:r>
            <a:rPr lang="en-US" altLang="ko-KR" sz="4400" b="1"/>
            <a:t>:</a:t>
          </a:r>
        </a:p>
        <a:p>
          <a:pPr algn="ctr"/>
          <a:r>
            <a:rPr lang="ko-KR" altLang="en-US" sz="4400" b="1"/>
            <a:t>경남은행</a:t>
          </a:r>
          <a:endParaRPr lang="en-US" altLang="ko-KR" sz="4400" b="1"/>
        </a:p>
        <a:p>
          <a:pPr algn="ctr"/>
          <a:r>
            <a:rPr lang="en-US" altLang="ko-KR" sz="4400" b="1"/>
            <a:t>571-22-0330221</a:t>
          </a:r>
        </a:p>
        <a:p>
          <a:pPr algn="ctr"/>
          <a:r>
            <a:rPr lang="ko-KR" altLang="en-US" sz="4400" b="1"/>
            <a:t>박성호</a:t>
          </a:r>
          <a:endParaRPr lang="en-US" altLang="ko-KR" sz="4400" b="1"/>
        </a:p>
      </xdr:txBody>
    </xdr:sp>
    <xdr:clientData/>
  </xdr:twoCellAnchor>
  <xdr:twoCellAnchor editAs="oneCell">
    <xdr:from>
      <xdr:col>0</xdr:col>
      <xdr:colOff>50800</xdr:colOff>
      <xdr:row>24</xdr:row>
      <xdr:rowOff>50800</xdr:rowOff>
    </xdr:from>
    <xdr:to>
      <xdr:col>4</xdr:col>
      <xdr:colOff>76200</xdr:colOff>
      <xdr:row>25</xdr:row>
      <xdr:rowOff>0</xdr:rowOff>
    </xdr:to>
    <xdr:grpSp>
      <xdr:nvGrpSpPr>
        <xdr:cNvPr id="5" name="그룹 4">
          <a:extLst>
            <a:ext uri="{FF2B5EF4-FFF2-40B4-BE49-F238E27FC236}">
              <a16:creationId xmlns:a16="http://schemas.microsoft.com/office/drawing/2014/main" id="{11C5A205-FDA2-4621-8354-8C01B2014AA0}"/>
            </a:ext>
          </a:extLst>
        </xdr:cNvPr>
        <xdr:cNvGrpSpPr/>
      </xdr:nvGrpSpPr>
      <xdr:grpSpPr>
        <a:xfrm>
          <a:off x="50800" y="15662275"/>
          <a:ext cx="7835900" cy="3721100"/>
          <a:chOff x="50800" y="15240000"/>
          <a:chExt cx="7899400" cy="3733800"/>
        </a:xfrm>
      </xdr:grpSpPr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C8470833-E43F-BE8C-BE4C-B0B67EFB4719}"/>
              </a:ext>
            </a:extLst>
          </xdr:cNvPr>
          <xdr:cNvSpPr txBox="1"/>
        </xdr:nvSpPr>
        <xdr:spPr>
          <a:xfrm>
            <a:off x="3839620" y="15494000"/>
            <a:ext cx="4110580" cy="3175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4800" b="1"/>
              <a:t>BCEL (USD):</a:t>
            </a:r>
          </a:p>
          <a:p>
            <a:r>
              <a:rPr lang="en-US" altLang="ko-KR" sz="4800" b="1"/>
              <a:t>(SungHo Park)</a:t>
            </a:r>
          </a:p>
          <a:p>
            <a:r>
              <a:rPr lang="en-US" altLang="ko-KR" sz="4800" b="1"/>
              <a:t>010-12-01-017655-60-001</a:t>
            </a:r>
            <a:endParaRPr lang="ko-KR" altLang="en-US" sz="4800" b="1"/>
          </a:p>
        </xdr:txBody>
      </xdr:sp>
      <xdr:pic>
        <xdr:nvPicPr>
          <xdr:cNvPr id="7" name="그림 6">
            <a:extLst>
              <a:ext uri="{FF2B5EF4-FFF2-40B4-BE49-F238E27FC236}">
                <a16:creationId xmlns:a16="http://schemas.microsoft.com/office/drawing/2014/main" id="{14A451EA-205B-E57E-8E25-D73D8DF6A56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0800" y="15240000"/>
            <a:ext cx="3744000" cy="3733800"/>
          </a:xfrm>
          <a:prstGeom prst="rect">
            <a:avLst/>
          </a:prstGeom>
        </xdr:spPr>
      </xdr:pic>
    </xdr:grpSp>
    <xdr:clientData/>
  </xdr:twoCellAnchor>
  <xdr:twoCellAnchor editAs="oneCell">
    <xdr:from>
      <xdr:col>4</xdr:col>
      <xdr:colOff>2057400</xdr:colOff>
      <xdr:row>24</xdr:row>
      <xdr:rowOff>25400</xdr:rowOff>
    </xdr:from>
    <xdr:to>
      <xdr:col>8</xdr:col>
      <xdr:colOff>711200</xdr:colOff>
      <xdr:row>24</xdr:row>
      <xdr:rowOff>3744769</xdr:rowOff>
    </xdr:to>
    <xdr:grpSp>
      <xdr:nvGrpSpPr>
        <xdr:cNvPr id="8" name="그룹 7">
          <a:extLst>
            <a:ext uri="{FF2B5EF4-FFF2-40B4-BE49-F238E27FC236}">
              <a16:creationId xmlns:a16="http://schemas.microsoft.com/office/drawing/2014/main" id="{8628F8C5-E4C8-4E11-91AD-31A6B6DDDEEA}"/>
            </a:ext>
          </a:extLst>
        </xdr:cNvPr>
        <xdr:cNvGrpSpPr/>
      </xdr:nvGrpSpPr>
      <xdr:grpSpPr>
        <a:xfrm>
          <a:off x="9867900" y="15636875"/>
          <a:ext cx="7816850" cy="3719369"/>
          <a:chOff x="9118600" y="15214600"/>
          <a:chExt cx="7975600" cy="3719369"/>
        </a:xfrm>
      </xdr:grpSpPr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5874329E-DC6C-2289-EF64-21C59C67EC6F}"/>
              </a:ext>
            </a:extLst>
          </xdr:cNvPr>
          <xdr:cNvSpPr txBox="1"/>
        </xdr:nvSpPr>
        <xdr:spPr>
          <a:xfrm>
            <a:off x="12904881" y="15516140"/>
            <a:ext cx="4189319" cy="312746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4800" b="1"/>
              <a:t>BCEL (KIP):</a:t>
            </a:r>
          </a:p>
          <a:p>
            <a:r>
              <a:rPr lang="en-US" altLang="ko-KR" sz="4800" b="1"/>
              <a:t>(SungHo Park)</a:t>
            </a:r>
          </a:p>
          <a:p>
            <a:r>
              <a:rPr lang="en-US" altLang="ko-KR" sz="4800" b="1"/>
              <a:t>013-12-00-</a:t>
            </a:r>
          </a:p>
          <a:p>
            <a:r>
              <a:rPr lang="en-US" altLang="ko-KR" sz="4800" b="1"/>
              <a:t>017655-60-001</a:t>
            </a:r>
            <a:endParaRPr lang="ko-KR" altLang="en-US" sz="4800" b="1"/>
          </a:p>
        </xdr:txBody>
      </xdr:sp>
      <xdr:pic>
        <xdr:nvPicPr>
          <xdr:cNvPr id="10" name="그림 9">
            <a:extLst>
              <a:ext uri="{FF2B5EF4-FFF2-40B4-BE49-F238E27FC236}">
                <a16:creationId xmlns:a16="http://schemas.microsoft.com/office/drawing/2014/main" id="{22F23A83-302B-CD9D-7CB9-91B77449AC7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118600" y="15214600"/>
            <a:ext cx="3744000" cy="3719369"/>
          </a:xfrm>
          <a:prstGeom prst="rect">
            <a:avLst/>
          </a:prstGeom>
        </xdr:spPr>
      </xdr:pic>
    </xdr:grpSp>
    <xdr:clientData/>
  </xdr:twoCellAnchor>
  <xdr:twoCellAnchor editAs="oneCell">
    <xdr:from>
      <xdr:col>9</xdr:col>
      <xdr:colOff>1371600</xdr:colOff>
      <xdr:row>24</xdr:row>
      <xdr:rowOff>25399</xdr:rowOff>
    </xdr:from>
    <xdr:to>
      <xdr:col>11</xdr:col>
      <xdr:colOff>2489200</xdr:colOff>
      <xdr:row>25</xdr:row>
      <xdr:rowOff>1477</xdr:rowOff>
    </xdr:to>
    <xdr:grpSp>
      <xdr:nvGrpSpPr>
        <xdr:cNvPr id="11" name="그룹 10">
          <a:extLst>
            <a:ext uri="{FF2B5EF4-FFF2-40B4-BE49-F238E27FC236}">
              <a16:creationId xmlns:a16="http://schemas.microsoft.com/office/drawing/2014/main" id="{418948D5-9A4E-4AA6-8219-447DC2B5F097}"/>
            </a:ext>
          </a:extLst>
        </xdr:cNvPr>
        <xdr:cNvGrpSpPr/>
      </xdr:nvGrpSpPr>
      <xdr:grpSpPr>
        <a:xfrm>
          <a:off x="19631025" y="15636874"/>
          <a:ext cx="8042275" cy="3747978"/>
          <a:chOff x="19761200" y="15214599"/>
          <a:chExt cx="8026400" cy="3747978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E979900F-4AEB-6FFF-415D-5BC0907BED03}"/>
              </a:ext>
            </a:extLst>
          </xdr:cNvPr>
          <xdr:cNvSpPr txBox="1"/>
        </xdr:nvSpPr>
        <xdr:spPr>
          <a:xfrm>
            <a:off x="23552997" y="15542155"/>
            <a:ext cx="4234603" cy="312684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4800" b="1"/>
              <a:t>BCEL (Baht):</a:t>
            </a:r>
          </a:p>
          <a:p>
            <a:r>
              <a:rPr lang="en-US" altLang="ko-KR" sz="4800" b="1"/>
              <a:t>(SungHo Park)</a:t>
            </a:r>
          </a:p>
          <a:p>
            <a:r>
              <a:rPr lang="en-US" altLang="ko-KR" sz="4800" b="1"/>
              <a:t>010-12-02-</a:t>
            </a:r>
          </a:p>
          <a:p>
            <a:r>
              <a:rPr lang="en-US" altLang="ko-KR" sz="4800" b="1"/>
              <a:t>017655-60-001</a:t>
            </a:r>
            <a:endParaRPr lang="ko-KR" altLang="en-US" sz="4800" b="1"/>
          </a:p>
        </xdr:txBody>
      </xdr:sp>
      <xdr:pic>
        <xdr:nvPicPr>
          <xdr:cNvPr id="13" name="그림 12">
            <a:extLst>
              <a:ext uri="{FF2B5EF4-FFF2-40B4-BE49-F238E27FC236}">
                <a16:creationId xmlns:a16="http://schemas.microsoft.com/office/drawing/2014/main" id="{890F6E47-E986-75CF-FD2A-C50D77A1637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761200" y="15214599"/>
            <a:ext cx="3743325" cy="3747978"/>
          </a:xfrm>
          <a:prstGeom prst="rect">
            <a:avLst/>
          </a:prstGeom>
        </xdr:spPr>
      </xdr:pic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35</xdr:row>
          <xdr:rowOff>0</xdr:rowOff>
        </xdr:from>
        <xdr:to>
          <xdr:col>14</xdr:col>
          <xdr:colOff>33020</xdr:colOff>
          <xdr:row>129</xdr:row>
          <xdr:rowOff>223520</xdr:rowOff>
        </xdr:to>
        <xdr:pic>
          <xdr:nvPicPr>
            <xdr:cNvPr id="14" name="그림 13">
              <a:extLst>
                <a:ext uri="{FF2B5EF4-FFF2-40B4-BE49-F238E27FC236}">
                  <a16:creationId xmlns:a16="http://schemas.microsoft.com/office/drawing/2014/main" id="{3B908098-6E2E-4C9D-B82F-B4C8439E1E67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$1:$N$34" spid="_x0000_s110640"/>
                </a:ext>
              </a:extLst>
            </xdr:cNvPicPr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 bwMode="auto">
            <a:xfrm>
              <a:off x="0" y="23876000"/>
              <a:ext cx="35440620" cy="2359152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 editAs="oneCell">
    <xdr:from>
      <xdr:col>3</xdr:col>
      <xdr:colOff>254000</xdr:colOff>
      <xdr:row>29</xdr:row>
      <xdr:rowOff>25400</xdr:rowOff>
    </xdr:from>
    <xdr:to>
      <xdr:col>4</xdr:col>
      <xdr:colOff>1371600</xdr:colOff>
      <xdr:row>34</xdr:row>
      <xdr:rowOff>3541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22EBC3C7-4605-4C6E-8C8A-EBD89D0244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4800" y="21048980"/>
          <a:ext cx="2595880" cy="25308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maps.app.goo.gl/nxWXPg64c9pxB5Sk9" TargetMode="External"/><Relationship Id="rId3" Type="http://schemas.openxmlformats.org/officeDocument/2006/relationships/hyperlink" Target="https://maps.app.goo.gl/7F84ZkgRyxuxcrzJ7" TargetMode="External"/><Relationship Id="rId7" Type="http://schemas.openxmlformats.org/officeDocument/2006/relationships/hyperlink" Target="https://maps.app.goo.gl/8KuibtiZ4aUuz8pK6" TargetMode="External"/><Relationship Id="rId2" Type="http://schemas.openxmlformats.org/officeDocument/2006/relationships/hyperlink" Target="https://maps.app.goo.gl/7F84ZkgRyxuxcrzJ7" TargetMode="External"/><Relationship Id="rId1" Type="http://schemas.openxmlformats.org/officeDocument/2006/relationships/hyperlink" Target="https://maps.app.goo.gl/7F84ZkgRyxuxcrzJ7" TargetMode="External"/><Relationship Id="rId6" Type="http://schemas.openxmlformats.org/officeDocument/2006/relationships/hyperlink" Target="https://maps.app.goo.gl/iueexzSnVYjP1jqh9" TargetMode="External"/><Relationship Id="rId5" Type="http://schemas.openxmlformats.org/officeDocument/2006/relationships/hyperlink" Target="https://maps.app.goo.gl/7F84ZkgRyxuxcrzJ7" TargetMode="External"/><Relationship Id="rId4" Type="http://schemas.openxmlformats.org/officeDocument/2006/relationships/hyperlink" Target="https://maps.app.goo.gl/7F84ZkgRyxuxcrzJ7" TargetMode="External"/><Relationship Id="rId9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Y70"/>
  <sheetViews>
    <sheetView tabSelected="1" topLeftCell="E10" zoomScale="80" zoomScaleNormal="80" workbookViewId="0">
      <selection activeCell="V25" sqref="V25"/>
    </sheetView>
  </sheetViews>
  <sheetFormatPr defaultColWidth="9" defaultRowHeight="17.25"/>
  <cols>
    <col min="1" max="1" width="3.875" style="62" customWidth="1"/>
    <col min="2" max="2" width="15.75" style="62" bestFit="1" customWidth="1"/>
    <col min="3" max="3" width="12.25" style="62" customWidth="1"/>
    <col min="4" max="5" width="11.375" style="62" bestFit="1" customWidth="1"/>
    <col min="6" max="6" width="4" style="62" customWidth="1"/>
    <col min="7" max="7" width="6.125" style="62" customWidth="1"/>
    <col min="8" max="8" width="15" style="62" bestFit="1" customWidth="1"/>
    <col min="9" max="9" width="9.75" style="62" bestFit="1" customWidth="1"/>
    <col min="10" max="10" width="7.75" style="62" bestFit="1" customWidth="1"/>
    <col min="11" max="11" width="9.75" style="62" bestFit="1" customWidth="1"/>
    <col min="12" max="12" width="11.625" style="62" bestFit="1" customWidth="1"/>
    <col min="13" max="13" width="3.625" style="80" customWidth="1"/>
    <col min="14" max="14" width="15.5" style="80" customWidth="1"/>
    <col min="15" max="15" width="9.875" style="80" bestFit="1" customWidth="1"/>
    <col min="16" max="16" width="26.125" style="80" bestFit="1" customWidth="1"/>
    <col min="17" max="17" width="7.75" style="80" bestFit="1" customWidth="1"/>
    <col min="18" max="18" width="9.75" style="80" bestFit="1" customWidth="1"/>
    <col min="19" max="19" width="15.25" style="80" bestFit="1" customWidth="1"/>
    <col min="20" max="20" width="3" style="80" customWidth="1"/>
    <col min="21" max="21" width="34.25" style="80" bestFit="1" customWidth="1"/>
    <col min="22" max="22" width="22.5" style="80" bestFit="1" customWidth="1"/>
    <col min="23" max="23" width="7.75" style="80" bestFit="1" customWidth="1"/>
    <col min="24" max="24" width="9.75" style="80" bestFit="1" customWidth="1"/>
    <col min="25" max="25" width="37.25" style="80" bestFit="1" customWidth="1"/>
    <col min="26" max="16384" width="9" style="62"/>
  </cols>
  <sheetData>
    <row r="1" spans="2:25">
      <c r="B1" s="217" t="s">
        <v>59</v>
      </c>
      <c r="C1" s="217"/>
      <c r="D1" s="217"/>
      <c r="E1" s="217"/>
      <c r="H1" s="218" t="s">
        <v>89</v>
      </c>
      <c r="I1" s="218"/>
      <c r="J1" s="218"/>
      <c r="K1" s="218"/>
      <c r="L1" s="218"/>
    </row>
    <row r="2" spans="2:25">
      <c r="B2" s="63" t="s">
        <v>55</v>
      </c>
      <c r="C2" s="63" t="s">
        <v>56</v>
      </c>
      <c r="D2" s="63" t="s">
        <v>57</v>
      </c>
      <c r="E2" s="63" t="s">
        <v>58</v>
      </c>
      <c r="H2" s="80"/>
      <c r="I2" s="80"/>
      <c r="J2" s="80"/>
      <c r="K2" s="80"/>
      <c r="L2" s="80"/>
    </row>
    <row r="3" spans="2:25">
      <c r="B3" s="64" t="s">
        <v>0</v>
      </c>
      <c r="C3" s="65">
        <v>23000</v>
      </c>
      <c r="D3" s="66">
        <v>1000</v>
      </c>
      <c r="E3" s="65">
        <f>C3+D3</f>
        <v>24000</v>
      </c>
      <c r="H3" s="216" t="s">
        <v>328</v>
      </c>
      <c r="I3" s="216"/>
      <c r="J3" s="216"/>
      <c r="K3" s="216"/>
      <c r="N3" s="216" t="s">
        <v>204</v>
      </c>
      <c r="O3" s="216"/>
      <c r="P3" s="216"/>
      <c r="Q3" s="216"/>
      <c r="U3" s="216" t="s">
        <v>815</v>
      </c>
      <c r="V3" s="216"/>
      <c r="W3" s="216"/>
      <c r="X3" s="216"/>
    </row>
    <row r="4" spans="2:25">
      <c r="B4" s="67" t="s">
        <v>2</v>
      </c>
      <c r="C4" s="68">
        <v>33</v>
      </c>
      <c r="D4" s="68">
        <v>1</v>
      </c>
      <c r="E4" s="68">
        <f>C4+D4</f>
        <v>34</v>
      </c>
      <c r="H4" s="219" t="s">
        <v>90</v>
      </c>
      <c r="I4" s="220"/>
      <c r="J4" s="219" t="s">
        <v>91</v>
      </c>
      <c r="K4" s="220"/>
      <c r="L4" s="80"/>
      <c r="N4" s="219" t="s">
        <v>90</v>
      </c>
      <c r="O4" s="220"/>
      <c r="P4" s="219" t="s">
        <v>91</v>
      </c>
      <c r="Q4" s="220"/>
      <c r="U4" s="219" t="s">
        <v>90</v>
      </c>
      <c r="V4" s="220"/>
      <c r="W4" s="219" t="s">
        <v>91</v>
      </c>
      <c r="X4" s="220"/>
    </row>
    <row r="5" spans="2:25">
      <c r="B5" s="69" t="s">
        <v>1</v>
      </c>
      <c r="C5" s="70">
        <v>1515</v>
      </c>
      <c r="D5" s="70">
        <v>30</v>
      </c>
      <c r="E5" s="70">
        <f>C5+D5</f>
        <v>1545</v>
      </c>
      <c r="H5" s="77" t="s">
        <v>92</v>
      </c>
      <c r="I5" s="77" t="s">
        <v>93</v>
      </c>
      <c r="J5" s="77" t="s">
        <v>92</v>
      </c>
      <c r="K5" s="77" t="s">
        <v>93</v>
      </c>
      <c r="L5" s="80"/>
      <c r="N5" s="77" t="s">
        <v>92</v>
      </c>
      <c r="O5" s="77" t="s">
        <v>93</v>
      </c>
      <c r="P5" s="77" t="s">
        <v>92</v>
      </c>
      <c r="Q5" s="77" t="s">
        <v>93</v>
      </c>
      <c r="U5" s="77" t="s">
        <v>92</v>
      </c>
      <c r="V5" s="77" t="s">
        <v>93</v>
      </c>
      <c r="W5" s="77" t="s">
        <v>92</v>
      </c>
      <c r="X5" s="77" t="s">
        <v>93</v>
      </c>
    </row>
    <row r="6" spans="2:25">
      <c r="H6" s="78">
        <v>0.2</v>
      </c>
      <c r="I6" s="78">
        <v>0.3</v>
      </c>
      <c r="J6" s="78">
        <v>0.05</v>
      </c>
      <c r="K6" s="78">
        <v>0.1</v>
      </c>
      <c r="L6" s="80"/>
      <c r="N6" s="78">
        <v>0.2</v>
      </c>
      <c r="O6" s="78">
        <v>0.3</v>
      </c>
      <c r="P6" s="78">
        <v>0.05</v>
      </c>
      <c r="Q6" s="78">
        <v>0.1</v>
      </c>
      <c r="U6" s="78" t="s">
        <v>95</v>
      </c>
      <c r="V6" s="78">
        <v>0.2</v>
      </c>
      <c r="W6" s="78">
        <v>0.05</v>
      </c>
      <c r="X6" s="78">
        <v>0.1</v>
      </c>
    </row>
    <row r="7" spans="2:25">
      <c r="H7" s="80"/>
      <c r="I7" s="80"/>
      <c r="J7" s="80"/>
      <c r="K7" s="80"/>
      <c r="L7" s="80"/>
    </row>
    <row r="8" spans="2:25">
      <c r="B8" s="214" t="s">
        <v>320</v>
      </c>
      <c r="C8" s="214"/>
      <c r="D8" s="214"/>
      <c r="E8" s="214"/>
      <c r="H8" s="63" t="s">
        <v>94</v>
      </c>
      <c r="I8" s="63"/>
      <c r="J8" s="63" t="s">
        <v>131</v>
      </c>
      <c r="K8" s="63" t="s">
        <v>132</v>
      </c>
      <c r="L8" s="63" t="s">
        <v>206</v>
      </c>
      <c r="N8" s="63" t="s">
        <v>94</v>
      </c>
      <c r="O8" s="63"/>
      <c r="P8" s="63" t="s">
        <v>507</v>
      </c>
      <c r="Q8" s="63" t="s">
        <v>508</v>
      </c>
      <c r="R8" s="63" t="s">
        <v>509</v>
      </c>
      <c r="S8" s="63" t="s">
        <v>510</v>
      </c>
      <c r="U8" s="63" t="s">
        <v>94</v>
      </c>
      <c r="V8" s="63"/>
      <c r="W8" s="63" t="s">
        <v>131</v>
      </c>
      <c r="X8" s="63" t="s">
        <v>132</v>
      </c>
      <c r="Y8" s="63" t="s">
        <v>206</v>
      </c>
    </row>
    <row r="9" spans="2:25">
      <c r="B9" s="214" t="s">
        <v>719</v>
      </c>
      <c r="C9" s="214"/>
      <c r="D9" s="214"/>
      <c r="E9" s="214"/>
      <c r="H9" s="63" t="s">
        <v>108</v>
      </c>
      <c r="I9" s="63"/>
      <c r="J9" s="81">
        <v>0.05</v>
      </c>
      <c r="K9" s="82"/>
      <c r="L9" s="82"/>
      <c r="N9" s="180" t="s">
        <v>889</v>
      </c>
      <c r="O9" s="79" t="s">
        <v>191</v>
      </c>
      <c r="P9" s="79" t="s">
        <v>134</v>
      </c>
      <c r="Q9" s="91">
        <v>0.05</v>
      </c>
      <c r="R9" s="92"/>
      <c r="S9" s="92"/>
      <c r="U9" s="63" t="s">
        <v>98</v>
      </c>
      <c r="V9" s="63" t="s">
        <v>99</v>
      </c>
      <c r="W9" s="91">
        <v>0.05</v>
      </c>
      <c r="X9" s="92"/>
      <c r="Y9" s="92"/>
    </row>
    <row r="10" spans="2:25">
      <c r="H10" s="63" t="s">
        <v>554</v>
      </c>
      <c r="I10" s="63"/>
      <c r="J10" s="81">
        <v>0.05</v>
      </c>
      <c r="K10" s="82"/>
      <c r="L10" s="82"/>
      <c r="N10" s="79" t="s">
        <v>175</v>
      </c>
      <c r="O10" s="79" t="s">
        <v>193</v>
      </c>
      <c r="P10" s="79" t="s">
        <v>136</v>
      </c>
      <c r="Q10" s="91">
        <v>0.05</v>
      </c>
      <c r="R10" s="92"/>
      <c r="S10" s="92"/>
      <c r="U10" s="63" t="s">
        <v>376</v>
      </c>
      <c r="V10" s="63"/>
      <c r="W10" s="91">
        <v>0.05</v>
      </c>
      <c r="X10" s="92"/>
      <c r="Y10" s="92"/>
    </row>
    <row r="11" spans="2:25">
      <c r="B11" s="62" t="s">
        <v>727</v>
      </c>
      <c r="E11" s="112"/>
      <c r="H11" s="63" t="s">
        <v>127</v>
      </c>
      <c r="I11" s="63"/>
      <c r="J11" s="81">
        <v>0.05</v>
      </c>
      <c r="K11" s="92"/>
      <c r="L11" s="92"/>
      <c r="N11" s="79" t="s">
        <v>178</v>
      </c>
      <c r="O11" s="79" t="s">
        <v>195</v>
      </c>
      <c r="P11" s="79" t="s">
        <v>138</v>
      </c>
      <c r="Q11" s="91">
        <v>0.05</v>
      </c>
      <c r="R11" s="92"/>
      <c r="S11" s="92"/>
      <c r="U11" s="63" t="s">
        <v>379</v>
      </c>
      <c r="V11" s="63" t="s">
        <v>380</v>
      </c>
      <c r="W11" s="91">
        <v>0.05</v>
      </c>
      <c r="X11" s="92"/>
      <c r="Y11" s="92"/>
    </row>
    <row r="12" spans="2:25">
      <c r="B12" s="62" t="s">
        <v>728</v>
      </c>
      <c r="C12" s="71"/>
      <c r="H12" s="63" t="s">
        <v>472</v>
      </c>
      <c r="I12" s="63" t="s">
        <v>480</v>
      </c>
      <c r="J12" s="81">
        <v>0.05</v>
      </c>
      <c r="K12" s="92"/>
      <c r="L12" s="92"/>
      <c r="N12" s="149" t="s">
        <v>511</v>
      </c>
      <c r="O12" s="79" t="s">
        <v>191</v>
      </c>
      <c r="P12" s="79" t="s">
        <v>890</v>
      </c>
      <c r="Q12" s="91">
        <v>0.05</v>
      </c>
      <c r="R12" s="92"/>
      <c r="S12" s="92"/>
      <c r="U12" s="63" t="s">
        <v>217</v>
      </c>
      <c r="V12" s="63"/>
      <c r="W12" s="91">
        <v>0.05</v>
      </c>
      <c r="X12" s="92"/>
      <c r="Y12" s="92"/>
    </row>
    <row r="13" spans="2:25">
      <c r="H13" s="63" t="s">
        <v>120</v>
      </c>
      <c r="I13" s="63"/>
      <c r="J13" s="81">
        <v>0.05</v>
      </c>
      <c r="K13" s="92"/>
      <c r="L13" s="92"/>
      <c r="N13" s="149" t="s">
        <v>493</v>
      </c>
      <c r="O13" s="79" t="s">
        <v>191</v>
      </c>
      <c r="P13" s="79" t="s">
        <v>140</v>
      </c>
      <c r="Q13" s="91">
        <v>0.05</v>
      </c>
      <c r="R13" s="92"/>
      <c r="S13" s="92"/>
      <c r="U13" s="63" t="s">
        <v>133</v>
      </c>
      <c r="V13" s="63"/>
      <c r="W13" s="91">
        <v>0.3</v>
      </c>
      <c r="X13" s="92"/>
      <c r="Y13" s="92"/>
    </row>
    <row r="14" spans="2:25">
      <c r="B14" s="62" t="s">
        <v>369</v>
      </c>
      <c r="H14" s="63" t="s">
        <v>473</v>
      </c>
      <c r="I14" s="63"/>
      <c r="J14" s="81">
        <v>0.05</v>
      </c>
      <c r="K14" s="82"/>
      <c r="L14" s="82"/>
      <c r="N14" s="149" t="s">
        <v>512</v>
      </c>
      <c r="O14" s="149" t="s">
        <v>513</v>
      </c>
      <c r="P14" s="79" t="s">
        <v>514</v>
      </c>
      <c r="Q14" s="91">
        <v>0.05</v>
      </c>
      <c r="R14" s="92"/>
      <c r="S14" s="92"/>
      <c r="U14" s="63" t="s">
        <v>96</v>
      </c>
      <c r="V14" s="63" t="s">
        <v>97</v>
      </c>
      <c r="W14" s="91">
        <v>0.05</v>
      </c>
      <c r="X14" s="92"/>
      <c r="Y14" s="92"/>
    </row>
    <row r="15" spans="2:25">
      <c r="B15" s="62" t="s">
        <v>23</v>
      </c>
      <c r="C15" s="62">
        <f ca="1">SUM('LKA 01:LKA XX'!R1)</f>
        <v>0</v>
      </c>
      <c r="H15" s="63" t="s">
        <v>126</v>
      </c>
      <c r="I15" s="63"/>
      <c r="J15" s="81">
        <v>0.05</v>
      </c>
      <c r="K15" s="92"/>
      <c r="L15" s="92"/>
      <c r="N15" s="79" t="s">
        <v>179</v>
      </c>
      <c r="O15" s="79" t="s">
        <v>191</v>
      </c>
      <c r="P15" s="79" t="s">
        <v>139</v>
      </c>
      <c r="Q15" s="91">
        <v>0.05</v>
      </c>
      <c r="R15" s="92"/>
      <c r="S15" s="92"/>
      <c r="U15" s="63" t="s">
        <v>321</v>
      </c>
      <c r="V15" s="63"/>
      <c r="W15" s="91">
        <v>0.05</v>
      </c>
      <c r="X15" s="92"/>
      <c r="Y15" s="92"/>
    </row>
    <row r="16" spans="2:25">
      <c r="B16" s="62" t="s">
        <v>24</v>
      </c>
      <c r="C16" s="72">
        <f ca="1">SUM('LKA 01:LKA XX'!R2)</f>
        <v>0</v>
      </c>
      <c r="E16" s="73"/>
      <c r="F16" s="73"/>
      <c r="H16" s="63" t="s">
        <v>110</v>
      </c>
      <c r="I16" s="63"/>
      <c r="J16" s="81">
        <v>0.05</v>
      </c>
      <c r="K16" s="92"/>
      <c r="L16" s="92"/>
      <c r="N16" s="79" t="s">
        <v>181</v>
      </c>
      <c r="O16" s="79" t="s">
        <v>195</v>
      </c>
      <c r="P16" s="150" t="s">
        <v>145</v>
      </c>
      <c r="Q16" s="91">
        <v>0.05</v>
      </c>
      <c r="R16" s="92"/>
      <c r="S16" s="92"/>
      <c r="U16" s="63" t="s">
        <v>210</v>
      </c>
      <c r="V16" s="63"/>
      <c r="W16" s="91">
        <v>0.05</v>
      </c>
      <c r="X16" s="92"/>
      <c r="Y16" s="92"/>
    </row>
    <row r="17" spans="2:25">
      <c r="C17" s="73"/>
      <c r="H17" s="63" t="s">
        <v>116</v>
      </c>
      <c r="I17" s="63"/>
      <c r="J17" s="81">
        <v>0.05</v>
      </c>
      <c r="K17" s="92"/>
      <c r="L17" s="92"/>
      <c r="N17" s="79" t="s">
        <v>174</v>
      </c>
      <c r="O17" s="79" t="s">
        <v>192</v>
      </c>
      <c r="P17" s="79" t="s">
        <v>135</v>
      </c>
      <c r="Q17" s="91">
        <v>0.05</v>
      </c>
      <c r="R17" s="92"/>
      <c r="S17" s="92"/>
      <c r="U17" s="63" t="s">
        <v>154</v>
      </c>
      <c r="V17" s="63"/>
      <c r="W17" s="91">
        <v>0.05</v>
      </c>
      <c r="X17" s="92"/>
      <c r="Y17" s="92"/>
    </row>
    <row r="18" spans="2:25">
      <c r="B18" s="62" t="s">
        <v>157</v>
      </c>
      <c r="C18" s="72">
        <f>K67+R46+X20+X30+X44+X60</f>
        <v>0</v>
      </c>
      <c r="H18" s="77" t="s">
        <v>481</v>
      </c>
      <c r="I18" s="63"/>
      <c r="J18" s="81">
        <v>0.2</v>
      </c>
      <c r="K18" s="82"/>
      <c r="L18" s="82"/>
      <c r="N18" s="79" t="s">
        <v>188</v>
      </c>
      <c r="O18" s="79" t="s">
        <v>201</v>
      </c>
      <c r="P18" s="79" t="s">
        <v>151</v>
      </c>
      <c r="Q18" s="91">
        <v>0.05</v>
      </c>
      <c r="R18" s="92"/>
      <c r="S18" s="92"/>
      <c r="U18" s="63"/>
      <c r="V18" s="63"/>
      <c r="W18" s="91"/>
      <c r="X18" s="92"/>
      <c r="Y18" s="92"/>
    </row>
    <row r="19" spans="2:25">
      <c r="H19" s="63" t="s">
        <v>130</v>
      </c>
      <c r="I19" s="63"/>
      <c r="J19" s="81">
        <v>0.05</v>
      </c>
      <c r="K19" s="92"/>
      <c r="L19" s="92"/>
      <c r="N19" s="149" t="s">
        <v>515</v>
      </c>
      <c r="O19" s="79" t="s">
        <v>191</v>
      </c>
      <c r="P19" s="79" t="s">
        <v>141</v>
      </c>
      <c r="Q19" s="91">
        <v>0.05</v>
      </c>
      <c r="R19" s="92"/>
      <c r="S19" s="92"/>
      <c r="U19" s="63"/>
      <c r="V19" s="63"/>
      <c r="W19" s="91"/>
      <c r="X19" s="92"/>
      <c r="Y19" s="92"/>
    </row>
    <row r="20" spans="2:25">
      <c r="C20" s="111"/>
      <c r="D20" s="113"/>
      <c r="H20" s="63" t="s">
        <v>482</v>
      </c>
      <c r="I20" s="63"/>
      <c r="J20" s="81">
        <v>0.05</v>
      </c>
      <c r="K20" s="92"/>
      <c r="L20" s="92" t="s">
        <v>367</v>
      </c>
      <c r="N20" s="160" t="s">
        <v>516</v>
      </c>
      <c r="O20" s="79" t="s">
        <v>191</v>
      </c>
      <c r="P20" s="79" t="s">
        <v>329</v>
      </c>
      <c r="Q20" s="91">
        <v>0.05</v>
      </c>
      <c r="R20" s="92"/>
      <c r="S20" s="92"/>
      <c r="U20" s="215" t="s">
        <v>156</v>
      </c>
      <c r="V20" s="215"/>
      <c r="W20" s="215"/>
      <c r="X20" s="92">
        <f>SUM(X9:X19)</f>
        <v>0</v>
      </c>
      <c r="Y20" s="92"/>
    </row>
    <row r="21" spans="2:25">
      <c r="B21" s="62" t="s">
        <v>211</v>
      </c>
      <c r="H21" s="63" t="s">
        <v>740</v>
      </c>
      <c r="I21" s="63"/>
      <c r="J21" s="81">
        <v>0.05</v>
      </c>
      <c r="K21" s="92"/>
      <c r="L21" s="92"/>
      <c r="N21" s="79" t="s">
        <v>185</v>
      </c>
      <c r="O21" s="79" t="s">
        <v>191</v>
      </c>
      <c r="P21" s="79" t="s">
        <v>149</v>
      </c>
      <c r="Q21" s="91">
        <v>0.05</v>
      </c>
      <c r="R21" s="92"/>
      <c r="S21" s="92"/>
    </row>
    <row r="22" spans="2:25" ht="15.75" customHeight="1">
      <c r="B22" s="62" t="s">
        <v>373</v>
      </c>
      <c r="C22" s="80" t="s">
        <v>374</v>
      </c>
      <c r="D22" s="80" t="s">
        <v>375</v>
      </c>
      <c r="H22" s="63" t="s">
        <v>76</v>
      </c>
      <c r="I22" s="63"/>
      <c r="J22" s="81">
        <v>0.05</v>
      </c>
      <c r="K22" s="92"/>
      <c r="L22" s="92"/>
      <c r="N22" s="149" t="s">
        <v>517</v>
      </c>
      <c r="O22" s="149" t="s">
        <v>518</v>
      </c>
      <c r="P22" s="79" t="s">
        <v>147</v>
      </c>
      <c r="Q22" s="91">
        <v>0.05</v>
      </c>
      <c r="R22" s="92"/>
      <c r="S22" s="92"/>
      <c r="U22" s="216" t="s">
        <v>497</v>
      </c>
      <c r="V22" s="216"/>
      <c r="W22" s="216"/>
      <c r="X22" s="216"/>
    </row>
    <row r="23" spans="2:25">
      <c r="D23" s="111"/>
      <c r="E23" s="112"/>
      <c r="H23" s="63" t="s">
        <v>129</v>
      </c>
      <c r="I23" s="63"/>
      <c r="J23" s="81">
        <v>0.05</v>
      </c>
      <c r="K23" s="92"/>
      <c r="L23" s="92"/>
      <c r="N23" s="79" t="s">
        <v>183</v>
      </c>
      <c r="O23" s="79" t="s">
        <v>198</v>
      </c>
      <c r="P23" s="79" t="s">
        <v>147</v>
      </c>
      <c r="Q23" s="91">
        <v>0.05</v>
      </c>
      <c r="R23" s="92"/>
      <c r="S23" s="92"/>
      <c r="U23" s="63" t="s">
        <v>94</v>
      </c>
      <c r="V23" s="63"/>
      <c r="W23" s="63" t="s">
        <v>131</v>
      </c>
      <c r="X23" s="63" t="s">
        <v>132</v>
      </c>
      <c r="Y23" s="63" t="s">
        <v>206</v>
      </c>
    </row>
    <row r="24" spans="2:25">
      <c r="D24" s="111"/>
      <c r="H24" s="63" t="s">
        <v>474</v>
      </c>
      <c r="I24" s="63" t="s">
        <v>483</v>
      </c>
      <c r="J24" s="81">
        <v>0.05</v>
      </c>
      <c r="K24" s="92"/>
      <c r="L24" s="92"/>
      <c r="N24" s="79" t="s">
        <v>184</v>
      </c>
      <c r="O24" s="79" t="s">
        <v>199</v>
      </c>
      <c r="P24" s="79" t="s">
        <v>148</v>
      </c>
      <c r="Q24" s="91">
        <v>0.05</v>
      </c>
      <c r="R24" s="92"/>
      <c r="S24" s="92"/>
      <c r="U24" s="63" t="s">
        <v>498</v>
      </c>
      <c r="V24" s="63" t="s">
        <v>499</v>
      </c>
      <c r="W24" s="91">
        <v>0.05</v>
      </c>
      <c r="X24" s="92"/>
      <c r="Y24" s="92"/>
    </row>
    <row r="25" spans="2:25">
      <c r="H25" s="63" t="s">
        <v>107</v>
      </c>
      <c r="I25" s="63"/>
      <c r="J25" s="81">
        <v>0.05</v>
      </c>
      <c r="K25" s="92"/>
      <c r="L25" s="92"/>
      <c r="N25" s="149" t="s">
        <v>494</v>
      </c>
      <c r="O25" s="79" t="s">
        <v>191</v>
      </c>
      <c r="P25" s="79" t="s">
        <v>142</v>
      </c>
      <c r="Q25" s="91">
        <v>0.05</v>
      </c>
      <c r="R25" s="92"/>
      <c r="S25" s="92"/>
      <c r="U25" s="63" t="s">
        <v>684</v>
      </c>
      <c r="V25" s="63" t="s">
        <v>685</v>
      </c>
      <c r="W25" s="91">
        <v>0.05</v>
      </c>
      <c r="X25" s="92"/>
      <c r="Y25" s="92"/>
    </row>
    <row r="26" spans="2:25">
      <c r="H26" s="63" t="s">
        <v>484</v>
      </c>
      <c r="I26" s="63" t="s">
        <v>485</v>
      </c>
      <c r="J26" s="81">
        <v>0.05</v>
      </c>
      <c r="K26" s="92"/>
      <c r="L26" s="92"/>
      <c r="N26" s="79" t="s">
        <v>180</v>
      </c>
      <c r="O26" s="79" t="s">
        <v>195</v>
      </c>
      <c r="P26" s="79" t="s">
        <v>143</v>
      </c>
      <c r="Q26" s="91">
        <v>0.05</v>
      </c>
      <c r="R26" s="92"/>
      <c r="S26" s="92"/>
      <c r="T26" s="84"/>
      <c r="U26" s="63" t="s">
        <v>758</v>
      </c>
      <c r="V26" s="63" t="s">
        <v>759</v>
      </c>
      <c r="W26" s="91">
        <v>0.05</v>
      </c>
      <c r="X26" s="92"/>
      <c r="Y26" s="92"/>
    </row>
    <row r="27" spans="2:25">
      <c r="C27" s="114"/>
      <c r="H27" s="63" t="s">
        <v>78</v>
      </c>
      <c r="I27" s="63"/>
      <c r="J27" s="81">
        <v>0.05</v>
      </c>
      <c r="K27" s="92"/>
      <c r="L27" s="92"/>
      <c r="N27" s="79" t="s">
        <v>182</v>
      </c>
      <c r="O27" s="79" t="s">
        <v>191</v>
      </c>
      <c r="P27" s="79" t="s">
        <v>146</v>
      </c>
      <c r="Q27" s="91">
        <v>0.05</v>
      </c>
      <c r="R27" s="92"/>
      <c r="S27" s="92"/>
      <c r="U27" s="63" t="s">
        <v>901</v>
      </c>
      <c r="V27" s="63" t="s">
        <v>767</v>
      </c>
      <c r="W27" s="91">
        <v>0.05</v>
      </c>
      <c r="X27" s="92"/>
      <c r="Y27" s="92"/>
    </row>
    <row r="28" spans="2:25">
      <c r="D28" s="120">
        <f>SUM(D23:D27)</f>
        <v>0</v>
      </c>
      <c r="E28" s="158">
        <f>D28/C3</f>
        <v>0</v>
      </c>
      <c r="H28" s="63" t="s">
        <v>104</v>
      </c>
      <c r="I28" s="63"/>
      <c r="J28" s="81">
        <v>0.05</v>
      </c>
      <c r="K28" s="92"/>
      <c r="L28" s="92"/>
      <c r="N28" s="79" t="s">
        <v>177</v>
      </c>
      <c r="O28" s="79" t="s">
        <v>191</v>
      </c>
      <c r="P28" s="79" t="s">
        <v>137</v>
      </c>
      <c r="Q28" s="91">
        <v>0.05</v>
      </c>
      <c r="R28" s="92"/>
      <c r="S28" s="92"/>
      <c r="U28" s="63" t="s">
        <v>370</v>
      </c>
      <c r="V28" s="63" t="s">
        <v>371</v>
      </c>
      <c r="W28" s="91">
        <v>0.1</v>
      </c>
      <c r="X28" s="92"/>
      <c r="Y28" s="92" t="s">
        <v>372</v>
      </c>
    </row>
    <row r="29" spans="2:25" ht="51.75">
      <c r="H29" s="63" t="s">
        <v>115</v>
      </c>
      <c r="I29" s="63"/>
      <c r="J29" s="81">
        <v>0.05</v>
      </c>
      <c r="K29" s="92"/>
      <c r="L29" s="92"/>
      <c r="N29" s="153" t="s">
        <v>768</v>
      </c>
      <c r="O29" s="63"/>
      <c r="P29" s="63" t="s">
        <v>102</v>
      </c>
      <c r="Q29" s="91">
        <v>0.05</v>
      </c>
      <c r="R29" s="92"/>
      <c r="S29" s="92"/>
      <c r="U29" s="63"/>
      <c r="V29" s="63"/>
      <c r="W29" s="91"/>
      <c r="X29" s="92"/>
      <c r="Y29" s="92"/>
    </row>
    <row r="30" spans="2:25">
      <c r="B30" s="115" t="s">
        <v>212</v>
      </c>
      <c r="C30" s="116">
        <f ca="1">C16-E28</f>
        <v>0</v>
      </c>
      <c r="H30" s="63" t="s">
        <v>475</v>
      </c>
      <c r="I30" s="63"/>
      <c r="J30" s="81">
        <v>0.05</v>
      </c>
      <c r="K30" s="92"/>
      <c r="L30" s="92"/>
      <c r="N30" s="79" t="s">
        <v>176</v>
      </c>
      <c r="O30" s="79" t="s">
        <v>194</v>
      </c>
      <c r="P30" s="79" t="s">
        <v>136</v>
      </c>
      <c r="Q30" s="91">
        <v>0.05</v>
      </c>
      <c r="R30" s="92"/>
      <c r="S30" s="92"/>
      <c r="U30" s="215" t="s">
        <v>156</v>
      </c>
      <c r="V30" s="215"/>
      <c r="W30" s="215"/>
      <c r="X30" s="92">
        <f>SUM(X24:X29)</f>
        <v>0</v>
      </c>
      <c r="Y30" s="92"/>
    </row>
    <row r="31" spans="2:25">
      <c r="H31" s="63" t="s">
        <v>112</v>
      </c>
      <c r="I31" s="63" t="s">
        <v>506</v>
      </c>
      <c r="J31" s="81">
        <v>0.05</v>
      </c>
      <c r="K31" s="92"/>
      <c r="L31" s="92"/>
      <c r="N31" s="79" t="s">
        <v>189</v>
      </c>
      <c r="O31" s="79" t="s">
        <v>202</v>
      </c>
      <c r="P31" s="149" t="s">
        <v>153</v>
      </c>
      <c r="Q31" s="91">
        <v>0.05</v>
      </c>
      <c r="R31" s="92"/>
      <c r="S31" s="92"/>
    </row>
    <row r="32" spans="2:25">
      <c r="H32" s="63" t="s">
        <v>113</v>
      </c>
      <c r="I32" s="63"/>
      <c r="J32" s="81">
        <v>0.05</v>
      </c>
      <c r="K32" s="92"/>
      <c r="L32" s="92" t="s">
        <v>331</v>
      </c>
      <c r="N32" s="79" t="s">
        <v>190</v>
      </c>
      <c r="O32" s="79" t="s">
        <v>202</v>
      </c>
      <c r="P32" s="79" t="s">
        <v>152</v>
      </c>
      <c r="Q32" s="91">
        <v>0.05</v>
      </c>
      <c r="R32" s="92"/>
      <c r="S32" s="92"/>
      <c r="U32" s="216" t="s">
        <v>205</v>
      </c>
      <c r="V32" s="216"/>
      <c r="W32" s="216"/>
      <c r="X32" s="216"/>
      <c r="Y32" s="62"/>
    </row>
    <row r="33" spans="8:25">
      <c r="H33" s="63" t="s">
        <v>505</v>
      </c>
      <c r="I33" s="63"/>
      <c r="J33" s="81">
        <v>0.05</v>
      </c>
      <c r="K33" s="92"/>
      <c r="L33" s="92"/>
      <c r="N33" s="79" t="s">
        <v>81</v>
      </c>
      <c r="O33" s="79" t="s">
        <v>196</v>
      </c>
      <c r="P33" s="79" t="s">
        <v>814</v>
      </c>
      <c r="Q33" s="91">
        <v>0.05</v>
      </c>
      <c r="R33" s="92"/>
      <c r="S33" s="92"/>
      <c r="U33" s="63" t="s">
        <v>94</v>
      </c>
      <c r="V33" s="63" t="s">
        <v>100</v>
      </c>
      <c r="W33" s="63" t="s">
        <v>131</v>
      </c>
      <c r="X33" s="63" t="s">
        <v>132</v>
      </c>
      <c r="Y33" s="63" t="s">
        <v>206</v>
      </c>
    </row>
    <row r="34" spans="8:25">
      <c r="H34" s="63" t="s">
        <v>842</v>
      </c>
      <c r="I34" s="63"/>
      <c r="J34" s="81">
        <v>0.05</v>
      </c>
      <c r="K34" s="82"/>
      <c r="L34" s="82"/>
      <c r="N34" s="79" t="s">
        <v>504</v>
      </c>
      <c r="O34" s="79" t="s">
        <v>197</v>
      </c>
      <c r="P34" s="79" t="s">
        <v>144</v>
      </c>
      <c r="Q34" s="91">
        <v>0.05</v>
      </c>
      <c r="R34" s="92"/>
      <c r="S34" s="92"/>
      <c r="U34" s="63" t="s">
        <v>45</v>
      </c>
      <c r="V34" s="63" t="s">
        <v>103</v>
      </c>
      <c r="W34" s="83">
        <v>0.05</v>
      </c>
      <c r="X34" s="92"/>
      <c r="Y34" s="77"/>
    </row>
    <row r="35" spans="8:25">
      <c r="H35" s="63" t="s">
        <v>476</v>
      </c>
      <c r="I35" s="63"/>
      <c r="J35" s="81">
        <v>0.05</v>
      </c>
      <c r="K35" s="82"/>
      <c r="L35" s="82" t="s">
        <v>384</v>
      </c>
      <c r="N35" s="79" t="s">
        <v>187</v>
      </c>
      <c r="O35" s="79" t="s">
        <v>200</v>
      </c>
      <c r="P35" s="79" t="s">
        <v>173</v>
      </c>
      <c r="Q35" s="91">
        <v>0.05</v>
      </c>
      <c r="R35" s="92"/>
      <c r="S35" s="92"/>
      <c r="U35" s="63" t="s">
        <v>319</v>
      </c>
      <c r="V35" s="63"/>
      <c r="W35" s="83">
        <v>0.05</v>
      </c>
      <c r="X35" s="92"/>
      <c r="Y35" s="77"/>
    </row>
    <row r="36" spans="8:25">
      <c r="H36" s="63" t="s">
        <v>733</v>
      </c>
      <c r="I36" s="63"/>
      <c r="J36" s="81">
        <v>0.05</v>
      </c>
      <c r="K36" s="92"/>
      <c r="L36" s="92" t="s">
        <v>207</v>
      </c>
      <c r="N36" s="79" t="s">
        <v>186</v>
      </c>
      <c r="O36" s="79" t="s">
        <v>195</v>
      </c>
      <c r="P36" s="79" t="s">
        <v>150</v>
      </c>
      <c r="Q36" s="91">
        <v>0.05</v>
      </c>
      <c r="R36" s="92"/>
      <c r="S36" s="92"/>
      <c r="U36" s="63" t="s">
        <v>155</v>
      </c>
      <c r="V36" s="63" t="s">
        <v>101</v>
      </c>
      <c r="W36" s="83">
        <v>0.05</v>
      </c>
      <c r="X36" s="92"/>
      <c r="Y36" s="77"/>
    </row>
    <row r="37" spans="8:25">
      <c r="H37" s="63" t="s">
        <v>547</v>
      </c>
      <c r="I37" s="63"/>
      <c r="J37" s="81">
        <v>0.05</v>
      </c>
      <c r="K37" s="92"/>
      <c r="L37" s="92"/>
      <c r="N37" s="149" t="s">
        <v>495</v>
      </c>
      <c r="O37" s="149" t="s">
        <v>519</v>
      </c>
      <c r="P37" s="79" t="s">
        <v>496</v>
      </c>
      <c r="Q37" s="91">
        <v>0.05</v>
      </c>
      <c r="R37" s="92"/>
      <c r="S37" s="92"/>
      <c r="U37" s="63" t="s">
        <v>503</v>
      </c>
      <c r="V37" s="63"/>
      <c r="W37" s="83">
        <v>0.05</v>
      </c>
      <c r="X37" s="92"/>
      <c r="Y37" s="77" t="s">
        <v>335</v>
      </c>
    </row>
    <row r="38" spans="8:25">
      <c r="H38" s="63" t="s">
        <v>486</v>
      </c>
      <c r="I38" s="63"/>
      <c r="J38" s="81">
        <v>0.05</v>
      </c>
      <c r="K38" s="92"/>
      <c r="L38" s="92"/>
      <c r="N38" s="149" t="s">
        <v>520</v>
      </c>
      <c r="O38" s="149" t="s">
        <v>521</v>
      </c>
      <c r="P38" s="149" t="s">
        <v>522</v>
      </c>
      <c r="Q38" s="91">
        <v>0.05</v>
      </c>
      <c r="R38" s="92"/>
      <c r="S38" s="92"/>
      <c r="U38" s="63" t="s">
        <v>502</v>
      </c>
      <c r="V38" s="63" t="s">
        <v>208</v>
      </c>
      <c r="W38" s="83">
        <v>0.05</v>
      </c>
      <c r="X38" s="63"/>
      <c r="Y38" s="92" t="s">
        <v>331</v>
      </c>
    </row>
    <row r="39" spans="8:25">
      <c r="H39" s="63" t="s">
        <v>487</v>
      </c>
      <c r="I39" s="63"/>
      <c r="J39" s="91">
        <v>0.05</v>
      </c>
      <c r="K39" s="92"/>
      <c r="L39" s="92" t="s">
        <v>869</v>
      </c>
      <c r="N39" s="149" t="s">
        <v>523</v>
      </c>
      <c r="O39" s="149" t="s">
        <v>524</v>
      </c>
      <c r="P39" s="79" t="s">
        <v>525</v>
      </c>
      <c r="Q39" s="91">
        <v>0.05</v>
      </c>
      <c r="R39" s="92"/>
      <c r="S39" s="92"/>
      <c r="U39" s="63" t="s">
        <v>500</v>
      </c>
      <c r="V39" s="63"/>
      <c r="W39" s="83">
        <v>0.05</v>
      </c>
      <c r="X39" s="63"/>
      <c r="Y39" s="63" t="s">
        <v>501</v>
      </c>
    </row>
    <row r="40" spans="8:25" ht="34.5">
      <c r="H40" s="63" t="s">
        <v>492</v>
      </c>
      <c r="I40" s="63"/>
      <c r="J40" s="91">
        <v>0.05</v>
      </c>
      <c r="K40" s="92"/>
      <c r="L40" s="92"/>
      <c r="N40" s="149" t="s">
        <v>526</v>
      </c>
      <c r="O40" s="149" t="s">
        <v>527</v>
      </c>
      <c r="P40" s="149" t="s">
        <v>528</v>
      </c>
      <c r="Q40" s="91">
        <v>0.05</v>
      </c>
      <c r="R40" s="92"/>
      <c r="S40" s="92"/>
      <c r="U40" s="153" t="s">
        <v>540</v>
      </c>
      <c r="V40" s="63" t="s">
        <v>541</v>
      </c>
      <c r="W40" s="83">
        <v>0.05</v>
      </c>
      <c r="X40" s="92"/>
      <c r="Y40" s="77" t="s">
        <v>542</v>
      </c>
    </row>
    <row r="41" spans="8:25">
      <c r="H41" s="63" t="s">
        <v>477</v>
      </c>
      <c r="I41" s="63"/>
      <c r="J41" s="91">
        <v>0.05</v>
      </c>
      <c r="K41" s="92"/>
      <c r="L41" s="92"/>
      <c r="N41" s="149" t="s">
        <v>529</v>
      </c>
      <c r="O41" s="149" t="s">
        <v>530</v>
      </c>
      <c r="P41" s="149" t="s">
        <v>531</v>
      </c>
      <c r="Q41" s="91">
        <v>0.05</v>
      </c>
      <c r="R41" s="92"/>
      <c r="S41" s="92"/>
      <c r="U41" s="153" t="s">
        <v>543</v>
      </c>
      <c r="V41" s="63" t="s">
        <v>544</v>
      </c>
      <c r="W41" s="83">
        <v>0.05</v>
      </c>
      <c r="X41" s="92"/>
      <c r="Y41" s="77"/>
    </row>
    <row r="42" spans="8:25">
      <c r="H42" s="63" t="s">
        <v>105</v>
      </c>
      <c r="I42" s="63"/>
      <c r="J42" s="81">
        <v>0.05</v>
      </c>
      <c r="K42" s="92"/>
      <c r="L42" s="92"/>
      <c r="N42" s="149" t="s">
        <v>532</v>
      </c>
      <c r="O42" s="149" t="s">
        <v>533</v>
      </c>
      <c r="P42" s="149" t="s">
        <v>534</v>
      </c>
      <c r="Q42" s="91">
        <v>0.05</v>
      </c>
      <c r="R42" s="92"/>
      <c r="S42" s="92"/>
      <c r="U42" s="63" t="s">
        <v>548</v>
      </c>
      <c r="V42" s="63" t="s">
        <v>545</v>
      </c>
      <c r="W42" s="83">
        <v>0.05</v>
      </c>
      <c r="X42" s="63"/>
      <c r="Y42" s="63" t="s">
        <v>546</v>
      </c>
    </row>
    <row r="43" spans="8:25">
      <c r="H43" s="63" t="s">
        <v>109</v>
      </c>
      <c r="I43" s="63"/>
      <c r="J43" s="81">
        <v>0.05</v>
      </c>
      <c r="K43" s="92"/>
      <c r="L43" s="92"/>
      <c r="N43" s="149" t="s">
        <v>535</v>
      </c>
      <c r="O43" s="149" t="s">
        <v>536</v>
      </c>
      <c r="P43" s="149" t="s">
        <v>537</v>
      </c>
      <c r="Q43" s="91">
        <v>0.05</v>
      </c>
      <c r="R43" s="92"/>
      <c r="S43" s="92"/>
      <c r="U43" s="63"/>
      <c r="V43" s="63"/>
      <c r="W43" s="83"/>
      <c r="X43" s="92"/>
      <c r="Y43" s="77"/>
    </row>
    <row r="44" spans="8:25">
      <c r="H44" s="63" t="s">
        <v>106</v>
      </c>
      <c r="I44" s="63"/>
      <c r="J44" s="81">
        <v>0.05</v>
      </c>
      <c r="K44" s="92"/>
      <c r="L44" s="92"/>
      <c r="N44" s="149" t="s">
        <v>538</v>
      </c>
      <c r="O44" s="149" t="s">
        <v>536</v>
      </c>
      <c r="P44" s="79" t="s">
        <v>539</v>
      </c>
      <c r="Q44" s="91">
        <v>0.05</v>
      </c>
      <c r="R44" s="92"/>
      <c r="S44" s="92"/>
      <c r="U44" s="215" t="s">
        <v>156</v>
      </c>
      <c r="V44" s="215"/>
      <c r="W44" s="215"/>
      <c r="X44" s="92">
        <f>SUM(X34:X43)</f>
        <v>0</v>
      </c>
      <c r="Y44" s="77"/>
    </row>
    <row r="45" spans="8:25">
      <c r="H45" s="63" t="s">
        <v>121</v>
      </c>
      <c r="I45" s="63"/>
      <c r="J45" s="81">
        <v>0.05</v>
      </c>
      <c r="K45" s="82"/>
      <c r="L45" s="82"/>
      <c r="N45" s="63"/>
      <c r="O45" s="63"/>
      <c r="P45" s="63"/>
      <c r="Q45" s="91"/>
      <c r="R45" s="92"/>
      <c r="S45" s="92"/>
    </row>
    <row r="46" spans="8:25">
      <c r="H46" s="63" t="s">
        <v>478</v>
      </c>
      <c r="I46" s="63"/>
      <c r="J46" s="81">
        <v>0.05</v>
      </c>
      <c r="K46" s="82"/>
      <c r="L46" s="82"/>
      <c r="N46" s="215" t="s">
        <v>156</v>
      </c>
      <c r="O46" s="215"/>
      <c r="P46" s="215"/>
      <c r="Q46" s="215"/>
      <c r="R46" s="82">
        <f>SUM(R9:R45)</f>
        <v>0</v>
      </c>
      <c r="S46" s="82"/>
    </row>
    <row r="47" spans="8:25">
      <c r="H47" s="63" t="s">
        <v>117</v>
      </c>
      <c r="I47" s="63"/>
      <c r="J47" s="81">
        <v>0.05</v>
      </c>
      <c r="K47" s="82"/>
      <c r="L47" s="82"/>
      <c r="U47" s="216" t="s">
        <v>549</v>
      </c>
      <c r="V47" s="216"/>
      <c r="W47" s="216"/>
      <c r="X47" s="216"/>
      <c r="Y47" s="62"/>
    </row>
    <row r="48" spans="8:25">
      <c r="H48" s="63" t="s">
        <v>128</v>
      </c>
      <c r="I48" s="63"/>
      <c r="J48" s="81">
        <v>0.05</v>
      </c>
      <c r="K48" s="82"/>
      <c r="L48" s="82"/>
      <c r="U48" s="63" t="s">
        <v>550</v>
      </c>
      <c r="V48" s="63" t="s">
        <v>100</v>
      </c>
      <c r="W48" s="63" t="s">
        <v>131</v>
      </c>
      <c r="X48" s="63" t="s">
        <v>551</v>
      </c>
      <c r="Y48" s="63" t="s">
        <v>552</v>
      </c>
    </row>
    <row r="49" spans="8:25">
      <c r="H49" s="63" t="s">
        <v>119</v>
      </c>
      <c r="I49" s="63"/>
      <c r="J49" s="81">
        <v>0.05</v>
      </c>
      <c r="K49" s="82"/>
      <c r="L49" s="82"/>
      <c r="U49" s="63"/>
      <c r="V49" s="63"/>
      <c r="W49" s="83"/>
      <c r="X49" s="92"/>
      <c r="Y49" s="77"/>
    </row>
    <row r="50" spans="8:25">
      <c r="H50" s="63" t="s">
        <v>122</v>
      </c>
      <c r="I50" s="63"/>
      <c r="J50" s="81">
        <v>0.05</v>
      </c>
      <c r="K50" s="82"/>
      <c r="L50" s="82"/>
      <c r="N50" s="62"/>
      <c r="O50" s="62"/>
      <c r="P50" s="62"/>
      <c r="Q50" s="62"/>
      <c r="U50" s="63"/>
      <c r="V50" s="63"/>
      <c r="W50" s="83"/>
      <c r="X50" s="92"/>
      <c r="Y50" s="77"/>
    </row>
    <row r="51" spans="8:25">
      <c r="H51" s="63" t="s">
        <v>118</v>
      </c>
      <c r="I51" s="63"/>
      <c r="J51" s="81">
        <v>0.05</v>
      </c>
      <c r="K51" s="82"/>
      <c r="L51" s="82"/>
      <c r="U51" s="63"/>
      <c r="V51" s="63"/>
      <c r="W51" s="83"/>
      <c r="X51" s="92"/>
      <c r="Y51" s="78"/>
    </row>
    <row r="52" spans="8:25">
      <c r="H52" s="63" t="s">
        <v>125</v>
      </c>
      <c r="I52" s="63"/>
      <c r="J52" s="81">
        <v>0.05</v>
      </c>
      <c r="K52" s="82"/>
      <c r="L52" s="82"/>
      <c r="U52" s="63"/>
      <c r="V52" s="63"/>
      <c r="W52" s="83"/>
      <c r="X52" s="92"/>
      <c r="Y52" s="77"/>
    </row>
    <row r="53" spans="8:25">
      <c r="H53" s="63" t="s">
        <v>479</v>
      </c>
      <c r="I53" s="63"/>
      <c r="J53" s="81">
        <v>0.05</v>
      </c>
      <c r="K53" s="82"/>
      <c r="L53" s="82"/>
      <c r="U53" s="63"/>
      <c r="V53" s="63"/>
      <c r="W53" s="83"/>
      <c r="X53" s="63"/>
      <c r="Y53" s="63"/>
    </row>
    <row r="54" spans="8:25">
      <c r="H54" s="63" t="s">
        <v>111</v>
      </c>
      <c r="I54" s="63"/>
      <c r="J54" s="81">
        <v>0.05</v>
      </c>
      <c r="K54" s="82"/>
      <c r="L54" s="82"/>
      <c r="U54" s="63"/>
      <c r="V54" s="63"/>
      <c r="W54" s="83"/>
      <c r="X54" s="63"/>
      <c r="Y54" s="63"/>
    </row>
    <row r="55" spans="8:25">
      <c r="H55" s="63" t="s">
        <v>124</v>
      </c>
      <c r="I55" s="63"/>
      <c r="J55" s="81">
        <v>0.05</v>
      </c>
      <c r="K55" s="82"/>
      <c r="L55" s="82"/>
      <c r="U55" s="63"/>
      <c r="V55" s="63"/>
      <c r="W55" s="83"/>
      <c r="X55" s="63"/>
      <c r="Y55" s="63"/>
    </row>
    <row r="56" spans="8:25">
      <c r="H56" s="63" t="s">
        <v>114</v>
      </c>
      <c r="I56" s="63"/>
      <c r="J56" s="81">
        <v>0.05</v>
      </c>
      <c r="K56" s="82"/>
      <c r="L56" s="82"/>
      <c r="U56" s="153"/>
      <c r="V56" s="63"/>
      <c r="W56" s="83"/>
      <c r="X56" s="92"/>
      <c r="Y56" s="77"/>
    </row>
    <row r="57" spans="8:25">
      <c r="H57" s="63" t="s">
        <v>488</v>
      </c>
      <c r="I57" s="63"/>
      <c r="J57" s="81">
        <v>0.05</v>
      </c>
      <c r="K57" s="82"/>
      <c r="L57" s="82"/>
      <c r="U57" s="153"/>
      <c r="V57" s="63"/>
      <c r="W57" s="83"/>
      <c r="X57" s="92"/>
      <c r="Y57" s="77"/>
    </row>
    <row r="58" spans="8:25">
      <c r="H58" s="63" t="s">
        <v>489</v>
      </c>
      <c r="I58" s="63"/>
      <c r="J58" s="81">
        <v>0.05</v>
      </c>
      <c r="K58" s="82"/>
      <c r="L58" s="82"/>
      <c r="U58" s="63"/>
      <c r="V58" s="63"/>
      <c r="W58" s="83"/>
      <c r="X58" s="92"/>
      <c r="Y58" s="77"/>
    </row>
    <row r="59" spans="8:25">
      <c r="H59" s="63" t="s">
        <v>123</v>
      </c>
      <c r="I59" s="63"/>
      <c r="J59" s="81">
        <v>0.05</v>
      </c>
      <c r="K59" s="82"/>
      <c r="L59" s="82"/>
      <c r="U59" s="63"/>
      <c r="V59" s="63"/>
      <c r="W59" s="83"/>
      <c r="X59" s="92"/>
      <c r="Y59" s="77"/>
    </row>
    <row r="60" spans="8:25">
      <c r="H60" s="63" t="s">
        <v>490</v>
      </c>
      <c r="I60" s="63"/>
      <c r="J60" s="81">
        <v>0.05</v>
      </c>
      <c r="K60" s="82"/>
      <c r="L60" s="82"/>
      <c r="U60" s="215" t="s">
        <v>553</v>
      </c>
      <c r="V60" s="215"/>
      <c r="W60" s="215"/>
      <c r="X60" s="92">
        <f>SUM(X49:X59)</f>
        <v>0</v>
      </c>
      <c r="Y60" s="77"/>
    </row>
    <row r="61" spans="8:25">
      <c r="H61" s="63" t="s">
        <v>491</v>
      </c>
      <c r="I61" s="63"/>
      <c r="J61" s="81">
        <v>0.05</v>
      </c>
      <c r="K61" s="82"/>
      <c r="L61" s="82"/>
    </row>
    <row r="62" spans="8:25" ht="34.5">
      <c r="H62" s="153" t="s">
        <v>717</v>
      </c>
      <c r="I62" s="63"/>
      <c r="J62" s="81">
        <v>0.05</v>
      </c>
      <c r="K62" s="82"/>
      <c r="L62" s="82"/>
    </row>
    <row r="63" spans="8:25">
      <c r="H63" s="153" t="s">
        <v>718</v>
      </c>
      <c r="I63" s="63"/>
      <c r="J63" s="81">
        <v>0.05</v>
      </c>
      <c r="K63" s="82"/>
      <c r="L63" s="82"/>
    </row>
    <row r="64" spans="8:25">
      <c r="H64" s="153" t="s">
        <v>760</v>
      </c>
      <c r="I64" s="63"/>
      <c r="J64" s="81">
        <v>0.05</v>
      </c>
      <c r="K64" s="82"/>
      <c r="L64" s="82"/>
    </row>
    <row r="65" spans="8:12">
      <c r="H65" s="153" t="s">
        <v>855</v>
      </c>
      <c r="I65" s="63"/>
      <c r="J65" s="81">
        <v>0.05</v>
      </c>
      <c r="K65" s="82"/>
      <c r="L65" s="82"/>
    </row>
    <row r="66" spans="8:12">
      <c r="H66" s="63"/>
      <c r="I66" s="63"/>
      <c r="J66" s="81"/>
      <c r="K66" s="82"/>
      <c r="L66" s="82"/>
    </row>
    <row r="67" spans="8:12">
      <c r="H67" s="215" t="s">
        <v>156</v>
      </c>
      <c r="I67" s="215"/>
      <c r="J67" s="215"/>
      <c r="K67" s="85">
        <f>SUM(K9:K66)</f>
        <v>0</v>
      </c>
      <c r="L67" s="85"/>
    </row>
    <row r="68" spans="8:12">
      <c r="H68" s="80"/>
      <c r="I68" s="80"/>
      <c r="J68" s="80"/>
      <c r="K68" s="80"/>
      <c r="L68" s="80"/>
    </row>
    <row r="69" spans="8:12">
      <c r="H69" s="80"/>
      <c r="I69" s="80"/>
      <c r="J69" s="80"/>
      <c r="K69" s="80"/>
      <c r="L69" s="80"/>
    </row>
    <row r="70" spans="8:12">
      <c r="H70" s="80"/>
      <c r="I70" s="80"/>
      <c r="J70" s="80"/>
      <c r="K70" s="80"/>
      <c r="L70" s="80"/>
    </row>
  </sheetData>
  <autoFilter ref="H8:L8" xr:uid="{00000000-0009-0000-0000-000000000000}">
    <sortState xmlns:xlrd2="http://schemas.microsoft.com/office/spreadsheetml/2017/richdata2" ref="H9:L58">
      <sortCondition ref="H8"/>
    </sortState>
  </autoFilter>
  <mergeCells count="22">
    <mergeCell ref="H67:J67"/>
    <mergeCell ref="N4:O4"/>
    <mergeCell ref="P4:Q4"/>
    <mergeCell ref="U4:V4"/>
    <mergeCell ref="H4:I4"/>
    <mergeCell ref="J4:K4"/>
    <mergeCell ref="U44:W44"/>
    <mergeCell ref="U22:X22"/>
    <mergeCell ref="U30:W30"/>
    <mergeCell ref="W4:X4"/>
    <mergeCell ref="N46:Q46"/>
    <mergeCell ref="U47:X47"/>
    <mergeCell ref="U60:W60"/>
    <mergeCell ref="B9:E9"/>
    <mergeCell ref="U20:W20"/>
    <mergeCell ref="U32:X32"/>
    <mergeCell ref="B1:E1"/>
    <mergeCell ref="H1:L1"/>
    <mergeCell ref="H3:K3"/>
    <mergeCell ref="N3:Q3"/>
    <mergeCell ref="U3:X3"/>
    <mergeCell ref="B8:E8"/>
  </mergeCells>
  <phoneticPr fontId="2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65"/>
  <sheetViews>
    <sheetView topLeftCell="A139" zoomScale="90" zoomScaleNormal="90" workbookViewId="0">
      <selection activeCell="C148" sqref="C148:C149"/>
    </sheetView>
  </sheetViews>
  <sheetFormatPr defaultColWidth="9" defaultRowHeight="18.75"/>
  <cols>
    <col min="1" max="1" width="8.25" style="131" bestFit="1" customWidth="1"/>
    <col min="2" max="2" width="33.75" style="176" bestFit="1" customWidth="1"/>
    <col min="3" max="3" width="22.25" style="129" bestFit="1" customWidth="1"/>
    <col min="4" max="4" width="15" style="129" bestFit="1" customWidth="1"/>
    <col min="5" max="5" width="20.75" style="129" bestFit="1" customWidth="1"/>
    <col min="6" max="6" width="73.625" style="129" bestFit="1" customWidth="1"/>
    <col min="7" max="7" width="7.375" style="129" bestFit="1" customWidth="1"/>
    <col min="8" max="16384" width="9" style="129"/>
  </cols>
  <sheetData>
    <row r="1" spans="1:7">
      <c r="A1" s="155" t="s">
        <v>35</v>
      </c>
      <c r="B1" s="174" t="s">
        <v>555</v>
      </c>
      <c r="C1" s="128" t="s">
        <v>555</v>
      </c>
      <c r="D1" s="128" t="s">
        <v>556</v>
      </c>
      <c r="E1" s="128" t="s">
        <v>557</v>
      </c>
      <c r="F1" s="128" t="s">
        <v>558</v>
      </c>
      <c r="G1" s="129" t="s">
        <v>336</v>
      </c>
    </row>
    <row r="2" spans="1:7">
      <c r="A2" s="181">
        <v>1</v>
      </c>
      <c r="B2" s="182" t="s">
        <v>559</v>
      </c>
      <c r="C2" s="182" t="s">
        <v>560</v>
      </c>
      <c r="D2" s="183" t="s">
        <v>561</v>
      </c>
      <c r="E2" s="130" t="s">
        <v>562</v>
      </c>
      <c r="F2" s="156" t="s">
        <v>563</v>
      </c>
    </row>
    <row r="3" spans="1:7">
      <c r="A3" s="181"/>
      <c r="B3" s="182"/>
      <c r="C3" s="182"/>
      <c r="D3" s="182"/>
      <c r="E3" s="156" t="s">
        <v>337</v>
      </c>
      <c r="F3" s="156"/>
    </row>
    <row r="4" spans="1:7">
      <c r="A4" s="181">
        <v>2</v>
      </c>
      <c r="B4" s="182" t="s">
        <v>564</v>
      </c>
      <c r="C4" s="182" t="s">
        <v>338</v>
      </c>
      <c r="D4" s="183" t="s">
        <v>698</v>
      </c>
      <c r="E4" s="130" t="s">
        <v>562</v>
      </c>
      <c r="F4" s="156" t="s">
        <v>565</v>
      </c>
    </row>
    <row r="5" spans="1:7">
      <c r="A5" s="181"/>
      <c r="B5" s="182"/>
      <c r="C5" s="182"/>
      <c r="D5" s="182"/>
      <c r="E5" s="156" t="s">
        <v>337</v>
      </c>
      <c r="F5" s="156"/>
    </row>
    <row r="6" spans="1:7">
      <c r="A6" s="181">
        <v>3</v>
      </c>
      <c r="B6" s="204" t="s">
        <v>858</v>
      </c>
      <c r="C6" s="186" t="s">
        <v>339</v>
      </c>
      <c r="D6" s="195" t="s">
        <v>566</v>
      </c>
      <c r="E6" s="130" t="s">
        <v>562</v>
      </c>
      <c r="F6" s="156" t="s">
        <v>567</v>
      </c>
    </row>
    <row r="7" spans="1:7">
      <c r="A7" s="181"/>
      <c r="B7" s="204"/>
      <c r="C7" s="186"/>
      <c r="D7" s="193"/>
      <c r="E7" s="156" t="s">
        <v>337</v>
      </c>
      <c r="F7" s="156"/>
    </row>
    <row r="8" spans="1:7">
      <c r="A8" s="181">
        <v>4</v>
      </c>
      <c r="B8" s="182" t="s">
        <v>568</v>
      </c>
      <c r="C8" s="182" t="s">
        <v>340</v>
      </c>
      <c r="D8" s="182" t="s">
        <v>699</v>
      </c>
      <c r="E8" s="130" t="s">
        <v>562</v>
      </c>
      <c r="F8" s="157" t="s">
        <v>569</v>
      </c>
    </row>
    <row r="9" spans="1:7">
      <c r="A9" s="181"/>
      <c r="B9" s="182"/>
      <c r="C9" s="182"/>
      <c r="D9" s="182"/>
      <c r="E9" s="156" t="s">
        <v>337</v>
      </c>
      <c r="F9" s="156"/>
    </row>
    <row r="10" spans="1:7">
      <c r="A10" s="181">
        <v>5</v>
      </c>
      <c r="B10" s="200" t="s">
        <v>482</v>
      </c>
      <c r="C10" s="201" t="s">
        <v>341</v>
      </c>
      <c r="D10" s="203" t="s">
        <v>700</v>
      </c>
      <c r="E10" s="130" t="s">
        <v>562</v>
      </c>
      <c r="F10" s="156" t="s">
        <v>342</v>
      </c>
    </row>
    <row r="11" spans="1:7">
      <c r="A11" s="181"/>
      <c r="B11" s="193"/>
      <c r="C11" s="202"/>
      <c r="D11" s="202"/>
      <c r="E11" s="156" t="s">
        <v>337</v>
      </c>
      <c r="F11" s="156"/>
    </row>
    <row r="12" spans="1:7">
      <c r="A12" s="181">
        <v>6</v>
      </c>
      <c r="B12" s="182" t="s">
        <v>570</v>
      </c>
      <c r="C12" s="186" t="s">
        <v>343</v>
      </c>
      <c r="D12" s="183" t="s">
        <v>701</v>
      </c>
      <c r="E12" s="130" t="s">
        <v>562</v>
      </c>
      <c r="F12" s="156" t="s">
        <v>344</v>
      </c>
    </row>
    <row r="13" spans="1:7">
      <c r="A13" s="181"/>
      <c r="B13" s="182"/>
      <c r="C13" s="186"/>
      <c r="D13" s="182"/>
      <c r="E13" s="156" t="s">
        <v>337</v>
      </c>
      <c r="F13" s="156"/>
    </row>
    <row r="14" spans="1:7">
      <c r="A14" s="181">
        <v>7</v>
      </c>
      <c r="B14" s="182" t="s">
        <v>571</v>
      </c>
      <c r="C14" s="182" t="s">
        <v>345</v>
      </c>
      <c r="D14" s="183" t="s">
        <v>572</v>
      </c>
      <c r="E14" s="130" t="s">
        <v>562</v>
      </c>
      <c r="F14" s="156" t="s">
        <v>687</v>
      </c>
    </row>
    <row r="15" spans="1:7">
      <c r="A15" s="181"/>
      <c r="B15" s="182"/>
      <c r="C15" s="182"/>
      <c r="D15" s="182"/>
      <c r="E15" s="156" t="s">
        <v>337</v>
      </c>
      <c r="F15" s="156"/>
    </row>
    <row r="16" spans="1:7">
      <c r="A16" s="181">
        <v>8</v>
      </c>
      <c r="B16" s="182" t="s">
        <v>574</v>
      </c>
      <c r="C16" s="182" t="s">
        <v>575</v>
      </c>
      <c r="D16" s="183" t="s">
        <v>883</v>
      </c>
      <c r="E16" s="130" t="s">
        <v>562</v>
      </c>
      <c r="F16" s="156" t="s">
        <v>346</v>
      </c>
    </row>
    <row r="17" spans="1:6">
      <c r="A17" s="181"/>
      <c r="B17" s="182"/>
      <c r="C17" s="182"/>
      <c r="D17" s="182"/>
      <c r="E17" s="156" t="s">
        <v>337</v>
      </c>
      <c r="F17" s="156"/>
    </row>
    <row r="18" spans="1:6">
      <c r="A18" s="181">
        <v>9</v>
      </c>
      <c r="B18" s="182" t="s">
        <v>576</v>
      </c>
      <c r="C18" s="182" t="s">
        <v>347</v>
      </c>
      <c r="D18" s="183" t="s">
        <v>884</v>
      </c>
      <c r="E18" s="130" t="s">
        <v>562</v>
      </c>
      <c r="F18" s="156" t="s">
        <v>348</v>
      </c>
    </row>
    <row r="19" spans="1:6">
      <c r="A19" s="181"/>
      <c r="B19" s="182"/>
      <c r="C19" s="182"/>
      <c r="D19" s="182"/>
      <c r="E19" s="156" t="s">
        <v>337</v>
      </c>
      <c r="F19" s="156"/>
    </row>
    <row r="20" spans="1:6">
      <c r="A20" s="181">
        <v>10</v>
      </c>
      <c r="B20" s="182" t="s">
        <v>577</v>
      </c>
      <c r="C20" s="182" t="s">
        <v>349</v>
      </c>
      <c r="D20" s="183" t="s">
        <v>702</v>
      </c>
      <c r="E20" s="130" t="s">
        <v>562</v>
      </c>
      <c r="F20" s="157" t="s">
        <v>578</v>
      </c>
    </row>
    <row r="21" spans="1:6">
      <c r="A21" s="181"/>
      <c r="B21" s="182"/>
      <c r="C21" s="182"/>
      <c r="D21" s="182"/>
      <c r="E21" s="156" t="s">
        <v>337</v>
      </c>
      <c r="F21" s="156"/>
    </row>
    <row r="22" spans="1:6">
      <c r="A22" s="181">
        <v>11</v>
      </c>
      <c r="B22" s="182" t="s">
        <v>579</v>
      </c>
      <c r="C22" s="182" t="s">
        <v>350</v>
      </c>
      <c r="D22" s="183" t="s">
        <v>703</v>
      </c>
      <c r="E22" s="130" t="s">
        <v>562</v>
      </c>
      <c r="F22" s="156" t="s">
        <v>580</v>
      </c>
    </row>
    <row r="23" spans="1:6">
      <c r="A23" s="181"/>
      <c r="B23" s="182"/>
      <c r="C23" s="182"/>
      <c r="D23" s="182"/>
      <c r="E23" s="156" t="s">
        <v>337</v>
      </c>
      <c r="F23" s="156"/>
    </row>
    <row r="24" spans="1:6">
      <c r="A24" s="181">
        <v>12</v>
      </c>
      <c r="B24" s="200" t="s">
        <v>581</v>
      </c>
      <c r="C24" s="201" t="s">
        <v>582</v>
      </c>
      <c r="D24" s="195" t="s">
        <v>583</v>
      </c>
      <c r="E24" s="130" t="s">
        <v>562</v>
      </c>
      <c r="F24" s="156" t="s">
        <v>584</v>
      </c>
    </row>
    <row r="25" spans="1:6">
      <c r="A25" s="181"/>
      <c r="B25" s="193"/>
      <c r="C25" s="202"/>
      <c r="D25" s="202"/>
      <c r="E25" s="156" t="s">
        <v>337</v>
      </c>
      <c r="F25" s="156"/>
    </row>
    <row r="26" spans="1:6">
      <c r="A26" s="181">
        <v>13</v>
      </c>
      <c r="B26" s="182" t="s">
        <v>585</v>
      </c>
      <c r="C26" s="182" t="s">
        <v>351</v>
      </c>
      <c r="D26" s="183" t="s">
        <v>704</v>
      </c>
      <c r="E26" s="130" t="s">
        <v>562</v>
      </c>
      <c r="F26" s="157" t="s">
        <v>352</v>
      </c>
    </row>
    <row r="27" spans="1:6">
      <c r="A27" s="181"/>
      <c r="B27" s="182"/>
      <c r="C27" s="182"/>
      <c r="D27" s="182"/>
      <c r="E27" s="156" t="s">
        <v>337</v>
      </c>
      <c r="F27" s="156"/>
    </row>
    <row r="28" spans="1:6">
      <c r="A28" s="181">
        <v>14</v>
      </c>
      <c r="B28" s="182" t="s">
        <v>586</v>
      </c>
      <c r="C28" s="186" t="s">
        <v>353</v>
      </c>
      <c r="D28" s="183" t="s">
        <v>885</v>
      </c>
      <c r="E28" s="156" t="s">
        <v>354</v>
      </c>
      <c r="F28" s="156" t="s">
        <v>355</v>
      </c>
    </row>
    <row r="29" spans="1:6">
      <c r="A29" s="181"/>
      <c r="B29" s="182"/>
      <c r="C29" s="186"/>
      <c r="D29" s="182"/>
      <c r="E29" s="156" t="s">
        <v>337</v>
      </c>
      <c r="F29" s="156"/>
    </row>
    <row r="30" spans="1:6">
      <c r="A30" s="188">
        <v>15</v>
      </c>
      <c r="B30" s="191" t="s">
        <v>733</v>
      </c>
      <c r="C30" s="194" t="s">
        <v>688</v>
      </c>
      <c r="D30" s="195" t="s">
        <v>587</v>
      </c>
      <c r="E30" s="130" t="s">
        <v>562</v>
      </c>
      <c r="F30" s="157" t="s">
        <v>588</v>
      </c>
    </row>
    <row r="31" spans="1:6">
      <c r="A31" s="189"/>
      <c r="B31" s="192"/>
      <c r="C31" s="192"/>
      <c r="D31" s="196"/>
      <c r="E31" s="132" t="s">
        <v>337</v>
      </c>
      <c r="F31" s="132" t="s">
        <v>686</v>
      </c>
    </row>
    <row r="32" spans="1:6" ht="93.75">
      <c r="A32" s="190"/>
      <c r="B32" s="193"/>
      <c r="C32" s="193"/>
      <c r="D32" s="197"/>
      <c r="E32" s="161" t="s">
        <v>734</v>
      </c>
      <c r="F32" s="161" t="s">
        <v>735</v>
      </c>
    </row>
    <row r="33" spans="1:6">
      <c r="A33" s="181">
        <v>16</v>
      </c>
      <c r="B33" s="182" t="s">
        <v>589</v>
      </c>
      <c r="C33" s="182" t="s">
        <v>381</v>
      </c>
      <c r="D33" s="183" t="s">
        <v>705</v>
      </c>
      <c r="E33" s="130" t="s">
        <v>562</v>
      </c>
      <c r="F33" s="156" t="s">
        <v>590</v>
      </c>
    </row>
    <row r="34" spans="1:6">
      <c r="A34" s="181"/>
      <c r="B34" s="182"/>
      <c r="C34" s="182"/>
      <c r="D34" s="182"/>
      <c r="E34" s="156" t="s">
        <v>337</v>
      </c>
      <c r="F34" s="156"/>
    </row>
    <row r="35" spans="1:6">
      <c r="A35" s="181">
        <v>17</v>
      </c>
      <c r="B35" s="182" t="s">
        <v>591</v>
      </c>
      <c r="C35" s="186" t="s">
        <v>356</v>
      </c>
      <c r="D35" s="183" t="s">
        <v>706</v>
      </c>
      <c r="E35" s="130" t="s">
        <v>562</v>
      </c>
      <c r="F35" s="156" t="s">
        <v>592</v>
      </c>
    </row>
    <row r="36" spans="1:6">
      <c r="A36" s="181"/>
      <c r="B36" s="182"/>
      <c r="C36" s="186"/>
      <c r="D36" s="182"/>
      <c r="E36" s="156" t="s">
        <v>337</v>
      </c>
      <c r="F36" s="156"/>
    </row>
    <row r="37" spans="1:6">
      <c r="A37" s="181">
        <v>18</v>
      </c>
      <c r="B37" s="204" t="s">
        <v>502</v>
      </c>
      <c r="C37" s="182" t="s">
        <v>357</v>
      </c>
      <c r="D37" s="183" t="s">
        <v>707</v>
      </c>
      <c r="E37" s="132" t="s">
        <v>562</v>
      </c>
      <c r="F37" s="132" t="s">
        <v>593</v>
      </c>
    </row>
    <row r="38" spans="1:6">
      <c r="A38" s="181"/>
      <c r="B38" s="182"/>
      <c r="C38" s="182"/>
      <c r="D38" s="182"/>
      <c r="E38" s="156" t="s">
        <v>337</v>
      </c>
      <c r="F38" s="156" t="s">
        <v>745</v>
      </c>
    </row>
    <row r="39" spans="1:6">
      <c r="A39" s="181">
        <v>19</v>
      </c>
      <c r="B39" s="182" t="s">
        <v>595</v>
      </c>
      <c r="C39" s="182" t="s">
        <v>358</v>
      </c>
      <c r="D39" s="183" t="s">
        <v>708</v>
      </c>
      <c r="E39" s="130" t="s">
        <v>562</v>
      </c>
      <c r="F39" s="156" t="s">
        <v>592</v>
      </c>
    </row>
    <row r="40" spans="1:6">
      <c r="A40" s="181"/>
      <c r="B40" s="182"/>
      <c r="C40" s="182"/>
      <c r="D40" s="182"/>
      <c r="E40" s="156" t="s">
        <v>337</v>
      </c>
      <c r="F40" s="156"/>
    </row>
    <row r="41" spans="1:6">
      <c r="A41" s="181">
        <v>20</v>
      </c>
      <c r="B41" s="182" t="s">
        <v>596</v>
      </c>
      <c r="C41" s="182" t="s">
        <v>359</v>
      </c>
      <c r="D41" s="183" t="s">
        <v>709</v>
      </c>
      <c r="E41" s="130" t="s">
        <v>354</v>
      </c>
      <c r="F41" s="157" t="s">
        <v>597</v>
      </c>
    </row>
    <row r="42" spans="1:6">
      <c r="A42" s="181"/>
      <c r="B42" s="182"/>
      <c r="C42" s="182"/>
      <c r="D42" s="182"/>
      <c r="E42" s="156" t="s">
        <v>337</v>
      </c>
      <c r="F42" s="156"/>
    </row>
    <row r="43" spans="1:6">
      <c r="A43" s="181">
        <v>21</v>
      </c>
      <c r="B43" s="182" t="s">
        <v>598</v>
      </c>
      <c r="C43" s="182" t="s">
        <v>599</v>
      </c>
      <c r="D43" s="183" t="s">
        <v>600</v>
      </c>
      <c r="E43" s="130" t="s">
        <v>562</v>
      </c>
      <c r="F43" s="156" t="s">
        <v>601</v>
      </c>
    </row>
    <row r="44" spans="1:6">
      <c r="A44" s="181"/>
      <c r="B44" s="182"/>
      <c r="C44" s="182"/>
      <c r="D44" s="182"/>
      <c r="E44" s="156" t="s">
        <v>337</v>
      </c>
      <c r="F44" s="156"/>
    </row>
    <row r="45" spans="1:6">
      <c r="A45" s="181">
        <v>22</v>
      </c>
      <c r="B45" s="182" t="s">
        <v>602</v>
      </c>
      <c r="C45" s="182" t="s">
        <v>360</v>
      </c>
      <c r="D45" s="183" t="s">
        <v>710</v>
      </c>
      <c r="E45" s="130" t="s">
        <v>562</v>
      </c>
      <c r="F45" s="156" t="s">
        <v>603</v>
      </c>
    </row>
    <row r="46" spans="1:6">
      <c r="A46" s="181"/>
      <c r="B46" s="182"/>
      <c r="C46" s="182"/>
      <c r="D46" s="182"/>
      <c r="E46" s="156" t="s">
        <v>337</v>
      </c>
      <c r="F46" s="156"/>
    </row>
    <row r="47" spans="1:6">
      <c r="A47" s="181">
        <v>23</v>
      </c>
      <c r="B47" s="182" t="s">
        <v>604</v>
      </c>
      <c r="C47" s="182" t="s">
        <v>361</v>
      </c>
      <c r="D47" s="183" t="s">
        <v>711</v>
      </c>
      <c r="E47" s="130" t="s">
        <v>562</v>
      </c>
      <c r="F47" s="156" t="s">
        <v>362</v>
      </c>
    </row>
    <row r="48" spans="1:6">
      <c r="A48" s="181"/>
      <c r="B48" s="182"/>
      <c r="C48" s="182"/>
      <c r="D48" s="182"/>
      <c r="E48" s="156" t="s">
        <v>337</v>
      </c>
      <c r="F48" s="156"/>
    </row>
    <row r="49" spans="1:6">
      <c r="A49" s="181">
        <v>24</v>
      </c>
      <c r="B49" s="182" t="s">
        <v>605</v>
      </c>
      <c r="C49" s="182" t="s">
        <v>363</v>
      </c>
      <c r="D49" s="183" t="s">
        <v>712</v>
      </c>
      <c r="E49" s="130" t="s">
        <v>562</v>
      </c>
      <c r="F49" s="156" t="s">
        <v>606</v>
      </c>
    </row>
    <row r="50" spans="1:6">
      <c r="A50" s="181"/>
      <c r="B50" s="182"/>
      <c r="C50" s="182"/>
      <c r="D50" s="182"/>
      <c r="E50" s="156" t="s">
        <v>337</v>
      </c>
      <c r="F50" s="156"/>
    </row>
    <row r="51" spans="1:6">
      <c r="A51" s="181">
        <v>25</v>
      </c>
      <c r="B51" s="182" t="s">
        <v>607</v>
      </c>
      <c r="C51" s="182" t="s">
        <v>364</v>
      </c>
      <c r="D51" s="182" t="s">
        <v>713</v>
      </c>
      <c r="E51" s="130" t="s">
        <v>562</v>
      </c>
      <c r="F51" s="156" t="s">
        <v>608</v>
      </c>
    </row>
    <row r="52" spans="1:6">
      <c r="A52" s="181"/>
      <c r="B52" s="182"/>
      <c r="C52" s="182"/>
      <c r="D52" s="182"/>
      <c r="E52" s="156" t="s">
        <v>337</v>
      </c>
      <c r="F52" s="156"/>
    </row>
    <row r="53" spans="1:6">
      <c r="A53" s="181">
        <v>26</v>
      </c>
      <c r="B53" s="204" t="s">
        <v>609</v>
      </c>
      <c r="C53" s="182" t="s">
        <v>368</v>
      </c>
      <c r="D53" s="183" t="s">
        <v>714</v>
      </c>
      <c r="E53" s="130" t="s">
        <v>562</v>
      </c>
      <c r="F53" s="156" t="s">
        <v>573</v>
      </c>
    </row>
    <row r="54" spans="1:6">
      <c r="A54" s="181"/>
      <c r="B54" s="182"/>
      <c r="C54" s="182"/>
      <c r="D54" s="182"/>
      <c r="E54" s="156" t="s">
        <v>337</v>
      </c>
      <c r="F54" s="156"/>
    </row>
    <row r="55" spans="1:6">
      <c r="A55" s="181">
        <v>27</v>
      </c>
      <c r="B55" s="183" t="s">
        <v>610</v>
      </c>
      <c r="C55" s="187" t="s">
        <v>611</v>
      </c>
      <c r="D55" s="187" t="s">
        <v>612</v>
      </c>
      <c r="E55" s="156" t="s">
        <v>562</v>
      </c>
      <c r="F55" s="156" t="s">
        <v>696</v>
      </c>
    </row>
    <row r="56" spans="1:6">
      <c r="A56" s="181"/>
      <c r="B56" s="183"/>
      <c r="C56" s="187"/>
      <c r="D56" s="186"/>
      <c r="E56" s="132" t="s">
        <v>337</v>
      </c>
      <c r="F56" s="132" t="s">
        <v>697</v>
      </c>
    </row>
    <row r="57" spans="1:6">
      <c r="A57" s="181">
        <v>28</v>
      </c>
      <c r="B57" s="210" t="s">
        <v>613</v>
      </c>
      <c r="C57" s="187" t="s">
        <v>614</v>
      </c>
      <c r="D57" s="187" t="s">
        <v>615</v>
      </c>
      <c r="E57" s="156" t="s">
        <v>562</v>
      </c>
      <c r="F57" s="156"/>
    </row>
    <row r="58" spans="1:6">
      <c r="A58" s="181"/>
      <c r="B58" s="183"/>
      <c r="C58" s="187"/>
      <c r="D58" s="186"/>
      <c r="E58" s="156" t="s">
        <v>337</v>
      </c>
      <c r="F58" s="156" t="s">
        <v>616</v>
      </c>
    </row>
    <row r="59" spans="1:6">
      <c r="A59" s="181">
        <v>29</v>
      </c>
      <c r="B59" s="210" t="s">
        <v>617</v>
      </c>
      <c r="C59" s="187" t="s">
        <v>618</v>
      </c>
      <c r="D59" s="187" t="s">
        <v>619</v>
      </c>
      <c r="E59" s="156" t="s">
        <v>562</v>
      </c>
      <c r="F59" s="156" t="s">
        <v>620</v>
      </c>
    </row>
    <row r="60" spans="1:6">
      <c r="A60" s="181"/>
      <c r="B60" s="183"/>
      <c r="C60" s="187"/>
      <c r="D60" s="186"/>
      <c r="E60" s="156" t="s">
        <v>337</v>
      </c>
      <c r="F60" s="157"/>
    </row>
    <row r="61" spans="1:6">
      <c r="A61" s="181">
        <v>30</v>
      </c>
      <c r="B61" s="210" t="s">
        <v>769</v>
      </c>
      <c r="C61" s="187" t="s">
        <v>765</v>
      </c>
      <c r="D61" s="183" t="s">
        <v>766</v>
      </c>
      <c r="E61" s="156" t="s">
        <v>562</v>
      </c>
      <c r="F61" s="156"/>
    </row>
    <row r="62" spans="1:6">
      <c r="A62" s="181"/>
      <c r="B62" s="183"/>
      <c r="C62" s="187"/>
      <c r="D62" s="186"/>
      <c r="E62" s="156" t="s">
        <v>337</v>
      </c>
      <c r="F62" s="157" t="s">
        <v>621</v>
      </c>
    </row>
    <row r="63" spans="1:6">
      <c r="A63" s="181">
        <v>31</v>
      </c>
      <c r="B63" s="204" t="s">
        <v>382</v>
      </c>
      <c r="C63" s="186" t="s">
        <v>383</v>
      </c>
      <c r="D63" s="187" t="s">
        <v>715</v>
      </c>
      <c r="E63" s="156" t="s">
        <v>354</v>
      </c>
      <c r="F63" s="156" t="s">
        <v>695</v>
      </c>
    </row>
    <row r="64" spans="1:6">
      <c r="A64" s="181"/>
      <c r="B64" s="204"/>
      <c r="C64" s="186"/>
      <c r="D64" s="186"/>
      <c r="E64" s="156" t="s">
        <v>337</v>
      </c>
      <c r="F64" s="156"/>
    </row>
    <row r="65" spans="1:6">
      <c r="A65" s="181">
        <v>32</v>
      </c>
      <c r="B65" s="204" t="s">
        <v>622</v>
      </c>
      <c r="C65" s="186" t="s">
        <v>623</v>
      </c>
      <c r="D65" s="187" t="s">
        <v>624</v>
      </c>
      <c r="E65" s="156" t="s">
        <v>354</v>
      </c>
      <c r="F65" s="156" t="s">
        <v>387</v>
      </c>
    </row>
    <row r="66" spans="1:6">
      <c r="A66" s="181"/>
      <c r="B66" s="204"/>
      <c r="C66" s="186"/>
      <c r="D66" s="186"/>
      <c r="E66" s="156" t="s">
        <v>337</v>
      </c>
      <c r="F66" s="156"/>
    </row>
    <row r="67" spans="1:6">
      <c r="A67" s="181">
        <v>33</v>
      </c>
      <c r="B67" s="204" t="s">
        <v>625</v>
      </c>
      <c r="C67" s="186" t="s">
        <v>626</v>
      </c>
      <c r="D67" s="187" t="s">
        <v>627</v>
      </c>
      <c r="E67" s="156" t="s">
        <v>354</v>
      </c>
      <c r="F67" s="157" t="s">
        <v>628</v>
      </c>
    </row>
    <row r="68" spans="1:6">
      <c r="A68" s="181"/>
      <c r="B68" s="204"/>
      <c r="C68" s="186"/>
      <c r="D68" s="186"/>
      <c r="E68" s="156" t="s">
        <v>337</v>
      </c>
      <c r="F68" s="156"/>
    </row>
    <row r="69" spans="1:6">
      <c r="A69" s="181">
        <v>34</v>
      </c>
      <c r="B69" s="204" t="s">
        <v>629</v>
      </c>
      <c r="C69" s="182" t="s">
        <v>630</v>
      </c>
      <c r="D69" s="187" t="s">
        <v>631</v>
      </c>
      <c r="E69" s="156" t="s">
        <v>354</v>
      </c>
      <c r="F69" s="157" t="s">
        <v>632</v>
      </c>
    </row>
    <row r="70" spans="1:6">
      <c r="A70" s="181"/>
      <c r="B70" s="204"/>
      <c r="C70" s="186"/>
      <c r="D70" s="186"/>
      <c r="E70" s="156" t="s">
        <v>337</v>
      </c>
      <c r="F70" s="156"/>
    </row>
    <row r="71" spans="1:6">
      <c r="A71" s="181">
        <v>35</v>
      </c>
      <c r="B71" s="198" t="s">
        <v>633</v>
      </c>
      <c r="C71" s="186" t="s">
        <v>634</v>
      </c>
      <c r="D71" s="187" t="s">
        <v>635</v>
      </c>
      <c r="E71" s="156" t="s">
        <v>354</v>
      </c>
      <c r="F71" s="157" t="s">
        <v>636</v>
      </c>
    </row>
    <row r="72" spans="1:6">
      <c r="A72" s="181"/>
      <c r="B72" s="182"/>
      <c r="C72" s="186"/>
      <c r="D72" s="186"/>
      <c r="E72" s="156" t="s">
        <v>337</v>
      </c>
      <c r="F72" s="156"/>
    </row>
    <row r="73" spans="1:6">
      <c r="A73" s="181">
        <v>36</v>
      </c>
      <c r="B73" s="198" t="s">
        <v>637</v>
      </c>
      <c r="C73" s="186" t="s">
        <v>638</v>
      </c>
      <c r="D73" s="183" t="s">
        <v>761</v>
      </c>
      <c r="E73" s="156" t="s">
        <v>354</v>
      </c>
      <c r="F73" s="157" t="s">
        <v>683</v>
      </c>
    </row>
    <row r="74" spans="1:6">
      <c r="A74" s="181"/>
      <c r="B74" s="182"/>
      <c r="C74" s="186"/>
      <c r="D74" s="182"/>
      <c r="E74" s="156" t="s">
        <v>337</v>
      </c>
      <c r="F74" s="156"/>
    </row>
    <row r="75" spans="1:6" s="165" customFormat="1">
      <c r="A75" s="205">
        <v>37</v>
      </c>
      <c r="B75" s="206" t="s">
        <v>837</v>
      </c>
      <c r="C75" s="208" t="s">
        <v>639</v>
      </c>
      <c r="D75" s="209" t="s">
        <v>838</v>
      </c>
      <c r="E75" s="164" t="s">
        <v>354</v>
      </c>
      <c r="F75" s="164" t="s">
        <v>640</v>
      </c>
    </row>
    <row r="76" spans="1:6" s="165" customFormat="1">
      <c r="A76" s="205"/>
      <c r="B76" s="207"/>
      <c r="C76" s="208"/>
      <c r="D76" s="208"/>
      <c r="E76" s="164" t="s">
        <v>337</v>
      </c>
      <c r="F76" s="164"/>
    </row>
    <row r="77" spans="1:6">
      <c r="A77" s="181">
        <v>38</v>
      </c>
      <c r="B77" s="204" t="s">
        <v>641</v>
      </c>
      <c r="C77" s="186" t="s">
        <v>642</v>
      </c>
      <c r="D77" s="187" t="s">
        <v>643</v>
      </c>
      <c r="E77" s="156" t="s">
        <v>354</v>
      </c>
      <c r="F77" s="156" t="s">
        <v>644</v>
      </c>
    </row>
    <row r="78" spans="1:6">
      <c r="A78" s="181"/>
      <c r="B78" s="182"/>
      <c r="C78" s="186"/>
      <c r="D78" s="186"/>
      <c r="E78" s="156" t="s">
        <v>337</v>
      </c>
      <c r="F78" s="156"/>
    </row>
    <row r="79" spans="1:6">
      <c r="A79" s="181">
        <v>39</v>
      </c>
      <c r="B79" s="182" t="s">
        <v>645</v>
      </c>
      <c r="C79" s="186" t="s">
        <v>645</v>
      </c>
      <c r="D79" s="183" t="s">
        <v>646</v>
      </c>
      <c r="E79" s="156" t="s">
        <v>354</v>
      </c>
      <c r="F79" s="156" t="s">
        <v>647</v>
      </c>
    </row>
    <row r="80" spans="1:6">
      <c r="A80" s="181"/>
      <c r="B80" s="182"/>
      <c r="C80" s="186"/>
      <c r="D80" s="182"/>
      <c r="E80" s="156" t="s">
        <v>337</v>
      </c>
      <c r="F80" s="156"/>
    </row>
    <row r="81" spans="1:6">
      <c r="A81" s="181">
        <v>40</v>
      </c>
      <c r="B81" s="198" t="s">
        <v>648</v>
      </c>
      <c r="C81" s="186" t="s">
        <v>649</v>
      </c>
      <c r="D81" s="183" t="s">
        <v>650</v>
      </c>
      <c r="E81" s="156" t="s">
        <v>354</v>
      </c>
      <c r="F81" s="156" t="s">
        <v>651</v>
      </c>
    </row>
    <row r="82" spans="1:6">
      <c r="A82" s="181"/>
      <c r="B82" s="182"/>
      <c r="C82" s="186"/>
      <c r="D82" s="182"/>
      <c r="E82" s="156" t="s">
        <v>337</v>
      </c>
      <c r="F82" s="156"/>
    </row>
    <row r="83" spans="1:6">
      <c r="A83" s="181">
        <v>41</v>
      </c>
      <c r="B83" s="204" t="s">
        <v>652</v>
      </c>
      <c r="C83" s="186" t="s">
        <v>653</v>
      </c>
      <c r="D83" s="183" t="s">
        <v>654</v>
      </c>
      <c r="E83" s="156" t="s">
        <v>354</v>
      </c>
      <c r="F83" s="157" t="s">
        <v>632</v>
      </c>
    </row>
    <row r="84" spans="1:6">
      <c r="A84" s="181"/>
      <c r="B84" s="182"/>
      <c r="C84" s="186"/>
      <c r="D84" s="182"/>
      <c r="E84" s="132" t="s">
        <v>337</v>
      </c>
      <c r="F84" s="132" t="s">
        <v>655</v>
      </c>
    </row>
    <row r="85" spans="1:6">
      <c r="A85" s="181">
        <v>42</v>
      </c>
      <c r="B85" s="198" t="s">
        <v>656</v>
      </c>
      <c r="C85" s="186" t="s">
        <v>657</v>
      </c>
      <c r="D85" s="183" t="s">
        <v>658</v>
      </c>
      <c r="E85" s="156" t="s">
        <v>659</v>
      </c>
      <c r="F85" s="156" t="s">
        <v>660</v>
      </c>
    </row>
    <row r="86" spans="1:6">
      <c r="A86" s="181"/>
      <c r="B86" s="182"/>
      <c r="C86" s="186"/>
      <c r="D86" s="182"/>
      <c r="E86" s="156"/>
      <c r="F86" s="156"/>
    </row>
    <row r="87" spans="1:6">
      <c r="A87" s="181">
        <v>43</v>
      </c>
      <c r="B87" s="198" t="s">
        <v>661</v>
      </c>
      <c r="C87" s="186" t="s">
        <v>662</v>
      </c>
      <c r="D87" s="183" t="s">
        <v>663</v>
      </c>
      <c r="E87" s="156" t="s">
        <v>354</v>
      </c>
      <c r="F87" s="157" t="s">
        <v>689</v>
      </c>
    </row>
    <row r="88" spans="1:6">
      <c r="A88" s="181"/>
      <c r="B88" s="182"/>
      <c r="C88" s="186"/>
      <c r="D88" s="182"/>
      <c r="E88" s="156" t="s">
        <v>337</v>
      </c>
      <c r="F88" s="156"/>
    </row>
    <row r="89" spans="1:6">
      <c r="A89" s="181">
        <v>44</v>
      </c>
      <c r="B89" s="198" t="s">
        <v>664</v>
      </c>
      <c r="C89" s="186"/>
      <c r="D89" s="182"/>
      <c r="E89" s="156" t="s">
        <v>354</v>
      </c>
      <c r="F89" s="156" t="s">
        <v>665</v>
      </c>
    </row>
    <row r="90" spans="1:6">
      <c r="A90" s="181"/>
      <c r="B90" s="182"/>
      <c r="C90" s="186"/>
      <c r="D90" s="182"/>
      <c r="E90" s="156" t="s">
        <v>337</v>
      </c>
      <c r="F90" s="156"/>
    </row>
    <row r="91" spans="1:6">
      <c r="A91" s="181">
        <v>45</v>
      </c>
      <c r="B91" s="198" t="s">
        <v>666</v>
      </c>
      <c r="C91" s="186" t="s">
        <v>667</v>
      </c>
      <c r="D91" s="183" t="s">
        <v>668</v>
      </c>
      <c r="E91" s="156" t="s">
        <v>354</v>
      </c>
      <c r="F91" s="156" t="s">
        <v>669</v>
      </c>
    </row>
    <row r="92" spans="1:6">
      <c r="A92" s="181"/>
      <c r="B92" s="182"/>
      <c r="C92" s="186"/>
      <c r="D92" s="182"/>
      <c r="E92" s="156" t="s">
        <v>337</v>
      </c>
      <c r="F92" s="156"/>
    </row>
    <row r="93" spans="1:6">
      <c r="A93" s="181">
        <v>46</v>
      </c>
      <c r="B93" s="198" t="s">
        <v>670</v>
      </c>
      <c r="C93" s="186" t="s">
        <v>671</v>
      </c>
      <c r="D93" s="183" t="s">
        <v>672</v>
      </c>
      <c r="E93" s="156" t="s">
        <v>354</v>
      </c>
      <c r="F93" s="156" t="s">
        <v>636</v>
      </c>
    </row>
    <row r="94" spans="1:6">
      <c r="A94" s="181"/>
      <c r="B94" s="182"/>
      <c r="C94" s="186"/>
      <c r="D94" s="182"/>
      <c r="E94" s="156" t="s">
        <v>337</v>
      </c>
      <c r="F94" s="156"/>
    </row>
    <row r="95" spans="1:6">
      <c r="A95" s="181">
        <v>47</v>
      </c>
      <c r="B95" s="198" t="s">
        <v>673</v>
      </c>
      <c r="C95" s="186" t="s">
        <v>674</v>
      </c>
      <c r="D95" s="183" t="s">
        <v>675</v>
      </c>
      <c r="E95" s="156" t="s">
        <v>354</v>
      </c>
      <c r="F95" s="157" t="s">
        <v>676</v>
      </c>
    </row>
    <row r="96" spans="1:6">
      <c r="A96" s="181"/>
      <c r="B96" s="182"/>
      <c r="C96" s="186"/>
      <c r="D96" s="182"/>
      <c r="E96" s="156" t="s">
        <v>337</v>
      </c>
      <c r="F96" s="156"/>
    </row>
    <row r="97" spans="1:6">
      <c r="A97" s="181">
        <v>48</v>
      </c>
      <c r="B97" s="198" t="s">
        <v>677</v>
      </c>
      <c r="C97" s="186" t="s">
        <v>678</v>
      </c>
      <c r="D97" s="183" t="s">
        <v>679</v>
      </c>
      <c r="E97" s="156" t="s">
        <v>354</v>
      </c>
      <c r="F97" s="157" t="s">
        <v>680</v>
      </c>
    </row>
    <row r="98" spans="1:6">
      <c r="A98" s="181"/>
      <c r="B98" s="182"/>
      <c r="C98" s="186"/>
      <c r="D98" s="182"/>
      <c r="E98" s="156" t="s">
        <v>337</v>
      </c>
      <c r="F98" s="156"/>
    </row>
    <row r="99" spans="1:6">
      <c r="A99" s="181">
        <v>49</v>
      </c>
      <c r="B99" s="198" t="s">
        <v>681</v>
      </c>
      <c r="C99" s="198" t="s">
        <v>681</v>
      </c>
      <c r="D99" s="183" t="s">
        <v>716</v>
      </c>
      <c r="E99" s="156" t="s">
        <v>354</v>
      </c>
      <c r="F99" s="157"/>
    </row>
    <row r="100" spans="1:6">
      <c r="A100" s="181"/>
      <c r="B100" s="182"/>
      <c r="C100" s="186"/>
      <c r="D100" s="182"/>
      <c r="E100" s="156" t="s">
        <v>337</v>
      </c>
      <c r="F100" s="157" t="s">
        <v>682</v>
      </c>
    </row>
    <row r="101" spans="1:6">
      <c r="A101" s="181">
        <v>50</v>
      </c>
      <c r="B101" s="198" t="s">
        <v>843</v>
      </c>
      <c r="C101" s="198" t="s">
        <v>844</v>
      </c>
      <c r="D101" s="183" t="s">
        <v>845</v>
      </c>
      <c r="E101" s="132" t="s">
        <v>337</v>
      </c>
      <c r="F101" s="159" t="s">
        <v>864</v>
      </c>
    </row>
    <row r="102" spans="1:6">
      <c r="A102" s="181"/>
      <c r="B102" s="182"/>
      <c r="C102" s="186"/>
      <c r="D102" s="182"/>
      <c r="E102" s="156" t="s">
        <v>659</v>
      </c>
      <c r="F102" s="157" t="s">
        <v>690</v>
      </c>
    </row>
    <row r="103" spans="1:6">
      <c r="A103" s="181">
        <v>51</v>
      </c>
      <c r="B103" s="198" t="s">
        <v>691</v>
      </c>
      <c r="C103" s="199" t="s">
        <v>692</v>
      </c>
      <c r="D103" s="183" t="s">
        <v>693</v>
      </c>
      <c r="E103" s="156" t="s">
        <v>354</v>
      </c>
      <c r="F103" s="157" t="s">
        <v>694</v>
      </c>
    </row>
    <row r="104" spans="1:6">
      <c r="A104" s="181"/>
      <c r="B104" s="182"/>
      <c r="C104" s="186"/>
      <c r="D104" s="182"/>
      <c r="E104" s="156" t="s">
        <v>337</v>
      </c>
      <c r="F104" s="156"/>
    </row>
    <row r="105" spans="1:6">
      <c r="A105" s="181">
        <v>52</v>
      </c>
      <c r="B105" s="198" t="s">
        <v>770</v>
      </c>
      <c r="C105" s="199" t="s">
        <v>720</v>
      </c>
      <c r="D105" s="183" t="s">
        <v>721</v>
      </c>
      <c r="E105" s="156" t="s">
        <v>354</v>
      </c>
      <c r="F105" s="157" t="s">
        <v>722</v>
      </c>
    </row>
    <row r="106" spans="1:6">
      <c r="A106" s="181"/>
      <c r="B106" s="182"/>
      <c r="C106" s="186"/>
      <c r="D106" s="182"/>
      <c r="E106" s="156" t="s">
        <v>337</v>
      </c>
      <c r="F106" s="156"/>
    </row>
    <row r="107" spans="1:6">
      <c r="A107" s="181">
        <v>53</v>
      </c>
      <c r="B107" s="198" t="s">
        <v>879</v>
      </c>
      <c r="C107" s="199" t="s">
        <v>723</v>
      </c>
      <c r="D107" s="183" t="s">
        <v>724</v>
      </c>
      <c r="E107" s="156" t="s">
        <v>354</v>
      </c>
      <c r="F107" s="156"/>
    </row>
    <row r="108" spans="1:6">
      <c r="A108" s="181"/>
      <c r="B108" s="182"/>
      <c r="C108" s="186"/>
      <c r="D108" s="182"/>
      <c r="E108" s="156" t="s">
        <v>337</v>
      </c>
      <c r="F108" s="156" t="s">
        <v>764</v>
      </c>
    </row>
    <row r="109" spans="1:6">
      <c r="A109" s="181">
        <v>54</v>
      </c>
      <c r="B109" s="198" t="s">
        <v>725</v>
      </c>
      <c r="C109" s="199" t="s">
        <v>726</v>
      </c>
      <c r="D109" s="183"/>
      <c r="E109" s="132" t="s">
        <v>354</v>
      </c>
      <c r="F109" s="132" t="s">
        <v>593</v>
      </c>
    </row>
    <row r="110" spans="1:6">
      <c r="A110" s="181"/>
      <c r="B110" s="182"/>
      <c r="C110" s="186"/>
      <c r="D110" s="182"/>
      <c r="E110" s="156" t="s">
        <v>337</v>
      </c>
      <c r="F110" s="156" t="s">
        <v>594</v>
      </c>
    </row>
    <row r="111" spans="1:6">
      <c r="A111" s="181">
        <v>55</v>
      </c>
      <c r="B111" s="198" t="s">
        <v>729</v>
      </c>
      <c r="C111" s="199" t="s">
        <v>730</v>
      </c>
      <c r="D111" s="183" t="s">
        <v>731</v>
      </c>
      <c r="E111" s="156" t="s">
        <v>354</v>
      </c>
      <c r="F111" s="156" t="s">
        <v>732</v>
      </c>
    </row>
    <row r="112" spans="1:6">
      <c r="A112" s="181"/>
      <c r="B112" s="182"/>
      <c r="C112" s="186"/>
      <c r="D112" s="182"/>
      <c r="E112" s="156" t="s">
        <v>337</v>
      </c>
      <c r="F112" s="156"/>
    </row>
    <row r="113" spans="1:6">
      <c r="A113" s="181">
        <v>56</v>
      </c>
      <c r="B113" s="198" t="s">
        <v>736</v>
      </c>
      <c r="C113" s="199" t="s">
        <v>737</v>
      </c>
      <c r="D113" s="183" t="s">
        <v>738</v>
      </c>
      <c r="E113" s="156" t="s">
        <v>354</v>
      </c>
      <c r="F113" s="156" t="s">
        <v>739</v>
      </c>
    </row>
    <row r="114" spans="1:6">
      <c r="A114" s="181"/>
      <c r="B114" s="182"/>
      <c r="C114" s="186"/>
      <c r="D114" s="182"/>
      <c r="E114" s="156" t="s">
        <v>337</v>
      </c>
      <c r="F114" s="156"/>
    </row>
    <row r="115" spans="1:6" s="163" customFormat="1">
      <c r="A115" s="168">
        <v>57</v>
      </c>
      <c r="B115" s="175" t="s">
        <v>741</v>
      </c>
      <c r="C115" s="169" t="s">
        <v>742</v>
      </c>
      <c r="D115" s="170" t="s">
        <v>743</v>
      </c>
      <c r="E115" s="162" t="s">
        <v>562</v>
      </c>
      <c r="F115" s="162" t="s">
        <v>744</v>
      </c>
    </row>
    <row r="116" spans="1:6">
      <c r="A116" s="181">
        <v>58</v>
      </c>
      <c r="B116" s="198" t="s">
        <v>746</v>
      </c>
      <c r="C116" s="199" t="s">
        <v>747</v>
      </c>
      <c r="D116" s="183" t="s">
        <v>748</v>
      </c>
      <c r="E116" s="156" t="s">
        <v>354</v>
      </c>
      <c r="F116" s="156" t="s">
        <v>732</v>
      </c>
    </row>
    <row r="117" spans="1:6">
      <c r="A117" s="181"/>
      <c r="B117" s="182"/>
      <c r="C117" s="186"/>
      <c r="D117" s="182"/>
      <c r="E117" s="156" t="s">
        <v>337</v>
      </c>
      <c r="F117" s="156"/>
    </row>
    <row r="118" spans="1:6">
      <c r="A118" s="181">
        <v>59</v>
      </c>
      <c r="B118" s="198" t="s">
        <v>870</v>
      </c>
      <c r="C118" s="199" t="s">
        <v>871</v>
      </c>
      <c r="D118" s="183" t="s">
        <v>763</v>
      </c>
      <c r="E118" s="156" t="s">
        <v>354</v>
      </c>
      <c r="F118" s="156"/>
    </row>
    <row r="119" spans="1:6">
      <c r="A119" s="181"/>
      <c r="B119" s="182"/>
      <c r="C119" s="186"/>
      <c r="D119" s="182"/>
      <c r="E119" s="156" t="s">
        <v>337</v>
      </c>
      <c r="F119" s="156" t="s">
        <v>762</v>
      </c>
    </row>
    <row r="120" spans="1:6" s="163" customFormat="1">
      <c r="A120" s="168">
        <v>60</v>
      </c>
      <c r="B120" s="175" t="s">
        <v>771</v>
      </c>
      <c r="C120" s="169" t="s">
        <v>772</v>
      </c>
      <c r="D120" s="170" t="s">
        <v>773</v>
      </c>
      <c r="E120" s="162"/>
      <c r="F120" s="166" t="s">
        <v>774</v>
      </c>
    </row>
    <row r="121" spans="1:6" s="163" customFormat="1">
      <c r="A121" s="168">
        <v>61</v>
      </c>
      <c r="B121" s="175" t="s">
        <v>775</v>
      </c>
      <c r="C121" s="169" t="s">
        <v>776</v>
      </c>
      <c r="D121" s="170" t="s">
        <v>777</v>
      </c>
      <c r="E121" s="162"/>
      <c r="F121" s="167" t="s">
        <v>872</v>
      </c>
    </row>
    <row r="122" spans="1:6" s="163" customFormat="1">
      <c r="A122" s="168">
        <v>62</v>
      </c>
      <c r="B122" s="175" t="s">
        <v>778</v>
      </c>
      <c r="C122" s="169" t="s">
        <v>779</v>
      </c>
      <c r="D122" s="170" t="s">
        <v>780</v>
      </c>
      <c r="E122" s="162"/>
      <c r="F122" s="167" t="s">
        <v>781</v>
      </c>
    </row>
    <row r="123" spans="1:6" s="163" customFormat="1">
      <c r="A123" s="168">
        <v>63</v>
      </c>
      <c r="B123" s="175" t="s">
        <v>873</v>
      </c>
      <c r="C123" s="169" t="s">
        <v>782</v>
      </c>
      <c r="D123" s="170" t="s">
        <v>783</v>
      </c>
      <c r="E123" s="162"/>
      <c r="F123" s="166" t="s">
        <v>784</v>
      </c>
    </row>
    <row r="124" spans="1:6" s="163" customFormat="1">
      <c r="A124" s="168">
        <v>64</v>
      </c>
      <c r="B124" s="175" t="s">
        <v>874</v>
      </c>
      <c r="C124" s="169" t="s">
        <v>785</v>
      </c>
      <c r="D124" s="170" t="s">
        <v>786</v>
      </c>
      <c r="E124" s="162"/>
      <c r="F124" s="166" t="s">
        <v>787</v>
      </c>
    </row>
    <row r="125" spans="1:6">
      <c r="A125" s="181">
        <v>65</v>
      </c>
      <c r="B125" s="198" t="s">
        <v>816</v>
      </c>
      <c r="C125" s="199" t="s">
        <v>788</v>
      </c>
      <c r="D125" s="183" t="s">
        <v>789</v>
      </c>
      <c r="E125" s="156" t="s">
        <v>354</v>
      </c>
      <c r="F125" s="156"/>
    </row>
    <row r="126" spans="1:6">
      <c r="A126" s="181"/>
      <c r="B126" s="182"/>
      <c r="C126" s="186"/>
      <c r="D126" s="182"/>
      <c r="E126" s="156" t="s">
        <v>337</v>
      </c>
      <c r="F126" s="156" t="s">
        <v>790</v>
      </c>
    </row>
    <row r="127" spans="1:6">
      <c r="A127" s="181">
        <v>66</v>
      </c>
      <c r="B127" s="198" t="s">
        <v>796</v>
      </c>
      <c r="C127" s="199" t="s">
        <v>791</v>
      </c>
      <c r="D127" s="183" t="s">
        <v>792</v>
      </c>
      <c r="E127" s="156" t="s">
        <v>354</v>
      </c>
      <c r="F127" s="156"/>
    </row>
    <row r="128" spans="1:6">
      <c r="A128" s="181"/>
      <c r="B128" s="182"/>
      <c r="C128" s="186"/>
      <c r="D128" s="182"/>
      <c r="E128" s="156" t="s">
        <v>337</v>
      </c>
      <c r="F128" s="156" t="s">
        <v>900</v>
      </c>
    </row>
    <row r="129" spans="1:6">
      <c r="A129" s="181">
        <v>67</v>
      </c>
      <c r="B129" s="198" t="s">
        <v>793</v>
      </c>
      <c r="C129" s="199" t="s">
        <v>794</v>
      </c>
      <c r="D129" s="183" t="s">
        <v>795</v>
      </c>
      <c r="E129" s="156" t="s">
        <v>354</v>
      </c>
      <c r="F129" s="157" t="s">
        <v>680</v>
      </c>
    </row>
    <row r="130" spans="1:6">
      <c r="A130" s="181"/>
      <c r="B130" s="182"/>
      <c r="C130" s="186"/>
      <c r="D130" s="182"/>
      <c r="E130" s="156" t="s">
        <v>337</v>
      </c>
      <c r="F130" s="156"/>
    </row>
    <row r="131" spans="1:6" s="163" customFormat="1">
      <c r="A131" s="168">
        <v>68</v>
      </c>
      <c r="B131" s="175" t="s">
        <v>797</v>
      </c>
      <c r="C131" s="169"/>
      <c r="D131" s="170" t="s">
        <v>798</v>
      </c>
      <c r="E131" s="162"/>
      <c r="F131" s="169" t="s">
        <v>799</v>
      </c>
    </row>
    <row r="132" spans="1:6" s="163" customFormat="1">
      <c r="A132" s="168">
        <v>69</v>
      </c>
      <c r="B132" s="175" t="s">
        <v>800</v>
      </c>
      <c r="C132" s="169"/>
      <c r="D132" s="170" t="s">
        <v>801</v>
      </c>
      <c r="E132" s="162"/>
      <c r="F132" s="169"/>
    </row>
    <row r="133" spans="1:6" s="163" customFormat="1">
      <c r="A133" s="168">
        <v>70</v>
      </c>
      <c r="B133" s="175" t="s">
        <v>802</v>
      </c>
      <c r="C133" s="169"/>
      <c r="D133" s="170" t="s">
        <v>803</v>
      </c>
      <c r="E133" s="162"/>
      <c r="F133" s="171" t="s">
        <v>804</v>
      </c>
    </row>
    <row r="134" spans="1:6" s="163" customFormat="1">
      <c r="A134" s="168">
        <v>71</v>
      </c>
      <c r="B134" s="175" t="s">
        <v>805</v>
      </c>
      <c r="C134" s="169"/>
      <c r="D134" s="170" t="s">
        <v>806</v>
      </c>
      <c r="E134" s="162"/>
      <c r="F134" s="169" t="s">
        <v>807</v>
      </c>
    </row>
    <row r="135" spans="1:6" s="163" customFormat="1">
      <c r="A135" s="168">
        <v>72</v>
      </c>
      <c r="B135" s="175" t="s">
        <v>808</v>
      </c>
      <c r="C135" s="169"/>
      <c r="D135" s="170" t="s">
        <v>809</v>
      </c>
      <c r="E135" s="162"/>
      <c r="F135" s="169" t="s">
        <v>810</v>
      </c>
    </row>
    <row r="136" spans="1:6" s="163" customFormat="1">
      <c r="A136" s="168">
        <v>73</v>
      </c>
      <c r="B136" s="175" t="s">
        <v>811</v>
      </c>
      <c r="C136" s="169"/>
      <c r="D136" s="170" t="s">
        <v>812</v>
      </c>
      <c r="E136" s="162"/>
      <c r="F136" s="172" t="s">
        <v>813</v>
      </c>
    </row>
    <row r="137" spans="1:6">
      <c r="A137" s="188">
        <v>74</v>
      </c>
      <c r="B137" s="191" t="s">
        <v>817</v>
      </c>
      <c r="C137" s="212" t="s">
        <v>818</v>
      </c>
      <c r="D137" s="195" t="s">
        <v>819</v>
      </c>
      <c r="E137" s="156" t="s">
        <v>354</v>
      </c>
      <c r="F137" s="156" t="s">
        <v>820</v>
      </c>
    </row>
    <row r="138" spans="1:6">
      <c r="A138" s="190"/>
      <c r="B138" s="211"/>
      <c r="C138" s="213"/>
      <c r="D138" s="197"/>
      <c r="E138" s="156" t="s">
        <v>337</v>
      </c>
      <c r="F138" s="156"/>
    </row>
    <row r="139" spans="1:6" s="163" customFormat="1">
      <c r="A139" s="168">
        <v>75</v>
      </c>
      <c r="B139" s="175" t="s">
        <v>821</v>
      </c>
      <c r="C139" s="169" t="s">
        <v>822</v>
      </c>
      <c r="D139" s="170" t="s">
        <v>823</v>
      </c>
      <c r="E139" s="162"/>
      <c r="F139" s="171" t="s">
        <v>824</v>
      </c>
    </row>
    <row r="140" spans="1:6">
      <c r="A140" s="188">
        <v>76</v>
      </c>
      <c r="B140" s="191" t="s">
        <v>825</v>
      </c>
      <c r="C140" s="212" t="s">
        <v>826</v>
      </c>
      <c r="D140" s="195" t="s">
        <v>827</v>
      </c>
      <c r="E140" s="156" t="s">
        <v>354</v>
      </c>
      <c r="F140" s="156" t="s">
        <v>828</v>
      </c>
    </row>
    <row r="141" spans="1:6">
      <c r="A141" s="190"/>
      <c r="B141" s="211"/>
      <c r="C141" s="213"/>
      <c r="D141" s="197"/>
      <c r="E141" s="156" t="s">
        <v>337</v>
      </c>
      <c r="F141" s="156"/>
    </row>
    <row r="142" spans="1:6" s="163" customFormat="1">
      <c r="A142" s="168">
        <v>77</v>
      </c>
      <c r="B142" s="175" t="s">
        <v>829</v>
      </c>
      <c r="C142" s="169" t="s">
        <v>830</v>
      </c>
      <c r="D142" s="170" t="s">
        <v>831</v>
      </c>
      <c r="E142" s="162"/>
      <c r="F142" s="171" t="s">
        <v>832</v>
      </c>
    </row>
    <row r="143" spans="1:6" s="163" customFormat="1">
      <c r="A143" s="168">
        <v>78</v>
      </c>
      <c r="B143" s="175" t="s">
        <v>833</v>
      </c>
      <c r="C143" s="169" t="s">
        <v>834</v>
      </c>
      <c r="D143" s="170" t="s">
        <v>835</v>
      </c>
      <c r="E143" s="162" t="s">
        <v>354</v>
      </c>
      <c r="F143" s="173" t="s">
        <v>836</v>
      </c>
    </row>
    <row r="144" spans="1:6">
      <c r="A144" s="181">
        <v>79</v>
      </c>
      <c r="B144" s="198" t="s">
        <v>839</v>
      </c>
      <c r="C144" s="186" t="s">
        <v>840</v>
      </c>
      <c r="D144" s="183" t="s">
        <v>841</v>
      </c>
      <c r="E144" s="156" t="s">
        <v>354</v>
      </c>
      <c r="F144" s="156" t="s">
        <v>636</v>
      </c>
    </row>
    <row r="145" spans="1:6">
      <c r="A145" s="181"/>
      <c r="B145" s="182"/>
      <c r="C145" s="186"/>
      <c r="D145" s="182"/>
      <c r="E145" s="156" t="s">
        <v>337</v>
      </c>
      <c r="F145" s="156"/>
    </row>
    <row r="146" spans="1:6">
      <c r="A146" s="181">
        <v>80</v>
      </c>
      <c r="B146" s="198" t="s">
        <v>846</v>
      </c>
      <c r="C146" s="198" t="s">
        <v>847</v>
      </c>
      <c r="D146" s="183" t="s">
        <v>848</v>
      </c>
      <c r="E146" s="156" t="s">
        <v>337</v>
      </c>
      <c r="F146" s="157" t="s">
        <v>864</v>
      </c>
    </row>
    <row r="147" spans="1:6">
      <c r="A147" s="181"/>
      <c r="B147" s="182"/>
      <c r="C147" s="186"/>
      <c r="D147" s="182"/>
      <c r="E147" s="132" t="s">
        <v>659</v>
      </c>
      <c r="F147" s="159" t="s">
        <v>690</v>
      </c>
    </row>
    <row r="148" spans="1:6">
      <c r="A148" s="181">
        <v>81</v>
      </c>
      <c r="B148" s="198" t="s">
        <v>850</v>
      </c>
      <c r="C148" s="199" t="s">
        <v>851</v>
      </c>
      <c r="D148" s="183" t="s">
        <v>852</v>
      </c>
      <c r="E148" s="156" t="s">
        <v>354</v>
      </c>
      <c r="F148" s="157" t="s">
        <v>680</v>
      </c>
    </row>
    <row r="149" spans="1:6">
      <c r="A149" s="181"/>
      <c r="B149" s="182"/>
      <c r="C149" s="186"/>
      <c r="D149" s="182"/>
      <c r="E149" s="156" t="s">
        <v>337</v>
      </c>
      <c r="F149" s="156"/>
    </row>
    <row r="150" spans="1:6">
      <c r="A150" s="181">
        <v>82</v>
      </c>
      <c r="B150" s="198" t="s">
        <v>856</v>
      </c>
      <c r="C150" s="198" t="s">
        <v>856</v>
      </c>
      <c r="D150" s="183" t="s">
        <v>859</v>
      </c>
      <c r="E150" s="156" t="s">
        <v>354</v>
      </c>
      <c r="F150" s="157"/>
    </row>
    <row r="151" spans="1:6">
      <c r="A151" s="181"/>
      <c r="B151" s="182"/>
      <c r="C151" s="182"/>
      <c r="D151" s="182"/>
      <c r="E151" s="156" t="s">
        <v>337</v>
      </c>
      <c r="F151" s="156" t="s">
        <v>857</v>
      </c>
    </row>
    <row r="152" spans="1:6">
      <c r="A152" s="181">
        <v>83</v>
      </c>
      <c r="B152" s="198" t="s">
        <v>860</v>
      </c>
      <c r="C152" s="186" t="s">
        <v>861</v>
      </c>
      <c r="D152" s="183" t="s">
        <v>862</v>
      </c>
      <c r="E152" s="156" t="s">
        <v>659</v>
      </c>
      <c r="F152" s="156" t="s">
        <v>863</v>
      </c>
    </row>
    <row r="153" spans="1:6">
      <c r="A153" s="181"/>
      <c r="B153" s="182"/>
      <c r="C153" s="186"/>
      <c r="D153" s="182"/>
      <c r="E153" s="156"/>
      <c r="F153" s="156"/>
    </row>
    <row r="154" spans="1:6">
      <c r="A154" s="181">
        <v>84</v>
      </c>
      <c r="B154" s="198" t="s">
        <v>865</v>
      </c>
      <c r="C154" s="186" t="s">
        <v>866</v>
      </c>
      <c r="D154" s="183" t="s">
        <v>867</v>
      </c>
      <c r="E154" s="156" t="s">
        <v>659</v>
      </c>
      <c r="F154" s="156" t="s">
        <v>868</v>
      </c>
    </row>
    <row r="155" spans="1:6">
      <c r="A155" s="181"/>
      <c r="B155" s="182"/>
      <c r="C155" s="186"/>
      <c r="D155" s="182"/>
      <c r="E155" s="156"/>
      <c r="F155" s="156"/>
    </row>
    <row r="156" spans="1:6">
      <c r="A156" s="181">
        <v>85</v>
      </c>
      <c r="B156" s="198" t="s">
        <v>875</v>
      </c>
      <c r="C156" s="186" t="s">
        <v>876</v>
      </c>
      <c r="D156" s="183" t="s">
        <v>877</v>
      </c>
      <c r="E156" s="156" t="s">
        <v>354</v>
      </c>
      <c r="F156" s="156"/>
    </row>
    <row r="157" spans="1:6">
      <c r="A157" s="181"/>
      <c r="B157" s="182"/>
      <c r="C157" s="186"/>
      <c r="D157" s="182"/>
      <c r="E157" s="156" t="s">
        <v>337</v>
      </c>
      <c r="F157" s="156" t="s">
        <v>878</v>
      </c>
    </row>
    <row r="158" spans="1:6" ht="18" customHeight="1">
      <c r="A158" s="181">
        <v>86</v>
      </c>
      <c r="B158" s="182" t="s">
        <v>891</v>
      </c>
      <c r="C158" s="186" t="s">
        <v>880</v>
      </c>
      <c r="D158" s="186" t="s">
        <v>881</v>
      </c>
      <c r="E158" s="156" t="s">
        <v>354</v>
      </c>
      <c r="F158" s="156"/>
    </row>
    <row r="159" spans="1:6">
      <c r="A159" s="181"/>
      <c r="B159" s="182"/>
      <c r="C159" s="186"/>
      <c r="D159" s="186"/>
      <c r="E159" s="156" t="s">
        <v>337</v>
      </c>
      <c r="F159" s="156" t="s">
        <v>882</v>
      </c>
    </row>
    <row r="160" spans="1:6">
      <c r="A160" s="184">
        <v>87</v>
      </c>
      <c r="B160" s="185" t="s">
        <v>886</v>
      </c>
      <c r="C160" s="186" t="s">
        <v>887</v>
      </c>
      <c r="D160" s="187" t="s">
        <v>888</v>
      </c>
      <c r="E160" s="156" t="s">
        <v>354</v>
      </c>
      <c r="F160" s="156"/>
    </row>
    <row r="161" spans="1:6">
      <c r="A161" s="184"/>
      <c r="B161" s="182"/>
      <c r="C161" s="186"/>
      <c r="D161" s="186"/>
      <c r="E161" s="156" t="s">
        <v>337</v>
      </c>
      <c r="F161" s="156" t="s">
        <v>762</v>
      </c>
    </row>
    <row r="162" spans="1:6" ht="18" customHeight="1">
      <c r="A162" s="184">
        <v>88</v>
      </c>
      <c r="B162" s="185" t="s">
        <v>892</v>
      </c>
      <c r="C162" s="186" t="s">
        <v>893</v>
      </c>
      <c r="D162" s="183" t="s">
        <v>894</v>
      </c>
      <c r="E162" s="156" t="s">
        <v>354</v>
      </c>
      <c r="F162" s="156"/>
    </row>
    <row r="163" spans="1:6">
      <c r="A163" s="184"/>
      <c r="B163" s="182"/>
      <c r="C163" s="186"/>
      <c r="D163" s="186"/>
      <c r="E163" s="156" t="s">
        <v>895</v>
      </c>
      <c r="F163" s="156" t="s">
        <v>896</v>
      </c>
    </row>
    <row r="164" spans="1:6">
      <c r="A164" s="184">
        <v>89</v>
      </c>
      <c r="B164" s="185" t="s">
        <v>897</v>
      </c>
      <c r="C164" s="185" t="s">
        <v>897</v>
      </c>
      <c r="D164" s="187" t="s">
        <v>898</v>
      </c>
      <c r="E164" s="156" t="s">
        <v>354</v>
      </c>
      <c r="F164" s="156"/>
    </row>
    <row r="165" spans="1:6">
      <c r="A165" s="184"/>
      <c r="B165" s="182"/>
      <c r="C165" s="182"/>
      <c r="D165" s="186"/>
      <c r="E165" s="156" t="s">
        <v>337</v>
      </c>
      <c r="F165" s="156" t="s">
        <v>899</v>
      </c>
    </row>
  </sheetData>
  <autoFilter ref="A1:F1" xr:uid="{00000000-0009-0000-0000-000001000000}"/>
  <mergeCells count="296">
    <mergeCell ref="A140:A141"/>
    <mergeCell ref="B140:B141"/>
    <mergeCell ref="C140:C141"/>
    <mergeCell ref="D140:D141"/>
    <mergeCell ref="A158:A159"/>
    <mergeCell ref="B158:B159"/>
    <mergeCell ref="C158:C159"/>
    <mergeCell ref="D158:D159"/>
    <mergeCell ref="A144:A145"/>
    <mergeCell ref="B144:B145"/>
    <mergeCell ref="C144:C145"/>
    <mergeCell ref="D144:D145"/>
    <mergeCell ref="A146:A147"/>
    <mergeCell ref="B146:B147"/>
    <mergeCell ref="C146:C147"/>
    <mergeCell ref="D146:D147"/>
    <mergeCell ref="A150:A151"/>
    <mergeCell ref="B150:B151"/>
    <mergeCell ref="C150:C151"/>
    <mergeCell ref="D150:D151"/>
    <mergeCell ref="A164:A165"/>
    <mergeCell ref="B164:B165"/>
    <mergeCell ref="C164:C165"/>
    <mergeCell ref="D164:D165"/>
    <mergeCell ref="A127:A128"/>
    <mergeCell ref="B127:B128"/>
    <mergeCell ref="C127:C128"/>
    <mergeCell ref="D127:D128"/>
    <mergeCell ref="A137:A138"/>
    <mergeCell ref="B137:B138"/>
    <mergeCell ref="C137:C138"/>
    <mergeCell ref="D137:D138"/>
    <mergeCell ref="A156:A157"/>
    <mergeCell ref="B156:B157"/>
    <mergeCell ref="C156:C157"/>
    <mergeCell ref="D156:D157"/>
    <mergeCell ref="A154:A155"/>
    <mergeCell ref="B154:B155"/>
    <mergeCell ref="C154:C155"/>
    <mergeCell ref="D154:D155"/>
    <mergeCell ref="A152:A153"/>
    <mergeCell ref="B152:B153"/>
    <mergeCell ref="C152:C153"/>
    <mergeCell ref="D152:D153"/>
    <mergeCell ref="A148:A149"/>
    <mergeCell ref="B148:B149"/>
    <mergeCell ref="C148:C149"/>
    <mergeCell ref="D148:D149"/>
    <mergeCell ref="A113:A114"/>
    <mergeCell ref="B113:B114"/>
    <mergeCell ref="C113:C114"/>
    <mergeCell ref="D113:D114"/>
    <mergeCell ref="A116:A117"/>
    <mergeCell ref="B116:B117"/>
    <mergeCell ref="C116:C117"/>
    <mergeCell ref="D116:D117"/>
    <mergeCell ref="A118:A119"/>
    <mergeCell ref="B118:B119"/>
    <mergeCell ref="C118:C119"/>
    <mergeCell ref="D118:D119"/>
    <mergeCell ref="A91:A92"/>
    <mergeCell ref="B91:B92"/>
    <mergeCell ref="C91:C92"/>
    <mergeCell ref="D91:D92"/>
    <mergeCell ref="A103:A104"/>
    <mergeCell ref="B103:B104"/>
    <mergeCell ref="C103:C104"/>
    <mergeCell ref="D103:D104"/>
    <mergeCell ref="A129:A130"/>
    <mergeCell ref="B129:B130"/>
    <mergeCell ref="C129:C130"/>
    <mergeCell ref="D129:D130"/>
    <mergeCell ref="A125:A126"/>
    <mergeCell ref="B125:B126"/>
    <mergeCell ref="C125:C126"/>
    <mergeCell ref="D125:D126"/>
    <mergeCell ref="A109:A110"/>
    <mergeCell ref="B109:B110"/>
    <mergeCell ref="C109:C110"/>
    <mergeCell ref="D109:D110"/>
    <mergeCell ref="A111:A112"/>
    <mergeCell ref="B111:B112"/>
    <mergeCell ref="C111:C112"/>
    <mergeCell ref="D111:D112"/>
    <mergeCell ref="A99:A100"/>
    <mergeCell ref="B99:B100"/>
    <mergeCell ref="C99:C100"/>
    <mergeCell ref="D99:D100"/>
    <mergeCell ref="A101:A102"/>
    <mergeCell ref="B101:B102"/>
    <mergeCell ref="C101:C102"/>
    <mergeCell ref="D101:D102"/>
    <mergeCell ref="A93:A94"/>
    <mergeCell ref="B93:B94"/>
    <mergeCell ref="C93:C94"/>
    <mergeCell ref="D93:D94"/>
    <mergeCell ref="A95:A96"/>
    <mergeCell ref="B95:B96"/>
    <mergeCell ref="C95:C96"/>
    <mergeCell ref="D95:D96"/>
    <mergeCell ref="A67:A68"/>
    <mergeCell ref="B67:B68"/>
    <mergeCell ref="C67:C68"/>
    <mergeCell ref="D67:D68"/>
    <mergeCell ref="A105:A106"/>
    <mergeCell ref="B105:B106"/>
    <mergeCell ref="C105:C106"/>
    <mergeCell ref="D105:D106"/>
    <mergeCell ref="A69:A70"/>
    <mergeCell ref="B69:B70"/>
    <mergeCell ref="C69:C70"/>
    <mergeCell ref="D69:D70"/>
    <mergeCell ref="A71:A72"/>
    <mergeCell ref="B71:B72"/>
    <mergeCell ref="C71:C72"/>
    <mergeCell ref="D71:D72"/>
    <mergeCell ref="A73:A74"/>
    <mergeCell ref="B73:B74"/>
    <mergeCell ref="C73:C74"/>
    <mergeCell ref="D73:D74"/>
    <mergeCell ref="A97:A98"/>
    <mergeCell ref="B97:B98"/>
    <mergeCell ref="C97:C98"/>
    <mergeCell ref="D97:D98"/>
    <mergeCell ref="A55:A56"/>
    <mergeCell ref="B55:B56"/>
    <mergeCell ref="C55:C56"/>
    <mergeCell ref="D55:D56"/>
    <mergeCell ref="A63:A64"/>
    <mergeCell ref="B63:B64"/>
    <mergeCell ref="C63:C64"/>
    <mergeCell ref="D63:D64"/>
    <mergeCell ref="A65:A66"/>
    <mergeCell ref="B65:B66"/>
    <mergeCell ref="C65:C66"/>
    <mergeCell ref="D65:D66"/>
    <mergeCell ref="A49:A50"/>
    <mergeCell ref="B49:B50"/>
    <mergeCell ref="C49:C50"/>
    <mergeCell ref="D49:D50"/>
    <mergeCell ref="A51:A52"/>
    <mergeCell ref="B51:B52"/>
    <mergeCell ref="C51:C52"/>
    <mergeCell ref="D51:D52"/>
    <mergeCell ref="A53:A54"/>
    <mergeCell ref="B53:B54"/>
    <mergeCell ref="C53:C54"/>
    <mergeCell ref="D53:D54"/>
    <mergeCell ref="A33:A34"/>
    <mergeCell ref="B33:B34"/>
    <mergeCell ref="C33:C34"/>
    <mergeCell ref="D33:D34"/>
    <mergeCell ref="A35:A36"/>
    <mergeCell ref="B35:B36"/>
    <mergeCell ref="C35:C36"/>
    <mergeCell ref="D35:D36"/>
    <mergeCell ref="A37:A38"/>
    <mergeCell ref="B37:B38"/>
    <mergeCell ref="C37:C38"/>
    <mergeCell ref="D37:D38"/>
    <mergeCell ref="A39:A40"/>
    <mergeCell ref="B39:B40"/>
    <mergeCell ref="C39:C40"/>
    <mergeCell ref="D39:D40"/>
    <mergeCell ref="A41:A42"/>
    <mergeCell ref="B41:B42"/>
    <mergeCell ref="C41:C42"/>
    <mergeCell ref="D41:D42"/>
    <mergeCell ref="A79:A80"/>
    <mergeCell ref="B79:B80"/>
    <mergeCell ref="C79:C80"/>
    <mergeCell ref="D79:D80"/>
    <mergeCell ref="A59:A60"/>
    <mergeCell ref="B59:B60"/>
    <mergeCell ref="C59:C60"/>
    <mergeCell ref="D59:D60"/>
    <mergeCell ref="A61:A62"/>
    <mergeCell ref="B61:B62"/>
    <mergeCell ref="C61:C62"/>
    <mergeCell ref="D61:D62"/>
    <mergeCell ref="A57:A58"/>
    <mergeCell ref="B57:B58"/>
    <mergeCell ref="C57:C58"/>
    <mergeCell ref="D57:D58"/>
    <mergeCell ref="A83:A84"/>
    <mergeCell ref="B83:B84"/>
    <mergeCell ref="C83:C84"/>
    <mergeCell ref="D83:D84"/>
    <mergeCell ref="A85:A86"/>
    <mergeCell ref="B85:B86"/>
    <mergeCell ref="C85:C86"/>
    <mergeCell ref="D85:D86"/>
    <mergeCell ref="A89:A90"/>
    <mergeCell ref="B89:B90"/>
    <mergeCell ref="C89:C90"/>
    <mergeCell ref="D89:D90"/>
    <mergeCell ref="A87:A88"/>
    <mergeCell ref="B87:B88"/>
    <mergeCell ref="C87:C88"/>
    <mergeCell ref="D87:D88"/>
    <mergeCell ref="A8:A9"/>
    <mergeCell ref="B8:B9"/>
    <mergeCell ref="C8:C9"/>
    <mergeCell ref="D8:D9"/>
    <mergeCell ref="A75:A76"/>
    <mergeCell ref="B75:B76"/>
    <mergeCell ref="C75:C76"/>
    <mergeCell ref="D75:D76"/>
    <mergeCell ref="A77:A78"/>
    <mergeCell ref="B77:B78"/>
    <mergeCell ref="C77:C78"/>
    <mergeCell ref="D77:D78"/>
    <mergeCell ref="A43:A44"/>
    <mergeCell ref="B43:B44"/>
    <mergeCell ref="C43:C44"/>
    <mergeCell ref="D43:D44"/>
    <mergeCell ref="A45:A46"/>
    <mergeCell ref="B45:B46"/>
    <mergeCell ref="C45:C46"/>
    <mergeCell ref="D45:D46"/>
    <mergeCell ref="A47:A48"/>
    <mergeCell ref="B47:B48"/>
    <mergeCell ref="C47:C48"/>
    <mergeCell ref="D47:D48"/>
    <mergeCell ref="A26:A27"/>
    <mergeCell ref="B26:B27"/>
    <mergeCell ref="C26:C27"/>
    <mergeCell ref="D26:D27"/>
    <mergeCell ref="A81:A82"/>
    <mergeCell ref="B81:B82"/>
    <mergeCell ref="C81:C82"/>
    <mergeCell ref="D81:D82"/>
    <mergeCell ref="A2:A3"/>
    <mergeCell ref="B2:B3"/>
    <mergeCell ref="C2:C3"/>
    <mergeCell ref="D2:D3"/>
    <mergeCell ref="A4:A5"/>
    <mergeCell ref="B4:B5"/>
    <mergeCell ref="C4:C5"/>
    <mergeCell ref="D4:D5"/>
    <mergeCell ref="A10:A11"/>
    <mergeCell ref="B10:B11"/>
    <mergeCell ref="C10:C11"/>
    <mergeCell ref="D10:D11"/>
    <mergeCell ref="A6:A7"/>
    <mergeCell ref="B6:B7"/>
    <mergeCell ref="C6:C7"/>
    <mergeCell ref="D6:D7"/>
    <mergeCell ref="A22:A23"/>
    <mergeCell ref="B22:B23"/>
    <mergeCell ref="C22:C23"/>
    <mergeCell ref="D22:D23"/>
    <mergeCell ref="A24:A25"/>
    <mergeCell ref="B24:B25"/>
    <mergeCell ref="C24:C25"/>
    <mergeCell ref="D24:D25"/>
    <mergeCell ref="A20:A21"/>
    <mergeCell ref="B20:B21"/>
    <mergeCell ref="C20:C21"/>
    <mergeCell ref="D20:D21"/>
    <mergeCell ref="A12:A13"/>
    <mergeCell ref="B12:B13"/>
    <mergeCell ref="C12:C13"/>
    <mergeCell ref="D12:D13"/>
    <mergeCell ref="A16:A17"/>
    <mergeCell ref="B16:B17"/>
    <mergeCell ref="C16:C17"/>
    <mergeCell ref="D16:D17"/>
    <mergeCell ref="A14:A15"/>
    <mergeCell ref="B14:B15"/>
    <mergeCell ref="C14:C15"/>
    <mergeCell ref="D14:D15"/>
    <mergeCell ref="A18:A19"/>
    <mergeCell ref="B18:B19"/>
    <mergeCell ref="C18:C19"/>
    <mergeCell ref="D18:D19"/>
    <mergeCell ref="A162:A163"/>
    <mergeCell ref="B162:B163"/>
    <mergeCell ref="C162:C163"/>
    <mergeCell ref="D162:D163"/>
    <mergeCell ref="A160:A161"/>
    <mergeCell ref="B160:B161"/>
    <mergeCell ref="C160:C161"/>
    <mergeCell ref="D160:D161"/>
    <mergeCell ref="A28:A29"/>
    <mergeCell ref="B28:B29"/>
    <mergeCell ref="C28:C29"/>
    <mergeCell ref="D28:D29"/>
    <mergeCell ref="A30:A32"/>
    <mergeCell ref="B30:B32"/>
    <mergeCell ref="C30:C32"/>
    <mergeCell ref="D30:D32"/>
    <mergeCell ref="A107:A108"/>
    <mergeCell ref="B107:B108"/>
    <mergeCell ref="C107:C108"/>
    <mergeCell ref="D107:D108"/>
  </mergeCells>
  <phoneticPr fontId="2" type="noConversion"/>
  <hyperlinks>
    <hyperlink ref="F121" r:id="rId1" display="https://maps.app.goo.gl/7F84ZkgRyxuxcrzJ7" xr:uid="{B39E6714-3796-44A8-9720-C50BA6754290}"/>
    <hyperlink ref="F122" r:id="rId2" display="https://maps.app.goo.gl/7F84ZkgRyxuxcrzJ7" xr:uid="{262EB709-3EB0-4C5D-A392-9F40F3A4DFD9}"/>
    <hyperlink ref="F123" r:id="rId3" display="https://maps.app.goo.gl/7F84ZkgRyxuxcrzJ7" xr:uid="{464EDFEE-8973-4D03-86E9-3344712F4CD0}"/>
    <hyperlink ref="F124" r:id="rId4" display="https://maps.app.goo.gl/7F84ZkgRyxuxcrzJ7" xr:uid="{9CE19801-B18A-43A5-9DD2-CC8B03910430}"/>
    <hyperlink ref="F120" r:id="rId5" display="https://maps.app.goo.gl/7F84ZkgRyxuxcrzJ7" xr:uid="{A606B8E1-15D8-4D6A-BBA7-A3158F96AA23}"/>
    <hyperlink ref="F133" r:id="rId6" xr:uid="{D0BD2792-5A38-40E6-B678-DB01298FDF33}"/>
    <hyperlink ref="F139" r:id="rId7" xr:uid="{84BD0DB9-018D-4DD3-920F-1A7EB1C69551}"/>
    <hyperlink ref="F142" r:id="rId8" xr:uid="{12853B0D-4575-4080-BEA8-85342B263EC2}"/>
  </hyperlinks>
  <pageMargins left="0.7" right="0.7" top="0.75" bottom="0.75" header="0.3" footer="0.3"/>
  <pageSetup paperSize="9" orientation="portrait" r:id="rId9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V110"/>
  <sheetViews>
    <sheetView view="pageBreakPreview" zoomScaleNormal="100" zoomScaleSheetLayoutView="100" workbookViewId="0">
      <pane xSplit="2" ySplit="5" topLeftCell="F60" activePane="bottomRight" state="frozen"/>
      <selection pane="topRight" activeCell="B1" sqref="B1"/>
      <selection pane="bottomLeft" activeCell="A6" sqref="A6"/>
      <selection pane="bottomRight" activeCell="I16" sqref="I16"/>
    </sheetView>
  </sheetViews>
  <sheetFormatPr defaultColWidth="14.375" defaultRowHeight="15" customHeight="1"/>
  <cols>
    <col min="1" max="1" width="8" style="28" customWidth="1"/>
    <col min="2" max="2" width="10.25" style="28" customWidth="1"/>
    <col min="3" max="3" width="18.875" style="46" customWidth="1"/>
    <col min="4" max="4" width="15.25" style="47" customWidth="1"/>
    <col min="5" max="5" width="21.25" style="47" bestFit="1" customWidth="1"/>
    <col min="6" max="6" width="12.625" style="47" customWidth="1"/>
    <col min="7" max="7" width="19.25" style="47" customWidth="1"/>
    <col min="8" max="8" width="11.375" style="28" bestFit="1" customWidth="1"/>
    <col min="9" max="9" width="4.875" style="28" bestFit="1" customWidth="1"/>
    <col min="10" max="13" width="11" style="28" customWidth="1"/>
    <col min="14" max="14" width="14.75" style="28" bestFit="1" customWidth="1"/>
    <col min="15" max="15" width="11.25" style="28" customWidth="1"/>
    <col min="16" max="16" width="10.25" style="28" customWidth="1"/>
    <col min="17" max="17" width="16.375" style="45" customWidth="1"/>
    <col min="18" max="19" width="9" style="28" customWidth="1"/>
    <col min="20" max="16384" width="14.375" style="28"/>
  </cols>
  <sheetData>
    <row r="1" spans="1:22" ht="49.5" customHeight="1">
      <c r="B1" s="233" t="s">
        <v>756</v>
      </c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</row>
    <row r="2" spans="1:22" ht="12">
      <c r="B2" s="221" t="s">
        <v>25</v>
      </c>
      <c r="C2" s="222"/>
      <c r="D2" s="223" t="s">
        <v>749</v>
      </c>
      <c r="E2" s="224"/>
      <c r="F2" s="29" t="s">
        <v>26</v>
      </c>
      <c r="G2" s="221" t="s">
        <v>751</v>
      </c>
      <c r="H2" s="225"/>
      <c r="I2" s="225"/>
      <c r="J2" s="225"/>
      <c r="K2" s="225"/>
      <c r="L2" s="225"/>
      <c r="M2" s="222"/>
      <c r="N2" s="30" t="s">
        <v>27</v>
      </c>
      <c r="O2" s="226" t="s">
        <v>753</v>
      </c>
      <c r="P2" s="227"/>
      <c r="Q2" s="31"/>
    </row>
    <row r="3" spans="1:22" ht="12">
      <c r="B3" s="221" t="s">
        <v>28</v>
      </c>
      <c r="C3" s="222"/>
      <c r="D3" s="223" t="s">
        <v>750</v>
      </c>
      <c r="E3" s="224"/>
      <c r="F3" s="29" t="s">
        <v>26</v>
      </c>
      <c r="G3" s="221" t="s">
        <v>752</v>
      </c>
      <c r="H3" s="225"/>
      <c r="I3" s="225"/>
      <c r="J3" s="225"/>
      <c r="K3" s="225"/>
      <c r="L3" s="225"/>
      <c r="M3" s="222"/>
      <c r="N3" s="30" t="s">
        <v>27</v>
      </c>
      <c r="O3" s="226" t="s">
        <v>754</v>
      </c>
      <c r="P3" s="227"/>
      <c r="Q3" s="31"/>
    </row>
    <row r="4" spans="1:22" ht="12">
      <c r="B4" s="221" t="s">
        <v>29</v>
      </c>
      <c r="C4" s="222"/>
      <c r="D4" s="228" t="s">
        <v>755</v>
      </c>
      <c r="E4" s="229"/>
      <c r="F4" s="29" t="s">
        <v>30</v>
      </c>
      <c r="G4" s="230" t="s">
        <v>755</v>
      </c>
      <c r="H4" s="231"/>
      <c r="I4" s="231"/>
      <c r="J4" s="232"/>
      <c r="K4" s="30" t="s">
        <v>31</v>
      </c>
      <c r="L4" s="221" t="s">
        <v>32</v>
      </c>
      <c r="M4" s="222"/>
      <c r="N4" s="30" t="s">
        <v>33</v>
      </c>
      <c r="O4" s="221" t="s">
        <v>34</v>
      </c>
      <c r="P4" s="222"/>
      <c r="Q4" s="31"/>
    </row>
    <row r="5" spans="1:22" ht="12">
      <c r="B5" s="32" t="s">
        <v>35</v>
      </c>
      <c r="C5" s="33" t="s">
        <v>36</v>
      </c>
      <c r="D5" s="34" t="s">
        <v>37</v>
      </c>
      <c r="E5" s="34" t="s">
        <v>38</v>
      </c>
      <c r="F5" s="34" t="s">
        <v>27</v>
      </c>
      <c r="G5" s="34" t="s">
        <v>39</v>
      </c>
      <c r="H5" s="35" t="s">
        <v>40</v>
      </c>
      <c r="I5" s="35" t="s">
        <v>41</v>
      </c>
      <c r="J5" s="48" t="s">
        <v>42</v>
      </c>
      <c r="K5" s="49" t="s">
        <v>52</v>
      </c>
      <c r="L5" s="50" t="s">
        <v>51</v>
      </c>
      <c r="M5" s="50" t="s">
        <v>53</v>
      </c>
      <c r="N5" s="75" t="s">
        <v>60</v>
      </c>
      <c r="O5" s="154" t="s">
        <v>54</v>
      </c>
      <c r="P5" s="74" t="s">
        <v>43</v>
      </c>
      <c r="Q5" s="36" t="s">
        <v>44</v>
      </c>
      <c r="R5" s="37"/>
      <c r="S5" s="37"/>
    </row>
    <row r="6" spans="1:22" s="30" customFormat="1" ht="19.5" customHeight="1">
      <c r="A6" s="30" t="str">
        <f>N6&amp;"_"&amp;COUNTIF($N$6:N6,N6)</f>
        <v>_0</v>
      </c>
      <c r="B6" s="39" t="s">
        <v>220</v>
      </c>
      <c r="C6" s="101"/>
      <c r="E6" s="103"/>
      <c r="F6" s="105"/>
      <c r="G6" s="106"/>
      <c r="H6" s="39"/>
      <c r="I6" s="39"/>
      <c r="J6" s="143"/>
      <c r="K6" s="144"/>
      <c r="L6" s="144"/>
      <c r="M6" s="144"/>
      <c r="N6" s="146"/>
      <c r="O6" s="145" t="s">
        <v>849</v>
      </c>
      <c r="P6" s="59"/>
      <c r="Q6" s="95"/>
      <c r="R6" s="39"/>
      <c r="S6" s="39"/>
      <c r="T6" s="39"/>
      <c r="U6" s="39"/>
      <c r="V6" s="39"/>
    </row>
    <row r="7" spans="1:22" s="30" customFormat="1" ht="19.5" customHeight="1">
      <c r="A7" s="30" t="str">
        <f>N7&amp;"_"&amp;COUNTIF($N$6:N7,N7)</f>
        <v>_0</v>
      </c>
      <c r="B7" s="39" t="s">
        <v>221</v>
      </c>
      <c r="C7" s="101"/>
      <c r="E7" s="104"/>
      <c r="F7" s="105"/>
      <c r="G7" s="106"/>
      <c r="H7" s="39"/>
      <c r="I7" s="39"/>
      <c r="J7" s="143"/>
      <c r="K7" s="144"/>
      <c r="L7" s="144"/>
      <c r="M7" s="144"/>
      <c r="N7" s="146"/>
      <c r="O7" s="145" t="s">
        <v>849</v>
      </c>
      <c r="P7" s="59"/>
      <c r="Q7" s="95"/>
      <c r="R7" s="39"/>
      <c r="S7" s="39"/>
      <c r="T7" s="39"/>
      <c r="U7" s="39"/>
      <c r="V7" s="39"/>
    </row>
    <row r="8" spans="1:22" s="30" customFormat="1" ht="19.5" customHeight="1">
      <c r="A8" s="30" t="str">
        <f>N8&amp;"_"&amp;COUNTIF($N$6:N8,N8)</f>
        <v>_0</v>
      </c>
      <c r="B8" s="39" t="s">
        <v>222</v>
      </c>
      <c r="C8" s="101"/>
      <c r="E8" s="104"/>
      <c r="F8" s="105"/>
      <c r="G8" s="106"/>
      <c r="H8" s="39"/>
      <c r="I8" s="39"/>
      <c r="J8" s="143"/>
      <c r="K8" s="144"/>
      <c r="L8" s="144"/>
      <c r="M8" s="144"/>
      <c r="N8" s="146"/>
      <c r="O8" s="145" t="s">
        <v>849</v>
      </c>
      <c r="P8" s="59"/>
      <c r="Q8" s="95"/>
      <c r="R8" s="39"/>
      <c r="S8" s="39"/>
      <c r="T8" s="39"/>
      <c r="U8" s="39"/>
      <c r="V8" s="39"/>
    </row>
    <row r="9" spans="1:22" s="30" customFormat="1" ht="19.5" customHeight="1">
      <c r="A9" s="30" t="str">
        <f>N9&amp;"_"&amp;COUNTIF($N$6:N9,N9)</f>
        <v>_0</v>
      </c>
      <c r="B9" s="39" t="s">
        <v>223</v>
      </c>
      <c r="C9" s="101"/>
      <c r="E9" s="104"/>
      <c r="F9" s="105"/>
      <c r="G9" s="106"/>
      <c r="H9" s="39"/>
      <c r="I9" s="39"/>
      <c r="J9" s="143"/>
      <c r="K9" s="144"/>
      <c r="L9" s="144"/>
      <c r="M9" s="144"/>
      <c r="N9" s="146"/>
      <c r="O9" s="145" t="s">
        <v>849</v>
      </c>
      <c r="P9" s="59"/>
      <c r="Q9" s="95"/>
      <c r="R9" s="39"/>
      <c r="S9" s="39"/>
      <c r="T9" s="39"/>
      <c r="U9" s="39"/>
      <c r="V9" s="39"/>
    </row>
    <row r="10" spans="1:22" s="30" customFormat="1" ht="19.5" customHeight="1">
      <c r="A10" s="30" t="str">
        <f>N10&amp;"_"&amp;COUNTIF($N$6:N10,N10)</f>
        <v>_0</v>
      </c>
      <c r="B10" s="39" t="s">
        <v>224</v>
      </c>
      <c r="C10" s="107"/>
      <c r="D10" s="39"/>
      <c r="E10" s="104"/>
      <c r="F10" s="105"/>
      <c r="G10" s="106"/>
      <c r="H10" s="39"/>
      <c r="I10" s="39"/>
      <c r="J10" s="143"/>
      <c r="K10" s="144"/>
      <c r="L10" s="144"/>
      <c r="M10" s="144"/>
      <c r="N10" s="146"/>
      <c r="O10" s="145" t="s">
        <v>849</v>
      </c>
      <c r="P10" s="59"/>
      <c r="Q10" s="95"/>
      <c r="R10" s="39"/>
      <c r="S10" s="39"/>
      <c r="T10" s="39"/>
      <c r="U10" s="39"/>
      <c r="V10" s="39"/>
    </row>
    <row r="11" spans="1:22" s="41" customFormat="1" ht="19.5" customHeight="1">
      <c r="A11" s="30" t="str">
        <f>N11&amp;"_"&amp;COUNTIF($N$6:N11,N11)</f>
        <v>_0</v>
      </c>
      <c r="B11" s="39" t="s">
        <v>225</v>
      </c>
      <c r="C11" s="107"/>
      <c r="D11" s="40"/>
      <c r="E11" s="104"/>
      <c r="F11" s="105"/>
      <c r="G11" s="108"/>
      <c r="H11" s="39"/>
      <c r="I11" s="39"/>
      <c r="J11" s="143"/>
      <c r="K11" s="144"/>
      <c r="L11" s="144"/>
      <c r="M11" s="144"/>
      <c r="N11" s="147"/>
      <c r="O11" s="145" t="s">
        <v>849</v>
      </c>
      <c r="P11" s="59"/>
      <c r="Q11" s="95"/>
      <c r="R11" s="40"/>
      <c r="S11" s="40"/>
      <c r="T11" s="40"/>
      <c r="U11" s="40"/>
      <c r="V11" s="40"/>
    </row>
    <row r="12" spans="1:22" s="30" customFormat="1" ht="19.5" customHeight="1">
      <c r="A12" s="30" t="str">
        <f>N12&amp;"_"&amp;COUNTIF($N$6:N12,N12)</f>
        <v>_0</v>
      </c>
      <c r="B12" s="39" t="s">
        <v>226</v>
      </c>
      <c r="C12" s="107"/>
      <c r="D12" s="39"/>
      <c r="E12" s="103"/>
      <c r="F12" s="105"/>
      <c r="G12" s="106"/>
      <c r="H12" s="39"/>
      <c r="I12" s="39"/>
      <c r="J12" s="143"/>
      <c r="K12" s="144"/>
      <c r="L12" s="144"/>
      <c r="M12" s="144"/>
      <c r="N12" s="146"/>
      <c r="O12" s="145" t="s">
        <v>849</v>
      </c>
      <c r="P12" s="59"/>
      <c r="Q12" s="95"/>
      <c r="R12" s="39"/>
      <c r="S12" s="39"/>
      <c r="T12" s="39"/>
      <c r="U12" s="39"/>
      <c r="V12" s="39"/>
    </row>
    <row r="13" spans="1:22" s="30" customFormat="1" ht="19.5" customHeight="1">
      <c r="A13" s="30" t="str">
        <f>N13&amp;"_"&amp;COUNTIF($N$6:N13,N13)</f>
        <v>_0</v>
      </c>
      <c r="B13" s="39" t="s">
        <v>227</v>
      </c>
      <c r="C13" s="107"/>
      <c r="D13" s="39"/>
      <c r="E13" s="104"/>
      <c r="F13" s="105"/>
      <c r="G13" s="106"/>
      <c r="H13" s="39"/>
      <c r="I13" s="39"/>
      <c r="J13" s="143"/>
      <c r="K13" s="144"/>
      <c r="L13" s="144"/>
      <c r="M13" s="144"/>
      <c r="N13" s="146"/>
      <c r="O13" s="145" t="s">
        <v>849</v>
      </c>
      <c r="P13" s="59"/>
      <c r="Q13" s="95"/>
      <c r="R13" s="39"/>
      <c r="S13" s="39"/>
      <c r="T13" s="39"/>
      <c r="U13" s="39"/>
      <c r="V13" s="39"/>
    </row>
    <row r="14" spans="1:22" s="30" customFormat="1" ht="19.5" customHeight="1">
      <c r="A14" s="30" t="str">
        <f>N14&amp;"_"&amp;COUNTIF($N$6:N14,N14)</f>
        <v>_0</v>
      </c>
      <c r="B14" s="39" t="s">
        <v>228</v>
      </c>
      <c r="C14" s="109"/>
      <c r="D14" s="39"/>
      <c r="E14" s="104"/>
      <c r="F14" s="105"/>
      <c r="G14" s="110"/>
      <c r="H14" s="39"/>
      <c r="I14" s="39"/>
      <c r="J14" s="143"/>
      <c r="K14" s="144"/>
      <c r="L14" s="144"/>
      <c r="M14" s="144"/>
      <c r="N14" s="146"/>
      <c r="O14" s="145" t="s">
        <v>849</v>
      </c>
      <c r="P14" s="59"/>
      <c r="Q14" s="95"/>
      <c r="R14" s="39"/>
      <c r="S14" s="39"/>
      <c r="T14" s="39"/>
      <c r="U14" s="39"/>
      <c r="V14" s="39"/>
    </row>
    <row r="15" spans="1:22" s="30" customFormat="1" ht="19.5" customHeight="1">
      <c r="A15" s="30" t="str">
        <f>N15&amp;"_"&amp;COUNTIF($N$6:N15,N15)</f>
        <v>_0</v>
      </c>
      <c r="B15" s="39" t="s">
        <v>229</v>
      </c>
      <c r="C15" s="102"/>
      <c r="E15" s="29"/>
      <c r="F15" s="29"/>
      <c r="G15" s="29"/>
      <c r="H15" s="39"/>
      <c r="I15" s="39"/>
      <c r="J15" s="143"/>
      <c r="K15" s="144"/>
      <c r="L15" s="144"/>
      <c r="M15" s="144"/>
      <c r="N15" s="146"/>
      <c r="O15" s="145" t="s">
        <v>849</v>
      </c>
      <c r="P15" s="59"/>
      <c r="Q15" s="95"/>
      <c r="R15" s="39"/>
      <c r="S15" s="39"/>
      <c r="T15" s="39"/>
      <c r="U15" s="39"/>
      <c r="V15" s="39"/>
    </row>
    <row r="16" spans="1:22" s="30" customFormat="1" ht="19.5" customHeight="1">
      <c r="A16" s="30" t="str">
        <f>N16&amp;"_"&amp;COUNTIF($N$6:N16,N16)</f>
        <v>_0</v>
      </c>
      <c r="B16" s="39" t="s">
        <v>230</v>
      </c>
      <c r="C16" s="38"/>
      <c r="E16" s="29"/>
      <c r="F16" s="29"/>
      <c r="G16" s="29"/>
      <c r="H16" s="39"/>
      <c r="I16" s="39"/>
      <c r="J16" s="143"/>
      <c r="K16" s="144"/>
      <c r="L16" s="144"/>
      <c r="M16" s="144"/>
      <c r="N16" s="146"/>
      <c r="O16" s="145" t="s">
        <v>849</v>
      </c>
      <c r="P16" s="59"/>
      <c r="Q16" s="95"/>
      <c r="R16" s="39"/>
      <c r="S16" s="39"/>
      <c r="T16" s="39"/>
      <c r="U16" s="39"/>
      <c r="V16" s="39"/>
    </row>
    <row r="17" spans="1:22" s="30" customFormat="1" ht="19.5" customHeight="1">
      <c r="A17" s="30" t="str">
        <f>N17&amp;"_"&amp;COUNTIF($N$6:N17,N17)</f>
        <v>_0</v>
      </c>
      <c r="B17" s="39" t="s">
        <v>231</v>
      </c>
      <c r="C17" s="93"/>
      <c r="D17" s="94"/>
      <c r="E17" s="94"/>
      <c r="F17" s="94"/>
      <c r="G17" s="94"/>
      <c r="H17" s="39"/>
      <c r="I17" s="39"/>
      <c r="J17" s="143"/>
      <c r="K17" s="144"/>
      <c r="L17" s="144"/>
      <c r="M17" s="144"/>
      <c r="N17" s="146"/>
      <c r="O17" s="145" t="s">
        <v>849</v>
      </c>
      <c r="P17" s="59"/>
      <c r="Q17" s="95"/>
      <c r="R17" s="39"/>
      <c r="S17" s="39"/>
      <c r="T17" s="39"/>
      <c r="U17" s="39"/>
      <c r="V17" s="39"/>
    </row>
    <row r="18" spans="1:22" s="30" customFormat="1" ht="19.5" customHeight="1">
      <c r="A18" s="30" t="str">
        <f>N18&amp;"_"&amp;COUNTIF($N$6:N18,N18)</f>
        <v>_0</v>
      </c>
      <c r="B18" s="39" t="s">
        <v>232</v>
      </c>
      <c r="C18" s="93"/>
      <c r="D18" s="94"/>
      <c r="E18" s="94"/>
      <c r="F18" s="94"/>
      <c r="G18" s="94"/>
      <c r="H18" s="39"/>
      <c r="I18" s="39"/>
      <c r="J18" s="143"/>
      <c r="K18" s="144"/>
      <c r="L18" s="144"/>
      <c r="M18" s="144"/>
      <c r="N18" s="146"/>
      <c r="O18" s="145" t="s">
        <v>849</v>
      </c>
      <c r="P18" s="59"/>
      <c r="Q18" s="95"/>
      <c r="R18" s="39"/>
      <c r="S18" s="39"/>
      <c r="T18" s="39"/>
      <c r="U18" s="39"/>
      <c r="V18" s="39"/>
    </row>
    <row r="19" spans="1:22" s="30" customFormat="1" ht="19.5" customHeight="1">
      <c r="A19" s="30" t="str">
        <f>N19&amp;"_"&amp;COUNTIF($N$6:N19,N19)</f>
        <v>_0</v>
      </c>
      <c r="B19" s="39" t="s">
        <v>233</v>
      </c>
      <c r="C19" s="93"/>
      <c r="D19" s="94"/>
      <c r="E19" s="94"/>
      <c r="F19" s="94"/>
      <c r="G19" s="94"/>
      <c r="H19" s="39"/>
      <c r="I19" s="39"/>
      <c r="J19" s="143"/>
      <c r="K19" s="144"/>
      <c r="L19" s="144"/>
      <c r="M19" s="144"/>
      <c r="N19" s="146"/>
      <c r="O19" s="145" t="s">
        <v>849</v>
      </c>
      <c r="P19" s="60"/>
      <c r="Q19" s="95"/>
      <c r="R19" s="39"/>
      <c r="S19" s="39"/>
      <c r="T19" s="39"/>
      <c r="U19" s="39"/>
      <c r="V19" s="39"/>
    </row>
    <row r="20" spans="1:22" s="30" customFormat="1" ht="19.5" customHeight="1">
      <c r="A20" s="30" t="str">
        <f>N20&amp;"_"&amp;COUNTIF($N$6:N20,N20)</f>
        <v>_0</v>
      </c>
      <c r="B20" s="39" t="s">
        <v>234</v>
      </c>
      <c r="C20" s="93"/>
      <c r="D20" s="94"/>
      <c r="E20" s="94"/>
      <c r="F20" s="94"/>
      <c r="G20" s="94"/>
      <c r="H20" s="39"/>
      <c r="I20" s="39"/>
      <c r="J20" s="143"/>
      <c r="K20" s="144"/>
      <c r="L20" s="144"/>
      <c r="M20" s="144"/>
      <c r="N20" s="146"/>
      <c r="O20" s="145" t="s">
        <v>849</v>
      </c>
      <c r="P20" s="59"/>
      <c r="Q20" s="95"/>
      <c r="R20" s="39"/>
      <c r="S20" s="39"/>
      <c r="T20" s="39"/>
      <c r="U20" s="39"/>
      <c r="V20" s="39"/>
    </row>
    <row r="21" spans="1:22" s="41" customFormat="1" ht="19.5" customHeight="1">
      <c r="A21" s="30" t="str">
        <f>N21&amp;"_"&amp;COUNTIF($N$6:N21,N21)</f>
        <v>_0</v>
      </c>
      <c r="B21" s="39" t="s">
        <v>235</v>
      </c>
      <c r="C21" s="93"/>
      <c r="D21" s="96"/>
      <c r="E21" s="94"/>
      <c r="F21" s="94"/>
      <c r="G21" s="96"/>
      <c r="H21" s="39"/>
      <c r="I21" s="39"/>
      <c r="J21" s="143"/>
      <c r="K21" s="144"/>
      <c r="L21" s="144"/>
      <c r="M21" s="144"/>
      <c r="N21" s="147"/>
      <c r="O21" s="145" t="s">
        <v>849</v>
      </c>
      <c r="P21" s="59"/>
      <c r="Q21" s="95"/>
      <c r="R21" s="40"/>
      <c r="S21" s="40"/>
      <c r="T21" s="40"/>
      <c r="U21" s="40"/>
      <c r="V21" s="40"/>
    </row>
    <row r="22" spans="1:22" s="41" customFormat="1" ht="19.5" customHeight="1">
      <c r="A22" s="30" t="str">
        <f>N22&amp;"_"&amp;COUNTIF($N$6:N22,N22)</f>
        <v>_0</v>
      </c>
      <c r="B22" s="39" t="s">
        <v>236</v>
      </c>
      <c r="C22" s="93"/>
      <c r="D22" s="96"/>
      <c r="E22" s="94"/>
      <c r="F22" s="94"/>
      <c r="G22" s="96"/>
      <c r="H22" s="39"/>
      <c r="I22" s="39"/>
      <c r="J22" s="143"/>
      <c r="K22" s="144"/>
      <c r="L22" s="144"/>
      <c r="M22" s="144"/>
      <c r="N22" s="147"/>
      <c r="O22" s="145" t="s">
        <v>849</v>
      </c>
      <c r="P22" s="59"/>
      <c r="Q22" s="95"/>
      <c r="R22" s="40"/>
      <c r="S22" s="40"/>
      <c r="T22" s="40"/>
      <c r="U22" s="40"/>
      <c r="V22" s="40"/>
    </row>
    <row r="23" spans="1:22" s="41" customFormat="1" ht="19.5" customHeight="1">
      <c r="A23" s="30" t="str">
        <f>N23&amp;"_"&amp;COUNTIF($N$6:N23,N23)</f>
        <v>_0</v>
      </c>
      <c r="B23" s="39" t="s">
        <v>237</v>
      </c>
      <c r="C23" s="93"/>
      <c r="D23" s="96"/>
      <c r="E23" s="94"/>
      <c r="F23" s="94"/>
      <c r="G23" s="96"/>
      <c r="H23" s="39"/>
      <c r="I23" s="39"/>
      <c r="J23" s="143"/>
      <c r="K23" s="144"/>
      <c r="L23" s="144"/>
      <c r="M23" s="144"/>
      <c r="N23" s="147"/>
      <c r="O23" s="145" t="s">
        <v>849</v>
      </c>
      <c r="P23" s="61"/>
      <c r="Q23" s="95"/>
      <c r="R23" s="40"/>
      <c r="S23" s="40"/>
      <c r="T23" s="40"/>
      <c r="U23" s="40"/>
      <c r="V23" s="40"/>
    </row>
    <row r="24" spans="1:22" s="42" customFormat="1" ht="19.5" customHeight="1">
      <c r="A24" s="30" t="str">
        <f>N24&amp;"_"&amp;COUNTIF($N$6:N24,N24)</f>
        <v>_0</v>
      </c>
      <c r="B24" s="39" t="s">
        <v>238</v>
      </c>
      <c r="C24" s="94"/>
      <c r="D24" s="94"/>
      <c r="E24" s="96"/>
      <c r="F24" s="94"/>
      <c r="G24" s="96"/>
      <c r="H24" s="39"/>
      <c r="I24" s="39"/>
      <c r="J24" s="143"/>
      <c r="K24" s="144"/>
      <c r="L24" s="144"/>
      <c r="M24" s="144"/>
      <c r="N24" s="148"/>
      <c r="O24" s="145" t="s">
        <v>849</v>
      </c>
      <c r="P24" s="61"/>
      <c r="Q24" s="95"/>
      <c r="R24" s="43"/>
      <c r="S24" s="43"/>
      <c r="T24" s="43"/>
      <c r="U24" s="43"/>
      <c r="V24" s="43"/>
    </row>
    <row r="25" spans="1:22" s="39" customFormat="1" ht="19.5" customHeight="1">
      <c r="A25" s="30" t="str">
        <f>N25&amp;"_"&amp;COUNTIF($N$6:N25,N25)</f>
        <v>_0</v>
      </c>
      <c r="B25" s="39" t="s">
        <v>239</v>
      </c>
      <c r="C25" s="97"/>
      <c r="D25" s="96"/>
      <c r="E25" s="94"/>
      <c r="F25" s="94"/>
      <c r="G25" s="96"/>
      <c r="J25" s="143"/>
      <c r="K25" s="144"/>
      <c r="L25" s="144"/>
      <c r="M25" s="144"/>
      <c r="N25" s="146"/>
      <c r="O25" s="145" t="s">
        <v>849</v>
      </c>
      <c r="P25" s="61"/>
      <c r="Q25" s="95"/>
    </row>
    <row r="26" spans="1:22" s="39" customFormat="1" ht="19.5" customHeight="1">
      <c r="A26" s="30" t="str">
        <f>N26&amp;"_"&amp;COUNTIF($N$6:N26,N26)</f>
        <v>_0</v>
      </c>
      <c r="B26" s="39" t="s">
        <v>240</v>
      </c>
      <c r="C26" s="97"/>
      <c r="D26" s="96"/>
      <c r="E26" s="94"/>
      <c r="F26" s="94"/>
      <c r="G26" s="96"/>
      <c r="J26" s="143"/>
      <c r="K26" s="144"/>
      <c r="L26" s="144"/>
      <c r="M26" s="144"/>
      <c r="N26" s="146"/>
      <c r="O26" s="145" t="s">
        <v>849</v>
      </c>
      <c r="P26" s="61"/>
      <c r="Q26" s="95"/>
    </row>
    <row r="27" spans="1:22" s="39" customFormat="1" ht="19.5" customHeight="1">
      <c r="A27" s="30" t="str">
        <f>N27&amp;"_"&amp;COUNTIF($N$6:N27,N27)</f>
        <v>_0</v>
      </c>
      <c r="B27" s="39" t="s">
        <v>241</v>
      </c>
      <c r="C27" s="97"/>
      <c r="D27" s="96"/>
      <c r="E27" s="94"/>
      <c r="F27" s="94"/>
      <c r="G27" s="96"/>
      <c r="J27" s="143"/>
      <c r="K27" s="144"/>
      <c r="L27" s="144"/>
      <c r="M27" s="144"/>
      <c r="N27" s="146"/>
      <c r="O27" s="145" t="s">
        <v>849</v>
      </c>
      <c r="P27" s="61"/>
      <c r="Q27" s="95"/>
    </row>
    <row r="28" spans="1:22" s="30" customFormat="1" ht="19.5" customHeight="1">
      <c r="A28" s="30" t="str">
        <f>N28&amp;"_"&amp;COUNTIF($N$6:N28,N28)</f>
        <v>_0</v>
      </c>
      <c r="B28" s="39" t="s">
        <v>242</v>
      </c>
      <c r="C28" s="97"/>
      <c r="D28" s="96"/>
      <c r="E28" s="94"/>
      <c r="F28" s="94"/>
      <c r="G28" s="96"/>
      <c r="H28" s="39"/>
      <c r="I28" s="39"/>
      <c r="J28" s="143"/>
      <c r="K28" s="144"/>
      <c r="L28" s="144"/>
      <c r="M28" s="144"/>
      <c r="N28" s="146"/>
      <c r="O28" s="145" t="s">
        <v>849</v>
      </c>
      <c r="P28" s="61"/>
      <c r="Q28" s="95"/>
      <c r="R28" s="39"/>
      <c r="S28" s="39"/>
      <c r="T28" s="39"/>
      <c r="U28" s="39"/>
      <c r="V28" s="39"/>
    </row>
    <row r="29" spans="1:22" s="30" customFormat="1" ht="19.5" customHeight="1">
      <c r="A29" s="30" t="str">
        <f>N29&amp;"_"&amp;COUNTIF($N$6:N29,N29)</f>
        <v>_0</v>
      </c>
      <c r="B29" s="39" t="s">
        <v>243</v>
      </c>
      <c r="C29" s="97"/>
      <c r="D29" s="96"/>
      <c r="E29" s="94"/>
      <c r="F29" s="94"/>
      <c r="G29" s="96"/>
      <c r="H29" s="39"/>
      <c r="I29" s="39"/>
      <c r="J29" s="143"/>
      <c r="K29" s="144"/>
      <c r="L29" s="144"/>
      <c r="M29" s="144"/>
      <c r="N29" s="146"/>
      <c r="O29" s="145" t="s">
        <v>849</v>
      </c>
      <c r="P29" s="61"/>
      <c r="Q29" s="95"/>
      <c r="R29" s="39"/>
      <c r="S29" s="39"/>
      <c r="T29" s="39"/>
      <c r="U29" s="39"/>
      <c r="V29" s="39"/>
    </row>
    <row r="30" spans="1:22" s="44" customFormat="1" ht="19.5" customHeight="1">
      <c r="A30" s="30" t="str">
        <f>N30&amp;"_"&amp;COUNTIF($N$6:N30,N30)</f>
        <v>_0</v>
      </c>
      <c r="B30" s="39" t="s">
        <v>244</v>
      </c>
      <c r="C30" s="97"/>
      <c r="D30" s="98"/>
      <c r="E30" s="94"/>
      <c r="F30" s="94"/>
      <c r="G30" s="96"/>
      <c r="H30" s="39"/>
      <c r="I30" s="39"/>
      <c r="J30" s="143"/>
      <c r="K30" s="144"/>
      <c r="L30" s="144"/>
      <c r="M30" s="144"/>
      <c r="N30" s="146"/>
      <c r="O30" s="145" t="s">
        <v>849</v>
      </c>
      <c r="P30" s="61"/>
      <c r="Q30" s="95"/>
      <c r="R30" s="39"/>
      <c r="S30" s="39"/>
      <c r="T30" s="39"/>
      <c r="U30" s="39"/>
      <c r="V30" s="39"/>
    </row>
    <row r="31" spans="1:22" s="30" customFormat="1" ht="19.5" customHeight="1">
      <c r="A31" s="30" t="str">
        <f>N31&amp;"_"&amp;COUNTIF($N$6:N31,N31)</f>
        <v>_0</v>
      </c>
      <c r="B31" s="39" t="s">
        <v>245</v>
      </c>
      <c r="C31" s="97"/>
      <c r="D31" s="98"/>
      <c r="E31" s="94"/>
      <c r="F31" s="94"/>
      <c r="G31" s="96"/>
      <c r="H31" s="39"/>
      <c r="I31" s="39"/>
      <c r="J31" s="143"/>
      <c r="K31" s="144"/>
      <c r="L31" s="144"/>
      <c r="M31" s="144"/>
      <c r="N31" s="146"/>
      <c r="O31" s="145" t="s">
        <v>849</v>
      </c>
      <c r="P31" s="61"/>
      <c r="Q31" s="95"/>
      <c r="R31" s="39"/>
      <c r="S31" s="39"/>
      <c r="T31" s="39"/>
      <c r="U31" s="39"/>
      <c r="V31" s="39"/>
    </row>
    <row r="32" spans="1:22" s="30" customFormat="1" ht="19.5" customHeight="1">
      <c r="A32" s="30" t="str">
        <f>N32&amp;"_"&amp;COUNTIF($N$6:N32,N32)</f>
        <v>_0</v>
      </c>
      <c r="B32" s="39" t="s">
        <v>246</v>
      </c>
      <c r="C32" s="97"/>
      <c r="D32" s="98"/>
      <c r="E32" s="94"/>
      <c r="F32" s="94"/>
      <c r="G32" s="96"/>
      <c r="H32" s="39"/>
      <c r="I32" s="39"/>
      <c r="J32" s="143"/>
      <c r="K32" s="144"/>
      <c r="L32" s="144"/>
      <c r="M32" s="144"/>
      <c r="N32" s="146"/>
      <c r="O32" s="145" t="s">
        <v>849</v>
      </c>
      <c r="P32" s="61"/>
      <c r="Q32" s="95"/>
      <c r="R32" s="39"/>
      <c r="S32" s="39"/>
      <c r="T32" s="39"/>
      <c r="U32" s="39"/>
      <c r="V32" s="39"/>
    </row>
    <row r="33" spans="1:22" s="30" customFormat="1" ht="19.5" customHeight="1">
      <c r="A33" s="30" t="str">
        <f>N33&amp;"_"&amp;COUNTIF($N$6:N33,N33)</f>
        <v>_0</v>
      </c>
      <c r="B33" s="39" t="s">
        <v>247</v>
      </c>
      <c r="C33" s="97"/>
      <c r="D33" s="98"/>
      <c r="E33" s="94"/>
      <c r="F33" s="94"/>
      <c r="G33" s="96"/>
      <c r="H33" s="39"/>
      <c r="I33" s="39"/>
      <c r="J33" s="143"/>
      <c r="K33" s="144"/>
      <c r="L33" s="144"/>
      <c r="M33" s="144"/>
      <c r="N33" s="146"/>
      <c r="O33" s="145" t="s">
        <v>849</v>
      </c>
      <c r="P33" s="61"/>
      <c r="Q33" s="95"/>
      <c r="R33" s="39"/>
      <c r="S33" s="39"/>
      <c r="T33" s="39"/>
      <c r="U33" s="39"/>
      <c r="V33" s="39"/>
    </row>
    <row r="34" spans="1:22" s="30" customFormat="1" ht="19.5" customHeight="1">
      <c r="A34" s="30" t="str">
        <f>N34&amp;"_"&amp;COUNTIF($N$6:N34,N34)</f>
        <v>_0</v>
      </c>
      <c r="B34" s="39" t="s">
        <v>248</v>
      </c>
      <c r="C34" s="97"/>
      <c r="D34" s="98"/>
      <c r="E34" s="94"/>
      <c r="F34" s="94"/>
      <c r="G34" s="96"/>
      <c r="H34" s="39"/>
      <c r="I34" s="39"/>
      <c r="J34" s="143"/>
      <c r="K34" s="144"/>
      <c r="L34" s="144"/>
      <c r="M34" s="144"/>
      <c r="N34" s="146"/>
      <c r="O34" s="145" t="s">
        <v>849</v>
      </c>
      <c r="P34" s="61"/>
      <c r="Q34" s="95"/>
      <c r="R34" s="39"/>
      <c r="S34" s="39"/>
      <c r="T34" s="39"/>
      <c r="U34" s="39"/>
      <c r="V34" s="39"/>
    </row>
    <row r="35" spans="1:22" s="30" customFormat="1" ht="19.5" customHeight="1">
      <c r="A35" s="30" t="str">
        <f>N35&amp;"_"&amp;COUNTIF($N$6:N35,N35)</f>
        <v>_0</v>
      </c>
      <c r="B35" s="39" t="s">
        <v>249</v>
      </c>
      <c r="C35" s="97"/>
      <c r="D35" s="98"/>
      <c r="E35" s="94"/>
      <c r="F35" s="94"/>
      <c r="G35" s="96"/>
      <c r="H35" s="39"/>
      <c r="I35" s="39"/>
      <c r="J35" s="143"/>
      <c r="K35" s="144"/>
      <c r="L35" s="144"/>
      <c r="M35" s="144"/>
      <c r="N35" s="146"/>
      <c r="O35" s="145" t="s">
        <v>849</v>
      </c>
      <c r="P35" s="61"/>
      <c r="Q35" s="95"/>
      <c r="R35" s="39"/>
      <c r="S35" s="39"/>
      <c r="T35" s="39"/>
      <c r="U35" s="39"/>
      <c r="V35" s="39"/>
    </row>
    <row r="36" spans="1:22" s="30" customFormat="1" ht="19.5" customHeight="1">
      <c r="A36" s="30" t="str">
        <f>N36&amp;"_"&amp;COUNTIF($N$6:N36,N36)</f>
        <v>_0</v>
      </c>
      <c r="B36" s="39" t="s">
        <v>250</v>
      </c>
      <c r="C36" s="97"/>
      <c r="D36" s="98"/>
      <c r="E36" s="94"/>
      <c r="F36" s="94"/>
      <c r="G36" s="96"/>
      <c r="H36" s="39"/>
      <c r="I36" s="39"/>
      <c r="J36" s="143"/>
      <c r="K36" s="144"/>
      <c r="L36" s="144"/>
      <c r="M36" s="144"/>
      <c r="N36" s="146"/>
      <c r="O36" s="145" t="s">
        <v>849</v>
      </c>
      <c r="P36" s="61"/>
      <c r="Q36" s="95"/>
      <c r="R36" s="39"/>
      <c r="S36" s="39"/>
      <c r="T36" s="39"/>
      <c r="U36" s="39"/>
      <c r="V36" s="39"/>
    </row>
    <row r="37" spans="1:22" s="30" customFormat="1" ht="19.5" customHeight="1">
      <c r="A37" s="30" t="str">
        <f>N37&amp;"_"&amp;COUNTIF($N$6:N37,N37)</f>
        <v>_0</v>
      </c>
      <c r="B37" s="39" t="s">
        <v>251</v>
      </c>
      <c r="C37" s="97"/>
      <c r="D37" s="98"/>
      <c r="E37" s="94"/>
      <c r="F37" s="94"/>
      <c r="G37" s="94"/>
      <c r="H37" s="39"/>
      <c r="I37" s="39"/>
      <c r="J37" s="143"/>
      <c r="K37" s="144"/>
      <c r="L37" s="144"/>
      <c r="M37" s="144"/>
      <c r="N37" s="146"/>
      <c r="O37" s="145" t="s">
        <v>849</v>
      </c>
      <c r="P37" s="59"/>
      <c r="Q37" s="95"/>
      <c r="R37" s="39"/>
      <c r="S37" s="39"/>
      <c r="T37" s="39"/>
      <c r="U37" s="39"/>
      <c r="V37" s="39"/>
    </row>
    <row r="38" spans="1:22" s="30" customFormat="1" ht="19.5" customHeight="1">
      <c r="A38" s="30" t="str">
        <f>N38&amp;"_"&amp;COUNTIF($N$6:N38,N38)</f>
        <v>_0</v>
      </c>
      <c r="B38" s="39" t="s">
        <v>252</v>
      </c>
      <c r="C38" s="93"/>
      <c r="D38" s="98"/>
      <c r="E38" s="96"/>
      <c r="F38" s="96"/>
      <c r="G38" s="94"/>
      <c r="H38" s="39"/>
      <c r="I38" s="39"/>
      <c r="J38" s="143"/>
      <c r="K38" s="144"/>
      <c r="L38" s="144"/>
      <c r="M38" s="144"/>
      <c r="N38" s="146"/>
      <c r="O38" s="145" t="s">
        <v>849</v>
      </c>
      <c r="P38" s="59"/>
      <c r="Q38" s="95"/>
      <c r="R38" s="39"/>
      <c r="S38" s="39"/>
      <c r="T38" s="39"/>
      <c r="U38" s="39"/>
      <c r="V38" s="39"/>
    </row>
    <row r="39" spans="1:22" s="30" customFormat="1" ht="19.5" customHeight="1">
      <c r="A39" s="30" t="str">
        <f>N39&amp;"_"&amp;COUNTIF($N$6:N39,N39)</f>
        <v>_0</v>
      </c>
      <c r="B39" s="39" t="s">
        <v>253</v>
      </c>
      <c r="C39" s="93"/>
      <c r="D39" s="98"/>
      <c r="E39" s="96"/>
      <c r="F39" s="96"/>
      <c r="G39" s="94"/>
      <c r="H39" s="39"/>
      <c r="I39" s="39"/>
      <c r="J39" s="143"/>
      <c r="K39" s="144"/>
      <c r="L39" s="144"/>
      <c r="M39" s="144"/>
      <c r="N39" s="146"/>
      <c r="O39" s="145" t="s">
        <v>849</v>
      </c>
      <c r="P39" s="59"/>
      <c r="Q39" s="95"/>
      <c r="R39" s="39"/>
      <c r="S39" s="39"/>
      <c r="T39" s="39"/>
      <c r="U39" s="39"/>
      <c r="V39" s="39"/>
    </row>
    <row r="40" spans="1:22" s="30" customFormat="1" ht="19.5" customHeight="1">
      <c r="A40" s="30" t="str">
        <f>N40&amp;"_"&amp;COUNTIF($N$6:N40,N40)</f>
        <v>_0</v>
      </c>
      <c r="B40" s="39" t="s">
        <v>254</v>
      </c>
      <c r="C40" s="93"/>
      <c r="D40" s="98"/>
      <c r="E40" s="96"/>
      <c r="F40" s="96"/>
      <c r="G40" s="94"/>
      <c r="H40" s="39"/>
      <c r="I40" s="39"/>
      <c r="J40" s="143"/>
      <c r="K40" s="144"/>
      <c r="L40" s="144"/>
      <c r="M40" s="144"/>
      <c r="N40" s="146"/>
      <c r="O40" s="145" t="s">
        <v>849</v>
      </c>
      <c r="P40" s="59"/>
      <c r="Q40" s="95"/>
      <c r="R40" s="39"/>
      <c r="S40" s="39"/>
      <c r="T40" s="39"/>
      <c r="U40" s="39"/>
      <c r="V40" s="39"/>
    </row>
    <row r="41" spans="1:22" s="30" customFormat="1" ht="19.5" customHeight="1">
      <c r="A41" s="30" t="str">
        <f>N41&amp;"_"&amp;COUNTIF($N$6:N41,N41)</f>
        <v>_0</v>
      </c>
      <c r="B41" s="39" t="s">
        <v>255</v>
      </c>
      <c r="C41" s="93"/>
      <c r="D41" s="98"/>
      <c r="E41" s="96"/>
      <c r="F41" s="96"/>
      <c r="G41" s="94"/>
      <c r="H41" s="39"/>
      <c r="I41" s="39"/>
      <c r="J41" s="143"/>
      <c r="K41" s="144"/>
      <c r="L41" s="144"/>
      <c r="M41" s="144"/>
      <c r="N41" s="146"/>
      <c r="O41" s="145" t="s">
        <v>849</v>
      </c>
      <c r="P41" s="59"/>
      <c r="Q41" s="95"/>
      <c r="R41" s="39"/>
      <c r="S41" s="39"/>
      <c r="T41" s="39"/>
      <c r="U41" s="39"/>
      <c r="V41" s="39"/>
    </row>
    <row r="42" spans="1:22" s="30" customFormat="1" ht="19.5" customHeight="1">
      <c r="A42" s="30" t="str">
        <f>N42&amp;"_"&amp;COUNTIF($N$6:N42,N42)</f>
        <v>_0</v>
      </c>
      <c r="B42" s="39" t="s">
        <v>256</v>
      </c>
      <c r="C42" s="93"/>
      <c r="D42" s="98"/>
      <c r="E42" s="96"/>
      <c r="F42" s="96"/>
      <c r="G42" s="94"/>
      <c r="H42" s="39"/>
      <c r="I42" s="39"/>
      <c r="J42" s="143"/>
      <c r="K42" s="144"/>
      <c r="L42" s="144"/>
      <c r="M42" s="144"/>
      <c r="N42" s="146"/>
      <c r="O42" s="145" t="s">
        <v>849</v>
      </c>
      <c r="P42" s="59"/>
      <c r="Q42" s="95"/>
      <c r="R42" s="39"/>
      <c r="S42" s="39"/>
      <c r="T42" s="39"/>
      <c r="U42" s="39"/>
      <c r="V42" s="39"/>
    </row>
    <row r="43" spans="1:22" s="30" customFormat="1" ht="19.5" customHeight="1">
      <c r="A43" s="30" t="str">
        <f>N43&amp;"_"&amp;COUNTIF($N$6:N43,N43)</f>
        <v>_0</v>
      </c>
      <c r="B43" s="39" t="s">
        <v>257</v>
      </c>
      <c r="C43" s="93"/>
      <c r="D43" s="98"/>
      <c r="E43" s="96"/>
      <c r="F43" s="96"/>
      <c r="G43" s="94"/>
      <c r="H43" s="39"/>
      <c r="I43" s="39"/>
      <c r="J43" s="143"/>
      <c r="K43" s="144"/>
      <c r="L43" s="144"/>
      <c r="M43" s="144"/>
      <c r="N43" s="146"/>
      <c r="O43" s="145" t="s">
        <v>849</v>
      </c>
      <c r="P43" s="61"/>
      <c r="Q43" s="95"/>
      <c r="R43" s="39"/>
      <c r="S43" s="39"/>
      <c r="T43" s="39"/>
      <c r="U43" s="39"/>
      <c r="V43" s="39"/>
    </row>
    <row r="44" spans="1:22" s="30" customFormat="1" ht="19.5" customHeight="1">
      <c r="A44" s="30" t="str">
        <f>N44&amp;"_"&amp;COUNTIF($N$6:N44,N44)</f>
        <v>_0</v>
      </c>
      <c r="B44" s="39" t="s">
        <v>258</v>
      </c>
      <c r="C44" s="93"/>
      <c r="D44" s="98"/>
      <c r="E44" s="96"/>
      <c r="F44" s="96"/>
      <c r="G44" s="94"/>
      <c r="H44" s="39"/>
      <c r="I44" s="39"/>
      <c r="J44" s="143"/>
      <c r="K44" s="144"/>
      <c r="L44" s="144"/>
      <c r="M44" s="144"/>
      <c r="N44" s="146"/>
      <c r="O44" s="145" t="s">
        <v>849</v>
      </c>
      <c r="P44" s="59"/>
      <c r="Q44" s="95"/>
      <c r="R44" s="39"/>
      <c r="S44" s="39"/>
      <c r="T44" s="39"/>
      <c r="U44" s="39"/>
      <c r="V44" s="39"/>
    </row>
    <row r="45" spans="1:22" s="30" customFormat="1" ht="19.5" customHeight="1">
      <c r="A45" s="30" t="str">
        <f>N45&amp;"_"&amp;COUNTIF($N$6:N45,N45)</f>
        <v>_0</v>
      </c>
      <c r="B45" s="39" t="s">
        <v>259</v>
      </c>
      <c r="C45" s="39"/>
      <c r="D45" s="39"/>
      <c r="E45" s="39"/>
      <c r="F45" s="39"/>
      <c r="G45" s="39"/>
      <c r="H45" s="39"/>
      <c r="I45" s="39"/>
      <c r="J45" s="143"/>
      <c r="K45" s="144"/>
      <c r="L45" s="144"/>
      <c r="M45" s="144"/>
      <c r="N45" s="146"/>
      <c r="O45" s="145" t="s">
        <v>849</v>
      </c>
      <c r="P45" s="60"/>
      <c r="Q45" s="95"/>
      <c r="R45" s="39"/>
      <c r="S45" s="39"/>
      <c r="T45" s="39"/>
      <c r="U45" s="39"/>
      <c r="V45" s="39"/>
    </row>
    <row r="46" spans="1:22" s="30" customFormat="1" ht="19.5" customHeight="1">
      <c r="A46" s="30" t="str">
        <f>N46&amp;"_"&amp;COUNTIF($N$6:N46,N46)</f>
        <v>_0</v>
      </c>
      <c r="B46" s="39" t="s">
        <v>260</v>
      </c>
      <c r="C46" s="93"/>
      <c r="D46" s="98"/>
      <c r="E46" s="39"/>
      <c r="F46" s="39"/>
      <c r="G46" s="39"/>
      <c r="H46" s="39"/>
      <c r="I46" s="39"/>
      <c r="J46" s="143"/>
      <c r="K46" s="144"/>
      <c r="L46" s="144"/>
      <c r="M46" s="144"/>
      <c r="N46" s="146"/>
      <c r="O46" s="145" t="s">
        <v>849</v>
      </c>
      <c r="P46" s="59"/>
      <c r="Q46" s="95"/>
      <c r="R46" s="39"/>
      <c r="S46" s="39"/>
      <c r="T46" s="39"/>
      <c r="U46" s="39"/>
      <c r="V46" s="39"/>
    </row>
    <row r="47" spans="1:22" s="30" customFormat="1" ht="19.5" customHeight="1">
      <c r="A47" s="30" t="str">
        <f>N47&amp;"_"&amp;COUNTIF($N$6:N47,N47)</f>
        <v>_0</v>
      </c>
      <c r="B47" s="39" t="s">
        <v>261</v>
      </c>
      <c r="C47" s="93"/>
      <c r="D47" s="98"/>
      <c r="E47" s="39"/>
      <c r="F47" s="39"/>
      <c r="G47" s="94"/>
      <c r="H47" s="39"/>
      <c r="I47" s="39"/>
      <c r="J47" s="143"/>
      <c r="K47" s="144"/>
      <c r="L47" s="144"/>
      <c r="M47" s="144"/>
      <c r="N47" s="146"/>
      <c r="O47" s="145" t="s">
        <v>849</v>
      </c>
      <c r="P47" s="59"/>
      <c r="Q47" s="95"/>
      <c r="R47" s="39"/>
      <c r="S47" s="39"/>
      <c r="T47" s="39"/>
      <c r="U47" s="39"/>
      <c r="V47" s="39"/>
    </row>
    <row r="48" spans="1:22" s="30" customFormat="1" ht="19.5" customHeight="1">
      <c r="A48" s="30" t="str">
        <f>N48&amp;"_"&amp;COUNTIF($N$6:N48,N48)</f>
        <v>_0</v>
      </c>
      <c r="B48" s="39" t="s">
        <v>262</v>
      </c>
      <c r="C48" s="93"/>
      <c r="D48" s="98"/>
      <c r="E48" s="39"/>
      <c r="F48" s="39"/>
      <c r="G48" s="94"/>
      <c r="H48" s="39"/>
      <c r="I48" s="39"/>
      <c r="J48" s="143"/>
      <c r="K48" s="144"/>
      <c r="L48" s="144"/>
      <c r="M48" s="144"/>
      <c r="N48" s="146"/>
      <c r="O48" s="145" t="s">
        <v>849</v>
      </c>
      <c r="P48" s="60"/>
      <c r="Q48" s="95"/>
      <c r="R48" s="39"/>
      <c r="S48" s="39"/>
      <c r="T48" s="39"/>
      <c r="U48" s="39"/>
      <c r="V48" s="39"/>
    </row>
    <row r="49" spans="1:22" s="30" customFormat="1" ht="19.5" customHeight="1">
      <c r="A49" s="30" t="str">
        <f>N49&amp;"_"&amp;COUNTIF($N$6:N49,N49)</f>
        <v>_0</v>
      </c>
      <c r="B49" s="39" t="s">
        <v>263</v>
      </c>
      <c r="C49" s="93"/>
      <c r="D49" s="98"/>
      <c r="E49" s="96"/>
      <c r="F49" s="96"/>
      <c r="G49" s="94"/>
      <c r="H49" s="39"/>
      <c r="I49" s="39"/>
      <c r="J49" s="143"/>
      <c r="K49" s="144"/>
      <c r="L49" s="144"/>
      <c r="M49" s="144"/>
      <c r="N49" s="146"/>
      <c r="O49" s="145" t="s">
        <v>849</v>
      </c>
      <c r="P49" s="59"/>
      <c r="Q49" s="95"/>
      <c r="R49" s="39"/>
      <c r="S49" s="39"/>
      <c r="T49" s="39"/>
      <c r="U49" s="39"/>
      <c r="V49" s="39"/>
    </row>
    <row r="50" spans="1:22" s="30" customFormat="1" ht="19.5" customHeight="1">
      <c r="A50" s="30" t="str">
        <f>N50&amp;"_"&amp;COUNTIF($N$6:N50,N50)</f>
        <v>_0</v>
      </c>
      <c r="B50" s="39" t="s">
        <v>264</v>
      </c>
      <c r="C50" s="93"/>
      <c r="D50" s="98"/>
      <c r="E50" s="96"/>
      <c r="F50" s="96"/>
      <c r="G50" s="94"/>
      <c r="H50" s="39"/>
      <c r="I50" s="39"/>
      <c r="J50" s="143"/>
      <c r="K50" s="144"/>
      <c r="L50" s="144"/>
      <c r="M50" s="144"/>
      <c r="N50" s="146"/>
      <c r="O50" s="145" t="s">
        <v>849</v>
      </c>
      <c r="P50" s="59"/>
      <c r="Q50" s="95"/>
      <c r="R50" s="39"/>
      <c r="S50" s="39"/>
      <c r="T50" s="39"/>
      <c r="U50" s="39"/>
      <c r="V50" s="39"/>
    </row>
    <row r="51" spans="1:22" s="30" customFormat="1" ht="19.5" customHeight="1">
      <c r="A51" s="30" t="str">
        <f>N51&amp;"_"&amp;COUNTIF($N$6:N51,N51)</f>
        <v>_0</v>
      </c>
      <c r="B51" s="39" t="s">
        <v>265</v>
      </c>
      <c r="C51" s="93"/>
      <c r="D51" s="94"/>
      <c r="E51" s="96"/>
      <c r="F51" s="96"/>
      <c r="G51" s="94"/>
      <c r="H51" s="39"/>
      <c r="I51" s="39"/>
      <c r="J51" s="143"/>
      <c r="K51" s="144"/>
      <c r="L51" s="144"/>
      <c r="M51" s="144"/>
      <c r="N51" s="146"/>
      <c r="O51" s="145" t="s">
        <v>849</v>
      </c>
      <c r="P51" s="59"/>
      <c r="Q51" s="95"/>
      <c r="R51" s="39"/>
      <c r="S51" s="39"/>
      <c r="T51" s="39"/>
      <c r="U51" s="39"/>
      <c r="V51" s="39"/>
    </row>
    <row r="52" spans="1:22" s="30" customFormat="1" ht="19.5" customHeight="1">
      <c r="A52" s="30" t="str">
        <f>N52&amp;"_"&amp;COUNTIF($N$6:N52,N52)</f>
        <v>_0</v>
      </c>
      <c r="B52" s="39" t="s">
        <v>266</v>
      </c>
      <c r="C52" s="93"/>
      <c r="D52" s="94"/>
      <c r="E52" s="96"/>
      <c r="F52" s="96"/>
      <c r="G52" s="94"/>
      <c r="H52" s="39"/>
      <c r="I52" s="39"/>
      <c r="J52" s="143"/>
      <c r="K52" s="144"/>
      <c r="L52" s="144"/>
      <c r="M52" s="144"/>
      <c r="N52" s="146"/>
      <c r="O52" s="145" t="s">
        <v>849</v>
      </c>
      <c r="P52" s="59"/>
      <c r="Q52" s="95"/>
      <c r="R52" s="39"/>
      <c r="S52" s="39"/>
      <c r="T52" s="39"/>
      <c r="U52" s="39"/>
      <c r="V52" s="39"/>
    </row>
    <row r="53" spans="1:22" s="30" customFormat="1" ht="19.5" customHeight="1">
      <c r="A53" s="30" t="str">
        <f>N53&amp;"_"&amp;COUNTIF($N$6:N53,N53)</f>
        <v>_0</v>
      </c>
      <c r="B53" s="39" t="s">
        <v>267</v>
      </c>
      <c r="C53" s="93"/>
      <c r="D53" s="94"/>
      <c r="E53" s="96"/>
      <c r="F53" s="96"/>
      <c r="G53" s="94"/>
      <c r="H53" s="39"/>
      <c r="I53" s="39"/>
      <c r="J53" s="143"/>
      <c r="K53" s="144"/>
      <c r="L53" s="144"/>
      <c r="M53" s="144"/>
      <c r="N53" s="146"/>
      <c r="O53" s="145" t="s">
        <v>849</v>
      </c>
      <c r="P53" s="59"/>
      <c r="Q53" s="95"/>
      <c r="R53" s="39"/>
      <c r="S53" s="39"/>
      <c r="T53" s="39"/>
      <c r="U53" s="39"/>
      <c r="V53" s="39"/>
    </row>
    <row r="54" spans="1:22" s="30" customFormat="1" ht="19.5" customHeight="1">
      <c r="A54" s="30" t="str">
        <f>N54&amp;"_"&amp;COUNTIF($N$6:N54,N54)</f>
        <v>_0</v>
      </c>
      <c r="B54" s="39" t="s">
        <v>268</v>
      </c>
      <c r="C54" s="93"/>
      <c r="D54" s="94"/>
      <c r="E54" s="94"/>
      <c r="F54" s="99"/>
      <c r="G54" s="94"/>
      <c r="H54" s="39"/>
      <c r="I54" s="39"/>
      <c r="J54" s="143"/>
      <c r="K54" s="144"/>
      <c r="L54" s="144"/>
      <c r="M54" s="144"/>
      <c r="N54" s="146"/>
      <c r="O54" s="145" t="s">
        <v>849</v>
      </c>
      <c r="P54" s="59"/>
      <c r="Q54" s="95"/>
      <c r="R54" s="39"/>
      <c r="S54" s="39"/>
      <c r="T54" s="39"/>
      <c r="U54" s="39"/>
      <c r="V54" s="39"/>
    </row>
    <row r="55" spans="1:22" s="30" customFormat="1" ht="19.5" customHeight="1">
      <c r="A55" s="30" t="str">
        <f>N55&amp;"_"&amp;COUNTIF($N$6:N55,N55)</f>
        <v>_0</v>
      </c>
      <c r="B55" s="39" t="s">
        <v>269</v>
      </c>
      <c r="C55" s="93"/>
      <c r="D55" s="94"/>
      <c r="E55" s="94"/>
      <c r="F55" s="99"/>
      <c r="G55" s="94"/>
      <c r="H55" s="39"/>
      <c r="I55" s="39"/>
      <c r="J55" s="143"/>
      <c r="K55" s="144"/>
      <c r="L55" s="144"/>
      <c r="M55" s="144"/>
      <c r="N55" s="146"/>
      <c r="O55" s="145" t="s">
        <v>849</v>
      </c>
      <c r="P55" s="59"/>
      <c r="Q55" s="95"/>
      <c r="R55" s="39"/>
      <c r="S55" s="39"/>
      <c r="T55" s="39"/>
      <c r="U55" s="39"/>
      <c r="V55" s="39"/>
    </row>
    <row r="56" spans="1:22" s="30" customFormat="1" ht="19.5" customHeight="1">
      <c r="A56" s="30" t="str">
        <f>N56&amp;"_"&amp;COUNTIF($N$6:N56,N56)</f>
        <v>_0</v>
      </c>
      <c r="B56" s="39" t="s">
        <v>270</v>
      </c>
      <c r="C56" s="94"/>
      <c r="D56" s="99"/>
      <c r="E56" s="94"/>
      <c r="F56" s="99"/>
      <c r="G56" s="94"/>
      <c r="H56" s="39"/>
      <c r="I56" s="39"/>
      <c r="J56" s="143"/>
      <c r="K56" s="144"/>
      <c r="L56" s="144"/>
      <c r="M56" s="144"/>
      <c r="N56" s="146"/>
      <c r="O56" s="145" t="s">
        <v>849</v>
      </c>
      <c r="P56" s="59"/>
      <c r="Q56" s="95"/>
      <c r="R56" s="39"/>
      <c r="S56" s="39"/>
      <c r="T56" s="39"/>
      <c r="U56" s="39"/>
      <c r="V56" s="39"/>
    </row>
    <row r="57" spans="1:22" s="30" customFormat="1" ht="19.5" customHeight="1">
      <c r="A57" s="30" t="str">
        <f>N57&amp;"_"&amp;COUNTIF($N$6:N57,N57)</f>
        <v>_0</v>
      </c>
      <c r="B57" s="39" t="s">
        <v>271</v>
      </c>
      <c r="C57" s="93"/>
      <c r="D57" s="94"/>
      <c r="E57" s="94"/>
      <c r="F57" s="99"/>
      <c r="G57" s="94"/>
      <c r="H57" s="39"/>
      <c r="I57" s="39"/>
      <c r="J57" s="143"/>
      <c r="K57" s="144"/>
      <c r="L57" s="144"/>
      <c r="M57" s="144"/>
      <c r="N57" s="146"/>
      <c r="O57" s="145" t="s">
        <v>849</v>
      </c>
      <c r="P57" s="59"/>
      <c r="Q57" s="95"/>
      <c r="R57" s="39"/>
      <c r="S57" s="39"/>
      <c r="T57" s="39"/>
      <c r="U57" s="39"/>
      <c r="V57" s="39"/>
    </row>
    <row r="58" spans="1:22" s="30" customFormat="1" ht="19.5" customHeight="1">
      <c r="A58" s="30" t="str">
        <f>N58&amp;"_"&amp;COUNTIF($N$6:N58,N58)</f>
        <v>_0</v>
      </c>
      <c r="B58" s="39" t="s">
        <v>272</v>
      </c>
      <c r="C58" s="93"/>
      <c r="D58" s="94"/>
      <c r="E58" s="94"/>
      <c r="F58" s="99"/>
      <c r="G58" s="94"/>
      <c r="H58" s="39"/>
      <c r="I58" s="39"/>
      <c r="J58" s="143"/>
      <c r="K58" s="144"/>
      <c r="L58" s="144"/>
      <c r="M58" s="144"/>
      <c r="N58" s="146"/>
      <c r="O58" s="145" t="s">
        <v>849</v>
      </c>
      <c r="P58" s="59"/>
      <c r="Q58" s="95"/>
      <c r="R58" s="39"/>
      <c r="S58" s="39"/>
      <c r="T58" s="39"/>
      <c r="U58" s="39"/>
      <c r="V58" s="39"/>
    </row>
    <row r="59" spans="1:22" s="30" customFormat="1" ht="19.5" customHeight="1">
      <c r="A59" s="30" t="str">
        <f>N59&amp;"_"&amp;COUNTIF($N$6:N59,N59)</f>
        <v>_0</v>
      </c>
      <c r="B59" s="39" t="s">
        <v>273</v>
      </c>
      <c r="C59" s="99"/>
      <c r="D59" s="94"/>
      <c r="E59" s="94"/>
      <c r="F59" s="99"/>
      <c r="G59" s="94"/>
      <c r="H59" s="39"/>
      <c r="I59" s="39"/>
      <c r="J59" s="143"/>
      <c r="K59" s="144"/>
      <c r="L59" s="144"/>
      <c r="M59" s="144"/>
      <c r="N59" s="146"/>
      <c r="O59" s="145" t="s">
        <v>849</v>
      </c>
      <c r="P59" s="59"/>
      <c r="Q59" s="95"/>
      <c r="R59" s="39"/>
      <c r="S59" s="39"/>
      <c r="T59" s="39"/>
      <c r="U59" s="39"/>
      <c r="V59" s="39"/>
    </row>
    <row r="60" spans="1:22" s="30" customFormat="1" ht="19.5" customHeight="1">
      <c r="A60" s="30" t="str">
        <f>N60&amp;"_"&amp;COUNTIF($N$6:N60,N60)</f>
        <v>_0</v>
      </c>
      <c r="B60" s="39" t="s">
        <v>274</v>
      </c>
      <c r="C60" s="99"/>
      <c r="D60" s="94"/>
      <c r="E60" s="94"/>
      <c r="F60" s="99"/>
      <c r="G60" s="94"/>
      <c r="H60" s="39"/>
      <c r="I60" s="39"/>
      <c r="J60" s="143"/>
      <c r="K60" s="144"/>
      <c r="L60" s="144"/>
      <c r="M60" s="144"/>
      <c r="N60" s="146"/>
      <c r="O60" s="145" t="s">
        <v>849</v>
      </c>
      <c r="P60" s="59"/>
      <c r="Q60" s="95"/>
      <c r="R60" s="39"/>
      <c r="S60" s="39"/>
      <c r="T60" s="39"/>
      <c r="U60" s="39"/>
      <c r="V60" s="39"/>
    </row>
    <row r="61" spans="1:22" s="30" customFormat="1" ht="19.5" customHeight="1">
      <c r="A61" s="30" t="str">
        <f>N61&amp;"_"&amp;COUNTIF($N$6:N61,N61)</f>
        <v>_0</v>
      </c>
      <c r="B61" s="39" t="s">
        <v>275</v>
      </c>
      <c r="C61" s="99"/>
      <c r="D61" s="94"/>
      <c r="E61" s="94"/>
      <c r="F61" s="99"/>
      <c r="G61" s="94"/>
      <c r="H61" s="39"/>
      <c r="I61" s="39"/>
      <c r="J61" s="143"/>
      <c r="K61" s="144"/>
      <c r="L61" s="144"/>
      <c r="M61" s="144"/>
      <c r="N61" s="146"/>
      <c r="O61" s="145" t="s">
        <v>849</v>
      </c>
      <c r="P61" s="59"/>
      <c r="Q61" s="95"/>
      <c r="R61" s="39"/>
      <c r="S61" s="39"/>
      <c r="T61" s="39"/>
      <c r="U61" s="39"/>
      <c r="V61" s="39"/>
    </row>
    <row r="62" spans="1:22" s="30" customFormat="1" ht="19.5" customHeight="1">
      <c r="A62" s="30" t="str">
        <f>N62&amp;"_"&amp;COUNTIF($N$6:N62,N62)</f>
        <v>_0</v>
      </c>
      <c r="B62" s="39" t="s">
        <v>276</v>
      </c>
      <c r="C62" s="99"/>
      <c r="D62" s="94"/>
      <c r="E62" s="94"/>
      <c r="F62" s="99"/>
      <c r="G62" s="94"/>
      <c r="H62" s="39"/>
      <c r="I62" s="39"/>
      <c r="J62" s="143"/>
      <c r="K62" s="144"/>
      <c r="L62" s="144"/>
      <c r="M62" s="144"/>
      <c r="N62" s="146"/>
      <c r="O62" s="145" t="s">
        <v>849</v>
      </c>
      <c r="P62" s="59"/>
      <c r="Q62" s="95"/>
      <c r="R62" s="39"/>
      <c r="S62" s="39"/>
      <c r="T62" s="39"/>
      <c r="U62" s="39"/>
      <c r="V62" s="39"/>
    </row>
    <row r="63" spans="1:22" s="30" customFormat="1" ht="19.5" customHeight="1">
      <c r="A63" s="30" t="str">
        <f>N63&amp;"_"&amp;COUNTIF($N$6:N63,N63)</f>
        <v>_0</v>
      </c>
      <c r="B63" s="39" t="s">
        <v>277</v>
      </c>
      <c r="C63" s="99"/>
      <c r="D63" s="94"/>
      <c r="E63" s="94"/>
      <c r="F63" s="99"/>
      <c r="G63" s="94"/>
      <c r="H63" s="39"/>
      <c r="I63" s="39"/>
      <c r="J63" s="143"/>
      <c r="K63" s="144"/>
      <c r="L63" s="144"/>
      <c r="M63" s="144"/>
      <c r="N63" s="146"/>
      <c r="O63" s="145" t="s">
        <v>849</v>
      </c>
      <c r="P63" s="59"/>
      <c r="Q63" s="95"/>
      <c r="R63" s="39"/>
      <c r="S63" s="39"/>
      <c r="T63" s="39"/>
      <c r="U63" s="39"/>
      <c r="V63" s="39"/>
    </row>
    <row r="64" spans="1:22" s="30" customFormat="1" ht="19.5" customHeight="1">
      <c r="A64" s="30" t="str">
        <f>N64&amp;"_"&amp;COUNTIF($N$6:N64,N64)</f>
        <v>_0</v>
      </c>
      <c r="B64" s="39" t="s">
        <v>278</v>
      </c>
      <c r="C64" s="99"/>
      <c r="D64" s="94"/>
      <c r="E64" s="94"/>
      <c r="F64" s="99"/>
      <c r="G64" s="94"/>
      <c r="H64" s="39"/>
      <c r="I64" s="39"/>
      <c r="J64" s="143"/>
      <c r="K64" s="144"/>
      <c r="L64" s="144"/>
      <c r="M64" s="144"/>
      <c r="N64" s="146"/>
      <c r="O64" s="145" t="s">
        <v>849</v>
      </c>
      <c r="P64" s="59"/>
      <c r="Q64" s="95"/>
      <c r="R64" s="39"/>
      <c r="S64" s="39"/>
      <c r="T64" s="39"/>
      <c r="U64" s="39"/>
      <c r="V64" s="39"/>
    </row>
    <row r="65" spans="1:22" s="30" customFormat="1" ht="19.5" customHeight="1">
      <c r="A65" s="30" t="str">
        <f>N65&amp;"_"&amp;COUNTIF($N$6:N65,N65)</f>
        <v>_0</v>
      </c>
      <c r="B65" s="39" t="s">
        <v>279</v>
      </c>
      <c r="C65" s="99"/>
      <c r="D65" s="94"/>
      <c r="E65" s="94"/>
      <c r="F65" s="99"/>
      <c r="G65" s="94"/>
      <c r="H65" s="39"/>
      <c r="I65" s="39"/>
      <c r="J65" s="143"/>
      <c r="K65" s="144"/>
      <c r="L65" s="144"/>
      <c r="M65" s="144"/>
      <c r="N65" s="146"/>
      <c r="O65" s="145" t="s">
        <v>849</v>
      </c>
      <c r="P65" s="59"/>
      <c r="Q65" s="95"/>
      <c r="R65" s="39"/>
      <c r="S65" s="39"/>
      <c r="T65" s="39"/>
      <c r="U65" s="39"/>
      <c r="V65" s="39"/>
    </row>
    <row r="66" spans="1:22" s="30" customFormat="1" ht="19.5" customHeight="1">
      <c r="A66" s="30" t="str">
        <f>N66&amp;"_"&amp;COUNTIF($N$6:N66,N66)</f>
        <v>_0</v>
      </c>
      <c r="B66" s="39" t="s">
        <v>280</v>
      </c>
      <c r="C66" s="99"/>
      <c r="D66" s="94"/>
      <c r="E66" s="94"/>
      <c r="F66" s="99"/>
      <c r="G66" s="94"/>
      <c r="H66" s="39"/>
      <c r="I66" s="39"/>
      <c r="J66" s="143"/>
      <c r="K66" s="144"/>
      <c r="L66" s="144"/>
      <c r="M66" s="144"/>
      <c r="N66" s="146"/>
      <c r="O66" s="145" t="s">
        <v>849</v>
      </c>
      <c r="P66" s="59"/>
      <c r="Q66" s="95"/>
      <c r="R66" s="39"/>
      <c r="S66" s="39"/>
      <c r="T66" s="39"/>
      <c r="U66" s="39"/>
      <c r="V66" s="39"/>
    </row>
    <row r="67" spans="1:22" s="30" customFormat="1" ht="19.5" customHeight="1">
      <c r="A67" s="30" t="str">
        <f>N67&amp;"_"&amp;COUNTIF($N$6:N67,N67)</f>
        <v>_0</v>
      </c>
      <c r="B67" s="39" t="s">
        <v>281</v>
      </c>
      <c r="C67" s="93"/>
      <c r="D67" s="94"/>
      <c r="E67" s="94"/>
      <c r="F67" s="99"/>
      <c r="G67" s="94"/>
      <c r="H67" s="39"/>
      <c r="I67" s="39"/>
      <c r="J67" s="143"/>
      <c r="K67" s="144"/>
      <c r="L67" s="144"/>
      <c r="M67" s="144"/>
      <c r="N67" s="146"/>
      <c r="O67" s="145" t="s">
        <v>849</v>
      </c>
      <c r="P67" s="59"/>
      <c r="Q67" s="95"/>
      <c r="R67" s="39"/>
      <c r="S67" s="39"/>
      <c r="T67" s="39"/>
      <c r="U67" s="39"/>
      <c r="V67" s="39"/>
    </row>
    <row r="68" spans="1:22" s="30" customFormat="1" ht="19.5" customHeight="1">
      <c r="A68" s="30" t="str">
        <f>N68&amp;"_"&amp;COUNTIF($N$6:N68,N68)</f>
        <v>_0</v>
      </c>
      <c r="B68" s="39" t="s">
        <v>282</v>
      </c>
      <c r="C68" s="93"/>
      <c r="D68" s="94"/>
      <c r="E68" s="94"/>
      <c r="F68" s="99"/>
      <c r="G68" s="94"/>
      <c r="H68" s="39"/>
      <c r="I68" s="39"/>
      <c r="J68" s="143"/>
      <c r="K68" s="144"/>
      <c r="L68" s="144"/>
      <c r="M68" s="144"/>
      <c r="N68" s="146"/>
      <c r="O68" s="145" t="s">
        <v>849</v>
      </c>
      <c r="P68" s="59"/>
      <c r="Q68" s="95"/>
      <c r="R68" s="39"/>
      <c r="S68" s="39"/>
      <c r="T68" s="39"/>
      <c r="U68" s="39"/>
      <c r="V68" s="39"/>
    </row>
    <row r="69" spans="1:22" s="30" customFormat="1" ht="19.5" customHeight="1">
      <c r="A69" s="30" t="str">
        <f>N69&amp;"_"&amp;COUNTIF($N$6:N69,N69)</f>
        <v>_0</v>
      </c>
      <c r="B69" s="39" t="s">
        <v>283</v>
      </c>
      <c r="C69" s="93"/>
      <c r="D69" s="94"/>
      <c r="E69" s="94"/>
      <c r="F69" s="99"/>
      <c r="G69" s="94"/>
      <c r="H69" s="39"/>
      <c r="I69" s="39"/>
      <c r="J69" s="143"/>
      <c r="K69" s="144"/>
      <c r="L69" s="144"/>
      <c r="M69" s="144"/>
      <c r="N69" s="146"/>
      <c r="O69" s="145" t="s">
        <v>849</v>
      </c>
      <c r="P69" s="59"/>
      <c r="Q69" s="95"/>
      <c r="R69" s="39"/>
      <c r="S69" s="39"/>
      <c r="T69" s="39"/>
      <c r="U69" s="39"/>
      <c r="V69" s="39"/>
    </row>
    <row r="70" spans="1:22" s="30" customFormat="1" ht="19.5" customHeight="1">
      <c r="A70" s="30" t="str">
        <f>N70&amp;"_"&amp;COUNTIF($N$6:N70,N70)</f>
        <v>_0</v>
      </c>
      <c r="B70" s="39" t="s">
        <v>284</v>
      </c>
      <c r="C70" s="93"/>
      <c r="D70" s="94"/>
      <c r="E70" s="94"/>
      <c r="F70" s="99"/>
      <c r="G70" s="94"/>
      <c r="H70" s="39"/>
      <c r="I70" s="39"/>
      <c r="J70" s="143"/>
      <c r="K70" s="144"/>
      <c r="L70" s="144"/>
      <c r="M70" s="144"/>
      <c r="N70" s="146"/>
      <c r="O70" s="145" t="s">
        <v>849</v>
      </c>
      <c r="P70" s="59"/>
      <c r="Q70" s="95"/>
      <c r="R70" s="39"/>
      <c r="S70" s="39"/>
      <c r="T70" s="39"/>
      <c r="U70" s="39"/>
      <c r="V70" s="39"/>
    </row>
    <row r="71" spans="1:22" s="30" customFormat="1" ht="19.5" customHeight="1">
      <c r="A71" s="30" t="str">
        <f>N71&amp;"_"&amp;COUNTIF($N$6:N71,N71)</f>
        <v>_0</v>
      </c>
      <c r="B71" s="39" t="s">
        <v>285</v>
      </c>
      <c r="C71" s="93"/>
      <c r="D71" s="94"/>
      <c r="E71" s="94"/>
      <c r="F71" s="99"/>
      <c r="G71" s="94"/>
      <c r="H71" s="39"/>
      <c r="I71" s="39"/>
      <c r="J71" s="143"/>
      <c r="K71" s="144"/>
      <c r="L71" s="144"/>
      <c r="M71" s="144"/>
      <c r="N71" s="146"/>
      <c r="O71" s="145" t="s">
        <v>849</v>
      </c>
      <c r="P71" s="59"/>
      <c r="Q71" s="95"/>
      <c r="R71" s="39"/>
      <c r="S71" s="39"/>
      <c r="T71" s="39"/>
      <c r="U71" s="39"/>
      <c r="V71" s="39"/>
    </row>
    <row r="72" spans="1:22" s="30" customFormat="1" ht="19.5" customHeight="1">
      <c r="A72" s="30" t="str">
        <f>N72&amp;"_"&amp;COUNTIF($N$6:N72,N72)</f>
        <v>_0</v>
      </c>
      <c r="B72" s="39" t="s">
        <v>286</v>
      </c>
      <c r="C72" s="93"/>
      <c r="D72" s="94"/>
      <c r="E72" s="94"/>
      <c r="F72" s="99"/>
      <c r="G72" s="94"/>
      <c r="H72" s="39"/>
      <c r="I72" s="39"/>
      <c r="J72" s="143"/>
      <c r="K72" s="144"/>
      <c r="L72" s="144"/>
      <c r="M72" s="144"/>
      <c r="N72" s="146"/>
      <c r="O72" s="145" t="s">
        <v>849</v>
      </c>
      <c r="P72" s="59"/>
      <c r="Q72" s="95"/>
      <c r="R72" s="39"/>
      <c r="S72" s="39"/>
      <c r="T72" s="39"/>
      <c r="U72" s="39"/>
      <c r="V72" s="39"/>
    </row>
    <row r="73" spans="1:22" s="30" customFormat="1" ht="19.5" customHeight="1">
      <c r="A73" s="30" t="str">
        <f>N73&amp;"_"&amp;COUNTIF($N$6:N73,N73)</f>
        <v>_0</v>
      </c>
      <c r="B73" s="39" t="s">
        <v>287</v>
      </c>
      <c r="C73" s="93"/>
      <c r="D73" s="94"/>
      <c r="E73" s="94"/>
      <c r="F73" s="99"/>
      <c r="G73" s="94"/>
      <c r="H73" s="39"/>
      <c r="I73" s="39"/>
      <c r="J73" s="143"/>
      <c r="K73" s="144"/>
      <c r="L73" s="144"/>
      <c r="M73" s="144"/>
      <c r="N73" s="146"/>
      <c r="O73" s="145" t="s">
        <v>849</v>
      </c>
      <c r="P73" s="59"/>
      <c r="Q73" s="95"/>
      <c r="R73" s="39"/>
      <c r="S73" s="39"/>
      <c r="T73" s="39"/>
      <c r="U73" s="39"/>
      <c r="V73" s="39"/>
    </row>
    <row r="74" spans="1:22" s="30" customFormat="1" ht="19.5" customHeight="1">
      <c r="A74" s="30" t="str">
        <f>N74&amp;"_"&amp;COUNTIF($N$6:N74,N74)</f>
        <v>_0</v>
      </c>
      <c r="B74" s="39" t="s">
        <v>288</v>
      </c>
      <c r="C74" s="93"/>
      <c r="D74" s="94"/>
      <c r="E74" s="94"/>
      <c r="F74" s="94"/>
      <c r="G74" s="94"/>
      <c r="H74" s="39"/>
      <c r="I74" s="39"/>
      <c r="J74" s="143"/>
      <c r="K74" s="144"/>
      <c r="L74" s="144"/>
      <c r="M74" s="144"/>
      <c r="N74" s="146"/>
      <c r="O74" s="145" t="s">
        <v>849</v>
      </c>
      <c r="P74" s="59"/>
      <c r="Q74" s="95"/>
      <c r="R74" s="39"/>
      <c r="S74" s="39"/>
      <c r="T74" s="39"/>
      <c r="U74" s="39"/>
      <c r="V74" s="39"/>
    </row>
    <row r="75" spans="1:22" s="30" customFormat="1" ht="19.5" customHeight="1">
      <c r="A75" s="30" t="str">
        <f>N75&amp;"_"&amp;COUNTIF($N$6:N75,N75)</f>
        <v>_0</v>
      </c>
      <c r="B75" s="39" t="s">
        <v>289</v>
      </c>
      <c r="C75" s="93"/>
      <c r="D75" s="94"/>
      <c r="E75" s="94"/>
      <c r="F75" s="94"/>
      <c r="G75" s="94"/>
      <c r="H75" s="39"/>
      <c r="I75" s="39"/>
      <c r="J75" s="143"/>
      <c r="K75" s="144"/>
      <c r="L75" s="144"/>
      <c r="M75" s="144"/>
      <c r="N75" s="146"/>
      <c r="O75" s="145" t="s">
        <v>849</v>
      </c>
      <c r="P75" s="59"/>
      <c r="Q75" s="95"/>
      <c r="R75" s="39"/>
      <c r="S75" s="39"/>
      <c r="T75" s="39"/>
      <c r="U75" s="39"/>
      <c r="V75" s="39"/>
    </row>
    <row r="76" spans="1:22" s="30" customFormat="1" ht="19.5" customHeight="1">
      <c r="A76" s="30" t="str">
        <f>N76&amp;"_"&amp;COUNTIF($N$6:N76,N76)</f>
        <v>_0</v>
      </c>
      <c r="B76" s="39" t="s">
        <v>290</v>
      </c>
      <c r="C76" s="93"/>
      <c r="D76" s="94"/>
      <c r="E76" s="94"/>
      <c r="F76" s="94"/>
      <c r="G76" s="94"/>
      <c r="H76" s="39"/>
      <c r="I76" s="39"/>
      <c r="J76" s="143"/>
      <c r="K76" s="144"/>
      <c r="L76" s="144"/>
      <c r="M76" s="144"/>
      <c r="N76" s="146"/>
      <c r="O76" s="145" t="s">
        <v>849</v>
      </c>
      <c r="P76" s="59"/>
      <c r="Q76" s="95"/>
      <c r="R76" s="39"/>
      <c r="S76" s="39"/>
      <c r="T76" s="39"/>
      <c r="U76" s="39"/>
      <c r="V76" s="39"/>
    </row>
    <row r="77" spans="1:22" s="30" customFormat="1" ht="19.5" customHeight="1">
      <c r="A77" s="30" t="str">
        <f>N77&amp;"_"&amp;COUNTIF($N$6:N77,N77)</f>
        <v>_0</v>
      </c>
      <c r="B77" s="39" t="s">
        <v>291</v>
      </c>
      <c r="C77" s="93"/>
      <c r="D77" s="94"/>
      <c r="E77" s="94"/>
      <c r="F77" s="94"/>
      <c r="G77" s="94"/>
      <c r="H77" s="39"/>
      <c r="I77" s="39"/>
      <c r="J77" s="143"/>
      <c r="K77" s="144"/>
      <c r="L77" s="144"/>
      <c r="M77" s="144"/>
      <c r="N77" s="146"/>
      <c r="O77" s="145" t="s">
        <v>849</v>
      </c>
      <c r="P77" s="59"/>
      <c r="Q77" s="95"/>
      <c r="R77" s="39"/>
      <c r="S77" s="39"/>
      <c r="T77" s="39"/>
      <c r="U77" s="39"/>
      <c r="V77" s="39"/>
    </row>
    <row r="78" spans="1:22" s="30" customFormat="1" ht="19.5" customHeight="1">
      <c r="A78" s="30" t="str">
        <f>N78&amp;"_"&amp;COUNTIF($N$6:N78,N78)</f>
        <v>_0</v>
      </c>
      <c r="B78" s="39" t="s">
        <v>292</v>
      </c>
      <c r="C78" s="93"/>
      <c r="D78" s="94"/>
      <c r="E78" s="94"/>
      <c r="F78" s="94"/>
      <c r="G78" s="94"/>
      <c r="H78" s="39"/>
      <c r="I78" s="39"/>
      <c r="J78" s="143"/>
      <c r="K78" s="144"/>
      <c r="L78" s="144"/>
      <c r="M78" s="144"/>
      <c r="N78" s="146"/>
      <c r="O78" s="145" t="s">
        <v>849</v>
      </c>
      <c r="P78" s="59"/>
      <c r="Q78" s="95"/>
      <c r="R78" s="39"/>
      <c r="S78" s="39"/>
      <c r="T78" s="39"/>
      <c r="U78" s="39"/>
      <c r="V78" s="39"/>
    </row>
    <row r="79" spans="1:22" s="41" customFormat="1" ht="19.5" customHeight="1">
      <c r="A79" s="30" t="str">
        <f>N79&amp;"_"&amp;COUNTIF($N$6:N79,N79)</f>
        <v>_0</v>
      </c>
      <c r="B79" s="39" t="s">
        <v>293</v>
      </c>
      <c r="C79" s="93"/>
      <c r="D79" s="96"/>
      <c r="E79" s="94"/>
      <c r="F79" s="94"/>
      <c r="G79" s="100"/>
      <c r="H79" s="39"/>
      <c r="I79" s="39"/>
      <c r="J79" s="143"/>
      <c r="K79" s="144"/>
      <c r="L79" s="144"/>
      <c r="M79" s="144"/>
      <c r="N79" s="147"/>
      <c r="O79" s="145" t="s">
        <v>849</v>
      </c>
      <c r="P79" s="60"/>
      <c r="Q79" s="95"/>
      <c r="R79" s="40"/>
      <c r="S79" s="40"/>
      <c r="T79" s="40"/>
      <c r="U79" s="40"/>
      <c r="V79" s="40"/>
    </row>
    <row r="80" spans="1:22" s="30" customFormat="1" ht="19.5" customHeight="1">
      <c r="A80" s="30" t="str">
        <f>N80&amp;"_"&amp;COUNTIF($N$6:N80,N80)</f>
        <v>_0</v>
      </c>
      <c r="B80" s="39" t="s">
        <v>294</v>
      </c>
      <c r="C80" s="93"/>
      <c r="D80" s="94"/>
      <c r="E80" s="94"/>
      <c r="F80" s="94"/>
      <c r="G80" s="94"/>
      <c r="H80" s="39"/>
      <c r="I80" s="39"/>
      <c r="J80" s="143"/>
      <c r="K80" s="144"/>
      <c r="L80" s="144"/>
      <c r="M80" s="144"/>
      <c r="N80" s="146"/>
      <c r="O80" s="145" t="s">
        <v>849</v>
      </c>
      <c r="P80" s="59"/>
      <c r="Q80" s="95"/>
      <c r="R80" s="39"/>
      <c r="S80" s="39"/>
      <c r="T80" s="39"/>
      <c r="U80" s="39"/>
      <c r="V80" s="39"/>
    </row>
    <row r="81" spans="1:22" s="30" customFormat="1" ht="19.5" customHeight="1">
      <c r="A81" s="30" t="str">
        <f>N81&amp;"_"&amp;COUNTIF($N$6:N81,N81)</f>
        <v>_0</v>
      </c>
      <c r="B81" s="39" t="s">
        <v>295</v>
      </c>
      <c r="C81" s="93"/>
      <c r="D81" s="96"/>
      <c r="E81" s="94"/>
      <c r="F81" s="94"/>
      <c r="G81" s="94"/>
      <c r="H81" s="39"/>
      <c r="I81" s="39"/>
      <c r="J81" s="143"/>
      <c r="K81" s="144"/>
      <c r="L81" s="144"/>
      <c r="M81" s="144"/>
      <c r="N81" s="146"/>
      <c r="O81" s="145" t="s">
        <v>849</v>
      </c>
      <c r="P81" s="61"/>
      <c r="Q81" s="95"/>
      <c r="R81" s="39"/>
      <c r="S81" s="39"/>
      <c r="T81" s="39"/>
      <c r="U81" s="39"/>
      <c r="V81" s="39"/>
    </row>
    <row r="82" spans="1:22" s="30" customFormat="1" ht="19.5" customHeight="1">
      <c r="A82" s="30" t="str">
        <f>N82&amp;"_"&amp;COUNTIF($N$6:N82,N82)</f>
        <v>_0</v>
      </c>
      <c r="B82" s="39" t="s">
        <v>296</v>
      </c>
      <c r="C82" s="93"/>
      <c r="D82" s="96"/>
      <c r="E82" s="94"/>
      <c r="F82" s="94"/>
      <c r="G82" s="94"/>
      <c r="H82" s="39"/>
      <c r="I82" s="39"/>
      <c r="J82" s="143"/>
      <c r="K82" s="144"/>
      <c r="L82" s="144"/>
      <c r="M82" s="144"/>
      <c r="N82" s="146"/>
      <c r="O82" s="145" t="s">
        <v>849</v>
      </c>
      <c r="P82" s="61"/>
      <c r="Q82" s="95"/>
      <c r="R82" s="39"/>
      <c r="S82" s="39"/>
      <c r="T82" s="39"/>
      <c r="U82" s="39"/>
      <c r="V82" s="39"/>
    </row>
    <row r="83" spans="1:22" s="30" customFormat="1" ht="19.5" customHeight="1">
      <c r="A83" s="30" t="str">
        <f>N83&amp;"_"&amp;COUNTIF($N$6:N83,N83)</f>
        <v>_0</v>
      </c>
      <c r="B83" s="39" t="s">
        <v>297</v>
      </c>
      <c r="C83" s="93"/>
      <c r="D83" s="96"/>
      <c r="E83" s="94"/>
      <c r="F83" s="94"/>
      <c r="G83" s="94"/>
      <c r="H83" s="39"/>
      <c r="I83" s="39"/>
      <c r="J83" s="143"/>
      <c r="K83" s="144"/>
      <c r="L83" s="144"/>
      <c r="M83" s="144"/>
      <c r="N83" s="146"/>
      <c r="O83" s="145" t="s">
        <v>849</v>
      </c>
      <c r="P83" s="61"/>
      <c r="Q83" s="95"/>
      <c r="R83" s="39"/>
      <c r="S83" s="39"/>
      <c r="T83" s="39"/>
      <c r="U83" s="39"/>
      <c r="V83" s="39"/>
    </row>
    <row r="84" spans="1:22" s="30" customFormat="1" ht="19.5" customHeight="1">
      <c r="A84" s="30" t="str">
        <f>N84&amp;"_"&amp;COUNTIF($N$6:N84,N84)</f>
        <v>_0</v>
      </c>
      <c r="B84" s="39" t="s">
        <v>298</v>
      </c>
      <c r="C84" s="93"/>
      <c r="D84" s="96"/>
      <c r="E84" s="94"/>
      <c r="F84" s="94"/>
      <c r="G84" s="94"/>
      <c r="H84" s="39"/>
      <c r="I84" s="39"/>
      <c r="J84" s="143"/>
      <c r="K84" s="144"/>
      <c r="L84" s="144"/>
      <c r="M84" s="144"/>
      <c r="N84" s="146"/>
      <c r="O84" s="145" t="s">
        <v>849</v>
      </c>
      <c r="P84" s="61"/>
      <c r="Q84" s="95"/>
      <c r="R84" s="39"/>
      <c r="S84" s="39"/>
      <c r="T84" s="39"/>
      <c r="U84" s="39"/>
      <c r="V84" s="39"/>
    </row>
    <row r="85" spans="1:22" s="30" customFormat="1" ht="19.5" customHeight="1">
      <c r="A85" s="30" t="str">
        <f>N85&amp;"_"&amp;COUNTIF($N$6:N85,N85)</f>
        <v>_0</v>
      </c>
      <c r="B85" s="39" t="s">
        <v>299</v>
      </c>
      <c r="C85" s="93"/>
      <c r="D85" s="96"/>
      <c r="E85" s="94"/>
      <c r="F85" s="94"/>
      <c r="G85" s="94"/>
      <c r="H85" s="39"/>
      <c r="I85" s="39"/>
      <c r="J85" s="143"/>
      <c r="K85" s="144"/>
      <c r="L85" s="144"/>
      <c r="M85" s="144"/>
      <c r="N85" s="146"/>
      <c r="O85" s="145" t="s">
        <v>849</v>
      </c>
      <c r="P85" s="61"/>
      <c r="Q85" s="95"/>
      <c r="R85" s="39"/>
      <c r="S85" s="39"/>
      <c r="T85" s="39"/>
      <c r="U85" s="39"/>
      <c r="V85" s="39"/>
    </row>
    <row r="86" spans="1:22" s="30" customFormat="1" ht="19.5" customHeight="1">
      <c r="A86" s="30" t="str">
        <f>N86&amp;"_"&amp;COUNTIF($N$6:N86,N86)</f>
        <v>_0</v>
      </c>
      <c r="B86" s="39" t="s">
        <v>300</v>
      </c>
      <c r="C86" s="93"/>
      <c r="D86" s="96"/>
      <c r="E86" s="94"/>
      <c r="F86" s="94"/>
      <c r="G86" s="94"/>
      <c r="H86" s="39"/>
      <c r="I86" s="39"/>
      <c r="J86" s="143"/>
      <c r="K86" s="144"/>
      <c r="L86" s="144"/>
      <c r="M86" s="144"/>
      <c r="N86" s="146"/>
      <c r="O86" s="145" t="s">
        <v>849</v>
      </c>
      <c r="P86" s="61"/>
      <c r="Q86" s="95"/>
      <c r="R86" s="39"/>
      <c r="S86" s="39"/>
      <c r="T86" s="39"/>
      <c r="U86" s="39"/>
      <c r="V86" s="39"/>
    </row>
    <row r="87" spans="1:22" s="30" customFormat="1" ht="19.5" customHeight="1">
      <c r="A87" s="30" t="str">
        <f>N87&amp;"_"&amp;COUNTIF($N$6:N87,N87)</f>
        <v>_0</v>
      </c>
      <c r="B87" s="39" t="s">
        <v>301</v>
      </c>
      <c r="C87" s="93"/>
      <c r="D87" s="96"/>
      <c r="E87" s="94"/>
      <c r="F87" s="94"/>
      <c r="G87" s="94"/>
      <c r="H87" s="39"/>
      <c r="I87" s="39"/>
      <c r="J87" s="143"/>
      <c r="K87" s="144"/>
      <c r="L87" s="144"/>
      <c r="M87" s="144"/>
      <c r="N87" s="146"/>
      <c r="O87" s="145" t="s">
        <v>849</v>
      </c>
      <c r="P87" s="61"/>
      <c r="Q87" s="95"/>
      <c r="R87" s="39"/>
      <c r="S87" s="39"/>
      <c r="T87" s="39"/>
      <c r="U87" s="39"/>
      <c r="V87" s="39"/>
    </row>
    <row r="88" spans="1:22" s="30" customFormat="1" ht="19.5" customHeight="1">
      <c r="A88" s="30" t="str">
        <f>N88&amp;"_"&amp;COUNTIF($N$6:N88,N88)</f>
        <v>_0</v>
      </c>
      <c r="B88" s="39" t="s">
        <v>302</v>
      </c>
      <c r="C88" s="93"/>
      <c r="D88" s="96"/>
      <c r="E88" s="94"/>
      <c r="F88" s="94"/>
      <c r="G88" s="94"/>
      <c r="H88" s="39"/>
      <c r="I88" s="39"/>
      <c r="J88" s="143"/>
      <c r="K88" s="144"/>
      <c r="L88" s="144"/>
      <c r="M88" s="144"/>
      <c r="N88" s="146"/>
      <c r="O88" s="145" t="s">
        <v>849</v>
      </c>
      <c r="P88" s="61"/>
      <c r="Q88" s="95"/>
      <c r="R88" s="39"/>
      <c r="S88" s="39"/>
      <c r="T88" s="39"/>
      <c r="U88" s="39"/>
      <c r="V88" s="39"/>
    </row>
    <row r="89" spans="1:22" s="30" customFormat="1" ht="19.5" customHeight="1">
      <c r="A89" s="30" t="str">
        <f>N89&amp;"_"&amp;COUNTIF($N$6:N89,N89)</f>
        <v>_0</v>
      </c>
      <c r="B89" s="39" t="s">
        <v>303</v>
      </c>
      <c r="C89" s="93"/>
      <c r="D89" s="96"/>
      <c r="E89" s="94"/>
      <c r="F89" s="94"/>
      <c r="G89" s="94"/>
      <c r="H89" s="39"/>
      <c r="I89" s="39"/>
      <c r="J89" s="143"/>
      <c r="K89" s="144"/>
      <c r="L89" s="144"/>
      <c r="M89" s="144"/>
      <c r="N89" s="146"/>
      <c r="O89" s="145" t="s">
        <v>849</v>
      </c>
      <c r="P89" s="61"/>
      <c r="Q89" s="95"/>
      <c r="R89" s="39"/>
      <c r="S89" s="39"/>
      <c r="T89" s="39"/>
      <c r="U89" s="39"/>
      <c r="V89" s="39"/>
    </row>
    <row r="90" spans="1:22" s="30" customFormat="1" ht="19.5" customHeight="1">
      <c r="A90" s="30" t="str">
        <f>N90&amp;"_"&amp;COUNTIF($N$6:N90,N90)</f>
        <v>_0</v>
      </c>
      <c r="B90" s="39" t="s">
        <v>304</v>
      </c>
      <c r="C90" s="93"/>
      <c r="D90" s="96"/>
      <c r="E90" s="94"/>
      <c r="F90" s="94"/>
      <c r="G90" s="94"/>
      <c r="H90" s="39"/>
      <c r="I90" s="39"/>
      <c r="J90" s="143"/>
      <c r="K90" s="144"/>
      <c r="L90" s="144"/>
      <c r="M90" s="144"/>
      <c r="N90" s="146"/>
      <c r="O90" s="145" t="s">
        <v>849</v>
      </c>
      <c r="P90" s="61"/>
      <c r="Q90" s="95"/>
      <c r="R90" s="39"/>
      <c r="S90" s="39"/>
      <c r="T90" s="39"/>
      <c r="U90" s="39"/>
      <c r="V90" s="39"/>
    </row>
    <row r="91" spans="1:22" s="30" customFormat="1" ht="19.5" customHeight="1">
      <c r="A91" s="30" t="str">
        <f>N91&amp;"_"&amp;COUNTIF($N$6:N91,N91)</f>
        <v>_0</v>
      </c>
      <c r="B91" s="39" t="s">
        <v>305</v>
      </c>
      <c r="C91" s="93"/>
      <c r="D91" s="96"/>
      <c r="E91" s="94"/>
      <c r="F91" s="94"/>
      <c r="G91" s="94"/>
      <c r="H91" s="39"/>
      <c r="I91" s="39"/>
      <c r="J91" s="143"/>
      <c r="K91" s="144"/>
      <c r="L91" s="144"/>
      <c r="M91" s="144"/>
      <c r="N91" s="146"/>
      <c r="O91" s="145" t="s">
        <v>849</v>
      </c>
      <c r="P91" s="61"/>
      <c r="Q91" s="95"/>
      <c r="R91" s="39"/>
      <c r="S91" s="39"/>
      <c r="T91" s="39"/>
      <c r="U91" s="39"/>
      <c r="V91" s="39"/>
    </row>
    <row r="92" spans="1:22" s="30" customFormat="1" ht="19.5" customHeight="1">
      <c r="A92" s="30" t="str">
        <f>N92&amp;"_"&amp;COUNTIF($N$6:N92,N92)</f>
        <v>_0</v>
      </c>
      <c r="B92" s="39" t="s">
        <v>306</v>
      </c>
      <c r="C92" s="93"/>
      <c r="D92" s="96"/>
      <c r="E92" s="94"/>
      <c r="F92" s="94"/>
      <c r="G92" s="94"/>
      <c r="H92" s="39"/>
      <c r="I92" s="39"/>
      <c r="J92" s="143"/>
      <c r="K92" s="144"/>
      <c r="L92" s="144"/>
      <c r="M92" s="144"/>
      <c r="N92" s="146"/>
      <c r="O92" s="145" t="s">
        <v>849</v>
      </c>
      <c r="P92" s="61"/>
      <c r="Q92" s="95"/>
      <c r="R92" s="39"/>
      <c r="S92" s="39"/>
      <c r="T92" s="39"/>
      <c r="U92" s="39"/>
      <c r="V92" s="39"/>
    </row>
    <row r="93" spans="1:22" s="30" customFormat="1" ht="19.5" customHeight="1">
      <c r="A93" s="30" t="str">
        <f>N93&amp;"_"&amp;COUNTIF($N$6:N93,N93)</f>
        <v>_0</v>
      </c>
      <c r="B93" s="39" t="s">
        <v>307</v>
      </c>
      <c r="C93" s="93"/>
      <c r="D93" s="96"/>
      <c r="E93" s="94"/>
      <c r="F93" s="94"/>
      <c r="G93" s="94"/>
      <c r="H93" s="39"/>
      <c r="I93" s="39"/>
      <c r="J93" s="143"/>
      <c r="K93" s="144"/>
      <c r="L93" s="144"/>
      <c r="M93" s="144"/>
      <c r="N93" s="146"/>
      <c r="O93" s="145" t="s">
        <v>849</v>
      </c>
      <c r="P93" s="61"/>
      <c r="Q93" s="95"/>
      <c r="R93" s="39"/>
      <c r="S93" s="39"/>
      <c r="T93" s="39"/>
      <c r="U93" s="39"/>
      <c r="V93" s="39"/>
    </row>
    <row r="94" spans="1:22" s="30" customFormat="1" ht="19.5" customHeight="1">
      <c r="A94" s="30" t="str">
        <f>N94&amp;"_"&amp;COUNTIF($N$6:N94,N94)</f>
        <v>_0</v>
      </c>
      <c r="B94" s="39" t="s">
        <v>308</v>
      </c>
      <c r="C94" s="93"/>
      <c r="D94" s="96"/>
      <c r="E94" s="94"/>
      <c r="F94" s="94"/>
      <c r="G94" s="94"/>
      <c r="H94" s="39"/>
      <c r="I94" s="39"/>
      <c r="J94" s="143"/>
      <c r="K94" s="144"/>
      <c r="L94" s="144"/>
      <c r="M94" s="144"/>
      <c r="N94" s="146"/>
      <c r="O94" s="145" t="s">
        <v>849</v>
      </c>
      <c r="P94" s="61"/>
      <c r="Q94" s="95"/>
      <c r="R94" s="39"/>
      <c r="S94" s="39"/>
      <c r="T94" s="39"/>
      <c r="U94" s="39"/>
      <c r="V94" s="39"/>
    </row>
    <row r="95" spans="1:22" s="30" customFormat="1" ht="19.5" customHeight="1">
      <c r="A95" s="30" t="str">
        <f>N95&amp;"_"&amp;COUNTIF($N$6:N95,N95)</f>
        <v>_0</v>
      </c>
      <c r="B95" s="39" t="s">
        <v>309</v>
      </c>
      <c r="C95" s="93"/>
      <c r="D95" s="96"/>
      <c r="E95" s="94"/>
      <c r="F95" s="94"/>
      <c r="G95" s="94"/>
      <c r="H95" s="39"/>
      <c r="I95" s="39"/>
      <c r="J95" s="143"/>
      <c r="K95" s="144"/>
      <c r="L95" s="144"/>
      <c r="M95" s="144"/>
      <c r="N95" s="146"/>
      <c r="O95" s="145" t="s">
        <v>849</v>
      </c>
      <c r="P95" s="61"/>
      <c r="Q95" s="95"/>
      <c r="R95" s="39"/>
      <c r="S95" s="39"/>
      <c r="T95" s="39"/>
      <c r="U95" s="39"/>
      <c r="V95" s="39"/>
    </row>
    <row r="96" spans="1:22" s="30" customFormat="1" ht="19.5" customHeight="1">
      <c r="A96" s="30" t="str">
        <f>N96&amp;"_"&amp;COUNTIF($N$6:N96,N96)</f>
        <v>_0</v>
      </c>
      <c r="B96" s="39" t="s">
        <v>310</v>
      </c>
      <c r="C96" s="93"/>
      <c r="D96" s="96"/>
      <c r="E96" s="94"/>
      <c r="F96" s="94"/>
      <c r="G96" s="94"/>
      <c r="H96" s="39"/>
      <c r="I96" s="39"/>
      <c r="J96" s="143"/>
      <c r="K96" s="144"/>
      <c r="L96" s="144"/>
      <c r="M96" s="144"/>
      <c r="N96" s="146"/>
      <c r="O96" s="145" t="s">
        <v>849</v>
      </c>
      <c r="P96" s="61"/>
      <c r="Q96" s="95"/>
      <c r="R96" s="39"/>
      <c r="S96" s="39"/>
      <c r="T96" s="39"/>
      <c r="U96" s="39"/>
      <c r="V96" s="39"/>
    </row>
    <row r="97" spans="1:22" s="30" customFormat="1" ht="19.5" customHeight="1">
      <c r="A97" s="30" t="str">
        <f>N97&amp;"_"&amp;COUNTIF($N$6:N97,N97)</f>
        <v>_0</v>
      </c>
      <c r="B97" s="39" t="s">
        <v>311</v>
      </c>
      <c r="C97" s="93"/>
      <c r="D97" s="96"/>
      <c r="E97" s="94"/>
      <c r="F97" s="94"/>
      <c r="G97" s="94"/>
      <c r="H97" s="39"/>
      <c r="I97" s="39"/>
      <c r="J97" s="143"/>
      <c r="K97" s="144"/>
      <c r="L97" s="144"/>
      <c r="M97" s="144"/>
      <c r="N97" s="146"/>
      <c r="O97" s="145" t="s">
        <v>849</v>
      </c>
      <c r="P97" s="61"/>
      <c r="Q97" s="95"/>
      <c r="R97" s="39"/>
      <c r="S97" s="39"/>
      <c r="T97" s="39"/>
      <c r="U97" s="39"/>
      <c r="V97" s="39"/>
    </row>
    <row r="98" spans="1:22" s="30" customFormat="1" ht="19.5" customHeight="1">
      <c r="A98" s="30" t="str">
        <f>N98&amp;"_"&amp;COUNTIF($N$6:N98,N98)</f>
        <v>_0</v>
      </c>
      <c r="B98" s="39" t="s">
        <v>312</v>
      </c>
      <c r="C98" s="93"/>
      <c r="D98" s="96"/>
      <c r="E98" s="94"/>
      <c r="F98" s="94"/>
      <c r="G98" s="94"/>
      <c r="H98" s="39"/>
      <c r="I98" s="39"/>
      <c r="J98" s="143"/>
      <c r="K98" s="144"/>
      <c r="L98" s="144"/>
      <c r="M98" s="144"/>
      <c r="N98" s="146"/>
      <c r="O98" s="145" t="s">
        <v>849</v>
      </c>
      <c r="P98" s="61"/>
      <c r="Q98" s="95"/>
      <c r="R98" s="39"/>
      <c r="S98" s="39"/>
      <c r="T98" s="39"/>
      <c r="U98" s="39"/>
      <c r="V98" s="39"/>
    </row>
    <row r="99" spans="1:22" s="30" customFormat="1" ht="19.5" customHeight="1">
      <c r="A99" s="30" t="str">
        <f>N99&amp;"_"&amp;COUNTIF($N$6:N99,N99)</f>
        <v>_0</v>
      </c>
      <c r="B99" s="39" t="s">
        <v>313</v>
      </c>
      <c r="C99" s="93"/>
      <c r="D99" s="96"/>
      <c r="E99" s="94"/>
      <c r="F99" s="94"/>
      <c r="G99" s="96"/>
      <c r="H99" s="39"/>
      <c r="I99" s="39"/>
      <c r="J99" s="143"/>
      <c r="K99" s="144"/>
      <c r="L99" s="144"/>
      <c r="M99" s="144"/>
      <c r="N99" s="146"/>
      <c r="O99" s="145" t="s">
        <v>849</v>
      </c>
      <c r="P99" s="61"/>
      <c r="Q99" s="95"/>
      <c r="R99" s="39"/>
      <c r="S99" s="39"/>
      <c r="T99" s="39"/>
      <c r="U99" s="39"/>
      <c r="V99" s="39"/>
    </row>
    <row r="100" spans="1:22" s="30" customFormat="1" ht="19.5" customHeight="1">
      <c r="A100" s="30" t="str">
        <f>N100&amp;"_"&amp;COUNTIF($N$6:N100,N100)</f>
        <v>_0</v>
      </c>
      <c r="B100" s="39" t="s">
        <v>314</v>
      </c>
      <c r="C100" s="93"/>
      <c r="D100" s="96"/>
      <c r="E100" s="94"/>
      <c r="F100" s="94"/>
      <c r="G100" s="94"/>
      <c r="H100" s="39"/>
      <c r="I100" s="39"/>
      <c r="J100" s="143"/>
      <c r="K100" s="144"/>
      <c r="L100" s="144"/>
      <c r="M100" s="144"/>
      <c r="N100" s="146"/>
      <c r="O100" s="145" t="s">
        <v>849</v>
      </c>
      <c r="P100" s="61"/>
      <c r="Q100" s="95"/>
      <c r="R100" s="39"/>
      <c r="S100" s="39"/>
      <c r="T100" s="39"/>
      <c r="U100" s="39"/>
      <c r="V100" s="39"/>
    </row>
    <row r="101" spans="1:22" s="30" customFormat="1" ht="19.5" customHeight="1">
      <c r="A101" s="30" t="str">
        <f>N101&amp;"_"&amp;COUNTIF($N$6:N101,N101)</f>
        <v>_0</v>
      </c>
      <c r="B101" s="39" t="s">
        <v>315</v>
      </c>
      <c r="C101" s="94"/>
      <c r="D101" s="94"/>
      <c r="E101" s="94"/>
      <c r="F101" s="94"/>
      <c r="G101" s="96"/>
      <c r="H101" s="39"/>
      <c r="I101" s="39"/>
      <c r="J101" s="143"/>
      <c r="K101" s="144"/>
      <c r="L101" s="144"/>
      <c r="M101" s="144"/>
      <c r="N101" s="146"/>
      <c r="O101" s="145" t="s">
        <v>849</v>
      </c>
      <c r="P101" s="61"/>
      <c r="Q101" s="95"/>
      <c r="R101" s="39"/>
      <c r="S101" s="39"/>
      <c r="T101" s="39"/>
      <c r="U101" s="39"/>
      <c r="V101" s="39"/>
    </row>
    <row r="102" spans="1:22" s="30" customFormat="1" ht="19.5" customHeight="1">
      <c r="A102" s="30" t="str">
        <f>N102&amp;"_"&amp;COUNTIF($N$6:N102,N102)</f>
        <v>_0</v>
      </c>
      <c r="B102" s="39" t="s">
        <v>316</v>
      </c>
      <c r="C102" s="94"/>
      <c r="D102" s="96"/>
      <c r="E102" s="94"/>
      <c r="F102" s="94"/>
      <c r="G102" s="96"/>
      <c r="H102" s="39"/>
      <c r="I102" s="39"/>
      <c r="J102" s="143"/>
      <c r="K102" s="144"/>
      <c r="L102" s="144"/>
      <c r="M102" s="144"/>
      <c r="N102" s="146"/>
      <c r="O102" s="145" t="s">
        <v>849</v>
      </c>
      <c r="P102" s="61"/>
      <c r="Q102" s="95"/>
      <c r="R102" s="39"/>
      <c r="S102" s="39"/>
      <c r="T102" s="39"/>
      <c r="U102" s="39"/>
      <c r="V102" s="39"/>
    </row>
    <row r="103" spans="1:22" s="30" customFormat="1" ht="19.5" customHeight="1">
      <c r="A103" s="30" t="str">
        <f>N103&amp;"_"&amp;COUNTIF($N$6:N103,N103)</f>
        <v>_0</v>
      </c>
      <c r="B103" s="39" t="s">
        <v>317</v>
      </c>
      <c r="C103" s="94"/>
      <c r="D103" s="96"/>
      <c r="E103" s="94"/>
      <c r="F103" s="94"/>
      <c r="G103" s="96"/>
      <c r="H103" s="39"/>
      <c r="I103" s="39"/>
      <c r="J103" s="143"/>
      <c r="K103" s="144"/>
      <c r="L103" s="144"/>
      <c r="M103" s="144"/>
      <c r="N103" s="146"/>
      <c r="O103" s="145" t="s">
        <v>849</v>
      </c>
      <c r="P103" s="61"/>
      <c r="Q103" s="95"/>
      <c r="R103" s="39"/>
      <c r="S103" s="39"/>
      <c r="T103" s="39"/>
      <c r="U103" s="39"/>
      <c r="V103" s="39"/>
    </row>
    <row r="104" spans="1:22" s="30" customFormat="1" ht="19.5" customHeight="1">
      <c r="A104" s="30" t="str">
        <f>N104&amp;"_"&amp;COUNTIF($N$6:N104,N104)</f>
        <v>_0</v>
      </c>
      <c r="B104" s="39" t="s">
        <v>318</v>
      </c>
      <c r="C104" s="93"/>
      <c r="D104" s="96"/>
      <c r="E104" s="94"/>
      <c r="F104" s="94"/>
      <c r="G104" s="96"/>
      <c r="H104" s="39"/>
      <c r="I104" s="39"/>
      <c r="J104" s="143"/>
      <c r="K104" s="144"/>
      <c r="L104" s="144"/>
      <c r="M104" s="144"/>
      <c r="N104" s="146"/>
      <c r="O104" s="145" t="s">
        <v>849</v>
      </c>
      <c r="P104" s="61"/>
      <c r="Q104" s="95"/>
      <c r="R104" s="39"/>
      <c r="S104" s="39"/>
      <c r="T104" s="39"/>
      <c r="U104" s="39"/>
      <c r="V104" s="39"/>
    </row>
    <row r="105" spans="1:22" s="30" customFormat="1" ht="19.5" customHeight="1">
      <c r="A105" s="30" t="str">
        <f>N105&amp;"_"&amp;COUNTIF($N$6:N105,N105)</f>
        <v>_0</v>
      </c>
      <c r="B105" s="39" t="s">
        <v>209</v>
      </c>
      <c r="C105" s="93"/>
      <c r="D105" s="96"/>
      <c r="E105" s="94"/>
      <c r="F105" s="94"/>
      <c r="G105" s="96"/>
      <c r="H105" s="39"/>
      <c r="I105" s="39"/>
      <c r="J105" s="143"/>
      <c r="K105" s="144"/>
      <c r="L105" s="144"/>
      <c r="M105" s="144"/>
      <c r="N105" s="146"/>
      <c r="O105" s="145" t="s">
        <v>849</v>
      </c>
      <c r="P105" s="61"/>
      <c r="Q105" s="95"/>
      <c r="R105" s="39"/>
      <c r="S105" s="39"/>
      <c r="T105" s="39"/>
      <c r="U105" s="39"/>
      <c r="V105" s="39"/>
    </row>
    <row r="106" spans="1:22" ht="12">
      <c r="A106" s="30"/>
      <c r="B106" s="221" t="s">
        <v>46</v>
      </c>
      <c r="C106" s="225"/>
      <c r="D106" s="225"/>
      <c r="E106" s="225"/>
      <c r="F106" s="225"/>
      <c r="G106" s="222"/>
      <c r="H106" s="30" t="s">
        <v>47</v>
      </c>
      <c r="I106" s="30">
        <f>SUM(I6:I105)</f>
        <v>0</v>
      </c>
    </row>
    <row r="107" spans="1:22" ht="15" customHeight="1">
      <c r="A107" s="30"/>
      <c r="B107" s="221" t="s">
        <v>48</v>
      </c>
      <c r="C107" s="225"/>
      <c r="D107" s="225"/>
      <c r="E107" s="225"/>
      <c r="F107" s="225"/>
      <c r="G107" s="222"/>
      <c r="H107" s="30" t="s">
        <v>47</v>
      </c>
      <c r="I107" s="30"/>
    </row>
    <row r="108" spans="1:22" ht="15" customHeight="1">
      <c r="A108" s="30"/>
      <c r="B108" s="221" t="s">
        <v>49</v>
      </c>
      <c r="C108" s="225"/>
      <c r="D108" s="225"/>
      <c r="E108" s="225"/>
      <c r="F108" s="225"/>
      <c r="G108" s="222"/>
      <c r="H108" s="30" t="s">
        <v>47</v>
      </c>
      <c r="I108" s="30"/>
    </row>
    <row r="109" spans="1:22" ht="15" customHeight="1">
      <c r="A109" s="30"/>
      <c r="B109" s="221" t="s">
        <v>50</v>
      </c>
      <c r="C109" s="225"/>
      <c r="D109" s="225"/>
      <c r="E109" s="225"/>
      <c r="F109" s="225"/>
      <c r="G109" s="222"/>
      <c r="H109" s="30" t="s">
        <v>47</v>
      </c>
      <c r="I109" s="44">
        <f>I106-I107+I108</f>
        <v>0</v>
      </c>
    </row>
    <row r="110" spans="1:22" ht="15" customHeight="1">
      <c r="B110" s="30"/>
      <c r="C110" s="38"/>
      <c r="D110" s="29"/>
      <c r="E110" s="29"/>
      <c r="F110" s="29"/>
      <c r="G110" s="29"/>
      <c r="H110" s="30"/>
      <c r="I110" s="30"/>
    </row>
  </sheetData>
  <autoFilter ref="B5:Q5" xr:uid="{00000000-0009-0000-0000-000002000000}"/>
  <mergeCells count="18">
    <mergeCell ref="B106:G106"/>
    <mergeCell ref="B107:G107"/>
    <mergeCell ref="B108:G108"/>
    <mergeCell ref="B109:G109"/>
    <mergeCell ref="B1:Q1"/>
    <mergeCell ref="B2:C2"/>
    <mergeCell ref="D2:E2"/>
    <mergeCell ref="G2:M2"/>
    <mergeCell ref="O2:P2"/>
    <mergeCell ref="B3:C3"/>
    <mergeCell ref="D3:E3"/>
    <mergeCell ref="G3:M3"/>
    <mergeCell ref="O3:P3"/>
    <mergeCell ref="B4:C4"/>
    <mergeCell ref="D4:E4"/>
    <mergeCell ref="G4:J4"/>
    <mergeCell ref="L4:M4"/>
    <mergeCell ref="O4:P4"/>
  </mergeCells>
  <phoneticPr fontId="2" type="noConversion"/>
  <conditionalFormatting sqref="C6:C10 C13:C16">
    <cfRule type="duplicateValues" dxfId="6" priority="1"/>
  </conditionalFormatting>
  <conditionalFormatting sqref="C57:C58 C104:C105 C17:C44 C46:C55 C67:C99">
    <cfRule type="duplicateValues" dxfId="5" priority="18"/>
  </conditionalFormatting>
  <conditionalFormatting sqref="C100:C101">
    <cfRule type="duplicateValues" dxfId="4" priority="3"/>
  </conditionalFormatting>
  <pageMargins left="0.23622047244094491" right="0.23622047244094491" top="0.74803149606299213" bottom="0" header="0" footer="0"/>
  <pageSetup paperSize="9" scale="43" fitToHeight="0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B84"/>
  <sheetViews>
    <sheetView view="pageBreakPreview" zoomScaleNormal="100" zoomScaleSheetLayoutView="100" workbookViewId="0">
      <selection activeCell="C10" sqref="C10"/>
    </sheetView>
  </sheetViews>
  <sheetFormatPr defaultColWidth="9" defaultRowHeight="16.5"/>
  <cols>
    <col min="1" max="1" width="11.5" style="86" customWidth="1"/>
    <col min="2" max="2" width="26.75" style="177" bestFit="1" customWidth="1"/>
    <col min="3" max="3" width="16.75" style="86" bestFit="1" customWidth="1"/>
    <col min="4" max="4" width="21.5" style="86" customWidth="1"/>
    <col min="5" max="5" width="26.25" style="86" customWidth="1"/>
    <col min="6" max="6" width="9" style="86"/>
    <col min="7" max="15" width="2.5" style="86" bestFit="1" customWidth="1"/>
    <col min="16" max="105" width="3.5" style="86" bestFit="1" customWidth="1"/>
    <col min="106" max="106" width="4.5" style="86" bestFit="1" customWidth="1"/>
    <col min="107" max="16384" width="9" style="86"/>
  </cols>
  <sheetData>
    <row r="1" spans="1:106" ht="31.5">
      <c r="A1" s="234" t="s">
        <v>365</v>
      </c>
      <c r="B1" s="235"/>
      <c r="C1" s="235"/>
      <c r="D1" s="235"/>
      <c r="E1" s="235"/>
    </row>
    <row r="2" spans="1:106" ht="24">
      <c r="A2" s="236" t="s">
        <v>216</v>
      </c>
      <c r="B2" s="236"/>
      <c r="C2" s="236"/>
      <c r="D2" s="236"/>
      <c r="E2" s="236"/>
    </row>
    <row r="3" spans="1:106" ht="48">
      <c r="A3" s="118" t="s">
        <v>214</v>
      </c>
      <c r="B3" s="117" t="s">
        <v>215</v>
      </c>
      <c r="C3" s="117" t="s">
        <v>219</v>
      </c>
      <c r="D3" s="117" t="s">
        <v>218</v>
      </c>
      <c r="E3" s="119" t="s">
        <v>213</v>
      </c>
      <c r="G3" s="86">
        <v>1</v>
      </c>
      <c r="H3" s="86">
        <v>2</v>
      </c>
      <c r="I3" s="86">
        <v>3</v>
      </c>
      <c r="J3" s="86">
        <v>4</v>
      </c>
      <c r="K3" s="86">
        <v>5</v>
      </c>
      <c r="L3" s="86">
        <v>6</v>
      </c>
      <c r="M3" s="86">
        <v>7</v>
      </c>
      <c r="N3" s="86">
        <v>8</v>
      </c>
      <c r="O3" s="86">
        <v>9</v>
      </c>
      <c r="P3" s="86">
        <v>10</v>
      </c>
      <c r="Q3" s="86">
        <v>11</v>
      </c>
      <c r="R3" s="86">
        <v>12</v>
      </c>
      <c r="S3" s="86">
        <v>13</v>
      </c>
      <c r="T3" s="86">
        <v>14</v>
      </c>
      <c r="U3" s="86">
        <v>15</v>
      </c>
      <c r="V3" s="86">
        <v>16</v>
      </c>
      <c r="W3" s="86">
        <v>17</v>
      </c>
      <c r="X3" s="86">
        <v>18</v>
      </c>
      <c r="Y3" s="86">
        <v>19</v>
      </c>
      <c r="Z3" s="86">
        <v>20</v>
      </c>
      <c r="AA3" s="86">
        <v>21</v>
      </c>
      <c r="AB3" s="86">
        <v>22</v>
      </c>
      <c r="AC3" s="86">
        <v>23</v>
      </c>
      <c r="AD3" s="86">
        <v>24</v>
      </c>
      <c r="AE3" s="86">
        <v>25</v>
      </c>
      <c r="AF3" s="86">
        <v>26</v>
      </c>
      <c r="AG3" s="86">
        <v>27</v>
      </c>
      <c r="AH3" s="86">
        <v>28</v>
      </c>
      <c r="AI3" s="86">
        <v>29</v>
      </c>
      <c r="AJ3" s="86">
        <v>30</v>
      </c>
      <c r="AK3" s="86">
        <v>31</v>
      </c>
      <c r="AL3" s="86">
        <v>32</v>
      </c>
      <c r="AM3" s="86">
        <v>33</v>
      </c>
      <c r="AN3" s="86">
        <v>34</v>
      </c>
      <c r="AO3" s="86">
        <v>35</v>
      </c>
      <c r="AP3" s="86">
        <v>36</v>
      </c>
      <c r="AQ3" s="86">
        <v>37</v>
      </c>
      <c r="AR3" s="86">
        <v>38</v>
      </c>
      <c r="AS3" s="86">
        <v>39</v>
      </c>
      <c r="AT3" s="86">
        <v>40</v>
      </c>
      <c r="AU3" s="86">
        <v>41</v>
      </c>
      <c r="AV3" s="86">
        <v>42</v>
      </c>
      <c r="AW3" s="86">
        <v>43</v>
      </c>
      <c r="AX3" s="86">
        <v>44</v>
      </c>
      <c r="AY3" s="86">
        <v>45</v>
      </c>
      <c r="AZ3" s="86">
        <v>46</v>
      </c>
      <c r="BA3" s="86">
        <v>47</v>
      </c>
      <c r="BB3" s="86">
        <v>48</v>
      </c>
      <c r="BC3" s="86">
        <v>49</v>
      </c>
      <c r="BD3" s="86">
        <v>50</v>
      </c>
      <c r="BE3" s="86">
        <v>51</v>
      </c>
      <c r="BF3" s="86">
        <v>52</v>
      </c>
      <c r="BG3" s="86">
        <v>53</v>
      </c>
      <c r="BH3" s="86">
        <v>54</v>
      </c>
      <c r="BI3" s="86">
        <v>55</v>
      </c>
      <c r="BJ3" s="86">
        <v>56</v>
      </c>
      <c r="BK3" s="86">
        <v>57</v>
      </c>
      <c r="BL3" s="86">
        <v>58</v>
      </c>
      <c r="BM3" s="86">
        <v>59</v>
      </c>
      <c r="BN3" s="86">
        <v>60</v>
      </c>
      <c r="BO3" s="86">
        <v>61</v>
      </c>
      <c r="BP3" s="86">
        <v>62</v>
      </c>
      <c r="BQ3" s="86">
        <v>63</v>
      </c>
      <c r="BR3" s="86">
        <v>64</v>
      </c>
      <c r="BS3" s="86">
        <v>65</v>
      </c>
      <c r="BT3" s="86">
        <v>66</v>
      </c>
      <c r="BU3" s="86">
        <v>67</v>
      </c>
      <c r="BV3" s="86">
        <v>68</v>
      </c>
      <c r="BW3" s="86">
        <v>69</v>
      </c>
      <c r="BX3" s="86">
        <v>70</v>
      </c>
      <c r="BY3" s="86">
        <v>71</v>
      </c>
      <c r="BZ3" s="86">
        <v>72</v>
      </c>
      <c r="CA3" s="86">
        <v>73</v>
      </c>
      <c r="CB3" s="86">
        <v>74</v>
      </c>
      <c r="CC3" s="86">
        <v>75</v>
      </c>
      <c r="CD3" s="86">
        <v>76</v>
      </c>
      <c r="CE3" s="86">
        <v>77</v>
      </c>
      <c r="CF3" s="86">
        <v>78</v>
      </c>
      <c r="CG3" s="86">
        <v>79</v>
      </c>
      <c r="CH3" s="86">
        <v>80</v>
      </c>
      <c r="CI3" s="86">
        <v>81</v>
      </c>
      <c r="CJ3" s="86">
        <v>82</v>
      </c>
      <c r="CK3" s="86">
        <v>83</v>
      </c>
      <c r="CL3" s="86">
        <v>84</v>
      </c>
      <c r="CM3" s="86">
        <v>85</v>
      </c>
      <c r="CN3" s="86">
        <v>86</v>
      </c>
      <c r="CO3" s="86">
        <v>87</v>
      </c>
      <c r="CP3" s="86">
        <v>88</v>
      </c>
      <c r="CQ3" s="86">
        <v>89</v>
      </c>
      <c r="CR3" s="86">
        <v>90</v>
      </c>
      <c r="CS3" s="86">
        <v>91</v>
      </c>
      <c r="CT3" s="86">
        <v>92</v>
      </c>
      <c r="CU3" s="86">
        <v>93</v>
      </c>
      <c r="CV3" s="86">
        <v>94</v>
      </c>
      <c r="CW3" s="86">
        <v>95</v>
      </c>
      <c r="CX3" s="86">
        <v>96</v>
      </c>
      <c r="CY3" s="86">
        <v>97</v>
      </c>
      <c r="CZ3" s="86">
        <v>98</v>
      </c>
      <c r="DA3" s="86">
        <v>99</v>
      </c>
      <c r="DB3" s="86">
        <v>100</v>
      </c>
    </row>
    <row r="4" spans="1:106" ht="31.5" customHeight="1">
      <c r="A4" s="87" t="s">
        <v>388</v>
      </c>
      <c r="B4" s="142" t="str">
        <f>IFERROR(INDEX('물품 입고 내역'!$E$6:$N$105,MATCH($A4,'물품 입고 내역'!$N$6:$N$105,0),1)," ")</f>
        <v xml:space="preserve"> </v>
      </c>
      <c r="C4" s="87">
        <v>102</v>
      </c>
      <c r="D4" s="142" t="str">
        <f>CONCATENATE(G4," ",H4," ",I4," ",J4," ",K4," ",L4," ",M4," ",N4," ",O4," ",P4," ",Q4," ",R4," ",S4," ",T4," ",U4," ",V4," ",W4," ",X4," ",Y4," ",Z4," ",AA4," ",AB4," ",AC4," ",AD4," ",AE4," ",AF4," ",AG4," ",AH4," ",AI4," ",AJ4," ",AK4," ",AL4," ",AM4," ",AN4," ",AO4," ",AP4," ",AQ4," ",AR4," ",AS4," ",AT4," ",AU4," ",AV4," ",AW4," ",AX4," ",AY4," ",AZ4," ",BA4," ",BB4," ",BC4," ",BD4," ",BE4," ",BF4," ",BG4," ",BH4," ",BI4," ",BJ4," ",BK4," ",BL4," ",BM4," ",BN4," ",BO4," ",BP4," ",BQ4," ",BR4," ",BS4," ",BT4," ",BU4," ",BV4," ",BW4," ",BX4," ",BY4," ",BZ4," ",CA4," ",CB4," ",CC4," ",CD4," ",CE4," ",CF4," ",CG4," ",CH4," ",CI4," ",CJ4," ",CK4," ",CL4," ",CM4," ",CN4," ",CO4," ",CP4," ",CQ4," ",CR4," ",CS4," ",CT4," ",CU4," ",CV4," ",CW4," ",CX4," ",CY4," ",CZ4," ",DA4," ",DB4)</f>
        <v xml:space="preserve">                                                                                                   </v>
      </c>
      <c r="E4" s="87"/>
      <c r="F4" s="86">
        <f>COUNTA(G4:DB4)-COUNTBLANK(G4:DB4)</f>
        <v>0</v>
      </c>
      <c r="G4" s="86" t="str">
        <f>IFERROR(VLOOKUP($A4&amp;"_"&amp;G$3,'물품 입고 내역'!$A$5:$O$629,2,0),"")</f>
        <v/>
      </c>
      <c r="H4" s="86" t="str">
        <f>IFERROR(VLOOKUP($A4&amp;"_"&amp;H$3,'물품 입고 내역'!$A$5:$O$629,2,0),"")</f>
        <v/>
      </c>
      <c r="I4" s="86" t="str">
        <f>IFERROR(VLOOKUP($A4&amp;"_"&amp;I$3,'물품 입고 내역'!$A$5:$O$629,2,0),"")</f>
        <v/>
      </c>
      <c r="J4" s="86" t="str">
        <f>IFERROR(VLOOKUP($A4&amp;"_"&amp;J$3,'물품 입고 내역'!$A$5:$O$629,2,0),"")</f>
        <v/>
      </c>
      <c r="K4" s="86" t="str">
        <f>IFERROR(VLOOKUP($A4&amp;"_"&amp;K$3,'물품 입고 내역'!$A$5:$O$629,2,0),"")</f>
        <v/>
      </c>
      <c r="L4" s="86" t="str">
        <f>IFERROR(VLOOKUP($A4&amp;"_"&amp;L$3,'물품 입고 내역'!$A$5:$O$629,2,0),"")</f>
        <v/>
      </c>
      <c r="M4" s="86" t="str">
        <f>IFERROR(VLOOKUP($A4&amp;"_"&amp;M$3,'물품 입고 내역'!$A$5:$O$629,2,0),"")</f>
        <v/>
      </c>
      <c r="N4" s="86" t="str">
        <f>IFERROR(VLOOKUP($A4&amp;"_"&amp;N$3,'물품 입고 내역'!$A$5:$O$629,2,0),"")</f>
        <v/>
      </c>
      <c r="O4" s="86" t="str">
        <f>IFERROR(VLOOKUP($A4&amp;"_"&amp;O$3,'물품 입고 내역'!$A$5:$O$629,2,0),"")</f>
        <v/>
      </c>
      <c r="P4" s="86" t="str">
        <f>IFERROR(VLOOKUP($A4&amp;"_"&amp;P$3,'물품 입고 내역'!$A$5:$O$629,2,0),"")</f>
        <v/>
      </c>
      <c r="Q4" s="86" t="str">
        <f>IFERROR(VLOOKUP($A4&amp;"_"&amp;Q$3,'물품 입고 내역'!$A$5:$O$629,2,0),"")</f>
        <v/>
      </c>
      <c r="R4" s="86" t="str">
        <f>IFERROR(VLOOKUP($A4&amp;"_"&amp;R$3,'물품 입고 내역'!$A$5:$O$629,2,0),"")</f>
        <v/>
      </c>
      <c r="S4" s="86" t="str">
        <f>IFERROR(VLOOKUP($A4&amp;"_"&amp;S$3,'물품 입고 내역'!$A$5:$O$629,2,0),"")</f>
        <v/>
      </c>
      <c r="T4" s="86" t="str">
        <f>IFERROR(VLOOKUP($A4&amp;"_"&amp;T$3,'물품 입고 내역'!$A$5:$O$629,2,0),"")</f>
        <v/>
      </c>
      <c r="U4" s="86" t="str">
        <f>IFERROR(VLOOKUP($A4&amp;"_"&amp;U$3,'물품 입고 내역'!$A$5:$O$629,2,0),"")</f>
        <v/>
      </c>
      <c r="V4" s="86" t="str">
        <f>IFERROR(VLOOKUP($A4&amp;"_"&amp;V$3,'물품 입고 내역'!$A$5:$O$629,2,0),"")</f>
        <v/>
      </c>
      <c r="W4" s="86" t="str">
        <f>IFERROR(VLOOKUP($A4&amp;"_"&amp;W$3,'물품 입고 내역'!$A$5:$O$629,2,0),"")</f>
        <v/>
      </c>
      <c r="X4" s="86" t="str">
        <f>IFERROR(VLOOKUP($A4&amp;"_"&amp;X$3,'물품 입고 내역'!$A$5:$O$629,2,0),"")</f>
        <v/>
      </c>
      <c r="Y4" s="86" t="str">
        <f>IFERROR(VLOOKUP($A4&amp;"_"&amp;Y$3,'물품 입고 내역'!$A$5:$O$629,2,0),"")</f>
        <v/>
      </c>
      <c r="Z4" s="86" t="str">
        <f>IFERROR(VLOOKUP($A4&amp;"_"&amp;Z$3,'물품 입고 내역'!$A$5:$O$629,2,0),"")</f>
        <v/>
      </c>
      <c r="AA4" s="86" t="str">
        <f>IFERROR(VLOOKUP($A4&amp;"_"&amp;AA$3,'물품 입고 내역'!$A$5:$O$629,2,0),"")</f>
        <v/>
      </c>
      <c r="AB4" s="86" t="str">
        <f>IFERROR(VLOOKUP($A4&amp;"_"&amp;AB$3,'물품 입고 내역'!$A$5:$O$629,2,0),"")</f>
        <v/>
      </c>
      <c r="AC4" s="86" t="str">
        <f>IFERROR(VLOOKUP($A4&amp;"_"&amp;AC$3,'물품 입고 내역'!$A$5:$O$629,2,0),"")</f>
        <v/>
      </c>
      <c r="AD4" s="86" t="str">
        <f>IFERROR(VLOOKUP($A4&amp;"_"&amp;AD$3,'물품 입고 내역'!$A$5:$O$629,2,0),"")</f>
        <v/>
      </c>
      <c r="AE4" s="86" t="str">
        <f>IFERROR(VLOOKUP($A4&amp;"_"&amp;AE$3,'물품 입고 내역'!$A$5:$O$629,2,0),"")</f>
        <v/>
      </c>
      <c r="AF4" s="86" t="str">
        <f>IFERROR(VLOOKUP($A4&amp;"_"&amp;AF$3,'물품 입고 내역'!$A$5:$O$629,2,0),"")</f>
        <v/>
      </c>
      <c r="AG4" s="86" t="str">
        <f>IFERROR(VLOOKUP($A4&amp;"_"&amp;AG$3,'물품 입고 내역'!$A$5:$O$629,2,0),"")</f>
        <v/>
      </c>
      <c r="AH4" s="86" t="str">
        <f>IFERROR(VLOOKUP($A4&amp;"_"&amp;AH$3,'물품 입고 내역'!$A$5:$O$629,2,0),"")</f>
        <v/>
      </c>
      <c r="AI4" s="86" t="str">
        <f>IFERROR(VLOOKUP($A4&amp;"_"&amp;AI$3,'물품 입고 내역'!$A$5:$O$629,2,0),"")</f>
        <v/>
      </c>
      <c r="AJ4" s="86" t="str">
        <f>IFERROR(VLOOKUP($A4&amp;"_"&amp;AJ$3,'물품 입고 내역'!$A$5:$O$629,2,0),"")</f>
        <v/>
      </c>
      <c r="AK4" s="86" t="str">
        <f>IFERROR(VLOOKUP($A4&amp;"_"&amp;AK$3,'물품 입고 내역'!$A$5:$O$629,2,0),"")</f>
        <v/>
      </c>
      <c r="AL4" s="86" t="str">
        <f>IFERROR(VLOOKUP($A4&amp;"_"&amp;AL$3,'물품 입고 내역'!$A$5:$O$629,2,0),"")</f>
        <v/>
      </c>
      <c r="AM4" s="86" t="str">
        <f>IFERROR(VLOOKUP($A4&amp;"_"&amp;AM$3,'물품 입고 내역'!$A$5:$O$629,2,0),"")</f>
        <v/>
      </c>
      <c r="AN4" s="86" t="str">
        <f>IFERROR(VLOOKUP($A4&amp;"_"&amp;AN$3,'물품 입고 내역'!$A$5:$O$629,2,0),"")</f>
        <v/>
      </c>
      <c r="AO4" s="86" t="str">
        <f>IFERROR(VLOOKUP($A4&amp;"_"&amp;AO$3,'물품 입고 내역'!$A$5:$O$629,2,0),"")</f>
        <v/>
      </c>
      <c r="AP4" s="86" t="str">
        <f>IFERROR(VLOOKUP($A4&amp;"_"&amp;AP$3,'물품 입고 내역'!$A$5:$O$629,2,0),"")</f>
        <v/>
      </c>
      <c r="AQ4" s="86" t="str">
        <f>IFERROR(VLOOKUP($A4&amp;"_"&amp;AQ$3,'물품 입고 내역'!$A$5:$O$629,2,0),"")</f>
        <v/>
      </c>
      <c r="AR4" s="86" t="str">
        <f>IFERROR(VLOOKUP($A4&amp;"_"&amp;AR$3,'물품 입고 내역'!$A$5:$O$629,2,0),"")</f>
        <v/>
      </c>
      <c r="AS4" s="86" t="str">
        <f>IFERROR(VLOOKUP($A4&amp;"_"&amp;AS$3,'물품 입고 내역'!$A$5:$O$629,2,0),"")</f>
        <v/>
      </c>
      <c r="AT4" s="86" t="str">
        <f>IFERROR(VLOOKUP($A4&amp;"_"&amp;AT$3,'물품 입고 내역'!$A$5:$O$629,2,0),"")</f>
        <v/>
      </c>
      <c r="AU4" s="86" t="str">
        <f>IFERROR(VLOOKUP($A4&amp;"_"&amp;AU$3,'물품 입고 내역'!$A$5:$O$629,2,0),"")</f>
        <v/>
      </c>
      <c r="AV4" s="86" t="str">
        <f>IFERROR(VLOOKUP($A4&amp;"_"&amp;AV$3,'물품 입고 내역'!$A$5:$O$629,2,0),"")</f>
        <v/>
      </c>
      <c r="AW4" s="86" t="str">
        <f>IFERROR(VLOOKUP($A4&amp;"_"&amp;AW$3,'물품 입고 내역'!$A$5:$O$629,2,0),"")</f>
        <v/>
      </c>
      <c r="AX4" s="86" t="str">
        <f>IFERROR(VLOOKUP($A4&amp;"_"&amp;AX$3,'물품 입고 내역'!$A$5:$O$629,2,0),"")</f>
        <v/>
      </c>
      <c r="AY4" s="86" t="str">
        <f>IFERROR(VLOOKUP($A4&amp;"_"&amp;AY$3,'물품 입고 내역'!$A$5:$O$629,2,0),"")</f>
        <v/>
      </c>
      <c r="AZ4" s="86" t="str">
        <f>IFERROR(VLOOKUP($A4&amp;"_"&amp;AZ$3,'물품 입고 내역'!$A$5:$O$629,2,0),"")</f>
        <v/>
      </c>
      <c r="BA4" s="86" t="str">
        <f>IFERROR(VLOOKUP($A4&amp;"_"&amp;BA$3,'물품 입고 내역'!$A$5:$O$629,2,0),"")</f>
        <v/>
      </c>
      <c r="BB4" s="86" t="str">
        <f>IFERROR(VLOOKUP($A4&amp;"_"&amp;BB$3,'물품 입고 내역'!$A$5:$O$629,2,0),"")</f>
        <v/>
      </c>
      <c r="BC4" s="86" t="str">
        <f>IFERROR(VLOOKUP($A4&amp;"_"&amp;BC$3,'물품 입고 내역'!$A$5:$O$629,2,0),"")</f>
        <v/>
      </c>
      <c r="BD4" s="86" t="str">
        <f>IFERROR(VLOOKUP($A4&amp;"_"&amp;BD$3,'물품 입고 내역'!$A$5:$O$629,2,0),"")</f>
        <v/>
      </c>
      <c r="BE4" s="86" t="str">
        <f>IFERROR(VLOOKUP($A4&amp;"_"&amp;BE$3,'물품 입고 내역'!$A$5:$O$629,2,0),"")</f>
        <v/>
      </c>
      <c r="BF4" s="86" t="str">
        <f>IFERROR(VLOOKUP($A4&amp;"_"&amp;BF$3,'물품 입고 내역'!$A$5:$O$629,2,0),"")</f>
        <v/>
      </c>
      <c r="BG4" s="86" t="str">
        <f>IFERROR(VLOOKUP($A4&amp;"_"&amp;BG$3,'물품 입고 내역'!$A$5:$O$629,2,0),"")</f>
        <v/>
      </c>
      <c r="BH4" s="86" t="str">
        <f>IFERROR(VLOOKUP($A4&amp;"_"&amp;BH$3,'물품 입고 내역'!$A$5:$O$629,2,0),"")</f>
        <v/>
      </c>
      <c r="BI4" s="86" t="str">
        <f>IFERROR(VLOOKUP($A4&amp;"_"&amp;BI$3,'물품 입고 내역'!$A$5:$O$629,2,0),"")</f>
        <v/>
      </c>
      <c r="BJ4" s="86" t="str">
        <f>IFERROR(VLOOKUP($A4&amp;"_"&amp;BJ$3,'물품 입고 내역'!$A$5:$O$629,2,0),"")</f>
        <v/>
      </c>
      <c r="BK4" s="86" t="str">
        <f>IFERROR(VLOOKUP($A4&amp;"_"&amp;BK$3,'물품 입고 내역'!$A$5:$O$629,2,0),"")</f>
        <v/>
      </c>
      <c r="BL4" s="86" t="str">
        <f>IFERROR(VLOOKUP($A4&amp;"_"&amp;BL$3,'물품 입고 내역'!$A$5:$O$629,2,0),"")</f>
        <v/>
      </c>
      <c r="BM4" s="86" t="str">
        <f>IFERROR(VLOOKUP($A4&amp;"_"&amp;BM$3,'물품 입고 내역'!$A$5:$O$629,2,0),"")</f>
        <v/>
      </c>
      <c r="BN4" s="86" t="str">
        <f>IFERROR(VLOOKUP($A4&amp;"_"&amp;BN$3,'물품 입고 내역'!$A$5:$O$629,2,0),"")</f>
        <v/>
      </c>
      <c r="BO4" s="86" t="str">
        <f>IFERROR(VLOOKUP($A4&amp;"_"&amp;BO$3,'물품 입고 내역'!$A$5:$O$629,2,0),"")</f>
        <v/>
      </c>
      <c r="BP4" s="86" t="str">
        <f>IFERROR(VLOOKUP($A4&amp;"_"&amp;BP$3,'물품 입고 내역'!$A$5:$O$629,2,0),"")</f>
        <v/>
      </c>
      <c r="BQ4" s="86" t="str">
        <f>IFERROR(VLOOKUP($A4&amp;"_"&amp;BQ$3,'물품 입고 내역'!$A$5:$O$629,2,0),"")</f>
        <v/>
      </c>
      <c r="BR4" s="86" t="str">
        <f>IFERROR(VLOOKUP($A4&amp;"_"&amp;BR$3,'물품 입고 내역'!$A$5:$O$629,2,0),"")</f>
        <v/>
      </c>
      <c r="BS4" s="86" t="str">
        <f>IFERROR(VLOOKUP($A4&amp;"_"&amp;BS$3,'물품 입고 내역'!$A$5:$O$629,2,0),"")</f>
        <v/>
      </c>
      <c r="BT4" s="86" t="str">
        <f>IFERROR(VLOOKUP($A4&amp;"_"&amp;BT$3,'물품 입고 내역'!$A$5:$O$629,2,0),"")</f>
        <v/>
      </c>
      <c r="BU4" s="86" t="str">
        <f>IFERROR(VLOOKUP($A4&amp;"_"&amp;BU$3,'물품 입고 내역'!$A$5:$O$629,2,0),"")</f>
        <v/>
      </c>
      <c r="BV4" s="86" t="str">
        <f>IFERROR(VLOOKUP($A4&amp;"_"&amp;BV$3,'물품 입고 내역'!$A$5:$O$629,2,0),"")</f>
        <v/>
      </c>
      <c r="BW4" s="86" t="str">
        <f>IFERROR(VLOOKUP($A4&amp;"_"&amp;BW$3,'물품 입고 내역'!$A$5:$O$629,2,0),"")</f>
        <v/>
      </c>
      <c r="BX4" s="86" t="str">
        <f>IFERROR(VLOOKUP($A4&amp;"_"&amp;BX$3,'물품 입고 내역'!$A$5:$O$629,2,0),"")</f>
        <v/>
      </c>
      <c r="BY4" s="86" t="str">
        <f>IFERROR(VLOOKUP($A4&amp;"_"&amp;BY$3,'물품 입고 내역'!$A$5:$O$629,2,0),"")</f>
        <v/>
      </c>
      <c r="BZ4" s="86" t="str">
        <f>IFERROR(VLOOKUP($A4&amp;"_"&amp;BZ$3,'물품 입고 내역'!$A$5:$O$629,2,0),"")</f>
        <v/>
      </c>
      <c r="CA4" s="86" t="str">
        <f>IFERROR(VLOOKUP($A4&amp;"_"&amp;CA$3,'물품 입고 내역'!$A$5:$O$629,2,0),"")</f>
        <v/>
      </c>
      <c r="CB4" s="86" t="str">
        <f>IFERROR(VLOOKUP($A4&amp;"_"&amp;CB$3,'물품 입고 내역'!$A$5:$O$629,2,0),"")</f>
        <v/>
      </c>
      <c r="CC4" s="86" t="str">
        <f>IFERROR(VLOOKUP($A4&amp;"_"&amp;CC$3,'물품 입고 내역'!$A$5:$O$629,2,0),"")</f>
        <v/>
      </c>
      <c r="CD4" s="86" t="str">
        <f>IFERROR(VLOOKUP($A4&amp;"_"&amp;CD$3,'물품 입고 내역'!$A$5:$O$629,2,0),"")</f>
        <v/>
      </c>
      <c r="CE4" s="86" t="str">
        <f>IFERROR(VLOOKUP($A4&amp;"_"&amp;CE$3,'물품 입고 내역'!$A$5:$O$629,2,0),"")</f>
        <v/>
      </c>
      <c r="CF4" s="86" t="str">
        <f>IFERROR(VLOOKUP($A4&amp;"_"&amp;CF$3,'물품 입고 내역'!$A$5:$O$629,2,0),"")</f>
        <v/>
      </c>
      <c r="CG4" s="86" t="str">
        <f>IFERROR(VLOOKUP($A4&amp;"_"&amp;CG$3,'물품 입고 내역'!$A$5:$O$629,2,0),"")</f>
        <v/>
      </c>
      <c r="CH4" s="86" t="str">
        <f>IFERROR(VLOOKUP($A4&amp;"_"&amp;CH$3,'물품 입고 내역'!$A$5:$O$629,2,0),"")</f>
        <v/>
      </c>
      <c r="CI4" s="86" t="str">
        <f>IFERROR(VLOOKUP($A4&amp;"_"&amp;CI$3,'물품 입고 내역'!$A$5:$O$629,2,0),"")</f>
        <v/>
      </c>
      <c r="CJ4" s="86" t="str">
        <f>IFERROR(VLOOKUP($A4&amp;"_"&amp;CJ$3,'물품 입고 내역'!$A$5:$O$629,2,0),"")</f>
        <v/>
      </c>
      <c r="CK4" s="86" t="str">
        <f>IFERROR(VLOOKUP($A4&amp;"_"&amp;CK$3,'물품 입고 내역'!$A$5:$O$629,2,0),"")</f>
        <v/>
      </c>
      <c r="CL4" s="86" t="str">
        <f>IFERROR(VLOOKUP($A4&amp;"_"&amp;CL$3,'물품 입고 내역'!$A$5:$O$629,2,0),"")</f>
        <v/>
      </c>
      <c r="CM4" s="86" t="str">
        <f>IFERROR(VLOOKUP($A4&amp;"_"&amp;CM$3,'물품 입고 내역'!$A$5:$O$629,2,0),"")</f>
        <v/>
      </c>
      <c r="CN4" s="86" t="str">
        <f>IFERROR(VLOOKUP($A4&amp;"_"&amp;CN$3,'물품 입고 내역'!$A$5:$O$629,2,0),"")</f>
        <v/>
      </c>
      <c r="CO4" s="86" t="str">
        <f>IFERROR(VLOOKUP($A4&amp;"_"&amp;CO$3,'물품 입고 내역'!$A$5:$O$629,2,0),"")</f>
        <v/>
      </c>
      <c r="CP4" s="86" t="str">
        <f>IFERROR(VLOOKUP($A4&amp;"_"&amp;CP$3,'물품 입고 내역'!$A$5:$O$629,2,0),"")</f>
        <v/>
      </c>
      <c r="CQ4" s="86" t="str">
        <f>IFERROR(VLOOKUP($A4&amp;"_"&amp;CQ$3,'물품 입고 내역'!$A$5:$O$629,2,0),"")</f>
        <v/>
      </c>
      <c r="CR4" s="86" t="str">
        <f>IFERROR(VLOOKUP($A4&amp;"_"&amp;CR$3,'물품 입고 내역'!$A$5:$O$629,2,0),"")</f>
        <v/>
      </c>
      <c r="CS4" s="86" t="str">
        <f>IFERROR(VLOOKUP($A4&amp;"_"&amp;CS$3,'물품 입고 내역'!$A$5:$O$629,2,0),"")</f>
        <v/>
      </c>
      <c r="CT4" s="86" t="str">
        <f>IFERROR(VLOOKUP($A4&amp;"_"&amp;CT$3,'물품 입고 내역'!$A$5:$O$629,2,0),"")</f>
        <v/>
      </c>
      <c r="CU4" s="86" t="str">
        <f>IFERROR(VLOOKUP($A4&amp;"_"&amp;CU$3,'물품 입고 내역'!$A$5:$O$629,2,0),"")</f>
        <v/>
      </c>
      <c r="CV4" s="86" t="str">
        <f>IFERROR(VLOOKUP($A4&amp;"_"&amp;CV$3,'물품 입고 내역'!$A$5:$O$629,2,0),"")</f>
        <v/>
      </c>
      <c r="CW4" s="86" t="str">
        <f>IFERROR(VLOOKUP($A4&amp;"_"&amp;CW$3,'물품 입고 내역'!$A$5:$O$629,2,0),"")</f>
        <v/>
      </c>
      <c r="CX4" s="86" t="str">
        <f>IFERROR(VLOOKUP($A4&amp;"_"&amp;CX$3,'물품 입고 내역'!$A$5:$O$629,2,0),"")</f>
        <v/>
      </c>
      <c r="CY4" s="86" t="str">
        <f>IFERROR(VLOOKUP($A4&amp;"_"&amp;CY$3,'물품 입고 내역'!$A$5:$O$629,2,0),"")</f>
        <v/>
      </c>
      <c r="CZ4" s="86" t="str">
        <f>IFERROR(VLOOKUP($A4&amp;"_"&amp;CZ$3,'물품 입고 내역'!$A$5:$O$629,2,0),"")</f>
        <v/>
      </c>
      <c r="DA4" s="86" t="str">
        <f>IFERROR(VLOOKUP($A4&amp;"_"&amp;DA$3,'물품 입고 내역'!$A$5:$O$629,2,0),"")</f>
        <v/>
      </c>
      <c r="DB4" s="86" t="str">
        <f>IFERROR(VLOOKUP($A4&amp;"_"&amp;DB$3,'물품 입고 내역'!$A$5:$O$629,2,0),"")</f>
        <v/>
      </c>
    </row>
    <row r="5" spans="1:106" ht="31.5" customHeight="1">
      <c r="A5" s="87" t="s">
        <v>389</v>
      </c>
      <c r="B5" s="142" t="str">
        <f>IFERROR(INDEX('물품 입고 내역'!$E$6:$N$105,MATCH($A5,'물품 입고 내역'!$N$6:$N$105,0),1)," ")</f>
        <v xml:space="preserve"> </v>
      </c>
      <c r="C5" s="87">
        <v>102</v>
      </c>
      <c r="D5" s="142" t="str">
        <f t="shared" ref="D5:D68" si="0">CONCATENATE(G5," ",H5," ",I5," ",J5," ",K5," ",L5," ",M5," ",N5," ",O5," ",P5," ",Q5," ",R5," ",S5," ",T5," ",U5," ",V5," ",W5," ",X5," ",Y5," ",Z5," ",AA5," ",AB5," ",AC5," ",AD5," ",AE5," ",AF5," ",AG5," ",AH5," ",AI5," ",AJ5," ",AK5," ",AL5," ",AM5," ",AN5," ",AO5," ",AP5," ",AQ5," ",AR5," ",AS5," ",AT5," ",AU5," ",AV5," ",AW5," ",AX5," ",AY5," ",AZ5," ",BA5," ",BB5," ",BC5," ",BD5," ",BE5," ",BF5," ",BG5," ",BH5," ",BI5," ",BJ5," ",BK5," ",BL5," ",BM5," ",BN5," ",BO5," ",BP5," ",BQ5," ",BR5," ",BS5," ",BT5," ",BU5," ",BV5," ",BW5," ",BX5," ",BY5," ",BZ5," ",CA5," ",CB5," ",CC5," ",CD5," ",CE5," ",CF5," ",CG5," ",CH5," ",CI5," ",CJ5," ",CK5," ",CL5," ",CM5," ",CN5," ",CO5," ",CP5," ",CQ5," ",CR5," ",CS5," ",CT5," ",CU5," ",CV5," ",CW5," ",CX5," ",CY5," ",CZ5," ",DA5," ",DB5)</f>
        <v xml:space="preserve">                                                                                                   </v>
      </c>
      <c r="E5" s="87"/>
      <c r="F5" s="86">
        <f t="shared" ref="F5:F68" si="1">COUNTA(G5:DB5)-COUNTBLANK(G5:DB5)</f>
        <v>0</v>
      </c>
      <c r="G5" s="86" t="str">
        <f>IFERROR(VLOOKUP($A5&amp;"_"&amp;G$3,'물품 입고 내역'!$A$5:$O$629,2,0),"")</f>
        <v/>
      </c>
      <c r="H5" s="86" t="str">
        <f>IFERROR(VLOOKUP($A5&amp;"_"&amp;H$3,'물품 입고 내역'!$A$5:$O$629,2,0),"")</f>
        <v/>
      </c>
      <c r="I5" s="86" t="str">
        <f>IFERROR(VLOOKUP($A5&amp;"_"&amp;I$3,'물품 입고 내역'!$A$5:$O$629,2,0),"")</f>
        <v/>
      </c>
      <c r="J5" s="86" t="str">
        <f>IFERROR(VLOOKUP($A5&amp;"_"&amp;J$3,'물품 입고 내역'!$A$5:$O$629,2,0),"")</f>
        <v/>
      </c>
      <c r="K5" s="86" t="str">
        <f>IFERROR(VLOOKUP($A5&amp;"_"&amp;K$3,'물품 입고 내역'!$A$5:$O$629,2,0),"")</f>
        <v/>
      </c>
      <c r="L5" s="86" t="str">
        <f>IFERROR(VLOOKUP($A5&amp;"_"&amp;L$3,'물품 입고 내역'!$A$5:$O$629,2,0),"")</f>
        <v/>
      </c>
      <c r="M5" s="86" t="str">
        <f>IFERROR(VLOOKUP($A5&amp;"_"&amp;M$3,'물품 입고 내역'!$A$5:$O$629,2,0),"")</f>
        <v/>
      </c>
      <c r="N5" s="86" t="str">
        <f>IFERROR(VLOOKUP($A5&amp;"_"&amp;N$3,'물품 입고 내역'!$A$5:$O$629,2,0),"")</f>
        <v/>
      </c>
      <c r="O5" s="86" t="str">
        <f>IFERROR(VLOOKUP($A5&amp;"_"&amp;O$3,'물품 입고 내역'!$A$5:$O$629,2,0),"")</f>
        <v/>
      </c>
      <c r="P5" s="86" t="str">
        <f>IFERROR(VLOOKUP($A5&amp;"_"&amp;P$3,'물품 입고 내역'!$A$5:$O$629,2,0),"")</f>
        <v/>
      </c>
      <c r="Q5" s="86" t="str">
        <f>IFERROR(VLOOKUP($A5&amp;"_"&amp;Q$3,'물품 입고 내역'!$A$5:$O$629,2,0),"")</f>
        <v/>
      </c>
      <c r="R5" s="86" t="str">
        <f>IFERROR(VLOOKUP($A5&amp;"_"&amp;R$3,'물품 입고 내역'!$A$5:$O$629,2,0),"")</f>
        <v/>
      </c>
      <c r="S5" s="86" t="str">
        <f>IFERROR(VLOOKUP($A5&amp;"_"&amp;S$3,'물품 입고 내역'!$A$5:$O$629,2,0),"")</f>
        <v/>
      </c>
      <c r="T5" s="86" t="str">
        <f>IFERROR(VLOOKUP($A5&amp;"_"&amp;T$3,'물품 입고 내역'!$A$5:$O$629,2,0),"")</f>
        <v/>
      </c>
      <c r="U5" s="86" t="str">
        <f>IFERROR(VLOOKUP($A5&amp;"_"&amp;U$3,'물품 입고 내역'!$A$5:$O$629,2,0),"")</f>
        <v/>
      </c>
      <c r="V5" s="86" t="str">
        <f>IFERROR(VLOOKUP($A5&amp;"_"&amp;V$3,'물품 입고 내역'!$A$5:$O$629,2,0),"")</f>
        <v/>
      </c>
      <c r="W5" s="86" t="str">
        <f>IFERROR(VLOOKUP($A5&amp;"_"&amp;W$3,'물품 입고 내역'!$A$5:$O$629,2,0),"")</f>
        <v/>
      </c>
      <c r="X5" s="86" t="str">
        <f>IFERROR(VLOOKUP($A5&amp;"_"&amp;X$3,'물품 입고 내역'!$A$5:$O$629,2,0),"")</f>
        <v/>
      </c>
      <c r="Y5" s="86" t="str">
        <f>IFERROR(VLOOKUP($A5&amp;"_"&amp;Y$3,'물품 입고 내역'!$A$5:$O$629,2,0),"")</f>
        <v/>
      </c>
      <c r="Z5" s="86" t="str">
        <f>IFERROR(VLOOKUP($A5&amp;"_"&amp;Z$3,'물품 입고 내역'!$A$5:$O$629,2,0),"")</f>
        <v/>
      </c>
      <c r="AA5" s="86" t="str">
        <f>IFERROR(VLOOKUP($A5&amp;"_"&amp;AA$3,'물품 입고 내역'!$A$5:$O$629,2,0),"")</f>
        <v/>
      </c>
      <c r="AB5" s="86" t="str">
        <f>IFERROR(VLOOKUP($A5&amp;"_"&amp;AB$3,'물품 입고 내역'!$A$5:$O$629,2,0),"")</f>
        <v/>
      </c>
      <c r="AC5" s="86" t="str">
        <f>IFERROR(VLOOKUP($A5&amp;"_"&amp;AC$3,'물품 입고 내역'!$A$5:$O$629,2,0),"")</f>
        <v/>
      </c>
      <c r="AD5" s="86" t="str">
        <f>IFERROR(VLOOKUP($A5&amp;"_"&amp;AD$3,'물품 입고 내역'!$A$5:$O$629,2,0),"")</f>
        <v/>
      </c>
      <c r="AE5" s="86" t="str">
        <f>IFERROR(VLOOKUP($A5&amp;"_"&amp;AE$3,'물품 입고 내역'!$A$5:$O$629,2,0),"")</f>
        <v/>
      </c>
      <c r="AF5" s="86" t="str">
        <f>IFERROR(VLOOKUP($A5&amp;"_"&amp;AF$3,'물품 입고 내역'!$A$5:$O$629,2,0),"")</f>
        <v/>
      </c>
      <c r="AG5" s="86" t="str">
        <f>IFERROR(VLOOKUP($A5&amp;"_"&amp;AG$3,'물품 입고 내역'!$A$5:$O$629,2,0),"")</f>
        <v/>
      </c>
      <c r="AH5" s="86" t="str">
        <f>IFERROR(VLOOKUP($A5&amp;"_"&amp;AH$3,'물품 입고 내역'!$A$5:$O$629,2,0),"")</f>
        <v/>
      </c>
      <c r="AI5" s="86" t="str">
        <f>IFERROR(VLOOKUP($A5&amp;"_"&amp;AI$3,'물품 입고 내역'!$A$5:$O$629,2,0),"")</f>
        <v/>
      </c>
      <c r="AJ5" s="86" t="str">
        <f>IFERROR(VLOOKUP($A5&amp;"_"&amp;AJ$3,'물품 입고 내역'!$A$5:$O$629,2,0),"")</f>
        <v/>
      </c>
      <c r="AK5" s="86" t="str">
        <f>IFERROR(VLOOKUP($A5&amp;"_"&amp;AK$3,'물품 입고 내역'!$A$5:$O$629,2,0),"")</f>
        <v/>
      </c>
      <c r="AL5" s="86" t="str">
        <f>IFERROR(VLOOKUP($A5&amp;"_"&amp;AL$3,'물품 입고 내역'!$A$5:$O$629,2,0),"")</f>
        <v/>
      </c>
      <c r="AM5" s="86" t="str">
        <f>IFERROR(VLOOKUP($A5&amp;"_"&amp;AM$3,'물품 입고 내역'!$A$5:$O$629,2,0),"")</f>
        <v/>
      </c>
      <c r="AN5" s="86" t="str">
        <f>IFERROR(VLOOKUP($A5&amp;"_"&amp;AN$3,'물품 입고 내역'!$A$5:$O$629,2,0),"")</f>
        <v/>
      </c>
      <c r="AO5" s="86" t="str">
        <f>IFERROR(VLOOKUP($A5&amp;"_"&amp;AO$3,'물품 입고 내역'!$A$5:$O$629,2,0),"")</f>
        <v/>
      </c>
      <c r="AP5" s="86" t="str">
        <f>IFERROR(VLOOKUP($A5&amp;"_"&amp;AP$3,'물품 입고 내역'!$A$5:$O$629,2,0),"")</f>
        <v/>
      </c>
      <c r="AQ5" s="86" t="str">
        <f>IFERROR(VLOOKUP($A5&amp;"_"&amp;AQ$3,'물품 입고 내역'!$A$5:$O$629,2,0),"")</f>
        <v/>
      </c>
      <c r="AR5" s="86" t="str">
        <f>IFERROR(VLOOKUP($A5&amp;"_"&amp;AR$3,'물품 입고 내역'!$A$5:$O$629,2,0),"")</f>
        <v/>
      </c>
      <c r="AS5" s="86" t="str">
        <f>IFERROR(VLOOKUP($A5&amp;"_"&amp;AS$3,'물품 입고 내역'!$A$5:$O$629,2,0),"")</f>
        <v/>
      </c>
      <c r="AT5" s="86" t="str">
        <f>IFERROR(VLOOKUP($A5&amp;"_"&amp;AT$3,'물품 입고 내역'!$A$5:$O$629,2,0),"")</f>
        <v/>
      </c>
      <c r="AU5" s="86" t="str">
        <f>IFERROR(VLOOKUP($A5&amp;"_"&amp;AU$3,'물품 입고 내역'!$A$5:$O$629,2,0),"")</f>
        <v/>
      </c>
      <c r="AV5" s="86" t="str">
        <f>IFERROR(VLOOKUP($A5&amp;"_"&amp;AV$3,'물품 입고 내역'!$A$5:$O$629,2,0),"")</f>
        <v/>
      </c>
      <c r="AW5" s="86" t="str">
        <f>IFERROR(VLOOKUP($A5&amp;"_"&amp;AW$3,'물품 입고 내역'!$A$5:$O$629,2,0),"")</f>
        <v/>
      </c>
      <c r="AX5" s="86" t="str">
        <f>IFERROR(VLOOKUP($A5&amp;"_"&amp;AX$3,'물품 입고 내역'!$A$5:$O$629,2,0),"")</f>
        <v/>
      </c>
      <c r="AY5" s="86" t="str">
        <f>IFERROR(VLOOKUP($A5&amp;"_"&amp;AY$3,'물품 입고 내역'!$A$5:$O$629,2,0),"")</f>
        <v/>
      </c>
      <c r="AZ5" s="86" t="str">
        <f>IFERROR(VLOOKUP($A5&amp;"_"&amp;AZ$3,'물품 입고 내역'!$A$5:$O$629,2,0),"")</f>
        <v/>
      </c>
      <c r="BA5" s="86" t="str">
        <f>IFERROR(VLOOKUP($A5&amp;"_"&amp;BA$3,'물품 입고 내역'!$A$5:$O$629,2,0),"")</f>
        <v/>
      </c>
      <c r="BB5" s="86" t="str">
        <f>IFERROR(VLOOKUP($A5&amp;"_"&amp;BB$3,'물품 입고 내역'!$A$5:$O$629,2,0),"")</f>
        <v/>
      </c>
      <c r="BC5" s="86" t="str">
        <f>IFERROR(VLOOKUP($A5&amp;"_"&amp;BC$3,'물품 입고 내역'!$A$5:$O$629,2,0),"")</f>
        <v/>
      </c>
      <c r="BD5" s="86" t="str">
        <f>IFERROR(VLOOKUP($A5&amp;"_"&amp;BD$3,'물품 입고 내역'!$A$5:$O$629,2,0),"")</f>
        <v/>
      </c>
      <c r="BE5" s="86" t="str">
        <f>IFERROR(VLOOKUP($A5&amp;"_"&amp;BE$3,'물품 입고 내역'!$A$5:$O$629,2,0),"")</f>
        <v/>
      </c>
      <c r="BF5" s="86" t="str">
        <f>IFERROR(VLOOKUP($A5&amp;"_"&amp;BF$3,'물품 입고 내역'!$A$5:$O$629,2,0),"")</f>
        <v/>
      </c>
      <c r="BG5" s="86" t="str">
        <f>IFERROR(VLOOKUP($A5&amp;"_"&amp;BG$3,'물품 입고 내역'!$A$5:$O$629,2,0),"")</f>
        <v/>
      </c>
      <c r="BH5" s="86" t="str">
        <f>IFERROR(VLOOKUP($A5&amp;"_"&amp;BH$3,'물품 입고 내역'!$A$5:$O$629,2,0),"")</f>
        <v/>
      </c>
      <c r="BI5" s="86" t="str">
        <f>IFERROR(VLOOKUP($A5&amp;"_"&amp;BI$3,'물품 입고 내역'!$A$5:$O$629,2,0),"")</f>
        <v/>
      </c>
      <c r="BJ5" s="86" t="str">
        <f>IFERROR(VLOOKUP($A5&amp;"_"&amp;BJ$3,'물품 입고 내역'!$A$5:$O$629,2,0),"")</f>
        <v/>
      </c>
      <c r="BK5" s="86" t="str">
        <f>IFERROR(VLOOKUP($A5&amp;"_"&amp;BK$3,'물품 입고 내역'!$A$5:$O$629,2,0),"")</f>
        <v/>
      </c>
      <c r="BL5" s="86" t="str">
        <f>IFERROR(VLOOKUP($A5&amp;"_"&amp;BL$3,'물품 입고 내역'!$A$5:$O$629,2,0),"")</f>
        <v/>
      </c>
      <c r="BM5" s="86" t="str">
        <f>IFERROR(VLOOKUP($A5&amp;"_"&amp;BM$3,'물품 입고 내역'!$A$5:$O$629,2,0),"")</f>
        <v/>
      </c>
      <c r="BN5" s="86" t="str">
        <f>IFERROR(VLOOKUP($A5&amp;"_"&amp;BN$3,'물품 입고 내역'!$A$5:$O$629,2,0),"")</f>
        <v/>
      </c>
      <c r="BO5" s="86" t="str">
        <f>IFERROR(VLOOKUP($A5&amp;"_"&amp;BO$3,'물품 입고 내역'!$A$5:$O$629,2,0),"")</f>
        <v/>
      </c>
      <c r="BP5" s="86" t="str">
        <f>IFERROR(VLOOKUP($A5&amp;"_"&amp;BP$3,'물품 입고 내역'!$A$5:$O$629,2,0),"")</f>
        <v/>
      </c>
      <c r="BQ5" s="86" t="str">
        <f>IFERROR(VLOOKUP($A5&amp;"_"&amp;BQ$3,'물품 입고 내역'!$A$5:$O$629,2,0),"")</f>
        <v/>
      </c>
      <c r="BR5" s="86" t="str">
        <f>IFERROR(VLOOKUP($A5&amp;"_"&amp;BR$3,'물품 입고 내역'!$A$5:$O$629,2,0),"")</f>
        <v/>
      </c>
      <c r="BS5" s="86" t="str">
        <f>IFERROR(VLOOKUP($A5&amp;"_"&amp;BS$3,'물품 입고 내역'!$A$5:$O$629,2,0),"")</f>
        <v/>
      </c>
      <c r="BT5" s="86" t="str">
        <f>IFERROR(VLOOKUP($A5&amp;"_"&amp;BT$3,'물품 입고 내역'!$A$5:$O$629,2,0),"")</f>
        <v/>
      </c>
      <c r="BU5" s="86" t="str">
        <f>IFERROR(VLOOKUP($A5&amp;"_"&amp;BU$3,'물품 입고 내역'!$A$5:$O$629,2,0),"")</f>
        <v/>
      </c>
      <c r="BV5" s="86" t="str">
        <f>IFERROR(VLOOKUP($A5&amp;"_"&amp;BV$3,'물품 입고 내역'!$A$5:$O$629,2,0),"")</f>
        <v/>
      </c>
      <c r="BW5" s="86" t="str">
        <f>IFERROR(VLOOKUP($A5&amp;"_"&amp;BW$3,'물품 입고 내역'!$A$5:$O$629,2,0),"")</f>
        <v/>
      </c>
      <c r="BX5" s="86" t="str">
        <f>IFERROR(VLOOKUP($A5&amp;"_"&amp;BX$3,'물품 입고 내역'!$A$5:$O$629,2,0),"")</f>
        <v/>
      </c>
      <c r="BY5" s="86" t="str">
        <f>IFERROR(VLOOKUP($A5&amp;"_"&amp;BY$3,'물품 입고 내역'!$A$5:$O$629,2,0),"")</f>
        <v/>
      </c>
      <c r="BZ5" s="86" t="str">
        <f>IFERROR(VLOOKUP($A5&amp;"_"&amp;BZ$3,'물품 입고 내역'!$A$5:$O$629,2,0),"")</f>
        <v/>
      </c>
      <c r="CA5" s="86" t="str">
        <f>IFERROR(VLOOKUP($A5&amp;"_"&amp;CA$3,'물품 입고 내역'!$A$5:$O$629,2,0),"")</f>
        <v/>
      </c>
      <c r="CB5" s="86" t="str">
        <f>IFERROR(VLOOKUP($A5&amp;"_"&amp;CB$3,'물품 입고 내역'!$A$5:$O$629,2,0),"")</f>
        <v/>
      </c>
      <c r="CC5" s="86" t="str">
        <f>IFERROR(VLOOKUP($A5&amp;"_"&amp;CC$3,'물품 입고 내역'!$A$5:$O$629,2,0),"")</f>
        <v/>
      </c>
      <c r="CD5" s="86" t="str">
        <f>IFERROR(VLOOKUP($A5&amp;"_"&amp;CD$3,'물품 입고 내역'!$A$5:$O$629,2,0),"")</f>
        <v/>
      </c>
      <c r="CE5" s="86" t="str">
        <f>IFERROR(VLOOKUP($A5&amp;"_"&amp;CE$3,'물품 입고 내역'!$A$5:$O$629,2,0),"")</f>
        <v/>
      </c>
      <c r="CF5" s="86" t="str">
        <f>IFERROR(VLOOKUP($A5&amp;"_"&amp;CF$3,'물품 입고 내역'!$A$5:$O$629,2,0),"")</f>
        <v/>
      </c>
      <c r="CG5" s="86" t="str">
        <f>IFERROR(VLOOKUP($A5&amp;"_"&amp;CG$3,'물품 입고 내역'!$A$5:$O$629,2,0),"")</f>
        <v/>
      </c>
      <c r="CH5" s="86" t="str">
        <f>IFERROR(VLOOKUP($A5&amp;"_"&amp;CH$3,'물품 입고 내역'!$A$5:$O$629,2,0),"")</f>
        <v/>
      </c>
      <c r="CI5" s="86" t="str">
        <f>IFERROR(VLOOKUP($A5&amp;"_"&amp;CI$3,'물품 입고 내역'!$A$5:$O$629,2,0),"")</f>
        <v/>
      </c>
      <c r="CJ5" s="86" t="str">
        <f>IFERROR(VLOOKUP($A5&amp;"_"&amp;CJ$3,'물품 입고 내역'!$A$5:$O$629,2,0),"")</f>
        <v/>
      </c>
      <c r="CK5" s="86" t="str">
        <f>IFERROR(VLOOKUP($A5&amp;"_"&amp;CK$3,'물품 입고 내역'!$A$5:$O$629,2,0),"")</f>
        <v/>
      </c>
      <c r="CL5" s="86" t="str">
        <f>IFERROR(VLOOKUP($A5&amp;"_"&amp;CL$3,'물품 입고 내역'!$A$5:$O$629,2,0),"")</f>
        <v/>
      </c>
      <c r="CM5" s="86" t="str">
        <f>IFERROR(VLOOKUP($A5&amp;"_"&amp;CM$3,'물품 입고 내역'!$A$5:$O$629,2,0),"")</f>
        <v/>
      </c>
      <c r="CN5" s="86" t="str">
        <f>IFERROR(VLOOKUP($A5&amp;"_"&amp;CN$3,'물품 입고 내역'!$A$5:$O$629,2,0),"")</f>
        <v/>
      </c>
      <c r="CO5" s="86" t="str">
        <f>IFERROR(VLOOKUP($A5&amp;"_"&amp;CO$3,'물품 입고 내역'!$A$5:$O$629,2,0),"")</f>
        <v/>
      </c>
      <c r="CP5" s="86" t="str">
        <f>IFERROR(VLOOKUP($A5&amp;"_"&amp;CP$3,'물품 입고 내역'!$A$5:$O$629,2,0),"")</f>
        <v/>
      </c>
      <c r="CQ5" s="86" t="str">
        <f>IFERROR(VLOOKUP($A5&amp;"_"&amp;CQ$3,'물품 입고 내역'!$A$5:$O$629,2,0),"")</f>
        <v/>
      </c>
      <c r="CR5" s="86" t="str">
        <f>IFERROR(VLOOKUP($A5&amp;"_"&amp;CR$3,'물품 입고 내역'!$A$5:$O$629,2,0),"")</f>
        <v/>
      </c>
      <c r="CS5" s="86" t="str">
        <f>IFERROR(VLOOKUP($A5&amp;"_"&amp;CS$3,'물품 입고 내역'!$A$5:$O$629,2,0),"")</f>
        <v/>
      </c>
      <c r="CT5" s="86" t="str">
        <f>IFERROR(VLOOKUP($A5&amp;"_"&amp;CT$3,'물품 입고 내역'!$A$5:$O$629,2,0),"")</f>
        <v/>
      </c>
      <c r="CU5" s="86" t="str">
        <f>IFERROR(VLOOKUP($A5&amp;"_"&amp;CU$3,'물품 입고 내역'!$A$5:$O$629,2,0),"")</f>
        <v/>
      </c>
      <c r="CV5" s="86" t="str">
        <f>IFERROR(VLOOKUP($A5&amp;"_"&amp;CV$3,'물품 입고 내역'!$A$5:$O$629,2,0),"")</f>
        <v/>
      </c>
      <c r="CW5" s="86" t="str">
        <f>IFERROR(VLOOKUP($A5&amp;"_"&amp;CW$3,'물품 입고 내역'!$A$5:$O$629,2,0),"")</f>
        <v/>
      </c>
      <c r="CX5" s="86" t="str">
        <f>IFERROR(VLOOKUP($A5&amp;"_"&amp;CX$3,'물품 입고 내역'!$A$5:$O$629,2,0),"")</f>
        <v/>
      </c>
      <c r="CY5" s="86" t="str">
        <f>IFERROR(VLOOKUP($A5&amp;"_"&amp;CY$3,'물품 입고 내역'!$A$5:$O$629,2,0),"")</f>
        <v/>
      </c>
      <c r="CZ5" s="86" t="str">
        <f>IFERROR(VLOOKUP($A5&amp;"_"&amp;CZ$3,'물품 입고 내역'!$A$5:$O$629,2,0),"")</f>
        <v/>
      </c>
      <c r="DA5" s="86" t="str">
        <f>IFERROR(VLOOKUP($A5&amp;"_"&amp;DA$3,'물품 입고 내역'!$A$5:$O$629,2,0),"")</f>
        <v/>
      </c>
      <c r="DB5" s="86" t="str">
        <f>IFERROR(VLOOKUP($A5&amp;"_"&amp;DB$3,'물품 입고 내역'!$A$5:$O$629,2,0),"")</f>
        <v/>
      </c>
    </row>
    <row r="6" spans="1:106" ht="31.5" customHeight="1">
      <c r="A6" s="87" t="s">
        <v>390</v>
      </c>
      <c r="B6" s="142" t="str">
        <f>IFERROR(INDEX('물품 입고 내역'!$E$6:$N$105,MATCH($A6,'물품 입고 내역'!$N$6:$N$105,0),1)," ")</f>
        <v xml:space="preserve"> </v>
      </c>
      <c r="C6" s="87">
        <v>102</v>
      </c>
      <c r="D6" s="142" t="str">
        <f t="shared" si="0"/>
        <v xml:space="preserve">                                                                                                   </v>
      </c>
      <c r="E6" s="87"/>
      <c r="F6" s="86">
        <f t="shared" si="1"/>
        <v>0</v>
      </c>
      <c r="G6" s="86" t="str">
        <f>IFERROR(VLOOKUP($A6&amp;"_"&amp;G$3,'물품 입고 내역'!$A$5:$O$629,2,0),"")</f>
        <v/>
      </c>
      <c r="H6" s="86" t="str">
        <f>IFERROR(VLOOKUP($A6&amp;"_"&amp;H$3,'물품 입고 내역'!$A$5:$O$629,2,0),"")</f>
        <v/>
      </c>
      <c r="I6" s="86" t="str">
        <f>IFERROR(VLOOKUP($A6&amp;"_"&amp;I$3,'물품 입고 내역'!$A$5:$O$629,2,0),"")</f>
        <v/>
      </c>
      <c r="J6" s="86" t="str">
        <f>IFERROR(VLOOKUP($A6&amp;"_"&amp;J$3,'물품 입고 내역'!$A$5:$O$629,2,0),"")</f>
        <v/>
      </c>
      <c r="K6" s="86" t="str">
        <f>IFERROR(VLOOKUP($A6&amp;"_"&amp;K$3,'물품 입고 내역'!$A$5:$O$629,2,0),"")</f>
        <v/>
      </c>
      <c r="L6" s="86" t="str">
        <f>IFERROR(VLOOKUP($A6&amp;"_"&amp;L$3,'물품 입고 내역'!$A$5:$O$629,2,0),"")</f>
        <v/>
      </c>
      <c r="M6" s="86" t="str">
        <f>IFERROR(VLOOKUP($A6&amp;"_"&amp;M$3,'물품 입고 내역'!$A$5:$O$629,2,0),"")</f>
        <v/>
      </c>
      <c r="N6" s="86" t="str">
        <f>IFERROR(VLOOKUP($A6&amp;"_"&amp;N$3,'물품 입고 내역'!$A$5:$O$629,2,0),"")</f>
        <v/>
      </c>
      <c r="O6" s="86" t="str">
        <f>IFERROR(VLOOKUP($A6&amp;"_"&amp;O$3,'물품 입고 내역'!$A$5:$O$629,2,0),"")</f>
        <v/>
      </c>
      <c r="P6" s="86" t="str">
        <f>IFERROR(VLOOKUP($A6&amp;"_"&amp;P$3,'물품 입고 내역'!$A$5:$O$629,2,0),"")</f>
        <v/>
      </c>
      <c r="Q6" s="86" t="str">
        <f>IFERROR(VLOOKUP($A6&amp;"_"&amp;Q$3,'물품 입고 내역'!$A$5:$O$629,2,0),"")</f>
        <v/>
      </c>
      <c r="R6" s="86" t="str">
        <f>IFERROR(VLOOKUP($A6&amp;"_"&amp;R$3,'물품 입고 내역'!$A$5:$O$629,2,0),"")</f>
        <v/>
      </c>
      <c r="S6" s="86" t="str">
        <f>IFERROR(VLOOKUP($A6&amp;"_"&amp;S$3,'물품 입고 내역'!$A$5:$O$629,2,0),"")</f>
        <v/>
      </c>
      <c r="T6" s="86" t="str">
        <f>IFERROR(VLOOKUP($A6&amp;"_"&amp;T$3,'물품 입고 내역'!$A$5:$O$629,2,0),"")</f>
        <v/>
      </c>
      <c r="U6" s="86" t="str">
        <f>IFERROR(VLOOKUP($A6&amp;"_"&amp;U$3,'물품 입고 내역'!$A$5:$O$629,2,0),"")</f>
        <v/>
      </c>
      <c r="V6" s="86" t="str">
        <f>IFERROR(VLOOKUP($A6&amp;"_"&amp;V$3,'물품 입고 내역'!$A$5:$O$629,2,0),"")</f>
        <v/>
      </c>
      <c r="W6" s="86" t="str">
        <f>IFERROR(VLOOKUP($A6&amp;"_"&amp;W$3,'물품 입고 내역'!$A$5:$O$629,2,0),"")</f>
        <v/>
      </c>
      <c r="X6" s="86" t="str">
        <f>IFERROR(VLOOKUP($A6&amp;"_"&amp;X$3,'물품 입고 내역'!$A$5:$O$629,2,0),"")</f>
        <v/>
      </c>
      <c r="Y6" s="86" t="str">
        <f>IFERROR(VLOOKUP($A6&amp;"_"&amp;Y$3,'물품 입고 내역'!$A$5:$O$629,2,0),"")</f>
        <v/>
      </c>
      <c r="Z6" s="86" t="str">
        <f>IFERROR(VLOOKUP($A6&amp;"_"&amp;Z$3,'물품 입고 내역'!$A$5:$O$629,2,0),"")</f>
        <v/>
      </c>
      <c r="AA6" s="86" t="str">
        <f>IFERROR(VLOOKUP($A6&amp;"_"&amp;AA$3,'물품 입고 내역'!$A$5:$O$629,2,0),"")</f>
        <v/>
      </c>
      <c r="AB6" s="86" t="str">
        <f>IFERROR(VLOOKUP($A6&amp;"_"&amp;AB$3,'물품 입고 내역'!$A$5:$O$629,2,0),"")</f>
        <v/>
      </c>
      <c r="AC6" s="86" t="str">
        <f>IFERROR(VLOOKUP($A6&amp;"_"&amp;AC$3,'물품 입고 내역'!$A$5:$O$629,2,0),"")</f>
        <v/>
      </c>
      <c r="AD6" s="86" t="str">
        <f>IFERROR(VLOOKUP($A6&amp;"_"&amp;AD$3,'물품 입고 내역'!$A$5:$O$629,2,0),"")</f>
        <v/>
      </c>
      <c r="AE6" s="86" t="str">
        <f>IFERROR(VLOOKUP($A6&amp;"_"&amp;AE$3,'물품 입고 내역'!$A$5:$O$629,2,0),"")</f>
        <v/>
      </c>
      <c r="AF6" s="86" t="str">
        <f>IFERROR(VLOOKUP($A6&amp;"_"&amp;AF$3,'물품 입고 내역'!$A$5:$O$629,2,0),"")</f>
        <v/>
      </c>
      <c r="AG6" s="86" t="str">
        <f>IFERROR(VLOOKUP($A6&amp;"_"&amp;AG$3,'물품 입고 내역'!$A$5:$O$629,2,0),"")</f>
        <v/>
      </c>
      <c r="AH6" s="86" t="str">
        <f>IFERROR(VLOOKUP($A6&amp;"_"&amp;AH$3,'물품 입고 내역'!$A$5:$O$629,2,0),"")</f>
        <v/>
      </c>
      <c r="AI6" s="86" t="str">
        <f>IFERROR(VLOOKUP($A6&amp;"_"&amp;AI$3,'물품 입고 내역'!$A$5:$O$629,2,0),"")</f>
        <v/>
      </c>
      <c r="AJ6" s="86" t="str">
        <f>IFERROR(VLOOKUP($A6&amp;"_"&amp;AJ$3,'물품 입고 내역'!$A$5:$O$629,2,0),"")</f>
        <v/>
      </c>
      <c r="AK6" s="86" t="str">
        <f>IFERROR(VLOOKUP($A6&amp;"_"&amp;AK$3,'물품 입고 내역'!$A$5:$O$629,2,0),"")</f>
        <v/>
      </c>
      <c r="AL6" s="86" t="str">
        <f>IFERROR(VLOOKUP($A6&amp;"_"&amp;AL$3,'물품 입고 내역'!$A$5:$O$629,2,0),"")</f>
        <v/>
      </c>
      <c r="AM6" s="86" t="str">
        <f>IFERROR(VLOOKUP($A6&amp;"_"&amp;AM$3,'물품 입고 내역'!$A$5:$O$629,2,0),"")</f>
        <v/>
      </c>
      <c r="AN6" s="86" t="str">
        <f>IFERROR(VLOOKUP($A6&amp;"_"&amp;AN$3,'물품 입고 내역'!$A$5:$O$629,2,0),"")</f>
        <v/>
      </c>
      <c r="AO6" s="86" t="str">
        <f>IFERROR(VLOOKUP($A6&amp;"_"&amp;AO$3,'물품 입고 내역'!$A$5:$O$629,2,0),"")</f>
        <v/>
      </c>
      <c r="AP6" s="86" t="str">
        <f>IFERROR(VLOOKUP($A6&amp;"_"&amp;AP$3,'물품 입고 내역'!$A$5:$O$629,2,0),"")</f>
        <v/>
      </c>
      <c r="AQ6" s="86" t="str">
        <f>IFERROR(VLOOKUP($A6&amp;"_"&amp;AQ$3,'물품 입고 내역'!$A$5:$O$629,2,0),"")</f>
        <v/>
      </c>
      <c r="AR6" s="86" t="str">
        <f>IFERROR(VLOOKUP($A6&amp;"_"&amp;AR$3,'물품 입고 내역'!$A$5:$O$629,2,0),"")</f>
        <v/>
      </c>
      <c r="AS6" s="86" t="str">
        <f>IFERROR(VLOOKUP($A6&amp;"_"&amp;AS$3,'물품 입고 내역'!$A$5:$O$629,2,0),"")</f>
        <v/>
      </c>
      <c r="AT6" s="86" t="str">
        <f>IFERROR(VLOOKUP($A6&amp;"_"&amp;AT$3,'물품 입고 내역'!$A$5:$O$629,2,0),"")</f>
        <v/>
      </c>
      <c r="AU6" s="86" t="str">
        <f>IFERROR(VLOOKUP($A6&amp;"_"&amp;AU$3,'물품 입고 내역'!$A$5:$O$629,2,0),"")</f>
        <v/>
      </c>
      <c r="AV6" s="86" t="str">
        <f>IFERROR(VLOOKUP($A6&amp;"_"&amp;AV$3,'물품 입고 내역'!$A$5:$O$629,2,0),"")</f>
        <v/>
      </c>
      <c r="AW6" s="86" t="str">
        <f>IFERROR(VLOOKUP($A6&amp;"_"&amp;AW$3,'물품 입고 내역'!$A$5:$O$629,2,0),"")</f>
        <v/>
      </c>
      <c r="AX6" s="86" t="str">
        <f>IFERROR(VLOOKUP($A6&amp;"_"&amp;AX$3,'물품 입고 내역'!$A$5:$O$629,2,0),"")</f>
        <v/>
      </c>
      <c r="AY6" s="86" t="str">
        <f>IFERROR(VLOOKUP($A6&amp;"_"&amp;AY$3,'물품 입고 내역'!$A$5:$O$629,2,0),"")</f>
        <v/>
      </c>
      <c r="AZ6" s="86" t="str">
        <f>IFERROR(VLOOKUP($A6&amp;"_"&amp;AZ$3,'물품 입고 내역'!$A$5:$O$629,2,0),"")</f>
        <v/>
      </c>
      <c r="BA6" s="86" t="str">
        <f>IFERROR(VLOOKUP($A6&amp;"_"&amp;BA$3,'물품 입고 내역'!$A$5:$O$629,2,0),"")</f>
        <v/>
      </c>
      <c r="BB6" s="86" t="str">
        <f>IFERROR(VLOOKUP($A6&amp;"_"&amp;BB$3,'물품 입고 내역'!$A$5:$O$629,2,0),"")</f>
        <v/>
      </c>
      <c r="BC6" s="86" t="str">
        <f>IFERROR(VLOOKUP($A6&amp;"_"&amp;BC$3,'물품 입고 내역'!$A$5:$O$629,2,0),"")</f>
        <v/>
      </c>
      <c r="BD6" s="86" t="str">
        <f>IFERROR(VLOOKUP($A6&amp;"_"&amp;BD$3,'물품 입고 내역'!$A$5:$O$629,2,0),"")</f>
        <v/>
      </c>
      <c r="BE6" s="86" t="str">
        <f>IFERROR(VLOOKUP($A6&amp;"_"&amp;BE$3,'물품 입고 내역'!$A$5:$O$629,2,0),"")</f>
        <v/>
      </c>
      <c r="BF6" s="86" t="str">
        <f>IFERROR(VLOOKUP($A6&amp;"_"&amp;BF$3,'물품 입고 내역'!$A$5:$O$629,2,0),"")</f>
        <v/>
      </c>
      <c r="BG6" s="86" t="str">
        <f>IFERROR(VLOOKUP($A6&amp;"_"&amp;BG$3,'물품 입고 내역'!$A$5:$O$629,2,0),"")</f>
        <v/>
      </c>
      <c r="BH6" s="86" t="str">
        <f>IFERROR(VLOOKUP($A6&amp;"_"&amp;BH$3,'물품 입고 내역'!$A$5:$O$629,2,0),"")</f>
        <v/>
      </c>
      <c r="BI6" s="86" t="str">
        <f>IFERROR(VLOOKUP($A6&amp;"_"&amp;BI$3,'물품 입고 내역'!$A$5:$O$629,2,0),"")</f>
        <v/>
      </c>
      <c r="BJ6" s="86" t="str">
        <f>IFERROR(VLOOKUP($A6&amp;"_"&amp;BJ$3,'물품 입고 내역'!$A$5:$O$629,2,0),"")</f>
        <v/>
      </c>
      <c r="BK6" s="86" t="str">
        <f>IFERROR(VLOOKUP($A6&amp;"_"&amp;BK$3,'물품 입고 내역'!$A$5:$O$629,2,0),"")</f>
        <v/>
      </c>
      <c r="BL6" s="86" t="str">
        <f>IFERROR(VLOOKUP($A6&amp;"_"&amp;BL$3,'물품 입고 내역'!$A$5:$O$629,2,0),"")</f>
        <v/>
      </c>
      <c r="BM6" s="86" t="str">
        <f>IFERROR(VLOOKUP($A6&amp;"_"&amp;BM$3,'물품 입고 내역'!$A$5:$O$629,2,0),"")</f>
        <v/>
      </c>
      <c r="BN6" s="86" t="str">
        <f>IFERROR(VLOOKUP($A6&amp;"_"&amp;BN$3,'물품 입고 내역'!$A$5:$O$629,2,0),"")</f>
        <v/>
      </c>
      <c r="BO6" s="86" t="str">
        <f>IFERROR(VLOOKUP($A6&amp;"_"&amp;BO$3,'물품 입고 내역'!$A$5:$O$629,2,0),"")</f>
        <v/>
      </c>
      <c r="BP6" s="86" t="str">
        <f>IFERROR(VLOOKUP($A6&amp;"_"&amp;BP$3,'물품 입고 내역'!$A$5:$O$629,2,0),"")</f>
        <v/>
      </c>
      <c r="BQ6" s="86" t="str">
        <f>IFERROR(VLOOKUP($A6&amp;"_"&amp;BQ$3,'물품 입고 내역'!$A$5:$O$629,2,0),"")</f>
        <v/>
      </c>
      <c r="BR6" s="86" t="str">
        <f>IFERROR(VLOOKUP($A6&amp;"_"&amp;BR$3,'물품 입고 내역'!$A$5:$O$629,2,0),"")</f>
        <v/>
      </c>
      <c r="BS6" s="86" t="str">
        <f>IFERROR(VLOOKUP($A6&amp;"_"&amp;BS$3,'물품 입고 내역'!$A$5:$O$629,2,0),"")</f>
        <v/>
      </c>
      <c r="BT6" s="86" t="str">
        <f>IFERROR(VLOOKUP($A6&amp;"_"&amp;BT$3,'물품 입고 내역'!$A$5:$O$629,2,0),"")</f>
        <v/>
      </c>
      <c r="BU6" s="86" t="str">
        <f>IFERROR(VLOOKUP($A6&amp;"_"&amp;BU$3,'물품 입고 내역'!$A$5:$O$629,2,0),"")</f>
        <v/>
      </c>
      <c r="BV6" s="86" t="str">
        <f>IFERROR(VLOOKUP($A6&amp;"_"&amp;BV$3,'물품 입고 내역'!$A$5:$O$629,2,0),"")</f>
        <v/>
      </c>
      <c r="BW6" s="86" t="str">
        <f>IFERROR(VLOOKUP($A6&amp;"_"&amp;BW$3,'물품 입고 내역'!$A$5:$O$629,2,0),"")</f>
        <v/>
      </c>
      <c r="BX6" s="86" t="str">
        <f>IFERROR(VLOOKUP($A6&amp;"_"&amp;BX$3,'물품 입고 내역'!$A$5:$O$629,2,0),"")</f>
        <v/>
      </c>
      <c r="BY6" s="86" t="str">
        <f>IFERROR(VLOOKUP($A6&amp;"_"&amp;BY$3,'물품 입고 내역'!$A$5:$O$629,2,0),"")</f>
        <v/>
      </c>
      <c r="BZ6" s="86" t="str">
        <f>IFERROR(VLOOKUP($A6&amp;"_"&amp;BZ$3,'물품 입고 내역'!$A$5:$O$629,2,0),"")</f>
        <v/>
      </c>
      <c r="CA6" s="86" t="str">
        <f>IFERROR(VLOOKUP($A6&amp;"_"&amp;CA$3,'물품 입고 내역'!$A$5:$O$629,2,0),"")</f>
        <v/>
      </c>
      <c r="CB6" s="86" t="str">
        <f>IFERROR(VLOOKUP($A6&amp;"_"&amp;CB$3,'물품 입고 내역'!$A$5:$O$629,2,0),"")</f>
        <v/>
      </c>
      <c r="CC6" s="86" t="str">
        <f>IFERROR(VLOOKUP($A6&amp;"_"&amp;CC$3,'물품 입고 내역'!$A$5:$O$629,2,0),"")</f>
        <v/>
      </c>
      <c r="CD6" s="86" t="str">
        <f>IFERROR(VLOOKUP($A6&amp;"_"&amp;CD$3,'물품 입고 내역'!$A$5:$O$629,2,0),"")</f>
        <v/>
      </c>
      <c r="CE6" s="86" t="str">
        <f>IFERROR(VLOOKUP($A6&amp;"_"&amp;CE$3,'물품 입고 내역'!$A$5:$O$629,2,0),"")</f>
        <v/>
      </c>
      <c r="CF6" s="86" t="str">
        <f>IFERROR(VLOOKUP($A6&amp;"_"&amp;CF$3,'물품 입고 내역'!$A$5:$O$629,2,0),"")</f>
        <v/>
      </c>
      <c r="CG6" s="86" t="str">
        <f>IFERROR(VLOOKUP($A6&amp;"_"&amp;CG$3,'물품 입고 내역'!$A$5:$O$629,2,0),"")</f>
        <v/>
      </c>
      <c r="CH6" s="86" t="str">
        <f>IFERROR(VLOOKUP($A6&amp;"_"&amp;CH$3,'물품 입고 내역'!$A$5:$O$629,2,0),"")</f>
        <v/>
      </c>
      <c r="CI6" s="86" t="str">
        <f>IFERROR(VLOOKUP($A6&amp;"_"&amp;CI$3,'물품 입고 내역'!$A$5:$O$629,2,0),"")</f>
        <v/>
      </c>
      <c r="CJ6" s="86" t="str">
        <f>IFERROR(VLOOKUP($A6&amp;"_"&amp;CJ$3,'물품 입고 내역'!$A$5:$O$629,2,0),"")</f>
        <v/>
      </c>
      <c r="CK6" s="86" t="str">
        <f>IFERROR(VLOOKUP($A6&amp;"_"&amp;CK$3,'물품 입고 내역'!$A$5:$O$629,2,0),"")</f>
        <v/>
      </c>
      <c r="CL6" s="86" t="str">
        <f>IFERROR(VLOOKUP($A6&amp;"_"&amp;CL$3,'물품 입고 내역'!$A$5:$O$629,2,0),"")</f>
        <v/>
      </c>
      <c r="CM6" s="86" t="str">
        <f>IFERROR(VLOOKUP($A6&amp;"_"&amp;CM$3,'물품 입고 내역'!$A$5:$O$629,2,0),"")</f>
        <v/>
      </c>
      <c r="CN6" s="86" t="str">
        <f>IFERROR(VLOOKUP($A6&amp;"_"&amp;CN$3,'물품 입고 내역'!$A$5:$O$629,2,0),"")</f>
        <v/>
      </c>
      <c r="CO6" s="86" t="str">
        <f>IFERROR(VLOOKUP($A6&amp;"_"&amp;CO$3,'물품 입고 내역'!$A$5:$O$629,2,0),"")</f>
        <v/>
      </c>
      <c r="CP6" s="86" t="str">
        <f>IFERROR(VLOOKUP($A6&amp;"_"&amp;CP$3,'물품 입고 내역'!$A$5:$O$629,2,0),"")</f>
        <v/>
      </c>
      <c r="CQ6" s="86" t="str">
        <f>IFERROR(VLOOKUP($A6&amp;"_"&amp;CQ$3,'물품 입고 내역'!$A$5:$O$629,2,0),"")</f>
        <v/>
      </c>
      <c r="CR6" s="86" t="str">
        <f>IFERROR(VLOOKUP($A6&amp;"_"&amp;CR$3,'물품 입고 내역'!$A$5:$O$629,2,0),"")</f>
        <v/>
      </c>
      <c r="CS6" s="86" t="str">
        <f>IFERROR(VLOOKUP($A6&amp;"_"&amp;CS$3,'물품 입고 내역'!$A$5:$O$629,2,0),"")</f>
        <v/>
      </c>
      <c r="CT6" s="86" t="str">
        <f>IFERROR(VLOOKUP($A6&amp;"_"&amp;CT$3,'물품 입고 내역'!$A$5:$O$629,2,0),"")</f>
        <v/>
      </c>
      <c r="CU6" s="86" t="str">
        <f>IFERROR(VLOOKUP($A6&amp;"_"&amp;CU$3,'물품 입고 내역'!$A$5:$O$629,2,0),"")</f>
        <v/>
      </c>
      <c r="CV6" s="86" t="str">
        <f>IFERROR(VLOOKUP($A6&amp;"_"&amp;CV$3,'물품 입고 내역'!$A$5:$O$629,2,0),"")</f>
        <v/>
      </c>
      <c r="CW6" s="86" t="str">
        <f>IFERROR(VLOOKUP($A6&amp;"_"&amp;CW$3,'물품 입고 내역'!$A$5:$O$629,2,0),"")</f>
        <v/>
      </c>
      <c r="CX6" s="86" t="str">
        <f>IFERROR(VLOOKUP($A6&amp;"_"&amp;CX$3,'물품 입고 내역'!$A$5:$O$629,2,0),"")</f>
        <v/>
      </c>
      <c r="CY6" s="86" t="str">
        <f>IFERROR(VLOOKUP($A6&amp;"_"&amp;CY$3,'물품 입고 내역'!$A$5:$O$629,2,0),"")</f>
        <v/>
      </c>
      <c r="CZ6" s="86" t="str">
        <f>IFERROR(VLOOKUP($A6&amp;"_"&amp;CZ$3,'물품 입고 내역'!$A$5:$O$629,2,0),"")</f>
        <v/>
      </c>
      <c r="DA6" s="86" t="str">
        <f>IFERROR(VLOOKUP($A6&amp;"_"&amp;DA$3,'물품 입고 내역'!$A$5:$O$629,2,0),"")</f>
        <v/>
      </c>
      <c r="DB6" s="86" t="str">
        <f>IFERROR(VLOOKUP($A6&amp;"_"&amp;DB$3,'물품 입고 내역'!$A$5:$O$629,2,0),"")</f>
        <v/>
      </c>
    </row>
    <row r="7" spans="1:106" ht="31.5" customHeight="1">
      <c r="A7" s="87" t="s">
        <v>391</v>
      </c>
      <c r="B7" s="142" t="str">
        <f>IFERROR(INDEX('물품 입고 내역'!$E$6:$N$105,MATCH($A7,'물품 입고 내역'!$N$6:$N$105,0),1)," ")</f>
        <v xml:space="preserve"> </v>
      </c>
      <c r="C7" s="87">
        <v>102</v>
      </c>
      <c r="D7" s="142" t="str">
        <f t="shared" si="0"/>
        <v xml:space="preserve">                                                                                                   </v>
      </c>
      <c r="E7" s="87"/>
      <c r="F7" s="86">
        <f t="shared" si="1"/>
        <v>0</v>
      </c>
      <c r="G7" s="86" t="str">
        <f>IFERROR(VLOOKUP($A7&amp;"_"&amp;G$3,'물품 입고 내역'!$A$5:$O$629,2,0),"")</f>
        <v/>
      </c>
      <c r="H7" s="86" t="str">
        <f>IFERROR(VLOOKUP($A7&amp;"_"&amp;H$3,'물품 입고 내역'!$A$5:$O$629,2,0),"")</f>
        <v/>
      </c>
      <c r="I7" s="86" t="str">
        <f>IFERROR(VLOOKUP($A7&amp;"_"&amp;I$3,'물품 입고 내역'!$A$5:$O$629,2,0),"")</f>
        <v/>
      </c>
      <c r="J7" s="86" t="str">
        <f>IFERROR(VLOOKUP($A7&amp;"_"&amp;J$3,'물품 입고 내역'!$A$5:$O$629,2,0),"")</f>
        <v/>
      </c>
      <c r="K7" s="86" t="str">
        <f>IFERROR(VLOOKUP($A7&amp;"_"&amp;K$3,'물품 입고 내역'!$A$5:$O$629,2,0),"")</f>
        <v/>
      </c>
      <c r="L7" s="86" t="str">
        <f>IFERROR(VLOOKUP($A7&amp;"_"&amp;L$3,'물품 입고 내역'!$A$5:$O$629,2,0),"")</f>
        <v/>
      </c>
      <c r="M7" s="86" t="str">
        <f>IFERROR(VLOOKUP($A7&amp;"_"&amp;M$3,'물품 입고 내역'!$A$5:$O$629,2,0),"")</f>
        <v/>
      </c>
      <c r="N7" s="86" t="str">
        <f>IFERROR(VLOOKUP($A7&amp;"_"&amp;N$3,'물품 입고 내역'!$A$5:$O$629,2,0),"")</f>
        <v/>
      </c>
      <c r="O7" s="86" t="str">
        <f>IFERROR(VLOOKUP($A7&amp;"_"&amp;O$3,'물품 입고 내역'!$A$5:$O$629,2,0),"")</f>
        <v/>
      </c>
      <c r="P7" s="86" t="str">
        <f>IFERROR(VLOOKUP($A7&amp;"_"&amp;P$3,'물품 입고 내역'!$A$5:$O$629,2,0),"")</f>
        <v/>
      </c>
      <c r="Q7" s="86" t="str">
        <f>IFERROR(VLOOKUP($A7&amp;"_"&amp;Q$3,'물품 입고 내역'!$A$5:$O$629,2,0),"")</f>
        <v/>
      </c>
      <c r="R7" s="86" t="str">
        <f>IFERROR(VLOOKUP($A7&amp;"_"&amp;R$3,'물품 입고 내역'!$A$5:$O$629,2,0),"")</f>
        <v/>
      </c>
      <c r="S7" s="86" t="str">
        <f>IFERROR(VLOOKUP($A7&amp;"_"&amp;S$3,'물품 입고 내역'!$A$5:$O$629,2,0),"")</f>
        <v/>
      </c>
      <c r="T7" s="86" t="str">
        <f>IFERROR(VLOOKUP($A7&amp;"_"&amp;T$3,'물품 입고 내역'!$A$5:$O$629,2,0),"")</f>
        <v/>
      </c>
      <c r="U7" s="86" t="str">
        <f>IFERROR(VLOOKUP($A7&amp;"_"&amp;U$3,'물품 입고 내역'!$A$5:$O$629,2,0),"")</f>
        <v/>
      </c>
      <c r="V7" s="86" t="str">
        <f>IFERROR(VLOOKUP($A7&amp;"_"&amp;V$3,'물품 입고 내역'!$A$5:$O$629,2,0),"")</f>
        <v/>
      </c>
      <c r="W7" s="86" t="str">
        <f>IFERROR(VLOOKUP($A7&amp;"_"&amp;W$3,'물품 입고 내역'!$A$5:$O$629,2,0),"")</f>
        <v/>
      </c>
      <c r="X7" s="86" t="str">
        <f>IFERROR(VLOOKUP($A7&amp;"_"&amp;X$3,'물품 입고 내역'!$A$5:$O$629,2,0),"")</f>
        <v/>
      </c>
      <c r="Y7" s="86" t="str">
        <f>IFERROR(VLOOKUP($A7&amp;"_"&amp;Y$3,'물품 입고 내역'!$A$5:$O$629,2,0),"")</f>
        <v/>
      </c>
      <c r="Z7" s="86" t="str">
        <f>IFERROR(VLOOKUP($A7&amp;"_"&amp;Z$3,'물품 입고 내역'!$A$5:$O$629,2,0),"")</f>
        <v/>
      </c>
      <c r="AA7" s="86" t="str">
        <f>IFERROR(VLOOKUP($A7&amp;"_"&amp;AA$3,'물품 입고 내역'!$A$5:$O$629,2,0),"")</f>
        <v/>
      </c>
      <c r="AB7" s="86" t="str">
        <f>IFERROR(VLOOKUP($A7&amp;"_"&amp;AB$3,'물품 입고 내역'!$A$5:$O$629,2,0),"")</f>
        <v/>
      </c>
      <c r="AC7" s="86" t="str">
        <f>IFERROR(VLOOKUP($A7&amp;"_"&amp;AC$3,'물품 입고 내역'!$A$5:$O$629,2,0),"")</f>
        <v/>
      </c>
      <c r="AD7" s="86" t="str">
        <f>IFERROR(VLOOKUP($A7&amp;"_"&amp;AD$3,'물품 입고 내역'!$A$5:$O$629,2,0),"")</f>
        <v/>
      </c>
      <c r="AE7" s="86" t="str">
        <f>IFERROR(VLOOKUP($A7&amp;"_"&amp;AE$3,'물품 입고 내역'!$A$5:$O$629,2,0),"")</f>
        <v/>
      </c>
      <c r="AF7" s="86" t="str">
        <f>IFERROR(VLOOKUP($A7&amp;"_"&amp;AF$3,'물품 입고 내역'!$A$5:$O$629,2,0),"")</f>
        <v/>
      </c>
      <c r="AG7" s="86" t="str">
        <f>IFERROR(VLOOKUP($A7&amp;"_"&amp;AG$3,'물품 입고 내역'!$A$5:$O$629,2,0),"")</f>
        <v/>
      </c>
      <c r="AH7" s="86" t="str">
        <f>IFERROR(VLOOKUP($A7&amp;"_"&amp;AH$3,'물품 입고 내역'!$A$5:$O$629,2,0),"")</f>
        <v/>
      </c>
      <c r="AI7" s="86" t="str">
        <f>IFERROR(VLOOKUP($A7&amp;"_"&amp;AI$3,'물품 입고 내역'!$A$5:$O$629,2,0),"")</f>
        <v/>
      </c>
      <c r="AJ7" s="86" t="str">
        <f>IFERROR(VLOOKUP($A7&amp;"_"&amp;AJ$3,'물품 입고 내역'!$A$5:$O$629,2,0),"")</f>
        <v/>
      </c>
      <c r="AK7" s="86" t="str">
        <f>IFERROR(VLOOKUP($A7&amp;"_"&amp;AK$3,'물품 입고 내역'!$A$5:$O$629,2,0),"")</f>
        <v/>
      </c>
      <c r="AL7" s="86" t="str">
        <f>IFERROR(VLOOKUP($A7&amp;"_"&amp;AL$3,'물품 입고 내역'!$A$5:$O$629,2,0),"")</f>
        <v/>
      </c>
      <c r="AM7" s="86" t="str">
        <f>IFERROR(VLOOKUP($A7&amp;"_"&amp;AM$3,'물품 입고 내역'!$A$5:$O$629,2,0),"")</f>
        <v/>
      </c>
      <c r="AN7" s="86" t="str">
        <f>IFERROR(VLOOKUP($A7&amp;"_"&amp;AN$3,'물품 입고 내역'!$A$5:$O$629,2,0),"")</f>
        <v/>
      </c>
      <c r="AO7" s="86" t="str">
        <f>IFERROR(VLOOKUP($A7&amp;"_"&amp;AO$3,'물품 입고 내역'!$A$5:$O$629,2,0),"")</f>
        <v/>
      </c>
      <c r="AP7" s="86" t="str">
        <f>IFERROR(VLOOKUP($A7&amp;"_"&amp;AP$3,'물품 입고 내역'!$A$5:$O$629,2,0),"")</f>
        <v/>
      </c>
      <c r="AQ7" s="86" t="str">
        <f>IFERROR(VLOOKUP($A7&amp;"_"&amp;AQ$3,'물품 입고 내역'!$A$5:$O$629,2,0),"")</f>
        <v/>
      </c>
      <c r="AR7" s="86" t="str">
        <f>IFERROR(VLOOKUP($A7&amp;"_"&amp;AR$3,'물품 입고 내역'!$A$5:$O$629,2,0),"")</f>
        <v/>
      </c>
      <c r="AS7" s="86" t="str">
        <f>IFERROR(VLOOKUP($A7&amp;"_"&amp;AS$3,'물품 입고 내역'!$A$5:$O$629,2,0),"")</f>
        <v/>
      </c>
      <c r="AT7" s="86" t="str">
        <f>IFERROR(VLOOKUP($A7&amp;"_"&amp;AT$3,'물품 입고 내역'!$A$5:$O$629,2,0),"")</f>
        <v/>
      </c>
      <c r="AU7" s="86" t="str">
        <f>IFERROR(VLOOKUP($A7&amp;"_"&amp;AU$3,'물품 입고 내역'!$A$5:$O$629,2,0),"")</f>
        <v/>
      </c>
      <c r="AV7" s="86" t="str">
        <f>IFERROR(VLOOKUP($A7&amp;"_"&amp;AV$3,'물품 입고 내역'!$A$5:$O$629,2,0),"")</f>
        <v/>
      </c>
      <c r="AW7" s="86" t="str">
        <f>IFERROR(VLOOKUP($A7&amp;"_"&amp;AW$3,'물품 입고 내역'!$A$5:$O$629,2,0),"")</f>
        <v/>
      </c>
      <c r="AX7" s="86" t="str">
        <f>IFERROR(VLOOKUP($A7&amp;"_"&amp;AX$3,'물품 입고 내역'!$A$5:$O$629,2,0),"")</f>
        <v/>
      </c>
      <c r="AY7" s="86" t="str">
        <f>IFERROR(VLOOKUP($A7&amp;"_"&amp;AY$3,'물품 입고 내역'!$A$5:$O$629,2,0),"")</f>
        <v/>
      </c>
      <c r="AZ7" s="86" t="str">
        <f>IFERROR(VLOOKUP($A7&amp;"_"&amp;AZ$3,'물품 입고 내역'!$A$5:$O$629,2,0),"")</f>
        <v/>
      </c>
      <c r="BA7" s="86" t="str">
        <f>IFERROR(VLOOKUP($A7&amp;"_"&amp;BA$3,'물품 입고 내역'!$A$5:$O$629,2,0),"")</f>
        <v/>
      </c>
      <c r="BB7" s="86" t="str">
        <f>IFERROR(VLOOKUP($A7&amp;"_"&amp;BB$3,'물품 입고 내역'!$A$5:$O$629,2,0),"")</f>
        <v/>
      </c>
      <c r="BC7" s="86" t="str">
        <f>IFERROR(VLOOKUP($A7&amp;"_"&amp;BC$3,'물품 입고 내역'!$A$5:$O$629,2,0),"")</f>
        <v/>
      </c>
      <c r="BD7" s="86" t="str">
        <f>IFERROR(VLOOKUP($A7&amp;"_"&amp;BD$3,'물품 입고 내역'!$A$5:$O$629,2,0),"")</f>
        <v/>
      </c>
      <c r="BE7" s="86" t="str">
        <f>IFERROR(VLOOKUP($A7&amp;"_"&amp;BE$3,'물품 입고 내역'!$A$5:$O$629,2,0),"")</f>
        <v/>
      </c>
      <c r="BF7" s="86" t="str">
        <f>IFERROR(VLOOKUP($A7&amp;"_"&amp;BF$3,'물품 입고 내역'!$A$5:$O$629,2,0),"")</f>
        <v/>
      </c>
      <c r="BG7" s="86" t="str">
        <f>IFERROR(VLOOKUP($A7&amp;"_"&amp;BG$3,'물품 입고 내역'!$A$5:$O$629,2,0),"")</f>
        <v/>
      </c>
      <c r="BH7" s="86" t="str">
        <f>IFERROR(VLOOKUP($A7&amp;"_"&amp;BH$3,'물품 입고 내역'!$A$5:$O$629,2,0),"")</f>
        <v/>
      </c>
      <c r="BI7" s="86" t="str">
        <f>IFERROR(VLOOKUP($A7&amp;"_"&amp;BI$3,'물품 입고 내역'!$A$5:$O$629,2,0),"")</f>
        <v/>
      </c>
      <c r="BJ7" s="86" t="str">
        <f>IFERROR(VLOOKUP($A7&amp;"_"&amp;BJ$3,'물품 입고 내역'!$A$5:$O$629,2,0),"")</f>
        <v/>
      </c>
      <c r="BK7" s="86" t="str">
        <f>IFERROR(VLOOKUP($A7&amp;"_"&amp;BK$3,'물품 입고 내역'!$A$5:$O$629,2,0),"")</f>
        <v/>
      </c>
      <c r="BL7" s="86" t="str">
        <f>IFERROR(VLOOKUP($A7&amp;"_"&amp;BL$3,'물품 입고 내역'!$A$5:$O$629,2,0),"")</f>
        <v/>
      </c>
      <c r="BM7" s="86" t="str">
        <f>IFERROR(VLOOKUP($A7&amp;"_"&amp;BM$3,'물품 입고 내역'!$A$5:$O$629,2,0),"")</f>
        <v/>
      </c>
      <c r="BN7" s="86" t="str">
        <f>IFERROR(VLOOKUP($A7&amp;"_"&amp;BN$3,'물품 입고 내역'!$A$5:$O$629,2,0),"")</f>
        <v/>
      </c>
      <c r="BO7" s="86" t="str">
        <f>IFERROR(VLOOKUP($A7&amp;"_"&amp;BO$3,'물품 입고 내역'!$A$5:$O$629,2,0),"")</f>
        <v/>
      </c>
      <c r="BP7" s="86" t="str">
        <f>IFERROR(VLOOKUP($A7&amp;"_"&amp;BP$3,'물품 입고 내역'!$A$5:$O$629,2,0),"")</f>
        <v/>
      </c>
      <c r="BQ7" s="86" t="str">
        <f>IFERROR(VLOOKUP($A7&amp;"_"&amp;BQ$3,'물품 입고 내역'!$A$5:$O$629,2,0),"")</f>
        <v/>
      </c>
      <c r="BR7" s="86" t="str">
        <f>IFERROR(VLOOKUP($A7&amp;"_"&amp;BR$3,'물품 입고 내역'!$A$5:$O$629,2,0),"")</f>
        <v/>
      </c>
      <c r="BS7" s="86" t="str">
        <f>IFERROR(VLOOKUP($A7&amp;"_"&amp;BS$3,'물품 입고 내역'!$A$5:$O$629,2,0),"")</f>
        <v/>
      </c>
      <c r="BT7" s="86" t="str">
        <f>IFERROR(VLOOKUP($A7&amp;"_"&amp;BT$3,'물품 입고 내역'!$A$5:$O$629,2,0),"")</f>
        <v/>
      </c>
      <c r="BU7" s="86" t="str">
        <f>IFERROR(VLOOKUP($A7&amp;"_"&amp;BU$3,'물품 입고 내역'!$A$5:$O$629,2,0),"")</f>
        <v/>
      </c>
      <c r="BV7" s="86" t="str">
        <f>IFERROR(VLOOKUP($A7&amp;"_"&amp;BV$3,'물품 입고 내역'!$A$5:$O$629,2,0),"")</f>
        <v/>
      </c>
      <c r="BW7" s="86" t="str">
        <f>IFERROR(VLOOKUP($A7&amp;"_"&amp;BW$3,'물품 입고 내역'!$A$5:$O$629,2,0),"")</f>
        <v/>
      </c>
      <c r="BX7" s="86" t="str">
        <f>IFERROR(VLOOKUP($A7&amp;"_"&amp;BX$3,'물품 입고 내역'!$A$5:$O$629,2,0),"")</f>
        <v/>
      </c>
      <c r="BY7" s="86" t="str">
        <f>IFERROR(VLOOKUP($A7&amp;"_"&amp;BY$3,'물품 입고 내역'!$A$5:$O$629,2,0),"")</f>
        <v/>
      </c>
      <c r="BZ7" s="86" t="str">
        <f>IFERROR(VLOOKUP($A7&amp;"_"&amp;BZ$3,'물품 입고 내역'!$A$5:$O$629,2,0),"")</f>
        <v/>
      </c>
      <c r="CA7" s="86" t="str">
        <f>IFERROR(VLOOKUP($A7&amp;"_"&amp;CA$3,'물품 입고 내역'!$A$5:$O$629,2,0),"")</f>
        <v/>
      </c>
      <c r="CB7" s="86" t="str">
        <f>IFERROR(VLOOKUP($A7&amp;"_"&amp;CB$3,'물품 입고 내역'!$A$5:$O$629,2,0),"")</f>
        <v/>
      </c>
      <c r="CC7" s="86" t="str">
        <f>IFERROR(VLOOKUP($A7&amp;"_"&amp;CC$3,'물품 입고 내역'!$A$5:$O$629,2,0),"")</f>
        <v/>
      </c>
      <c r="CD7" s="86" t="str">
        <f>IFERROR(VLOOKUP($A7&amp;"_"&amp;CD$3,'물품 입고 내역'!$A$5:$O$629,2,0),"")</f>
        <v/>
      </c>
      <c r="CE7" s="86" t="str">
        <f>IFERROR(VLOOKUP($A7&amp;"_"&amp;CE$3,'물품 입고 내역'!$A$5:$O$629,2,0),"")</f>
        <v/>
      </c>
      <c r="CF7" s="86" t="str">
        <f>IFERROR(VLOOKUP($A7&amp;"_"&amp;CF$3,'물품 입고 내역'!$A$5:$O$629,2,0),"")</f>
        <v/>
      </c>
      <c r="CG7" s="86" t="str">
        <f>IFERROR(VLOOKUP($A7&amp;"_"&amp;CG$3,'물품 입고 내역'!$A$5:$O$629,2,0),"")</f>
        <v/>
      </c>
      <c r="CH7" s="86" t="str">
        <f>IFERROR(VLOOKUP($A7&amp;"_"&amp;CH$3,'물품 입고 내역'!$A$5:$O$629,2,0),"")</f>
        <v/>
      </c>
      <c r="CI7" s="86" t="str">
        <f>IFERROR(VLOOKUP($A7&amp;"_"&amp;CI$3,'물품 입고 내역'!$A$5:$O$629,2,0),"")</f>
        <v/>
      </c>
      <c r="CJ7" s="86" t="str">
        <f>IFERROR(VLOOKUP($A7&amp;"_"&amp;CJ$3,'물품 입고 내역'!$A$5:$O$629,2,0),"")</f>
        <v/>
      </c>
      <c r="CK7" s="86" t="str">
        <f>IFERROR(VLOOKUP($A7&amp;"_"&amp;CK$3,'물품 입고 내역'!$A$5:$O$629,2,0),"")</f>
        <v/>
      </c>
      <c r="CL7" s="86" t="str">
        <f>IFERROR(VLOOKUP($A7&amp;"_"&amp;CL$3,'물품 입고 내역'!$A$5:$O$629,2,0),"")</f>
        <v/>
      </c>
      <c r="CM7" s="86" t="str">
        <f>IFERROR(VLOOKUP($A7&amp;"_"&amp;CM$3,'물품 입고 내역'!$A$5:$O$629,2,0),"")</f>
        <v/>
      </c>
      <c r="CN7" s="86" t="str">
        <f>IFERROR(VLOOKUP($A7&amp;"_"&amp;CN$3,'물품 입고 내역'!$A$5:$O$629,2,0),"")</f>
        <v/>
      </c>
      <c r="CO7" s="86" t="str">
        <f>IFERROR(VLOOKUP($A7&amp;"_"&amp;CO$3,'물품 입고 내역'!$A$5:$O$629,2,0),"")</f>
        <v/>
      </c>
      <c r="CP7" s="86" t="str">
        <f>IFERROR(VLOOKUP($A7&amp;"_"&amp;CP$3,'물품 입고 내역'!$A$5:$O$629,2,0),"")</f>
        <v/>
      </c>
      <c r="CQ7" s="86" t="str">
        <f>IFERROR(VLOOKUP($A7&amp;"_"&amp;CQ$3,'물품 입고 내역'!$A$5:$O$629,2,0),"")</f>
        <v/>
      </c>
      <c r="CR7" s="86" t="str">
        <f>IFERROR(VLOOKUP($A7&amp;"_"&amp;CR$3,'물품 입고 내역'!$A$5:$O$629,2,0),"")</f>
        <v/>
      </c>
      <c r="CS7" s="86" t="str">
        <f>IFERROR(VLOOKUP($A7&amp;"_"&amp;CS$3,'물품 입고 내역'!$A$5:$O$629,2,0),"")</f>
        <v/>
      </c>
      <c r="CT7" s="86" t="str">
        <f>IFERROR(VLOOKUP($A7&amp;"_"&amp;CT$3,'물품 입고 내역'!$A$5:$O$629,2,0),"")</f>
        <v/>
      </c>
      <c r="CU7" s="86" t="str">
        <f>IFERROR(VLOOKUP($A7&amp;"_"&amp;CU$3,'물품 입고 내역'!$A$5:$O$629,2,0),"")</f>
        <v/>
      </c>
      <c r="CV7" s="86" t="str">
        <f>IFERROR(VLOOKUP($A7&amp;"_"&amp;CV$3,'물품 입고 내역'!$A$5:$O$629,2,0),"")</f>
        <v/>
      </c>
      <c r="CW7" s="86" t="str">
        <f>IFERROR(VLOOKUP($A7&amp;"_"&amp;CW$3,'물품 입고 내역'!$A$5:$O$629,2,0),"")</f>
        <v/>
      </c>
      <c r="CX7" s="86" t="str">
        <f>IFERROR(VLOOKUP($A7&amp;"_"&amp;CX$3,'물품 입고 내역'!$A$5:$O$629,2,0),"")</f>
        <v/>
      </c>
      <c r="CY7" s="86" t="str">
        <f>IFERROR(VLOOKUP($A7&amp;"_"&amp;CY$3,'물품 입고 내역'!$A$5:$O$629,2,0),"")</f>
        <v/>
      </c>
      <c r="CZ7" s="86" t="str">
        <f>IFERROR(VLOOKUP($A7&amp;"_"&amp;CZ$3,'물품 입고 내역'!$A$5:$O$629,2,0),"")</f>
        <v/>
      </c>
      <c r="DA7" s="86" t="str">
        <f>IFERROR(VLOOKUP($A7&amp;"_"&amp;DA$3,'물품 입고 내역'!$A$5:$O$629,2,0),"")</f>
        <v/>
      </c>
      <c r="DB7" s="86" t="str">
        <f>IFERROR(VLOOKUP($A7&amp;"_"&amp;DB$3,'물품 입고 내역'!$A$5:$O$629,2,0),"")</f>
        <v/>
      </c>
    </row>
    <row r="8" spans="1:106" ht="31.5" customHeight="1">
      <c r="A8" s="87" t="s">
        <v>392</v>
      </c>
      <c r="B8" s="142" t="str">
        <f>IFERROR(INDEX('물품 입고 내역'!$E$6:$N$105,MATCH($A8,'물품 입고 내역'!$N$6:$N$105,0),1)," ")</f>
        <v xml:space="preserve"> </v>
      </c>
      <c r="C8" s="87">
        <v>102</v>
      </c>
      <c r="D8" s="142" t="str">
        <f t="shared" si="0"/>
        <v xml:space="preserve">                                                                                                   </v>
      </c>
      <c r="E8" s="87"/>
      <c r="F8" s="86">
        <f t="shared" si="1"/>
        <v>0</v>
      </c>
      <c r="G8" s="86" t="str">
        <f>IFERROR(VLOOKUP($A8&amp;"_"&amp;G$3,'물품 입고 내역'!$A$5:$O$629,2,0),"")</f>
        <v/>
      </c>
      <c r="H8" s="86" t="str">
        <f>IFERROR(VLOOKUP($A8&amp;"_"&amp;H$3,'물품 입고 내역'!$A$5:$O$629,2,0),"")</f>
        <v/>
      </c>
      <c r="I8" s="86" t="str">
        <f>IFERROR(VLOOKUP($A8&amp;"_"&amp;I$3,'물품 입고 내역'!$A$5:$O$629,2,0),"")</f>
        <v/>
      </c>
      <c r="J8" s="86" t="str">
        <f>IFERROR(VLOOKUP($A8&amp;"_"&amp;J$3,'물품 입고 내역'!$A$5:$O$629,2,0),"")</f>
        <v/>
      </c>
      <c r="K8" s="86" t="str">
        <f>IFERROR(VLOOKUP($A8&amp;"_"&amp;K$3,'물품 입고 내역'!$A$5:$O$629,2,0),"")</f>
        <v/>
      </c>
      <c r="L8" s="86" t="str">
        <f>IFERROR(VLOOKUP($A8&amp;"_"&amp;L$3,'물품 입고 내역'!$A$5:$O$629,2,0),"")</f>
        <v/>
      </c>
      <c r="M8" s="86" t="str">
        <f>IFERROR(VLOOKUP($A8&amp;"_"&amp;M$3,'물품 입고 내역'!$A$5:$O$629,2,0),"")</f>
        <v/>
      </c>
      <c r="N8" s="86" t="str">
        <f>IFERROR(VLOOKUP($A8&amp;"_"&amp;N$3,'물품 입고 내역'!$A$5:$O$629,2,0),"")</f>
        <v/>
      </c>
      <c r="O8" s="86" t="str">
        <f>IFERROR(VLOOKUP($A8&amp;"_"&amp;O$3,'물품 입고 내역'!$A$5:$O$629,2,0),"")</f>
        <v/>
      </c>
      <c r="P8" s="86" t="str">
        <f>IFERROR(VLOOKUP($A8&amp;"_"&amp;P$3,'물품 입고 내역'!$A$5:$O$629,2,0),"")</f>
        <v/>
      </c>
      <c r="Q8" s="86" t="str">
        <f>IFERROR(VLOOKUP($A8&amp;"_"&amp;Q$3,'물품 입고 내역'!$A$5:$O$629,2,0),"")</f>
        <v/>
      </c>
      <c r="R8" s="86" t="str">
        <f>IFERROR(VLOOKUP($A8&amp;"_"&amp;R$3,'물품 입고 내역'!$A$5:$O$629,2,0),"")</f>
        <v/>
      </c>
      <c r="S8" s="86" t="str">
        <f>IFERROR(VLOOKUP($A8&amp;"_"&amp;S$3,'물품 입고 내역'!$A$5:$O$629,2,0),"")</f>
        <v/>
      </c>
      <c r="T8" s="86" t="str">
        <f>IFERROR(VLOOKUP($A8&amp;"_"&amp;T$3,'물품 입고 내역'!$A$5:$O$629,2,0),"")</f>
        <v/>
      </c>
      <c r="U8" s="86" t="str">
        <f>IFERROR(VLOOKUP($A8&amp;"_"&amp;U$3,'물품 입고 내역'!$A$5:$O$629,2,0),"")</f>
        <v/>
      </c>
      <c r="V8" s="86" t="str">
        <f>IFERROR(VLOOKUP($A8&amp;"_"&amp;V$3,'물품 입고 내역'!$A$5:$O$629,2,0),"")</f>
        <v/>
      </c>
      <c r="W8" s="86" t="str">
        <f>IFERROR(VLOOKUP($A8&amp;"_"&amp;W$3,'물품 입고 내역'!$A$5:$O$629,2,0),"")</f>
        <v/>
      </c>
      <c r="X8" s="86" t="str">
        <f>IFERROR(VLOOKUP($A8&amp;"_"&amp;X$3,'물품 입고 내역'!$A$5:$O$629,2,0),"")</f>
        <v/>
      </c>
      <c r="Y8" s="86" t="str">
        <f>IFERROR(VLOOKUP($A8&amp;"_"&amp;Y$3,'물품 입고 내역'!$A$5:$O$629,2,0),"")</f>
        <v/>
      </c>
      <c r="Z8" s="86" t="str">
        <f>IFERROR(VLOOKUP($A8&amp;"_"&amp;Z$3,'물품 입고 내역'!$A$5:$O$629,2,0),"")</f>
        <v/>
      </c>
      <c r="AA8" s="86" t="str">
        <f>IFERROR(VLOOKUP($A8&amp;"_"&amp;AA$3,'물품 입고 내역'!$A$5:$O$629,2,0),"")</f>
        <v/>
      </c>
      <c r="AB8" s="86" t="str">
        <f>IFERROR(VLOOKUP($A8&amp;"_"&amp;AB$3,'물품 입고 내역'!$A$5:$O$629,2,0),"")</f>
        <v/>
      </c>
      <c r="AC8" s="86" t="str">
        <f>IFERROR(VLOOKUP($A8&amp;"_"&amp;AC$3,'물품 입고 내역'!$A$5:$O$629,2,0),"")</f>
        <v/>
      </c>
      <c r="AD8" s="86" t="str">
        <f>IFERROR(VLOOKUP($A8&amp;"_"&amp;AD$3,'물품 입고 내역'!$A$5:$O$629,2,0),"")</f>
        <v/>
      </c>
      <c r="AE8" s="86" t="str">
        <f>IFERROR(VLOOKUP($A8&amp;"_"&amp;AE$3,'물품 입고 내역'!$A$5:$O$629,2,0),"")</f>
        <v/>
      </c>
      <c r="AF8" s="86" t="str">
        <f>IFERROR(VLOOKUP($A8&amp;"_"&amp;AF$3,'물품 입고 내역'!$A$5:$O$629,2,0),"")</f>
        <v/>
      </c>
      <c r="AG8" s="86" t="str">
        <f>IFERROR(VLOOKUP($A8&amp;"_"&amp;AG$3,'물품 입고 내역'!$A$5:$O$629,2,0),"")</f>
        <v/>
      </c>
      <c r="AH8" s="86" t="str">
        <f>IFERROR(VLOOKUP($A8&amp;"_"&amp;AH$3,'물품 입고 내역'!$A$5:$O$629,2,0),"")</f>
        <v/>
      </c>
      <c r="AI8" s="86" t="str">
        <f>IFERROR(VLOOKUP($A8&amp;"_"&amp;AI$3,'물품 입고 내역'!$A$5:$O$629,2,0),"")</f>
        <v/>
      </c>
      <c r="AJ8" s="86" t="str">
        <f>IFERROR(VLOOKUP($A8&amp;"_"&amp;AJ$3,'물품 입고 내역'!$A$5:$O$629,2,0),"")</f>
        <v/>
      </c>
      <c r="AK8" s="86" t="str">
        <f>IFERROR(VLOOKUP($A8&amp;"_"&amp;AK$3,'물품 입고 내역'!$A$5:$O$629,2,0),"")</f>
        <v/>
      </c>
      <c r="AL8" s="86" t="str">
        <f>IFERROR(VLOOKUP($A8&amp;"_"&amp;AL$3,'물품 입고 내역'!$A$5:$O$629,2,0),"")</f>
        <v/>
      </c>
      <c r="AM8" s="86" t="str">
        <f>IFERROR(VLOOKUP($A8&amp;"_"&amp;AM$3,'물품 입고 내역'!$A$5:$O$629,2,0),"")</f>
        <v/>
      </c>
      <c r="AN8" s="86" t="str">
        <f>IFERROR(VLOOKUP($A8&amp;"_"&amp;AN$3,'물품 입고 내역'!$A$5:$O$629,2,0),"")</f>
        <v/>
      </c>
      <c r="AO8" s="86" t="str">
        <f>IFERROR(VLOOKUP($A8&amp;"_"&amp;AO$3,'물품 입고 내역'!$A$5:$O$629,2,0),"")</f>
        <v/>
      </c>
      <c r="AP8" s="86" t="str">
        <f>IFERROR(VLOOKUP($A8&amp;"_"&amp;AP$3,'물품 입고 내역'!$A$5:$O$629,2,0),"")</f>
        <v/>
      </c>
      <c r="AQ8" s="86" t="str">
        <f>IFERROR(VLOOKUP($A8&amp;"_"&amp;AQ$3,'물품 입고 내역'!$A$5:$O$629,2,0),"")</f>
        <v/>
      </c>
      <c r="AR8" s="86" t="str">
        <f>IFERROR(VLOOKUP($A8&amp;"_"&amp;AR$3,'물품 입고 내역'!$A$5:$O$629,2,0),"")</f>
        <v/>
      </c>
      <c r="AS8" s="86" t="str">
        <f>IFERROR(VLOOKUP($A8&amp;"_"&amp;AS$3,'물품 입고 내역'!$A$5:$O$629,2,0),"")</f>
        <v/>
      </c>
      <c r="AT8" s="86" t="str">
        <f>IFERROR(VLOOKUP($A8&amp;"_"&amp;AT$3,'물품 입고 내역'!$A$5:$O$629,2,0),"")</f>
        <v/>
      </c>
      <c r="AU8" s="86" t="str">
        <f>IFERROR(VLOOKUP($A8&amp;"_"&amp;AU$3,'물품 입고 내역'!$A$5:$O$629,2,0),"")</f>
        <v/>
      </c>
      <c r="AV8" s="86" t="str">
        <f>IFERROR(VLOOKUP($A8&amp;"_"&amp;AV$3,'물품 입고 내역'!$A$5:$O$629,2,0),"")</f>
        <v/>
      </c>
      <c r="AW8" s="86" t="str">
        <f>IFERROR(VLOOKUP($A8&amp;"_"&amp;AW$3,'물품 입고 내역'!$A$5:$O$629,2,0),"")</f>
        <v/>
      </c>
      <c r="AX8" s="86" t="str">
        <f>IFERROR(VLOOKUP($A8&amp;"_"&amp;AX$3,'물품 입고 내역'!$A$5:$O$629,2,0),"")</f>
        <v/>
      </c>
      <c r="AY8" s="86" t="str">
        <f>IFERROR(VLOOKUP($A8&amp;"_"&amp;AY$3,'물품 입고 내역'!$A$5:$O$629,2,0),"")</f>
        <v/>
      </c>
      <c r="AZ8" s="86" t="str">
        <f>IFERROR(VLOOKUP($A8&amp;"_"&amp;AZ$3,'물품 입고 내역'!$A$5:$O$629,2,0),"")</f>
        <v/>
      </c>
      <c r="BA8" s="86" t="str">
        <f>IFERROR(VLOOKUP($A8&amp;"_"&amp;BA$3,'물품 입고 내역'!$A$5:$O$629,2,0),"")</f>
        <v/>
      </c>
      <c r="BB8" s="86" t="str">
        <f>IFERROR(VLOOKUP($A8&amp;"_"&amp;BB$3,'물품 입고 내역'!$A$5:$O$629,2,0),"")</f>
        <v/>
      </c>
      <c r="BC8" s="86" t="str">
        <f>IFERROR(VLOOKUP($A8&amp;"_"&amp;BC$3,'물품 입고 내역'!$A$5:$O$629,2,0),"")</f>
        <v/>
      </c>
      <c r="BD8" s="86" t="str">
        <f>IFERROR(VLOOKUP($A8&amp;"_"&amp;BD$3,'물품 입고 내역'!$A$5:$O$629,2,0),"")</f>
        <v/>
      </c>
      <c r="BE8" s="86" t="str">
        <f>IFERROR(VLOOKUP($A8&amp;"_"&amp;BE$3,'물품 입고 내역'!$A$5:$O$629,2,0),"")</f>
        <v/>
      </c>
      <c r="BF8" s="86" t="str">
        <f>IFERROR(VLOOKUP($A8&amp;"_"&amp;BF$3,'물품 입고 내역'!$A$5:$O$629,2,0),"")</f>
        <v/>
      </c>
      <c r="BG8" s="86" t="str">
        <f>IFERROR(VLOOKUP($A8&amp;"_"&amp;BG$3,'물품 입고 내역'!$A$5:$O$629,2,0),"")</f>
        <v/>
      </c>
      <c r="BH8" s="86" t="str">
        <f>IFERROR(VLOOKUP($A8&amp;"_"&amp;BH$3,'물품 입고 내역'!$A$5:$O$629,2,0),"")</f>
        <v/>
      </c>
      <c r="BI8" s="86" t="str">
        <f>IFERROR(VLOOKUP($A8&amp;"_"&amp;BI$3,'물품 입고 내역'!$A$5:$O$629,2,0),"")</f>
        <v/>
      </c>
      <c r="BJ8" s="86" t="str">
        <f>IFERROR(VLOOKUP($A8&amp;"_"&amp;BJ$3,'물품 입고 내역'!$A$5:$O$629,2,0),"")</f>
        <v/>
      </c>
      <c r="BK8" s="86" t="str">
        <f>IFERROR(VLOOKUP($A8&amp;"_"&amp;BK$3,'물품 입고 내역'!$A$5:$O$629,2,0),"")</f>
        <v/>
      </c>
      <c r="BL8" s="86" t="str">
        <f>IFERROR(VLOOKUP($A8&amp;"_"&amp;BL$3,'물품 입고 내역'!$A$5:$O$629,2,0),"")</f>
        <v/>
      </c>
      <c r="BM8" s="86" t="str">
        <f>IFERROR(VLOOKUP($A8&amp;"_"&amp;BM$3,'물품 입고 내역'!$A$5:$O$629,2,0),"")</f>
        <v/>
      </c>
      <c r="BN8" s="86" t="str">
        <f>IFERROR(VLOOKUP($A8&amp;"_"&amp;BN$3,'물품 입고 내역'!$A$5:$O$629,2,0),"")</f>
        <v/>
      </c>
      <c r="BO8" s="86" t="str">
        <f>IFERROR(VLOOKUP($A8&amp;"_"&amp;BO$3,'물품 입고 내역'!$A$5:$O$629,2,0),"")</f>
        <v/>
      </c>
      <c r="BP8" s="86" t="str">
        <f>IFERROR(VLOOKUP($A8&amp;"_"&amp;BP$3,'물품 입고 내역'!$A$5:$O$629,2,0),"")</f>
        <v/>
      </c>
      <c r="BQ8" s="86" t="str">
        <f>IFERROR(VLOOKUP($A8&amp;"_"&amp;BQ$3,'물품 입고 내역'!$A$5:$O$629,2,0),"")</f>
        <v/>
      </c>
      <c r="BR8" s="86" t="str">
        <f>IFERROR(VLOOKUP($A8&amp;"_"&amp;BR$3,'물품 입고 내역'!$A$5:$O$629,2,0),"")</f>
        <v/>
      </c>
      <c r="BS8" s="86" t="str">
        <f>IFERROR(VLOOKUP($A8&amp;"_"&amp;BS$3,'물품 입고 내역'!$A$5:$O$629,2,0),"")</f>
        <v/>
      </c>
      <c r="BT8" s="86" t="str">
        <f>IFERROR(VLOOKUP($A8&amp;"_"&amp;BT$3,'물품 입고 내역'!$A$5:$O$629,2,0),"")</f>
        <v/>
      </c>
      <c r="BU8" s="86" t="str">
        <f>IFERROR(VLOOKUP($A8&amp;"_"&amp;BU$3,'물품 입고 내역'!$A$5:$O$629,2,0),"")</f>
        <v/>
      </c>
      <c r="BV8" s="86" t="str">
        <f>IFERROR(VLOOKUP($A8&amp;"_"&amp;BV$3,'물품 입고 내역'!$A$5:$O$629,2,0),"")</f>
        <v/>
      </c>
      <c r="BW8" s="86" t="str">
        <f>IFERROR(VLOOKUP($A8&amp;"_"&amp;BW$3,'물품 입고 내역'!$A$5:$O$629,2,0),"")</f>
        <v/>
      </c>
      <c r="BX8" s="86" t="str">
        <f>IFERROR(VLOOKUP($A8&amp;"_"&amp;BX$3,'물품 입고 내역'!$A$5:$O$629,2,0),"")</f>
        <v/>
      </c>
      <c r="BY8" s="86" t="str">
        <f>IFERROR(VLOOKUP($A8&amp;"_"&amp;BY$3,'물품 입고 내역'!$A$5:$O$629,2,0),"")</f>
        <v/>
      </c>
      <c r="BZ8" s="86" t="str">
        <f>IFERROR(VLOOKUP($A8&amp;"_"&amp;BZ$3,'물품 입고 내역'!$A$5:$O$629,2,0),"")</f>
        <v/>
      </c>
      <c r="CA8" s="86" t="str">
        <f>IFERROR(VLOOKUP($A8&amp;"_"&amp;CA$3,'물품 입고 내역'!$A$5:$O$629,2,0),"")</f>
        <v/>
      </c>
      <c r="CB8" s="86" t="str">
        <f>IFERROR(VLOOKUP($A8&amp;"_"&amp;CB$3,'물품 입고 내역'!$A$5:$O$629,2,0),"")</f>
        <v/>
      </c>
      <c r="CC8" s="86" t="str">
        <f>IFERROR(VLOOKUP($A8&amp;"_"&amp;CC$3,'물품 입고 내역'!$A$5:$O$629,2,0),"")</f>
        <v/>
      </c>
      <c r="CD8" s="86" t="str">
        <f>IFERROR(VLOOKUP($A8&amp;"_"&amp;CD$3,'물품 입고 내역'!$A$5:$O$629,2,0),"")</f>
        <v/>
      </c>
      <c r="CE8" s="86" t="str">
        <f>IFERROR(VLOOKUP($A8&amp;"_"&amp;CE$3,'물품 입고 내역'!$A$5:$O$629,2,0),"")</f>
        <v/>
      </c>
      <c r="CF8" s="86" t="str">
        <f>IFERROR(VLOOKUP($A8&amp;"_"&amp;CF$3,'물품 입고 내역'!$A$5:$O$629,2,0),"")</f>
        <v/>
      </c>
      <c r="CG8" s="86" t="str">
        <f>IFERROR(VLOOKUP($A8&amp;"_"&amp;CG$3,'물품 입고 내역'!$A$5:$O$629,2,0),"")</f>
        <v/>
      </c>
      <c r="CH8" s="86" t="str">
        <f>IFERROR(VLOOKUP($A8&amp;"_"&amp;CH$3,'물품 입고 내역'!$A$5:$O$629,2,0),"")</f>
        <v/>
      </c>
      <c r="CI8" s="86" t="str">
        <f>IFERROR(VLOOKUP($A8&amp;"_"&amp;CI$3,'물품 입고 내역'!$A$5:$O$629,2,0),"")</f>
        <v/>
      </c>
      <c r="CJ8" s="86" t="str">
        <f>IFERROR(VLOOKUP($A8&amp;"_"&amp;CJ$3,'물품 입고 내역'!$A$5:$O$629,2,0),"")</f>
        <v/>
      </c>
      <c r="CK8" s="86" t="str">
        <f>IFERROR(VLOOKUP($A8&amp;"_"&amp;CK$3,'물품 입고 내역'!$A$5:$O$629,2,0),"")</f>
        <v/>
      </c>
      <c r="CL8" s="86" t="str">
        <f>IFERROR(VLOOKUP($A8&amp;"_"&amp;CL$3,'물품 입고 내역'!$A$5:$O$629,2,0),"")</f>
        <v/>
      </c>
      <c r="CM8" s="86" t="str">
        <f>IFERROR(VLOOKUP($A8&amp;"_"&amp;CM$3,'물품 입고 내역'!$A$5:$O$629,2,0),"")</f>
        <v/>
      </c>
      <c r="CN8" s="86" t="str">
        <f>IFERROR(VLOOKUP($A8&amp;"_"&amp;CN$3,'물품 입고 내역'!$A$5:$O$629,2,0),"")</f>
        <v/>
      </c>
      <c r="CO8" s="86" t="str">
        <f>IFERROR(VLOOKUP($A8&amp;"_"&amp;CO$3,'물품 입고 내역'!$A$5:$O$629,2,0),"")</f>
        <v/>
      </c>
      <c r="CP8" s="86" t="str">
        <f>IFERROR(VLOOKUP($A8&amp;"_"&amp;CP$3,'물품 입고 내역'!$A$5:$O$629,2,0),"")</f>
        <v/>
      </c>
      <c r="CQ8" s="86" t="str">
        <f>IFERROR(VLOOKUP($A8&amp;"_"&amp;CQ$3,'물품 입고 내역'!$A$5:$O$629,2,0),"")</f>
        <v/>
      </c>
      <c r="CR8" s="86" t="str">
        <f>IFERROR(VLOOKUP($A8&amp;"_"&amp;CR$3,'물품 입고 내역'!$A$5:$O$629,2,0),"")</f>
        <v/>
      </c>
      <c r="CS8" s="86" t="str">
        <f>IFERROR(VLOOKUP($A8&amp;"_"&amp;CS$3,'물품 입고 내역'!$A$5:$O$629,2,0),"")</f>
        <v/>
      </c>
      <c r="CT8" s="86" t="str">
        <f>IFERROR(VLOOKUP($A8&amp;"_"&amp;CT$3,'물품 입고 내역'!$A$5:$O$629,2,0),"")</f>
        <v/>
      </c>
      <c r="CU8" s="86" t="str">
        <f>IFERROR(VLOOKUP($A8&amp;"_"&amp;CU$3,'물품 입고 내역'!$A$5:$O$629,2,0),"")</f>
        <v/>
      </c>
      <c r="CV8" s="86" t="str">
        <f>IFERROR(VLOOKUP($A8&amp;"_"&amp;CV$3,'물품 입고 내역'!$A$5:$O$629,2,0),"")</f>
        <v/>
      </c>
      <c r="CW8" s="86" t="str">
        <f>IFERROR(VLOOKUP($A8&amp;"_"&amp;CW$3,'물품 입고 내역'!$A$5:$O$629,2,0),"")</f>
        <v/>
      </c>
      <c r="CX8" s="86" t="str">
        <f>IFERROR(VLOOKUP($A8&amp;"_"&amp;CX$3,'물품 입고 내역'!$A$5:$O$629,2,0),"")</f>
        <v/>
      </c>
      <c r="CY8" s="86" t="str">
        <f>IFERROR(VLOOKUP($A8&amp;"_"&amp;CY$3,'물품 입고 내역'!$A$5:$O$629,2,0),"")</f>
        <v/>
      </c>
      <c r="CZ8" s="86" t="str">
        <f>IFERROR(VLOOKUP($A8&amp;"_"&amp;CZ$3,'물품 입고 내역'!$A$5:$O$629,2,0),"")</f>
        <v/>
      </c>
      <c r="DA8" s="86" t="str">
        <f>IFERROR(VLOOKUP($A8&amp;"_"&amp;DA$3,'물품 입고 내역'!$A$5:$O$629,2,0),"")</f>
        <v/>
      </c>
      <c r="DB8" s="86" t="str">
        <f>IFERROR(VLOOKUP($A8&amp;"_"&amp;DB$3,'물품 입고 내역'!$A$5:$O$629,2,0),"")</f>
        <v/>
      </c>
    </row>
    <row r="9" spans="1:106" ht="31.5" customHeight="1">
      <c r="A9" s="87" t="s">
        <v>393</v>
      </c>
      <c r="B9" s="142" t="str">
        <f>IFERROR(INDEX('물품 입고 내역'!$E$6:$N$105,MATCH($A9,'물품 입고 내역'!$N$6:$N$105,0),1)," ")</f>
        <v xml:space="preserve"> </v>
      </c>
      <c r="C9" s="87">
        <v>102</v>
      </c>
      <c r="D9" s="142" t="str">
        <f t="shared" si="0"/>
        <v xml:space="preserve">                                                                                                   </v>
      </c>
      <c r="E9" s="87"/>
      <c r="F9" s="86">
        <f t="shared" si="1"/>
        <v>0</v>
      </c>
      <c r="G9" s="86" t="str">
        <f>IFERROR(VLOOKUP($A9&amp;"_"&amp;G$3,'물품 입고 내역'!$A$5:$O$629,2,0),"")</f>
        <v/>
      </c>
      <c r="H9" s="86" t="str">
        <f>IFERROR(VLOOKUP($A9&amp;"_"&amp;H$3,'물품 입고 내역'!$A$5:$O$629,2,0),"")</f>
        <v/>
      </c>
      <c r="I9" s="86" t="str">
        <f>IFERROR(VLOOKUP($A9&amp;"_"&amp;I$3,'물품 입고 내역'!$A$5:$O$629,2,0),"")</f>
        <v/>
      </c>
      <c r="J9" s="86" t="str">
        <f>IFERROR(VLOOKUP($A9&amp;"_"&amp;J$3,'물품 입고 내역'!$A$5:$O$629,2,0),"")</f>
        <v/>
      </c>
      <c r="K9" s="86" t="str">
        <f>IFERROR(VLOOKUP($A9&amp;"_"&amp;K$3,'물품 입고 내역'!$A$5:$O$629,2,0),"")</f>
        <v/>
      </c>
      <c r="L9" s="86" t="str">
        <f>IFERROR(VLOOKUP($A9&amp;"_"&amp;L$3,'물품 입고 내역'!$A$5:$O$629,2,0),"")</f>
        <v/>
      </c>
      <c r="M9" s="86" t="str">
        <f>IFERROR(VLOOKUP($A9&amp;"_"&amp;M$3,'물품 입고 내역'!$A$5:$O$629,2,0),"")</f>
        <v/>
      </c>
      <c r="N9" s="86" t="str">
        <f>IFERROR(VLOOKUP($A9&amp;"_"&amp;N$3,'물품 입고 내역'!$A$5:$O$629,2,0),"")</f>
        <v/>
      </c>
      <c r="O9" s="86" t="str">
        <f>IFERROR(VLOOKUP($A9&amp;"_"&amp;O$3,'물품 입고 내역'!$A$5:$O$629,2,0),"")</f>
        <v/>
      </c>
      <c r="P9" s="86" t="str">
        <f>IFERROR(VLOOKUP($A9&amp;"_"&amp;P$3,'물품 입고 내역'!$A$5:$O$629,2,0),"")</f>
        <v/>
      </c>
      <c r="Q9" s="86" t="str">
        <f>IFERROR(VLOOKUP($A9&amp;"_"&amp;Q$3,'물품 입고 내역'!$A$5:$O$629,2,0),"")</f>
        <v/>
      </c>
      <c r="R9" s="86" t="str">
        <f>IFERROR(VLOOKUP($A9&amp;"_"&amp;R$3,'물품 입고 내역'!$A$5:$O$629,2,0),"")</f>
        <v/>
      </c>
      <c r="S9" s="86" t="str">
        <f>IFERROR(VLOOKUP($A9&amp;"_"&amp;S$3,'물품 입고 내역'!$A$5:$O$629,2,0),"")</f>
        <v/>
      </c>
      <c r="T9" s="86" t="str">
        <f>IFERROR(VLOOKUP($A9&amp;"_"&amp;T$3,'물품 입고 내역'!$A$5:$O$629,2,0),"")</f>
        <v/>
      </c>
      <c r="U9" s="86" t="str">
        <f>IFERROR(VLOOKUP($A9&amp;"_"&amp;U$3,'물품 입고 내역'!$A$5:$O$629,2,0),"")</f>
        <v/>
      </c>
      <c r="V9" s="86" t="str">
        <f>IFERROR(VLOOKUP($A9&amp;"_"&amp;V$3,'물품 입고 내역'!$A$5:$O$629,2,0),"")</f>
        <v/>
      </c>
      <c r="W9" s="86" t="str">
        <f>IFERROR(VLOOKUP($A9&amp;"_"&amp;W$3,'물품 입고 내역'!$A$5:$O$629,2,0),"")</f>
        <v/>
      </c>
      <c r="X9" s="86" t="str">
        <f>IFERROR(VLOOKUP($A9&amp;"_"&amp;X$3,'물품 입고 내역'!$A$5:$O$629,2,0),"")</f>
        <v/>
      </c>
      <c r="Y9" s="86" t="str">
        <f>IFERROR(VLOOKUP($A9&amp;"_"&amp;Y$3,'물품 입고 내역'!$A$5:$O$629,2,0),"")</f>
        <v/>
      </c>
      <c r="Z9" s="86" t="str">
        <f>IFERROR(VLOOKUP($A9&amp;"_"&amp;Z$3,'물품 입고 내역'!$A$5:$O$629,2,0),"")</f>
        <v/>
      </c>
      <c r="AA9" s="86" t="str">
        <f>IFERROR(VLOOKUP($A9&amp;"_"&amp;AA$3,'물품 입고 내역'!$A$5:$O$629,2,0),"")</f>
        <v/>
      </c>
      <c r="AB9" s="86" t="str">
        <f>IFERROR(VLOOKUP($A9&amp;"_"&amp;AB$3,'물품 입고 내역'!$A$5:$O$629,2,0),"")</f>
        <v/>
      </c>
      <c r="AC9" s="86" t="str">
        <f>IFERROR(VLOOKUP($A9&amp;"_"&amp;AC$3,'물품 입고 내역'!$A$5:$O$629,2,0),"")</f>
        <v/>
      </c>
      <c r="AD9" s="86" t="str">
        <f>IFERROR(VLOOKUP($A9&amp;"_"&amp;AD$3,'물품 입고 내역'!$A$5:$O$629,2,0),"")</f>
        <v/>
      </c>
      <c r="AE9" s="86" t="str">
        <f>IFERROR(VLOOKUP($A9&amp;"_"&amp;AE$3,'물품 입고 내역'!$A$5:$O$629,2,0),"")</f>
        <v/>
      </c>
      <c r="AF9" s="86" t="str">
        <f>IFERROR(VLOOKUP($A9&amp;"_"&amp;AF$3,'물품 입고 내역'!$A$5:$O$629,2,0),"")</f>
        <v/>
      </c>
      <c r="AG9" s="86" t="str">
        <f>IFERROR(VLOOKUP($A9&amp;"_"&amp;AG$3,'물품 입고 내역'!$A$5:$O$629,2,0),"")</f>
        <v/>
      </c>
      <c r="AH9" s="86" t="str">
        <f>IFERROR(VLOOKUP($A9&amp;"_"&amp;AH$3,'물품 입고 내역'!$A$5:$O$629,2,0),"")</f>
        <v/>
      </c>
      <c r="AI9" s="86" t="str">
        <f>IFERROR(VLOOKUP($A9&amp;"_"&amp;AI$3,'물품 입고 내역'!$A$5:$O$629,2,0),"")</f>
        <v/>
      </c>
      <c r="AJ9" s="86" t="str">
        <f>IFERROR(VLOOKUP($A9&amp;"_"&amp;AJ$3,'물품 입고 내역'!$A$5:$O$629,2,0),"")</f>
        <v/>
      </c>
      <c r="AK9" s="86" t="str">
        <f>IFERROR(VLOOKUP($A9&amp;"_"&amp;AK$3,'물품 입고 내역'!$A$5:$O$629,2,0),"")</f>
        <v/>
      </c>
      <c r="AL9" s="86" t="str">
        <f>IFERROR(VLOOKUP($A9&amp;"_"&amp;AL$3,'물품 입고 내역'!$A$5:$O$629,2,0),"")</f>
        <v/>
      </c>
      <c r="AM9" s="86" t="str">
        <f>IFERROR(VLOOKUP($A9&amp;"_"&amp;AM$3,'물품 입고 내역'!$A$5:$O$629,2,0),"")</f>
        <v/>
      </c>
      <c r="AN9" s="86" t="str">
        <f>IFERROR(VLOOKUP($A9&amp;"_"&amp;AN$3,'물품 입고 내역'!$A$5:$O$629,2,0),"")</f>
        <v/>
      </c>
      <c r="AO9" s="86" t="str">
        <f>IFERROR(VLOOKUP($A9&amp;"_"&amp;AO$3,'물품 입고 내역'!$A$5:$O$629,2,0),"")</f>
        <v/>
      </c>
      <c r="AP9" s="86" t="str">
        <f>IFERROR(VLOOKUP($A9&amp;"_"&amp;AP$3,'물품 입고 내역'!$A$5:$O$629,2,0),"")</f>
        <v/>
      </c>
      <c r="AQ9" s="86" t="str">
        <f>IFERROR(VLOOKUP($A9&amp;"_"&amp;AQ$3,'물품 입고 내역'!$A$5:$O$629,2,0),"")</f>
        <v/>
      </c>
      <c r="AR9" s="86" t="str">
        <f>IFERROR(VLOOKUP($A9&amp;"_"&amp;AR$3,'물품 입고 내역'!$A$5:$O$629,2,0),"")</f>
        <v/>
      </c>
      <c r="AS9" s="86" t="str">
        <f>IFERROR(VLOOKUP($A9&amp;"_"&amp;AS$3,'물품 입고 내역'!$A$5:$O$629,2,0),"")</f>
        <v/>
      </c>
      <c r="AT9" s="86" t="str">
        <f>IFERROR(VLOOKUP($A9&amp;"_"&amp;AT$3,'물품 입고 내역'!$A$5:$O$629,2,0),"")</f>
        <v/>
      </c>
      <c r="AU9" s="86" t="str">
        <f>IFERROR(VLOOKUP($A9&amp;"_"&amp;AU$3,'물품 입고 내역'!$A$5:$O$629,2,0),"")</f>
        <v/>
      </c>
      <c r="AV9" s="86" t="str">
        <f>IFERROR(VLOOKUP($A9&amp;"_"&amp;AV$3,'물품 입고 내역'!$A$5:$O$629,2,0),"")</f>
        <v/>
      </c>
      <c r="AW9" s="86" t="str">
        <f>IFERROR(VLOOKUP($A9&amp;"_"&amp;AW$3,'물품 입고 내역'!$A$5:$O$629,2,0),"")</f>
        <v/>
      </c>
      <c r="AX9" s="86" t="str">
        <f>IFERROR(VLOOKUP($A9&amp;"_"&amp;AX$3,'물품 입고 내역'!$A$5:$O$629,2,0),"")</f>
        <v/>
      </c>
      <c r="AY9" s="86" t="str">
        <f>IFERROR(VLOOKUP($A9&amp;"_"&amp;AY$3,'물품 입고 내역'!$A$5:$O$629,2,0),"")</f>
        <v/>
      </c>
      <c r="AZ9" s="86" t="str">
        <f>IFERROR(VLOOKUP($A9&amp;"_"&amp;AZ$3,'물품 입고 내역'!$A$5:$O$629,2,0),"")</f>
        <v/>
      </c>
      <c r="BA9" s="86" t="str">
        <f>IFERROR(VLOOKUP($A9&amp;"_"&amp;BA$3,'물품 입고 내역'!$A$5:$O$629,2,0),"")</f>
        <v/>
      </c>
      <c r="BB9" s="86" t="str">
        <f>IFERROR(VLOOKUP($A9&amp;"_"&amp;BB$3,'물품 입고 내역'!$A$5:$O$629,2,0),"")</f>
        <v/>
      </c>
      <c r="BC9" s="86" t="str">
        <f>IFERROR(VLOOKUP($A9&amp;"_"&amp;BC$3,'물품 입고 내역'!$A$5:$O$629,2,0),"")</f>
        <v/>
      </c>
      <c r="BD9" s="86" t="str">
        <f>IFERROR(VLOOKUP($A9&amp;"_"&amp;BD$3,'물품 입고 내역'!$A$5:$O$629,2,0),"")</f>
        <v/>
      </c>
      <c r="BE9" s="86" t="str">
        <f>IFERROR(VLOOKUP($A9&amp;"_"&amp;BE$3,'물품 입고 내역'!$A$5:$O$629,2,0),"")</f>
        <v/>
      </c>
      <c r="BF9" s="86" t="str">
        <f>IFERROR(VLOOKUP($A9&amp;"_"&amp;BF$3,'물품 입고 내역'!$A$5:$O$629,2,0),"")</f>
        <v/>
      </c>
      <c r="BG9" s="86" t="str">
        <f>IFERROR(VLOOKUP($A9&amp;"_"&amp;BG$3,'물품 입고 내역'!$A$5:$O$629,2,0),"")</f>
        <v/>
      </c>
      <c r="BH9" s="86" t="str">
        <f>IFERROR(VLOOKUP($A9&amp;"_"&amp;BH$3,'물품 입고 내역'!$A$5:$O$629,2,0),"")</f>
        <v/>
      </c>
      <c r="BI9" s="86" t="str">
        <f>IFERROR(VLOOKUP($A9&amp;"_"&amp;BI$3,'물품 입고 내역'!$A$5:$O$629,2,0),"")</f>
        <v/>
      </c>
      <c r="BJ9" s="86" t="str">
        <f>IFERROR(VLOOKUP($A9&amp;"_"&amp;BJ$3,'물품 입고 내역'!$A$5:$O$629,2,0),"")</f>
        <v/>
      </c>
      <c r="BK9" s="86" t="str">
        <f>IFERROR(VLOOKUP($A9&amp;"_"&amp;BK$3,'물품 입고 내역'!$A$5:$O$629,2,0),"")</f>
        <v/>
      </c>
      <c r="BL9" s="86" t="str">
        <f>IFERROR(VLOOKUP($A9&amp;"_"&amp;BL$3,'물품 입고 내역'!$A$5:$O$629,2,0),"")</f>
        <v/>
      </c>
      <c r="BM9" s="86" t="str">
        <f>IFERROR(VLOOKUP($A9&amp;"_"&amp;BM$3,'물품 입고 내역'!$A$5:$O$629,2,0),"")</f>
        <v/>
      </c>
      <c r="BN9" s="86" t="str">
        <f>IFERROR(VLOOKUP($A9&amp;"_"&amp;BN$3,'물품 입고 내역'!$A$5:$O$629,2,0),"")</f>
        <v/>
      </c>
      <c r="BO9" s="86" t="str">
        <f>IFERROR(VLOOKUP($A9&amp;"_"&amp;BO$3,'물품 입고 내역'!$A$5:$O$629,2,0),"")</f>
        <v/>
      </c>
      <c r="BP9" s="86" t="str">
        <f>IFERROR(VLOOKUP($A9&amp;"_"&amp;BP$3,'물품 입고 내역'!$A$5:$O$629,2,0),"")</f>
        <v/>
      </c>
      <c r="BQ9" s="86" t="str">
        <f>IFERROR(VLOOKUP($A9&amp;"_"&amp;BQ$3,'물품 입고 내역'!$A$5:$O$629,2,0),"")</f>
        <v/>
      </c>
      <c r="BR9" s="86" t="str">
        <f>IFERROR(VLOOKUP($A9&amp;"_"&amp;BR$3,'물품 입고 내역'!$A$5:$O$629,2,0),"")</f>
        <v/>
      </c>
      <c r="BS9" s="86" t="str">
        <f>IFERROR(VLOOKUP($A9&amp;"_"&amp;BS$3,'물품 입고 내역'!$A$5:$O$629,2,0),"")</f>
        <v/>
      </c>
      <c r="BT9" s="86" t="str">
        <f>IFERROR(VLOOKUP($A9&amp;"_"&amp;BT$3,'물품 입고 내역'!$A$5:$O$629,2,0),"")</f>
        <v/>
      </c>
      <c r="BU9" s="86" t="str">
        <f>IFERROR(VLOOKUP($A9&amp;"_"&amp;BU$3,'물품 입고 내역'!$A$5:$O$629,2,0),"")</f>
        <v/>
      </c>
      <c r="BV9" s="86" t="str">
        <f>IFERROR(VLOOKUP($A9&amp;"_"&amp;BV$3,'물품 입고 내역'!$A$5:$O$629,2,0),"")</f>
        <v/>
      </c>
      <c r="BW9" s="86" t="str">
        <f>IFERROR(VLOOKUP($A9&amp;"_"&amp;BW$3,'물품 입고 내역'!$A$5:$O$629,2,0),"")</f>
        <v/>
      </c>
      <c r="BX9" s="86" t="str">
        <f>IFERROR(VLOOKUP($A9&amp;"_"&amp;BX$3,'물품 입고 내역'!$A$5:$O$629,2,0),"")</f>
        <v/>
      </c>
      <c r="BY9" s="86" t="str">
        <f>IFERROR(VLOOKUP($A9&amp;"_"&amp;BY$3,'물품 입고 내역'!$A$5:$O$629,2,0),"")</f>
        <v/>
      </c>
      <c r="BZ9" s="86" t="str">
        <f>IFERROR(VLOOKUP($A9&amp;"_"&amp;BZ$3,'물품 입고 내역'!$A$5:$O$629,2,0),"")</f>
        <v/>
      </c>
      <c r="CA9" s="86" t="str">
        <f>IFERROR(VLOOKUP($A9&amp;"_"&amp;CA$3,'물품 입고 내역'!$A$5:$O$629,2,0),"")</f>
        <v/>
      </c>
      <c r="CB9" s="86" t="str">
        <f>IFERROR(VLOOKUP($A9&amp;"_"&amp;CB$3,'물품 입고 내역'!$A$5:$O$629,2,0),"")</f>
        <v/>
      </c>
      <c r="CC9" s="86" t="str">
        <f>IFERROR(VLOOKUP($A9&amp;"_"&amp;CC$3,'물품 입고 내역'!$A$5:$O$629,2,0),"")</f>
        <v/>
      </c>
      <c r="CD9" s="86" t="str">
        <f>IFERROR(VLOOKUP($A9&amp;"_"&amp;CD$3,'물품 입고 내역'!$A$5:$O$629,2,0),"")</f>
        <v/>
      </c>
      <c r="CE9" s="86" t="str">
        <f>IFERROR(VLOOKUP($A9&amp;"_"&amp;CE$3,'물품 입고 내역'!$A$5:$O$629,2,0),"")</f>
        <v/>
      </c>
      <c r="CF9" s="86" t="str">
        <f>IFERROR(VLOOKUP($A9&amp;"_"&amp;CF$3,'물품 입고 내역'!$A$5:$O$629,2,0),"")</f>
        <v/>
      </c>
      <c r="CG9" s="86" t="str">
        <f>IFERROR(VLOOKUP($A9&amp;"_"&amp;CG$3,'물품 입고 내역'!$A$5:$O$629,2,0),"")</f>
        <v/>
      </c>
      <c r="CH9" s="86" t="str">
        <f>IFERROR(VLOOKUP($A9&amp;"_"&amp;CH$3,'물품 입고 내역'!$A$5:$O$629,2,0),"")</f>
        <v/>
      </c>
      <c r="CI9" s="86" t="str">
        <f>IFERROR(VLOOKUP($A9&amp;"_"&amp;CI$3,'물품 입고 내역'!$A$5:$O$629,2,0),"")</f>
        <v/>
      </c>
      <c r="CJ9" s="86" t="str">
        <f>IFERROR(VLOOKUP($A9&amp;"_"&amp;CJ$3,'물품 입고 내역'!$A$5:$O$629,2,0),"")</f>
        <v/>
      </c>
      <c r="CK9" s="86" t="str">
        <f>IFERROR(VLOOKUP($A9&amp;"_"&amp;CK$3,'물품 입고 내역'!$A$5:$O$629,2,0),"")</f>
        <v/>
      </c>
      <c r="CL9" s="86" t="str">
        <f>IFERROR(VLOOKUP($A9&amp;"_"&amp;CL$3,'물품 입고 내역'!$A$5:$O$629,2,0),"")</f>
        <v/>
      </c>
      <c r="CM9" s="86" t="str">
        <f>IFERROR(VLOOKUP($A9&amp;"_"&amp;CM$3,'물품 입고 내역'!$A$5:$O$629,2,0),"")</f>
        <v/>
      </c>
      <c r="CN9" s="86" t="str">
        <f>IFERROR(VLOOKUP($A9&amp;"_"&amp;CN$3,'물품 입고 내역'!$A$5:$O$629,2,0),"")</f>
        <v/>
      </c>
      <c r="CO9" s="86" t="str">
        <f>IFERROR(VLOOKUP($A9&amp;"_"&amp;CO$3,'물품 입고 내역'!$A$5:$O$629,2,0),"")</f>
        <v/>
      </c>
      <c r="CP9" s="86" t="str">
        <f>IFERROR(VLOOKUP($A9&amp;"_"&amp;CP$3,'물품 입고 내역'!$A$5:$O$629,2,0),"")</f>
        <v/>
      </c>
      <c r="CQ9" s="86" t="str">
        <f>IFERROR(VLOOKUP($A9&amp;"_"&amp;CQ$3,'물품 입고 내역'!$A$5:$O$629,2,0),"")</f>
        <v/>
      </c>
      <c r="CR9" s="86" t="str">
        <f>IFERROR(VLOOKUP($A9&amp;"_"&amp;CR$3,'물품 입고 내역'!$A$5:$O$629,2,0),"")</f>
        <v/>
      </c>
      <c r="CS9" s="86" t="str">
        <f>IFERROR(VLOOKUP($A9&amp;"_"&amp;CS$3,'물품 입고 내역'!$A$5:$O$629,2,0),"")</f>
        <v/>
      </c>
      <c r="CT9" s="86" t="str">
        <f>IFERROR(VLOOKUP($A9&amp;"_"&amp;CT$3,'물품 입고 내역'!$A$5:$O$629,2,0),"")</f>
        <v/>
      </c>
      <c r="CU9" s="86" t="str">
        <f>IFERROR(VLOOKUP($A9&amp;"_"&amp;CU$3,'물품 입고 내역'!$A$5:$O$629,2,0),"")</f>
        <v/>
      </c>
      <c r="CV9" s="86" t="str">
        <f>IFERROR(VLOOKUP($A9&amp;"_"&amp;CV$3,'물품 입고 내역'!$A$5:$O$629,2,0),"")</f>
        <v/>
      </c>
      <c r="CW9" s="86" t="str">
        <f>IFERROR(VLOOKUP($A9&amp;"_"&amp;CW$3,'물품 입고 내역'!$A$5:$O$629,2,0),"")</f>
        <v/>
      </c>
      <c r="CX9" s="86" t="str">
        <f>IFERROR(VLOOKUP($A9&amp;"_"&amp;CX$3,'물품 입고 내역'!$A$5:$O$629,2,0),"")</f>
        <v/>
      </c>
      <c r="CY9" s="86" t="str">
        <f>IFERROR(VLOOKUP($A9&amp;"_"&amp;CY$3,'물품 입고 내역'!$A$5:$O$629,2,0),"")</f>
        <v/>
      </c>
      <c r="CZ9" s="86" t="str">
        <f>IFERROR(VLOOKUP($A9&amp;"_"&amp;CZ$3,'물품 입고 내역'!$A$5:$O$629,2,0),"")</f>
        <v/>
      </c>
      <c r="DA9" s="86" t="str">
        <f>IFERROR(VLOOKUP($A9&amp;"_"&amp;DA$3,'물품 입고 내역'!$A$5:$O$629,2,0),"")</f>
        <v/>
      </c>
      <c r="DB9" s="86" t="str">
        <f>IFERROR(VLOOKUP($A9&amp;"_"&amp;DB$3,'물품 입고 내역'!$A$5:$O$629,2,0),"")</f>
        <v/>
      </c>
    </row>
    <row r="10" spans="1:106" ht="31.5" customHeight="1">
      <c r="A10" s="87" t="s">
        <v>394</v>
      </c>
      <c r="B10" s="142" t="str">
        <f>IFERROR(INDEX('물품 입고 내역'!$E$6:$N$105,MATCH($A10,'물품 입고 내역'!$N$6:$N$105,0),1)," ")</f>
        <v xml:space="preserve"> </v>
      </c>
      <c r="C10" s="87">
        <v>102</v>
      </c>
      <c r="D10" s="142" t="str">
        <f t="shared" si="0"/>
        <v xml:space="preserve">                                                                                                   </v>
      </c>
      <c r="E10" s="87"/>
      <c r="F10" s="86">
        <f t="shared" si="1"/>
        <v>0</v>
      </c>
      <c r="G10" s="86" t="str">
        <f>IFERROR(VLOOKUP($A10&amp;"_"&amp;G$3,'물품 입고 내역'!$A$5:$O$629,2,0),"")</f>
        <v/>
      </c>
      <c r="H10" s="86" t="str">
        <f>IFERROR(VLOOKUP($A10&amp;"_"&amp;H$3,'물품 입고 내역'!$A$5:$O$629,2,0),"")</f>
        <v/>
      </c>
      <c r="I10" s="86" t="str">
        <f>IFERROR(VLOOKUP($A10&amp;"_"&amp;I$3,'물품 입고 내역'!$A$5:$O$629,2,0),"")</f>
        <v/>
      </c>
      <c r="J10" s="86" t="str">
        <f>IFERROR(VLOOKUP($A10&amp;"_"&amp;J$3,'물품 입고 내역'!$A$5:$O$629,2,0),"")</f>
        <v/>
      </c>
      <c r="K10" s="86" t="str">
        <f>IFERROR(VLOOKUP($A10&amp;"_"&amp;K$3,'물품 입고 내역'!$A$5:$O$629,2,0),"")</f>
        <v/>
      </c>
      <c r="L10" s="86" t="str">
        <f>IFERROR(VLOOKUP($A10&amp;"_"&amp;L$3,'물품 입고 내역'!$A$5:$O$629,2,0),"")</f>
        <v/>
      </c>
      <c r="M10" s="86" t="str">
        <f>IFERROR(VLOOKUP($A10&amp;"_"&amp;M$3,'물품 입고 내역'!$A$5:$O$629,2,0),"")</f>
        <v/>
      </c>
      <c r="N10" s="86" t="str">
        <f>IFERROR(VLOOKUP($A10&amp;"_"&amp;N$3,'물품 입고 내역'!$A$5:$O$629,2,0),"")</f>
        <v/>
      </c>
      <c r="O10" s="86" t="str">
        <f>IFERROR(VLOOKUP($A10&amp;"_"&amp;O$3,'물품 입고 내역'!$A$5:$O$629,2,0),"")</f>
        <v/>
      </c>
      <c r="P10" s="86" t="str">
        <f>IFERROR(VLOOKUP($A10&amp;"_"&amp;P$3,'물품 입고 내역'!$A$5:$O$629,2,0),"")</f>
        <v/>
      </c>
      <c r="Q10" s="86" t="str">
        <f>IFERROR(VLOOKUP($A10&amp;"_"&amp;Q$3,'물품 입고 내역'!$A$5:$O$629,2,0),"")</f>
        <v/>
      </c>
      <c r="R10" s="86" t="str">
        <f>IFERROR(VLOOKUP($A10&amp;"_"&amp;R$3,'물품 입고 내역'!$A$5:$O$629,2,0),"")</f>
        <v/>
      </c>
      <c r="S10" s="86" t="str">
        <f>IFERROR(VLOOKUP($A10&amp;"_"&amp;S$3,'물품 입고 내역'!$A$5:$O$629,2,0),"")</f>
        <v/>
      </c>
      <c r="T10" s="86" t="str">
        <f>IFERROR(VLOOKUP($A10&amp;"_"&amp;T$3,'물품 입고 내역'!$A$5:$O$629,2,0),"")</f>
        <v/>
      </c>
      <c r="U10" s="86" t="str">
        <f>IFERROR(VLOOKUP($A10&amp;"_"&amp;U$3,'물품 입고 내역'!$A$5:$O$629,2,0),"")</f>
        <v/>
      </c>
      <c r="V10" s="86" t="str">
        <f>IFERROR(VLOOKUP($A10&amp;"_"&amp;V$3,'물품 입고 내역'!$A$5:$O$629,2,0),"")</f>
        <v/>
      </c>
      <c r="W10" s="86" t="str">
        <f>IFERROR(VLOOKUP($A10&amp;"_"&amp;W$3,'물품 입고 내역'!$A$5:$O$629,2,0),"")</f>
        <v/>
      </c>
      <c r="X10" s="86" t="str">
        <f>IFERROR(VLOOKUP($A10&amp;"_"&amp;X$3,'물품 입고 내역'!$A$5:$O$629,2,0),"")</f>
        <v/>
      </c>
      <c r="Y10" s="86" t="str">
        <f>IFERROR(VLOOKUP($A10&amp;"_"&amp;Y$3,'물품 입고 내역'!$A$5:$O$629,2,0),"")</f>
        <v/>
      </c>
      <c r="Z10" s="86" t="str">
        <f>IFERROR(VLOOKUP($A10&amp;"_"&amp;Z$3,'물품 입고 내역'!$A$5:$O$629,2,0),"")</f>
        <v/>
      </c>
      <c r="AA10" s="86" t="str">
        <f>IFERROR(VLOOKUP($A10&amp;"_"&amp;AA$3,'물품 입고 내역'!$A$5:$O$629,2,0),"")</f>
        <v/>
      </c>
      <c r="AB10" s="86" t="str">
        <f>IFERROR(VLOOKUP($A10&amp;"_"&amp;AB$3,'물품 입고 내역'!$A$5:$O$629,2,0),"")</f>
        <v/>
      </c>
      <c r="AC10" s="86" t="str">
        <f>IFERROR(VLOOKUP($A10&amp;"_"&amp;AC$3,'물품 입고 내역'!$A$5:$O$629,2,0),"")</f>
        <v/>
      </c>
      <c r="AD10" s="86" t="str">
        <f>IFERROR(VLOOKUP($A10&amp;"_"&amp;AD$3,'물품 입고 내역'!$A$5:$O$629,2,0),"")</f>
        <v/>
      </c>
      <c r="AE10" s="86" t="str">
        <f>IFERROR(VLOOKUP($A10&amp;"_"&amp;AE$3,'물품 입고 내역'!$A$5:$O$629,2,0),"")</f>
        <v/>
      </c>
      <c r="AF10" s="86" t="str">
        <f>IFERROR(VLOOKUP($A10&amp;"_"&amp;AF$3,'물품 입고 내역'!$A$5:$O$629,2,0),"")</f>
        <v/>
      </c>
      <c r="AG10" s="86" t="str">
        <f>IFERROR(VLOOKUP($A10&amp;"_"&amp;AG$3,'물품 입고 내역'!$A$5:$O$629,2,0),"")</f>
        <v/>
      </c>
      <c r="AH10" s="86" t="str">
        <f>IFERROR(VLOOKUP($A10&amp;"_"&amp;AH$3,'물품 입고 내역'!$A$5:$O$629,2,0),"")</f>
        <v/>
      </c>
      <c r="AI10" s="86" t="str">
        <f>IFERROR(VLOOKUP($A10&amp;"_"&amp;AI$3,'물품 입고 내역'!$A$5:$O$629,2,0),"")</f>
        <v/>
      </c>
      <c r="AJ10" s="86" t="str">
        <f>IFERROR(VLOOKUP($A10&amp;"_"&amp;AJ$3,'물품 입고 내역'!$A$5:$O$629,2,0),"")</f>
        <v/>
      </c>
      <c r="AK10" s="86" t="str">
        <f>IFERROR(VLOOKUP($A10&amp;"_"&amp;AK$3,'물품 입고 내역'!$A$5:$O$629,2,0),"")</f>
        <v/>
      </c>
      <c r="AL10" s="86" t="str">
        <f>IFERROR(VLOOKUP($A10&amp;"_"&amp;AL$3,'물품 입고 내역'!$A$5:$O$629,2,0),"")</f>
        <v/>
      </c>
      <c r="AM10" s="86" t="str">
        <f>IFERROR(VLOOKUP($A10&amp;"_"&amp;AM$3,'물품 입고 내역'!$A$5:$O$629,2,0),"")</f>
        <v/>
      </c>
      <c r="AN10" s="86" t="str">
        <f>IFERROR(VLOOKUP($A10&amp;"_"&amp;AN$3,'물품 입고 내역'!$A$5:$O$629,2,0),"")</f>
        <v/>
      </c>
      <c r="AO10" s="86" t="str">
        <f>IFERROR(VLOOKUP($A10&amp;"_"&amp;AO$3,'물품 입고 내역'!$A$5:$O$629,2,0),"")</f>
        <v/>
      </c>
      <c r="AP10" s="86" t="str">
        <f>IFERROR(VLOOKUP($A10&amp;"_"&amp;AP$3,'물품 입고 내역'!$A$5:$O$629,2,0),"")</f>
        <v/>
      </c>
      <c r="AQ10" s="86" t="str">
        <f>IFERROR(VLOOKUP($A10&amp;"_"&amp;AQ$3,'물품 입고 내역'!$A$5:$O$629,2,0),"")</f>
        <v/>
      </c>
      <c r="AR10" s="86" t="str">
        <f>IFERROR(VLOOKUP($A10&amp;"_"&amp;AR$3,'물품 입고 내역'!$A$5:$O$629,2,0),"")</f>
        <v/>
      </c>
      <c r="AS10" s="86" t="str">
        <f>IFERROR(VLOOKUP($A10&amp;"_"&amp;AS$3,'물품 입고 내역'!$A$5:$O$629,2,0),"")</f>
        <v/>
      </c>
      <c r="AT10" s="86" t="str">
        <f>IFERROR(VLOOKUP($A10&amp;"_"&amp;AT$3,'물품 입고 내역'!$A$5:$O$629,2,0),"")</f>
        <v/>
      </c>
      <c r="AU10" s="86" t="str">
        <f>IFERROR(VLOOKUP($A10&amp;"_"&amp;AU$3,'물품 입고 내역'!$A$5:$O$629,2,0),"")</f>
        <v/>
      </c>
      <c r="AV10" s="86" t="str">
        <f>IFERROR(VLOOKUP($A10&amp;"_"&amp;AV$3,'물품 입고 내역'!$A$5:$O$629,2,0),"")</f>
        <v/>
      </c>
      <c r="AW10" s="86" t="str">
        <f>IFERROR(VLOOKUP($A10&amp;"_"&amp;AW$3,'물품 입고 내역'!$A$5:$O$629,2,0),"")</f>
        <v/>
      </c>
      <c r="AX10" s="86" t="str">
        <f>IFERROR(VLOOKUP($A10&amp;"_"&amp;AX$3,'물품 입고 내역'!$A$5:$O$629,2,0),"")</f>
        <v/>
      </c>
      <c r="AY10" s="86" t="str">
        <f>IFERROR(VLOOKUP($A10&amp;"_"&amp;AY$3,'물품 입고 내역'!$A$5:$O$629,2,0),"")</f>
        <v/>
      </c>
      <c r="AZ10" s="86" t="str">
        <f>IFERROR(VLOOKUP($A10&amp;"_"&amp;AZ$3,'물품 입고 내역'!$A$5:$O$629,2,0),"")</f>
        <v/>
      </c>
      <c r="BA10" s="86" t="str">
        <f>IFERROR(VLOOKUP($A10&amp;"_"&amp;BA$3,'물품 입고 내역'!$A$5:$O$629,2,0),"")</f>
        <v/>
      </c>
      <c r="BB10" s="86" t="str">
        <f>IFERROR(VLOOKUP($A10&amp;"_"&amp;BB$3,'물품 입고 내역'!$A$5:$O$629,2,0),"")</f>
        <v/>
      </c>
      <c r="BC10" s="86" t="str">
        <f>IFERROR(VLOOKUP($A10&amp;"_"&amp;BC$3,'물품 입고 내역'!$A$5:$O$629,2,0),"")</f>
        <v/>
      </c>
      <c r="BD10" s="86" t="str">
        <f>IFERROR(VLOOKUP($A10&amp;"_"&amp;BD$3,'물품 입고 내역'!$A$5:$O$629,2,0),"")</f>
        <v/>
      </c>
      <c r="BE10" s="86" t="str">
        <f>IFERROR(VLOOKUP($A10&amp;"_"&amp;BE$3,'물품 입고 내역'!$A$5:$O$629,2,0),"")</f>
        <v/>
      </c>
      <c r="BF10" s="86" t="str">
        <f>IFERROR(VLOOKUP($A10&amp;"_"&amp;BF$3,'물품 입고 내역'!$A$5:$O$629,2,0),"")</f>
        <v/>
      </c>
      <c r="BG10" s="86" t="str">
        <f>IFERROR(VLOOKUP($A10&amp;"_"&amp;BG$3,'물품 입고 내역'!$A$5:$O$629,2,0),"")</f>
        <v/>
      </c>
      <c r="BH10" s="86" t="str">
        <f>IFERROR(VLOOKUP($A10&amp;"_"&amp;BH$3,'물품 입고 내역'!$A$5:$O$629,2,0),"")</f>
        <v/>
      </c>
      <c r="BI10" s="86" t="str">
        <f>IFERROR(VLOOKUP($A10&amp;"_"&amp;BI$3,'물품 입고 내역'!$A$5:$O$629,2,0),"")</f>
        <v/>
      </c>
      <c r="BJ10" s="86" t="str">
        <f>IFERROR(VLOOKUP($A10&amp;"_"&amp;BJ$3,'물품 입고 내역'!$A$5:$O$629,2,0),"")</f>
        <v/>
      </c>
      <c r="BK10" s="86" t="str">
        <f>IFERROR(VLOOKUP($A10&amp;"_"&amp;BK$3,'물품 입고 내역'!$A$5:$O$629,2,0),"")</f>
        <v/>
      </c>
      <c r="BL10" s="86" t="str">
        <f>IFERROR(VLOOKUP($A10&amp;"_"&amp;BL$3,'물품 입고 내역'!$A$5:$O$629,2,0),"")</f>
        <v/>
      </c>
      <c r="BM10" s="86" t="str">
        <f>IFERROR(VLOOKUP($A10&amp;"_"&amp;BM$3,'물품 입고 내역'!$A$5:$O$629,2,0),"")</f>
        <v/>
      </c>
      <c r="BN10" s="86" t="str">
        <f>IFERROR(VLOOKUP($A10&amp;"_"&amp;BN$3,'물품 입고 내역'!$A$5:$O$629,2,0),"")</f>
        <v/>
      </c>
      <c r="BO10" s="86" t="str">
        <f>IFERROR(VLOOKUP($A10&amp;"_"&amp;BO$3,'물품 입고 내역'!$A$5:$O$629,2,0),"")</f>
        <v/>
      </c>
      <c r="BP10" s="86" t="str">
        <f>IFERROR(VLOOKUP($A10&amp;"_"&amp;BP$3,'물품 입고 내역'!$A$5:$O$629,2,0),"")</f>
        <v/>
      </c>
      <c r="BQ10" s="86" t="str">
        <f>IFERROR(VLOOKUP($A10&amp;"_"&amp;BQ$3,'물품 입고 내역'!$A$5:$O$629,2,0),"")</f>
        <v/>
      </c>
      <c r="BR10" s="86" t="str">
        <f>IFERROR(VLOOKUP($A10&amp;"_"&amp;BR$3,'물품 입고 내역'!$A$5:$O$629,2,0),"")</f>
        <v/>
      </c>
      <c r="BS10" s="86" t="str">
        <f>IFERROR(VLOOKUP($A10&amp;"_"&amp;BS$3,'물품 입고 내역'!$A$5:$O$629,2,0),"")</f>
        <v/>
      </c>
      <c r="BT10" s="86" t="str">
        <f>IFERROR(VLOOKUP($A10&amp;"_"&amp;BT$3,'물품 입고 내역'!$A$5:$O$629,2,0),"")</f>
        <v/>
      </c>
      <c r="BU10" s="86" t="str">
        <f>IFERROR(VLOOKUP($A10&amp;"_"&amp;BU$3,'물품 입고 내역'!$A$5:$O$629,2,0),"")</f>
        <v/>
      </c>
      <c r="BV10" s="86" t="str">
        <f>IFERROR(VLOOKUP($A10&amp;"_"&amp;BV$3,'물품 입고 내역'!$A$5:$O$629,2,0),"")</f>
        <v/>
      </c>
      <c r="BW10" s="86" t="str">
        <f>IFERROR(VLOOKUP($A10&amp;"_"&amp;BW$3,'물품 입고 내역'!$A$5:$O$629,2,0),"")</f>
        <v/>
      </c>
      <c r="BX10" s="86" t="str">
        <f>IFERROR(VLOOKUP($A10&amp;"_"&amp;BX$3,'물품 입고 내역'!$A$5:$O$629,2,0),"")</f>
        <v/>
      </c>
      <c r="BY10" s="86" t="str">
        <f>IFERROR(VLOOKUP($A10&amp;"_"&amp;BY$3,'물품 입고 내역'!$A$5:$O$629,2,0),"")</f>
        <v/>
      </c>
      <c r="BZ10" s="86" t="str">
        <f>IFERROR(VLOOKUP($A10&amp;"_"&amp;BZ$3,'물품 입고 내역'!$A$5:$O$629,2,0),"")</f>
        <v/>
      </c>
      <c r="CA10" s="86" t="str">
        <f>IFERROR(VLOOKUP($A10&amp;"_"&amp;CA$3,'물품 입고 내역'!$A$5:$O$629,2,0),"")</f>
        <v/>
      </c>
      <c r="CB10" s="86" t="str">
        <f>IFERROR(VLOOKUP($A10&amp;"_"&amp;CB$3,'물품 입고 내역'!$A$5:$O$629,2,0),"")</f>
        <v/>
      </c>
      <c r="CC10" s="86" t="str">
        <f>IFERROR(VLOOKUP($A10&amp;"_"&amp;CC$3,'물품 입고 내역'!$A$5:$O$629,2,0),"")</f>
        <v/>
      </c>
      <c r="CD10" s="86" t="str">
        <f>IFERROR(VLOOKUP($A10&amp;"_"&amp;CD$3,'물품 입고 내역'!$A$5:$O$629,2,0),"")</f>
        <v/>
      </c>
      <c r="CE10" s="86" t="str">
        <f>IFERROR(VLOOKUP($A10&amp;"_"&amp;CE$3,'물품 입고 내역'!$A$5:$O$629,2,0),"")</f>
        <v/>
      </c>
      <c r="CF10" s="86" t="str">
        <f>IFERROR(VLOOKUP($A10&amp;"_"&amp;CF$3,'물품 입고 내역'!$A$5:$O$629,2,0),"")</f>
        <v/>
      </c>
      <c r="CG10" s="86" t="str">
        <f>IFERROR(VLOOKUP($A10&amp;"_"&amp;CG$3,'물품 입고 내역'!$A$5:$O$629,2,0),"")</f>
        <v/>
      </c>
      <c r="CH10" s="86" t="str">
        <f>IFERROR(VLOOKUP($A10&amp;"_"&amp;CH$3,'물품 입고 내역'!$A$5:$O$629,2,0),"")</f>
        <v/>
      </c>
      <c r="CI10" s="86" t="str">
        <f>IFERROR(VLOOKUP($A10&amp;"_"&amp;CI$3,'물품 입고 내역'!$A$5:$O$629,2,0),"")</f>
        <v/>
      </c>
      <c r="CJ10" s="86" t="str">
        <f>IFERROR(VLOOKUP($A10&amp;"_"&amp;CJ$3,'물품 입고 내역'!$A$5:$O$629,2,0),"")</f>
        <v/>
      </c>
      <c r="CK10" s="86" t="str">
        <f>IFERROR(VLOOKUP($A10&amp;"_"&amp;CK$3,'물품 입고 내역'!$A$5:$O$629,2,0),"")</f>
        <v/>
      </c>
      <c r="CL10" s="86" t="str">
        <f>IFERROR(VLOOKUP($A10&amp;"_"&amp;CL$3,'물품 입고 내역'!$A$5:$O$629,2,0),"")</f>
        <v/>
      </c>
      <c r="CM10" s="86" t="str">
        <f>IFERROR(VLOOKUP($A10&amp;"_"&amp;CM$3,'물품 입고 내역'!$A$5:$O$629,2,0),"")</f>
        <v/>
      </c>
      <c r="CN10" s="86" t="str">
        <f>IFERROR(VLOOKUP($A10&amp;"_"&amp;CN$3,'물품 입고 내역'!$A$5:$O$629,2,0),"")</f>
        <v/>
      </c>
      <c r="CO10" s="86" t="str">
        <f>IFERROR(VLOOKUP($A10&amp;"_"&amp;CO$3,'물품 입고 내역'!$A$5:$O$629,2,0),"")</f>
        <v/>
      </c>
      <c r="CP10" s="86" t="str">
        <f>IFERROR(VLOOKUP($A10&amp;"_"&amp;CP$3,'물품 입고 내역'!$A$5:$O$629,2,0),"")</f>
        <v/>
      </c>
      <c r="CQ10" s="86" t="str">
        <f>IFERROR(VLOOKUP($A10&amp;"_"&amp;CQ$3,'물품 입고 내역'!$A$5:$O$629,2,0),"")</f>
        <v/>
      </c>
      <c r="CR10" s="86" t="str">
        <f>IFERROR(VLOOKUP($A10&amp;"_"&amp;CR$3,'물품 입고 내역'!$A$5:$O$629,2,0),"")</f>
        <v/>
      </c>
      <c r="CS10" s="86" t="str">
        <f>IFERROR(VLOOKUP($A10&amp;"_"&amp;CS$3,'물품 입고 내역'!$A$5:$O$629,2,0),"")</f>
        <v/>
      </c>
      <c r="CT10" s="86" t="str">
        <f>IFERROR(VLOOKUP($A10&amp;"_"&amp;CT$3,'물품 입고 내역'!$A$5:$O$629,2,0),"")</f>
        <v/>
      </c>
      <c r="CU10" s="86" t="str">
        <f>IFERROR(VLOOKUP($A10&amp;"_"&amp;CU$3,'물품 입고 내역'!$A$5:$O$629,2,0),"")</f>
        <v/>
      </c>
      <c r="CV10" s="86" t="str">
        <f>IFERROR(VLOOKUP($A10&amp;"_"&amp;CV$3,'물품 입고 내역'!$A$5:$O$629,2,0),"")</f>
        <v/>
      </c>
      <c r="CW10" s="86" t="str">
        <f>IFERROR(VLOOKUP($A10&amp;"_"&amp;CW$3,'물품 입고 내역'!$A$5:$O$629,2,0),"")</f>
        <v/>
      </c>
      <c r="CX10" s="86" t="str">
        <f>IFERROR(VLOOKUP($A10&amp;"_"&amp;CX$3,'물품 입고 내역'!$A$5:$O$629,2,0),"")</f>
        <v/>
      </c>
      <c r="CY10" s="86" t="str">
        <f>IFERROR(VLOOKUP($A10&amp;"_"&amp;CY$3,'물품 입고 내역'!$A$5:$O$629,2,0),"")</f>
        <v/>
      </c>
      <c r="CZ10" s="86" t="str">
        <f>IFERROR(VLOOKUP($A10&amp;"_"&amp;CZ$3,'물품 입고 내역'!$A$5:$O$629,2,0),"")</f>
        <v/>
      </c>
      <c r="DA10" s="86" t="str">
        <f>IFERROR(VLOOKUP($A10&amp;"_"&amp;DA$3,'물품 입고 내역'!$A$5:$O$629,2,0),"")</f>
        <v/>
      </c>
      <c r="DB10" s="86" t="str">
        <f>IFERROR(VLOOKUP($A10&amp;"_"&amp;DB$3,'물품 입고 내역'!$A$5:$O$629,2,0),"")</f>
        <v/>
      </c>
    </row>
    <row r="11" spans="1:106" ht="31.5" customHeight="1">
      <c r="A11" s="87" t="s">
        <v>395</v>
      </c>
      <c r="B11" s="142" t="str">
        <f>IFERROR(INDEX('물품 입고 내역'!$E$6:$N$105,MATCH($A11,'물품 입고 내역'!$N$6:$N$105,0),1)," ")</f>
        <v xml:space="preserve"> </v>
      </c>
      <c r="C11" s="87">
        <v>102</v>
      </c>
      <c r="D11" s="142" t="str">
        <f t="shared" si="0"/>
        <v xml:space="preserve">                                                                                                   </v>
      </c>
      <c r="E11" s="87"/>
      <c r="F11" s="86">
        <f t="shared" si="1"/>
        <v>0</v>
      </c>
      <c r="G11" s="86" t="str">
        <f>IFERROR(VLOOKUP($A11&amp;"_"&amp;G$3,'물품 입고 내역'!$A$5:$O$629,2,0),"")</f>
        <v/>
      </c>
      <c r="H11" s="86" t="str">
        <f>IFERROR(VLOOKUP($A11&amp;"_"&amp;H$3,'물품 입고 내역'!$A$5:$O$629,2,0),"")</f>
        <v/>
      </c>
      <c r="I11" s="86" t="str">
        <f>IFERROR(VLOOKUP($A11&amp;"_"&amp;I$3,'물품 입고 내역'!$A$5:$O$629,2,0),"")</f>
        <v/>
      </c>
      <c r="J11" s="86" t="str">
        <f>IFERROR(VLOOKUP($A11&amp;"_"&amp;J$3,'물품 입고 내역'!$A$5:$O$629,2,0),"")</f>
        <v/>
      </c>
      <c r="K11" s="86" t="str">
        <f>IFERROR(VLOOKUP($A11&amp;"_"&amp;K$3,'물품 입고 내역'!$A$5:$O$629,2,0),"")</f>
        <v/>
      </c>
      <c r="L11" s="86" t="str">
        <f>IFERROR(VLOOKUP($A11&amp;"_"&amp;L$3,'물품 입고 내역'!$A$5:$O$629,2,0),"")</f>
        <v/>
      </c>
      <c r="M11" s="86" t="str">
        <f>IFERROR(VLOOKUP($A11&amp;"_"&amp;M$3,'물품 입고 내역'!$A$5:$O$629,2,0),"")</f>
        <v/>
      </c>
      <c r="N11" s="86" t="str">
        <f>IFERROR(VLOOKUP($A11&amp;"_"&amp;N$3,'물품 입고 내역'!$A$5:$O$629,2,0),"")</f>
        <v/>
      </c>
      <c r="O11" s="86" t="str">
        <f>IFERROR(VLOOKUP($A11&amp;"_"&amp;O$3,'물품 입고 내역'!$A$5:$O$629,2,0),"")</f>
        <v/>
      </c>
      <c r="P11" s="86" t="str">
        <f>IFERROR(VLOOKUP($A11&amp;"_"&amp;P$3,'물품 입고 내역'!$A$5:$O$629,2,0),"")</f>
        <v/>
      </c>
      <c r="Q11" s="86" t="str">
        <f>IFERROR(VLOOKUP($A11&amp;"_"&amp;Q$3,'물품 입고 내역'!$A$5:$O$629,2,0),"")</f>
        <v/>
      </c>
      <c r="R11" s="86" t="str">
        <f>IFERROR(VLOOKUP($A11&amp;"_"&amp;R$3,'물품 입고 내역'!$A$5:$O$629,2,0),"")</f>
        <v/>
      </c>
      <c r="S11" s="86" t="str">
        <f>IFERROR(VLOOKUP($A11&amp;"_"&amp;S$3,'물품 입고 내역'!$A$5:$O$629,2,0),"")</f>
        <v/>
      </c>
      <c r="T11" s="86" t="str">
        <f>IFERROR(VLOOKUP($A11&amp;"_"&amp;T$3,'물품 입고 내역'!$A$5:$O$629,2,0),"")</f>
        <v/>
      </c>
      <c r="U11" s="86" t="str">
        <f>IFERROR(VLOOKUP($A11&amp;"_"&amp;U$3,'물품 입고 내역'!$A$5:$O$629,2,0),"")</f>
        <v/>
      </c>
      <c r="V11" s="86" t="str">
        <f>IFERROR(VLOOKUP($A11&amp;"_"&amp;V$3,'물품 입고 내역'!$A$5:$O$629,2,0),"")</f>
        <v/>
      </c>
      <c r="W11" s="86" t="str">
        <f>IFERROR(VLOOKUP($A11&amp;"_"&amp;W$3,'물품 입고 내역'!$A$5:$O$629,2,0),"")</f>
        <v/>
      </c>
      <c r="X11" s="86" t="str">
        <f>IFERROR(VLOOKUP($A11&amp;"_"&amp;X$3,'물품 입고 내역'!$A$5:$O$629,2,0),"")</f>
        <v/>
      </c>
      <c r="Y11" s="86" t="str">
        <f>IFERROR(VLOOKUP($A11&amp;"_"&amp;Y$3,'물품 입고 내역'!$A$5:$O$629,2,0),"")</f>
        <v/>
      </c>
      <c r="Z11" s="86" t="str">
        <f>IFERROR(VLOOKUP($A11&amp;"_"&amp;Z$3,'물품 입고 내역'!$A$5:$O$629,2,0),"")</f>
        <v/>
      </c>
      <c r="AA11" s="86" t="str">
        <f>IFERROR(VLOOKUP($A11&amp;"_"&amp;AA$3,'물품 입고 내역'!$A$5:$O$629,2,0),"")</f>
        <v/>
      </c>
      <c r="AB11" s="86" t="str">
        <f>IFERROR(VLOOKUP($A11&amp;"_"&amp;AB$3,'물품 입고 내역'!$A$5:$O$629,2,0),"")</f>
        <v/>
      </c>
      <c r="AC11" s="86" t="str">
        <f>IFERROR(VLOOKUP($A11&amp;"_"&amp;AC$3,'물품 입고 내역'!$A$5:$O$629,2,0),"")</f>
        <v/>
      </c>
      <c r="AD11" s="86" t="str">
        <f>IFERROR(VLOOKUP($A11&amp;"_"&amp;AD$3,'물품 입고 내역'!$A$5:$O$629,2,0),"")</f>
        <v/>
      </c>
      <c r="AE11" s="86" t="str">
        <f>IFERROR(VLOOKUP($A11&amp;"_"&amp;AE$3,'물품 입고 내역'!$A$5:$O$629,2,0),"")</f>
        <v/>
      </c>
      <c r="AF11" s="86" t="str">
        <f>IFERROR(VLOOKUP($A11&amp;"_"&amp;AF$3,'물품 입고 내역'!$A$5:$O$629,2,0),"")</f>
        <v/>
      </c>
      <c r="AG11" s="86" t="str">
        <f>IFERROR(VLOOKUP($A11&amp;"_"&amp;AG$3,'물품 입고 내역'!$A$5:$O$629,2,0),"")</f>
        <v/>
      </c>
      <c r="AH11" s="86" t="str">
        <f>IFERROR(VLOOKUP($A11&amp;"_"&amp;AH$3,'물품 입고 내역'!$A$5:$O$629,2,0),"")</f>
        <v/>
      </c>
      <c r="AI11" s="86" t="str">
        <f>IFERROR(VLOOKUP($A11&amp;"_"&amp;AI$3,'물품 입고 내역'!$A$5:$O$629,2,0),"")</f>
        <v/>
      </c>
      <c r="AJ11" s="86" t="str">
        <f>IFERROR(VLOOKUP($A11&amp;"_"&amp;AJ$3,'물품 입고 내역'!$A$5:$O$629,2,0),"")</f>
        <v/>
      </c>
      <c r="AK11" s="86" t="str">
        <f>IFERROR(VLOOKUP($A11&amp;"_"&amp;AK$3,'물품 입고 내역'!$A$5:$O$629,2,0),"")</f>
        <v/>
      </c>
      <c r="AL11" s="86" t="str">
        <f>IFERROR(VLOOKUP($A11&amp;"_"&amp;AL$3,'물품 입고 내역'!$A$5:$O$629,2,0),"")</f>
        <v/>
      </c>
      <c r="AM11" s="86" t="str">
        <f>IFERROR(VLOOKUP($A11&amp;"_"&amp;AM$3,'물품 입고 내역'!$A$5:$O$629,2,0),"")</f>
        <v/>
      </c>
      <c r="AN11" s="86" t="str">
        <f>IFERROR(VLOOKUP($A11&amp;"_"&amp;AN$3,'물품 입고 내역'!$A$5:$O$629,2,0),"")</f>
        <v/>
      </c>
      <c r="AO11" s="86" t="str">
        <f>IFERROR(VLOOKUP($A11&amp;"_"&amp;AO$3,'물품 입고 내역'!$A$5:$O$629,2,0),"")</f>
        <v/>
      </c>
      <c r="AP11" s="86" t="str">
        <f>IFERROR(VLOOKUP($A11&amp;"_"&amp;AP$3,'물품 입고 내역'!$A$5:$O$629,2,0),"")</f>
        <v/>
      </c>
      <c r="AQ11" s="86" t="str">
        <f>IFERROR(VLOOKUP($A11&amp;"_"&amp;AQ$3,'물품 입고 내역'!$A$5:$O$629,2,0),"")</f>
        <v/>
      </c>
      <c r="AR11" s="86" t="str">
        <f>IFERROR(VLOOKUP($A11&amp;"_"&amp;AR$3,'물품 입고 내역'!$A$5:$O$629,2,0),"")</f>
        <v/>
      </c>
      <c r="AS11" s="86" t="str">
        <f>IFERROR(VLOOKUP($A11&amp;"_"&amp;AS$3,'물품 입고 내역'!$A$5:$O$629,2,0),"")</f>
        <v/>
      </c>
      <c r="AT11" s="86" t="str">
        <f>IFERROR(VLOOKUP($A11&amp;"_"&amp;AT$3,'물품 입고 내역'!$A$5:$O$629,2,0),"")</f>
        <v/>
      </c>
      <c r="AU11" s="86" t="str">
        <f>IFERROR(VLOOKUP($A11&amp;"_"&amp;AU$3,'물품 입고 내역'!$A$5:$O$629,2,0),"")</f>
        <v/>
      </c>
      <c r="AV11" s="86" t="str">
        <f>IFERROR(VLOOKUP($A11&amp;"_"&amp;AV$3,'물품 입고 내역'!$A$5:$O$629,2,0),"")</f>
        <v/>
      </c>
      <c r="AW11" s="86" t="str">
        <f>IFERROR(VLOOKUP($A11&amp;"_"&amp;AW$3,'물품 입고 내역'!$A$5:$O$629,2,0),"")</f>
        <v/>
      </c>
      <c r="AX11" s="86" t="str">
        <f>IFERROR(VLOOKUP($A11&amp;"_"&amp;AX$3,'물품 입고 내역'!$A$5:$O$629,2,0),"")</f>
        <v/>
      </c>
      <c r="AY11" s="86" t="str">
        <f>IFERROR(VLOOKUP($A11&amp;"_"&amp;AY$3,'물품 입고 내역'!$A$5:$O$629,2,0),"")</f>
        <v/>
      </c>
      <c r="AZ11" s="86" t="str">
        <f>IFERROR(VLOOKUP($A11&amp;"_"&amp;AZ$3,'물품 입고 내역'!$A$5:$O$629,2,0),"")</f>
        <v/>
      </c>
      <c r="BA11" s="86" t="str">
        <f>IFERROR(VLOOKUP($A11&amp;"_"&amp;BA$3,'물품 입고 내역'!$A$5:$O$629,2,0),"")</f>
        <v/>
      </c>
      <c r="BB11" s="86" t="str">
        <f>IFERROR(VLOOKUP($A11&amp;"_"&amp;BB$3,'물품 입고 내역'!$A$5:$O$629,2,0),"")</f>
        <v/>
      </c>
      <c r="BC11" s="86" t="str">
        <f>IFERROR(VLOOKUP($A11&amp;"_"&amp;BC$3,'물품 입고 내역'!$A$5:$O$629,2,0),"")</f>
        <v/>
      </c>
      <c r="BD11" s="86" t="str">
        <f>IFERROR(VLOOKUP($A11&amp;"_"&amp;BD$3,'물품 입고 내역'!$A$5:$O$629,2,0),"")</f>
        <v/>
      </c>
      <c r="BE11" s="86" t="str">
        <f>IFERROR(VLOOKUP($A11&amp;"_"&amp;BE$3,'물품 입고 내역'!$A$5:$O$629,2,0),"")</f>
        <v/>
      </c>
      <c r="BF11" s="86" t="str">
        <f>IFERROR(VLOOKUP($A11&amp;"_"&amp;BF$3,'물품 입고 내역'!$A$5:$O$629,2,0),"")</f>
        <v/>
      </c>
      <c r="BG11" s="86" t="str">
        <f>IFERROR(VLOOKUP($A11&amp;"_"&amp;BG$3,'물품 입고 내역'!$A$5:$O$629,2,0),"")</f>
        <v/>
      </c>
      <c r="BH11" s="86" t="str">
        <f>IFERROR(VLOOKUP($A11&amp;"_"&amp;BH$3,'물품 입고 내역'!$A$5:$O$629,2,0),"")</f>
        <v/>
      </c>
      <c r="BI11" s="86" t="str">
        <f>IFERROR(VLOOKUP($A11&amp;"_"&amp;BI$3,'물품 입고 내역'!$A$5:$O$629,2,0),"")</f>
        <v/>
      </c>
      <c r="BJ11" s="86" t="str">
        <f>IFERROR(VLOOKUP($A11&amp;"_"&amp;BJ$3,'물품 입고 내역'!$A$5:$O$629,2,0),"")</f>
        <v/>
      </c>
      <c r="BK11" s="86" t="str">
        <f>IFERROR(VLOOKUP($A11&amp;"_"&amp;BK$3,'물품 입고 내역'!$A$5:$O$629,2,0),"")</f>
        <v/>
      </c>
      <c r="BL11" s="86" t="str">
        <f>IFERROR(VLOOKUP($A11&amp;"_"&amp;BL$3,'물품 입고 내역'!$A$5:$O$629,2,0),"")</f>
        <v/>
      </c>
      <c r="BM11" s="86" t="str">
        <f>IFERROR(VLOOKUP($A11&amp;"_"&amp;BM$3,'물품 입고 내역'!$A$5:$O$629,2,0),"")</f>
        <v/>
      </c>
      <c r="BN11" s="86" t="str">
        <f>IFERROR(VLOOKUP($A11&amp;"_"&amp;BN$3,'물품 입고 내역'!$A$5:$O$629,2,0),"")</f>
        <v/>
      </c>
      <c r="BO11" s="86" t="str">
        <f>IFERROR(VLOOKUP($A11&amp;"_"&amp;BO$3,'물품 입고 내역'!$A$5:$O$629,2,0),"")</f>
        <v/>
      </c>
      <c r="BP11" s="86" t="str">
        <f>IFERROR(VLOOKUP($A11&amp;"_"&amp;BP$3,'물품 입고 내역'!$A$5:$O$629,2,0),"")</f>
        <v/>
      </c>
      <c r="BQ11" s="86" t="str">
        <f>IFERROR(VLOOKUP($A11&amp;"_"&amp;BQ$3,'물품 입고 내역'!$A$5:$O$629,2,0),"")</f>
        <v/>
      </c>
      <c r="BR11" s="86" t="str">
        <f>IFERROR(VLOOKUP($A11&amp;"_"&amp;BR$3,'물품 입고 내역'!$A$5:$O$629,2,0),"")</f>
        <v/>
      </c>
      <c r="BS11" s="86" t="str">
        <f>IFERROR(VLOOKUP($A11&amp;"_"&amp;BS$3,'물품 입고 내역'!$A$5:$O$629,2,0),"")</f>
        <v/>
      </c>
      <c r="BT11" s="86" t="str">
        <f>IFERROR(VLOOKUP($A11&amp;"_"&amp;BT$3,'물품 입고 내역'!$A$5:$O$629,2,0),"")</f>
        <v/>
      </c>
      <c r="BU11" s="86" t="str">
        <f>IFERROR(VLOOKUP($A11&amp;"_"&amp;BU$3,'물품 입고 내역'!$A$5:$O$629,2,0),"")</f>
        <v/>
      </c>
      <c r="BV11" s="86" t="str">
        <f>IFERROR(VLOOKUP($A11&amp;"_"&amp;BV$3,'물품 입고 내역'!$A$5:$O$629,2,0),"")</f>
        <v/>
      </c>
      <c r="BW11" s="86" t="str">
        <f>IFERROR(VLOOKUP($A11&amp;"_"&amp;BW$3,'물품 입고 내역'!$A$5:$O$629,2,0),"")</f>
        <v/>
      </c>
      <c r="BX11" s="86" t="str">
        <f>IFERROR(VLOOKUP($A11&amp;"_"&amp;BX$3,'물품 입고 내역'!$A$5:$O$629,2,0),"")</f>
        <v/>
      </c>
      <c r="BY11" s="86" t="str">
        <f>IFERROR(VLOOKUP($A11&amp;"_"&amp;BY$3,'물품 입고 내역'!$A$5:$O$629,2,0),"")</f>
        <v/>
      </c>
      <c r="BZ11" s="86" t="str">
        <f>IFERROR(VLOOKUP($A11&amp;"_"&amp;BZ$3,'물품 입고 내역'!$A$5:$O$629,2,0),"")</f>
        <v/>
      </c>
      <c r="CA11" s="86" t="str">
        <f>IFERROR(VLOOKUP($A11&amp;"_"&amp;CA$3,'물품 입고 내역'!$A$5:$O$629,2,0),"")</f>
        <v/>
      </c>
      <c r="CB11" s="86" t="str">
        <f>IFERROR(VLOOKUP($A11&amp;"_"&amp;CB$3,'물품 입고 내역'!$A$5:$O$629,2,0),"")</f>
        <v/>
      </c>
      <c r="CC11" s="86" t="str">
        <f>IFERROR(VLOOKUP($A11&amp;"_"&amp;CC$3,'물품 입고 내역'!$A$5:$O$629,2,0),"")</f>
        <v/>
      </c>
      <c r="CD11" s="86" t="str">
        <f>IFERROR(VLOOKUP($A11&amp;"_"&amp;CD$3,'물품 입고 내역'!$A$5:$O$629,2,0),"")</f>
        <v/>
      </c>
      <c r="CE11" s="86" t="str">
        <f>IFERROR(VLOOKUP($A11&amp;"_"&amp;CE$3,'물품 입고 내역'!$A$5:$O$629,2,0),"")</f>
        <v/>
      </c>
      <c r="CF11" s="86" t="str">
        <f>IFERROR(VLOOKUP($A11&amp;"_"&amp;CF$3,'물품 입고 내역'!$A$5:$O$629,2,0),"")</f>
        <v/>
      </c>
      <c r="CG11" s="86" t="str">
        <f>IFERROR(VLOOKUP($A11&amp;"_"&amp;CG$3,'물품 입고 내역'!$A$5:$O$629,2,0),"")</f>
        <v/>
      </c>
      <c r="CH11" s="86" t="str">
        <f>IFERROR(VLOOKUP($A11&amp;"_"&amp;CH$3,'물품 입고 내역'!$A$5:$O$629,2,0),"")</f>
        <v/>
      </c>
      <c r="CI11" s="86" t="str">
        <f>IFERROR(VLOOKUP($A11&amp;"_"&amp;CI$3,'물품 입고 내역'!$A$5:$O$629,2,0),"")</f>
        <v/>
      </c>
      <c r="CJ11" s="86" t="str">
        <f>IFERROR(VLOOKUP($A11&amp;"_"&amp;CJ$3,'물품 입고 내역'!$A$5:$O$629,2,0),"")</f>
        <v/>
      </c>
      <c r="CK11" s="86" t="str">
        <f>IFERROR(VLOOKUP($A11&amp;"_"&amp;CK$3,'물품 입고 내역'!$A$5:$O$629,2,0),"")</f>
        <v/>
      </c>
      <c r="CL11" s="86" t="str">
        <f>IFERROR(VLOOKUP($A11&amp;"_"&amp;CL$3,'물품 입고 내역'!$A$5:$O$629,2,0),"")</f>
        <v/>
      </c>
      <c r="CM11" s="86" t="str">
        <f>IFERROR(VLOOKUP($A11&amp;"_"&amp;CM$3,'물품 입고 내역'!$A$5:$O$629,2,0),"")</f>
        <v/>
      </c>
      <c r="CN11" s="86" t="str">
        <f>IFERROR(VLOOKUP($A11&amp;"_"&amp;CN$3,'물품 입고 내역'!$A$5:$O$629,2,0),"")</f>
        <v/>
      </c>
      <c r="CO11" s="86" t="str">
        <f>IFERROR(VLOOKUP($A11&amp;"_"&amp;CO$3,'물품 입고 내역'!$A$5:$O$629,2,0),"")</f>
        <v/>
      </c>
      <c r="CP11" s="86" t="str">
        <f>IFERROR(VLOOKUP($A11&amp;"_"&amp;CP$3,'물품 입고 내역'!$A$5:$O$629,2,0),"")</f>
        <v/>
      </c>
      <c r="CQ11" s="86" t="str">
        <f>IFERROR(VLOOKUP($A11&amp;"_"&amp;CQ$3,'물품 입고 내역'!$A$5:$O$629,2,0),"")</f>
        <v/>
      </c>
      <c r="CR11" s="86" t="str">
        <f>IFERROR(VLOOKUP($A11&amp;"_"&amp;CR$3,'물품 입고 내역'!$A$5:$O$629,2,0),"")</f>
        <v/>
      </c>
      <c r="CS11" s="86" t="str">
        <f>IFERROR(VLOOKUP($A11&amp;"_"&amp;CS$3,'물품 입고 내역'!$A$5:$O$629,2,0),"")</f>
        <v/>
      </c>
      <c r="CT11" s="86" t="str">
        <f>IFERROR(VLOOKUP($A11&amp;"_"&amp;CT$3,'물품 입고 내역'!$A$5:$O$629,2,0),"")</f>
        <v/>
      </c>
      <c r="CU11" s="86" t="str">
        <f>IFERROR(VLOOKUP($A11&amp;"_"&amp;CU$3,'물품 입고 내역'!$A$5:$O$629,2,0),"")</f>
        <v/>
      </c>
      <c r="CV11" s="86" t="str">
        <f>IFERROR(VLOOKUP($A11&amp;"_"&amp;CV$3,'물품 입고 내역'!$A$5:$O$629,2,0),"")</f>
        <v/>
      </c>
      <c r="CW11" s="86" t="str">
        <f>IFERROR(VLOOKUP($A11&amp;"_"&amp;CW$3,'물품 입고 내역'!$A$5:$O$629,2,0),"")</f>
        <v/>
      </c>
      <c r="CX11" s="86" t="str">
        <f>IFERROR(VLOOKUP($A11&amp;"_"&amp;CX$3,'물품 입고 내역'!$A$5:$O$629,2,0),"")</f>
        <v/>
      </c>
      <c r="CY11" s="86" t="str">
        <f>IFERROR(VLOOKUP($A11&amp;"_"&amp;CY$3,'물품 입고 내역'!$A$5:$O$629,2,0),"")</f>
        <v/>
      </c>
      <c r="CZ11" s="86" t="str">
        <f>IFERROR(VLOOKUP($A11&amp;"_"&amp;CZ$3,'물품 입고 내역'!$A$5:$O$629,2,0),"")</f>
        <v/>
      </c>
      <c r="DA11" s="86" t="str">
        <f>IFERROR(VLOOKUP($A11&amp;"_"&amp;DA$3,'물품 입고 내역'!$A$5:$O$629,2,0),"")</f>
        <v/>
      </c>
      <c r="DB11" s="86" t="str">
        <f>IFERROR(VLOOKUP($A11&amp;"_"&amp;DB$3,'물품 입고 내역'!$A$5:$O$629,2,0),"")</f>
        <v/>
      </c>
    </row>
    <row r="12" spans="1:106" ht="31.5" customHeight="1">
      <c r="A12" s="87" t="s">
        <v>396</v>
      </c>
      <c r="B12" s="142" t="str">
        <f>IFERROR(INDEX('물품 입고 내역'!$E$6:$N$105,MATCH($A12,'물품 입고 내역'!$N$6:$N$105,0),1)," ")</f>
        <v xml:space="preserve"> </v>
      </c>
      <c r="C12" s="87">
        <v>102</v>
      </c>
      <c r="D12" s="142" t="str">
        <f t="shared" si="0"/>
        <v xml:space="preserve">                                                                                                   </v>
      </c>
      <c r="E12" s="87"/>
      <c r="F12" s="86">
        <f t="shared" si="1"/>
        <v>0</v>
      </c>
      <c r="G12" s="86" t="str">
        <f>IFERROR(VLOOKUP($A12&amp;"_"&amp;G$3,'물품 입고 내역'!$A$5:$O$629,2,0),"")</f>
        <v/>
      </c>
      <c r="H12" s="86" t="str">
        <f>IFERROR(VLOOKUP($A12&amp;"_"&amp;H$3,'물품 입고 내역'!$A$5:$O$629,2,0),"")</f>
        <v/>
      </c>
      <c r="I12" s="86" t="str">
        <f>IFERROR(VLOOKUP($A12&amp;"_"&amp;I$3,'물품 입고 내역'!$A$5:$O$629,2,0),"")</f>
        <v/>
      </c>
      <c r="J12" s="86" t="str">
        <f>IFERROR(VLOOKUP($A12&amp;"_"&amp;J$3,'물품 입고 내역'!$A$5:$O$629,2,0),"")</f>
        <v/>
      </c>
      <c r="K12" s="86" t="str">
        <f>IFERROR(VLOOKUP($A12&amp;"_"&amp;K$3,'물품 입고 내역'!$A$5:$O$629,2,0),"")</f>
        <v/>
      </c>
      <c r="L12" s="86" t="str">
        <f>IFERROR(VLOOKUP($A12&amp;"_"&amp;L$3,'물품 입고 내역'!$A$5:$O$629,2,0),"")</f>
        <v/>
      </c>
      <c r="M12" s="86" t="str">
        <f>IFERROR(VLOOKUP($A12&amp;"_"&amp;M$3,'물품 입고 내역'!$A$5:$O$629,2,0),"")</f>
        <v/>
      </c>
      <c r="N12" s="86" t="str">
        <f>IFERROR(VLOOKUP($A12&amp;"_"&amp;N$3,'물품 입고 내역'!$A$5:$O$629,2,0),"")</f>
        <v/>
      </c>
      <c r="O12" s="86" t="str">
        <f>IFERROR(VLOOKUP($A12&amp;"_"&amp;O$3,'물품 입고 내역'!$A$5:$O$629,2,0),"")</f>
        <v/>
      </c>
      <c r="P12" s="86" t="str">
        <f>IFERROR(VLOOKUP($A12&amp;"_"&amp;P$3,'물품 입고 내역'!$A$5:$O$629,2,0),"")</f>
        <v/>
      </c>
      <c r="Q12" s="86" t="str">
        <f>IFERROR(VLOOKUP($A12&amp;"_"&amp;Q$3,'물품 입고 내역'!$A$5:$O$629,2,0),"")</f>
        <v/>
      </c>
      <c r="R12" s="86" t="str">
        <f>IFERROR(VLOOKUP($A12&amp;"_"&amp;R$3,'물품 입고 내역'!$A$5:$O$629,2,0),"")</f>
        <v/>
      </c>
      <c r="S12" s="86" t="str">
        <f>IFERROR(VLOOKUP($A12&amp;"_"&amp;S$3,'물품 입고 내역'!$A$5:$O$629,2,0),"")</f>
        <v/>
      </c>
      <c r="T12" s="86" t="str">
        <f>IFERROR(VLOOKUP($A12&amp;"_"&amp;T$3,'물품 입고 내역'!$A$5:$O$629,2,0),"")</f>
        <v/>
      </c>
      <c r="U12" s="86" t="str">
        <f>IFERROR(VLOOKUP($A12&amp;"_"&amp;U$3,'물품 입고 내역'!$A$5:$O$629,2,0),"")</f>
        <v/>
      </c>
      <c r="V12" s="86" t="str">
        <f>IFERROR(VLOOKUP($A12&amp;"_"&amp;V$3,'물품 입고 내역'!$A$5:$O$629,2,0),"")</f>
        <v/>
      </c>
      <c r="W12" s="86" t="str">
        <f>IFERROR(VLOOKUP($A12&amp;"_"&amp;W$3,'물품 입고 내역'!$A$5:$O$629,2,0),"")</f>
        <v/>
      </c>
      <c r="X12" s="86" t="str">
        <f>IFERROR(VLOOKUP($A12&amp;"_"&amp;X$3,'물품 입고 내역'!$A$5:$O$629,2,0),"")</f>
        <v/>
      </c>
      <c r="Y12" s="86" t="str">
        <f>IFERROR(VLOOKUP($A12&amp;"_"&amp;Y$3,'물품 입고 내역'!$A$5:$O$629,2,0),"")</f>
        <v/>
      </c>
      <c r="Z12" s="86" t="str">
        <f>IFERROR(VLOOKUP($A12&amp;"_"&amp;Z$3,'물품 입고 내역'!$A$5:$O$629,2,0),"")</f>
        <v/>
      </c>
      <c r="AA12" s="86" t="str">
        <f>IFERROR(VLOOKUP($A12&amp;"_"&amp;AA$3,'물품 입고 내역'!$A$5:$O$629,2,0),"")</f>
        <v/>
      </c>
      <c r="AB12" s="86" t="str">
        <f>IFERROR(VLOOKUP($A12&amp;"_"&amp;AB$3,'물품 입고 내역'!$A$5:$O$629,2,0),"")</f>
        <v/>
      </c>
      <c r="AC12" s="86" t="str">
        <f>IFERROR(VLOOKUP($A12&amp;"_"&amp;AC$3,'물품 입고 내역'!$A$5:$O$629,2,0),"")</f>
        <v/>
      </c>
      <c r="AD12" s="86" t="str">
        <f>IFERROR(VLOOKUP($A12&amp;"_"&amp;AD$3,'물품 입고 내역'!$A$5:$O$629,2,0),"")</f>
        <v/>
      </c>
      <c r="AE12" s="86" t="str">
        <f>IFERROR(VLOOKUP($A12&amp;"_"&amp;AE$3,'물품 입고 내역'!$A$5:$O$629,2,0),"")</f>
        <v/>
      </c>
      <c r="AF12" s="86" t="str">
        <f>IFERROR(VLOOKUP($A12&amp;"_"&amp;AF$3,'물품 입고 내역'!$A$5:$O$629,2,0),"")</f>
        <v/>
      </c>
      <c r="AG12" s="86" t="str">
        <f>IFERROR(VLOOKUP($A12&amp;"_"&amp;AG$3,'물품 입고 내역'!$A$5:$O$629,2,0),"")</f>
        <v/>
      </c>
      <c r="AH12" s="86" t="str">
        <f>IFERROR(VLOOKUP($A12&amp;"_"&amp;AH$3,'물품 입고 내역'!$A$5:$O$629,2,0),"")</f>
        <v/>
      </c>
      <c r="AI12" s="86" t="str">
        <f>IFERROR(VLOOKUP($A12&amp;"_"&amp;AI$3,'물품 입고 내역'!$A$5:$O$629,2,0),"")</f>
        <v/>
      </c>
      <c r="AJ12" s="86" t="str">
        <f>IFERROR(VLOOKUP($A12&amp;"_"&amp;AJ$3,'물품 입고 내역'!$A$5:$O$629,2,0),"")</f>
        <v/>
      </c>
      <c r="AK12" s="86" t="str">
        <f>IFERROR(VLOOKUP($A12&amp;"_"&amp;AK$3,'물품 입고 내역'!$A$5:$O$629,2,0),"")</f>
        <v/>
      </c>
      <c r="AL12" s="86" t="str">
        <f>IFERROR(VLOOKUP($A12&amp;"_"&amp;AL$3,'물품 입고 내역'!$A$5:$O$629,2,0),"")</f>
        <v/>
      </c>
      <c r="AM12" s="86" t="str">
        <f>IFERROR(VLOOKUP($A12&amp;"_"&amp;AM$3,'물품 입고 내역'!$A$5:$O$629,2,0),"")</f>
        <v/>
      </c>
      <c r="AN12" s="86" t="str">
        <f>IFERROR(VLOOKUP($A12&amp;"_"&amp;AN$3,'물품 입고 내역'!$A$5:$O$629,2,0),"")</f>
        <v/>
      </c>
      <c r="AO12" s="86" t="str">
        <f>IFERROR(VLOOKUP($A12&amp;"_"&amp;AO$3,'물품 입고 내역'!$A$5:$O$629,2,0),"")</f>
        <v/>
      </c>
      <c r="AP12" s="86" t="str">
        <f>IFERROR(VLOOKUP($A12&amp;"_"&amp;AP$3,'물품 입고 내역'!$A$5:$O$629,2,0),"")</f>
        <v/>
      </c>
      <c r="AQ12" s="86" t="str">
        <f>IFERROR(VLOOKUP($A12&amp;"_"&amp;AQ$3,'물품 입고 내역'!$A$5:$O$629,2,0),"")</f>
        <v/>
      </c>
      <c r="AR12" s="86" t="str">
        <f>IFERROR(VLOOKUP($A12&amp;"_"&amp;AR$3,'물품 입고 내역'!$A$5:$O$629,2,0),"")</f>
        <v/>
      </c>
      <c r="AS12" s="86" t="str">
        <f>IFERROR(VLOOKUP($A12&amp;"_"&amp;AS$3,'물품 입고 내역'!$A$5:$O$629,2,0),"")</f>
        <v/>
      </c>
      <c r="AT12" s="86" t="str">
        <f>IFERROR(VLOOKUP($A12&amp;"_"&amp;AT$3,'물품 입고 내역'!$A$5:$O$629,2,0),"")</f>
        <v/>
      </c>
      <c r="AU12" s="86" t="str">
        <f>IFERROR(VLOOKUP($A12&amp;"_"&amp;AU$3,'물품 입고 내역'!$A$5:$O$629,2,0),"")</f>
        <v/>
      </c>
      <c r="AV12" s="86" t="str">
        <f>IFERROR(VLOOKUP($A12&amp;"_"&amp;AV$3,'물품 입고 내역'!$A$5:$O$629,2,0),"")</f>
        <v/>
      </c>
      <c r="AW12" s="86" t="str">
        <f>IFERROR(VLOOKUP($A12&amp;"_"&amp;AW$3,'물품 입고 내역'!$A$5:$O$629,2,0),"")</f>
        <v/>
      </c>
      <c r="AX12" s="86" t="str">
        <f>IFERROR(VLOOKUP($A12&amp;"_"&amp;AX$3,'물품 입고 내역'!$A$5:$O$629,2,0),"")</f>
        <v/>
      </c>
      <c r="AY12" s="86" t="str">
        <f>IFERROR(VLOOKUP($A12&amp;"_"&amp;AY$3,'물품 입고 내역'!$A$5:$O$629,2,0),"")</f>
        <v/>
      </c>
      <c r="AZ12" s="86" t="str">
        <f>IFERROR(VLOOKUP($A12&amp;"_"&amp;AZ$3,'물품 입고 내역'!$A$5:$O$629,2,0),"")</f>
        <v/>
      </c>
      <c r="BA12" s="86" t="str">
        <f>IFERROR(VLOOKUP($A12&amp;"_"&amp;BA$3,'물품 입고 내역'!$A$5:$O$629,2,0),"")</f>
        <v/>
      </c>
      <c r="BB12" s="86" t="str">
        <f>IFERROR(VLOOKUP($A12&amp;"_"&amp;BB$3,'물품 입고 내역'!$A$5:$O$629,2,0),"")</f>
        <v/>
      </c>
      <c r="BC12" s="86" t="str">
        <f>IFERROR(VLOOKUP($A12&amp;"_"&amp;BC$3,'물품 입고 내역'!$A$5:$O$629,2,0),"")</f>
        <v/>
      </c>
      <c r="BD12" s="86" t="str">
        <f>IFERROR(VLOOKUP($A12&amp;"_"&amp;BD$3,'물품 입고 내역'!$A$5:$O$629,2,0),"")</f>
        <v/>
      </c>
      <c r="BE12" s="86" t="str">
        <f>IFERROR(VLOOKUP($A12&amp;"_"&amp;BE$3,'물품 입고 내역'!$A$5:$O$629,2,0),"")</f>
        <v/>
      </c>
      <c r="BF12" s="86" t="str">
        <f>IFERROR(VLOOKUP($A12&amp;"_"&amp;BF$3,'물품 입고 내역'!$A$5:$O$629,2,0),"")</f>
        <v/>
      </c>
      <c r="BG12" s="86" t="str">
        <f>IFERROR(VLOOKUP($A12&amp;"_"&amp;BG$3,'물품 입고 내역'!$A$5:$O$629,2,0),"")</f>
        <v/>
      </c>
      <c r="BH12" s="86" t="str">
        <f>IFERROR(VLOOKUP($A12&amp;"_"&amp;BH$3,'물품 입고 내역'!$A$5:$O$629,2,0),"")</f>
        <v/>
      </c>
      <c r="BI12" s="86" t="str">
        <f>IFERROR(VLOOKUP($A12&amp;"_"&amp;BI$3,'물품 입고 내역'!$A$5:$O$629,2,0),"")</f>
        <v/>
      </c>
      <c r="BJ12" s="86" t="str">
        <f>IFERROR(VLOOKUP($A12&amp;"_"&amp;BJ$3,'물품 입고 내역'!$A$5:$O$629,2,0),"")</f>
        <v/>
      </c>
      <c r="BK12" s="86" t="str">
        <f>IFERROR(VLOOKUP($A12&amp;"_"&amp;BK$3,'물품 입고 내역'!$A$5:$O$629,2,0),"")</f>
        <v/>
      </c>
      <c r="BL12" s="86" t="str">
        <f>IFERROR(VLOOKUP($A12&amp;"_"&amp;BL$3,'물품 입고 내역'!$A$5:$O$629,2,0),"")</f>
        <v/>
      </c>
      <c r="BM12" s="86" t="str">
        <f>IFERROR(VLOOKUP($A12&amp;"_"&amp;BM$3,'물품 입고 내역'!$A$5:$O$629,2,0),"")</f>
        <v/>
      </c>
      <c r="BN12" s="86" t="str">
        <f>IFERROR(VLOOKUP($A12&amp;"_"&amp;BN$3,'물품 입고 내역'!$A$5:$O$629,2,0),"")</f>
        <v/>
      </c>
      <c r="BO12" s="86" t="str">
        <f>IFERROR(VLOOKUP($A12&amp;"_"&amp;BO$3,'물품 입고 내역'!$A$5:$O$629,2,0),"")</f>
        <v/>
      </c>
      <c r="BP12" s="86" t="str">
        <f>IFERROR(VLOOKUP($A12&amp;"_"&amp;BP$3,'물품 입고 내역'!$A$5:$O$629,2,0),"")</f>
        <v/>
      </c>
      <c r="BQ12" s="86" t="str">
        <f>IFERROR(VLOOKUP($A12&amp;"_"&amp;BQ$3,'물품 입고 내역'!$A$5:$O$629,2,0),"")</f>
        <v/>
      </c>
      <c r="BR12" s="86" t="str">
        <f>IFERROR(VLOOKUP($A12&amp;"_"&amp;BR$3,'물품 입고 내역'!$A$5:$O$629,2,0),"")</f>
        <v/>
      </c>
      <c r="BS12" s="86" t="str">
        <f>IFERROR(VLOOKUP($A12&amp;"_"&amp;BS$3,'물품 입고 내역'!$A$5:$O$629,2,0),"")</f>
        <v/>
      </c>
      <c r="BT12" s="86" t="str">
        <f>IFERROR(VLOOKUP($A12&amp;"_"&amp;BT$3,'물품 입고 내역'!$A$5:$O$629,2,0),"")</f>
        <v/>
      </c>
      <c r="BU12" s="86" t="str">
        <f>IFERROR(VLOOKUP($A12&amp;"_"&amp;BU$3,'물품 입고 내역'!$A$5:$O$629,2,0),"")</f>
        <v/>
      </c>
      <c r="BV12" s="86" t="str">
        <f>IFERROR(VLOOKUP($A12&amp;"_"&amp;BV$3,'물품 입고 내역'!$A$5:$O$629,2,0),"")</f>
        <v/>
      </c>
      <c r="BW12" s="86" t="str">
        <f>IFERROR(VLOOKUP($A12&amp;"_"&amp;BW$3,'물품 입고 내역'!$A$5:$O$629,2,0),"")</f>
        <v/>
      </c>
      <c r="BX12" s="86" t="str">
        <f>IFERROR(VLOOKUP($A12&amp;"_"&amp;BX$3,'물품 입고 내역'!$A$5:$O$629,2,0),"")</f>
        <v/>
      </c>
      <c r="BY12" s="86" t="str">
        <f>IFERROR(VLOOKUP($A12&amp;"_"&amp;BY$3,'물품 입고 내역'!$A$5:$O$629,2,0),"")</f>
        <v/>
      </c>
      <c r="BZ12" s="86" t="str">
        <f>IFERROR(VLOOKUP($A12&amp;"_"&amp;BZ$3,'물품 입고 내역'!$A$5:$O$629,2,0),"")</f>
        <v/>
      </c>
      <c r="CA12" s="86" t="str">
        <f>IFERROR(VLOOKUP($A12&amp;"_"&amp;CA$3,'물품 입고 내역'!$A$5:$O$629,2,0),"")</f>
        <v/>
      </c>
      <c r="CB12" s="86" t="str">
        <f>IFERROR(VLOOKUP($A12&amp;"_"&amp;CB$3,'물품 입고 내역'!$A$5:$O$629,2,0),"")</f>
        <v/>
      </c>
      <c r="CC12" s="86" t="str">
        <f>IFERROR(VLOOKUP($A12&amp;"_"&amp;CC$3,'물품 입고 내역'!$A$5:$O$629,2,0),"")</f>
        <v/>
      </c>
      <c r="CD12" s="86" t="str">
        <f>IFERROR(VLOOKUP($A12&amp;"_"&amp;CD$3,'물품 입고 내역'!$A$5:$O$629,2,0),"")</f>
        <v/>
      </c>
      <c r="CE12" s="86" t="str">
        <f>IFERROR(VLOOKUP($A12&amp;"_"&amp;CE$3,'물품 입고 내역'!$A$5:$O$629,2,0),"")</f>
        <v/>
      </c>
      <c r="CF12" s="86" t="str">
        <f>IFERROR(VLOOKUP($A12&amp;"_"&amp;CF$3,'물품 입고 내역'!$A$5:$O$629,2,0),"")</f>
        <v/>
      </c>
      <c r="CG12" s="86" t="str">
        <f>IFERROR(VLOOKUP($A12&amp;"_"&amp;CG$3,'물품 입고 내역'!$A$5:$O$629,2,0),"")</f>
        <v/>
      </c>
      <c r="CH12" s="86" t="str">
        <f>IFERROR(VLOOKUP($A12&amp;"_"&amp;CH$3,'물품 입고 내역'!$A$5:$O$629,2,0),"")</f>
        <v/>
      </c>
      <c r="CI12" s="86" t="str">
        <f>IFERROR(VLOOKUP($A12&amp;"_"&amp;CI$3,'물품 입고 내역'!$A$5:$O$629,2,0),"")</f>
        <v/>
      </c>
      <c r="CJ12" s="86" t="str">
        <f>IFERROR(VLOOKUP($A12&amp;"_"&amp;CJ$3,'물품 입고 내역'!$A$5:$O$629,2,0),"")</f>
        <v/>
      </c>
      <c r="CK12" s="86" t="str">
        <f>IFERROR(VLOOKUP($A12&amp;"_"&amp;CK$3,'물품 입고 내역'!$A$5:$O$629,2,0),"")</f>
        <v/>
      </c>
      <c r="CL12" s="86" t="str">
        <f>IFERROR(VLOOKUP($A12&amp;"_"&amp;CL$3,'물품 입고 내역'!$A$5:$O$629,2,0),"")</f>
        <v/>
      </c>
      <c r="CM12" s="86" t="str">
        <f>IFERROR(VLOOKUP($A12&amp;"_"&amp;CM$3,'물품 입고 내역'!$A$5:$O$629,2,0),"")</f>
        <v/>
      </c>
      <c r="CN12" s="86" t="str">
        <f>IFERROR(VLOOKUP($A12&amp;"_"&amp;CN$3,'물품 입고 내역'!$A$5:$O$629,2,0),"")</f>
        <v/>
      </c>
      <c r="CO12" s="86" t="str">
        <f>IFERROR(VLOOKUP($A12&amp;"_"&amp;CO$3,'물품 입고 내역'!$A$5:$O$629,2,0),"")</f>
        <v/>
      </c>
      <c r="CP12" s="86" t="str">
        <f>IFERROR(VLOOKUP($A12&amp;"_"&amp;CP$3,'물품 입고 내역'!$A$5:$O$629,2,0),"")</f>
        <v/>
      </c>
      <c r="CQ12" s="86" t="str">
        <f>IFERROR(VLOOKUP($A12&amp;"_"&amp;CQ$3,'물품 입고 내역'!$A$5:$O$629,2,0),"")</f>
        <v/>
      </c>
      <c r="CR12" s="86" t="str">
        <f>IFERROR(VLOOKUP($A12&amp;"_"&amp;CR$3,'물품 입고 내역'!$A$5:$O$629,2,0),"")</f>
        <v/>
      </c>
      <c r="CS12" s="86" t="str">
        <f>IFERROR(VLOOKUP($A12&amp;"_"&amp;CS$3,'물품 입고 내역'!$A$5:$O$629,2,0),"")</f>
        <v/>
      </c>
      <c r="CT12" s="86" t="str">
        <f>IFERROR(VLOOKUP($A12&amp;"_"&amp;CT$3,'물품 입고 내역'!$A$5:$O$629,2,0),"")</f>
        <v/>
      </c>
      <c r="CU12" s="86" t="str">
        <f>IFERROR(VLOOKUP($A12&amp;"_"&amp;CU$3,'물품 입고 내역'!$A$5:$O$629,2,0),"")</f>
        <v/>
      </c>
      <c r="CV12" s="86" t="str">
        <f>IFERROR(VLOOKUP($A12&amp;"_"&amp;CV$3,'물품 입고 내역'!$A$5:$O$629,2,0),"")</f>
        <v/>
      </c>
      <c r="CW12" s="86" t="str">
        <f>IFERROR(VLOOKUP($A12&amp;"_"&amp;CW$3,'물품 입고 내역'!$A$5:$O$629,2,0),"")</f>
        <v/>
      </c>
      <c r="CX12" s="86" t="str">
        <f>IFERROR(VLOOKUP($A12&amp;"_"&amp;CX$3,'물품 입고 내역'!$A$5:$O$629,2,0),"")</f>
        <v/>
      </c>
      <c r="CY12" s="86" t="str">
        <f>IFERROR(VLOOKUP($A12&amp;"_"&amp;CY$3,'물품 입고 내역'!$A$5:$O$629,2,0),"")</f>
        <v/>
      </c>
      <c r="CZ12" s="86" t="str">
        <f>IFERROR(VLOOKUP($A12&amp;"_"&amp;CZ$3,'물품 입고 내역'!$A$5:$O$629,2,0),"")</f>
        <v/>
      </c>
      <c r="DA12" s="86" t="str">
        <f>IFERROR(VLOOKUP($A12&amp;"_"&amp;DA$3,'물품 입고 내역'!$A$5:$O$629,2,0),"")</f>
        <v/>
      </c>
      <c r="DB12" s="86" t="str">
        <f>IFERROR(VLOOKUP($A12&amp;"_"&amp;DB$3,'물품 입고 내역'!$A$5:$O$629,2,0),"")</f>
        <v/>
      </c>
    </row>
    <row r="13" spans="1:106" ht="31.5" customHeight="1">
      <c r="A13" s="87" t="s">
        <v>397</v>
      </c>
      <c r="B13" s="142" t="str">
        <f>IFERROR(INDEX('물품 입고 내역'!$E$6:$N$105,MATCH($A13,'물품 입고 내역'!$N$6:$N$105,0),1)," ")</f>
        <v xml:space="preserve"> </v>
      </c>
      <c r="C13" s="87">
        <v>102</v>
      </c>
      <c r="D13" s="142" t="str">
        <f t="shared" si="0"/>
        <v xml:space="preserve">                                                                                                   </v>
      </c>
      <c r="E13" s="87"/>
      <c r="F13" s="86">
        <f t="shared" si="1"/>
        <v>0</v>
      </c>
      <c r="G13" s="86" t="str">
        <f>IFERROR(VLOOKUP($A13&amp;"_"&amp;G$3,'물품 입고 내역'!$A$5:$O$629,2,0),"")</f>
        <v/>
      </c>
      <c r="H13" s="86" t="str">
        <f>IFERROR(VLOOKUP($A13&amp;"_"&amp;H$3,'물품 입고 내역'!$A$5:$O$629,2,0),"")</f>
        <v/>
      </c>
      <c r="I13" s="86" t="str">
        <f>IFERROR(VLOOKUP($A13&amp;"_"&amp;I$3,'물품 입고 내역'!$A$5:$O$629,2,0),"")</f>
        <v/>
      </c>
      <c r="J13" s="86" t="str">
        <f>IFERROR(VLOOKUP($A13&amp;"_"&amp;J$3,'물품 입고 내역'!$A$5:$O$629,2,0),"")</f>
        <v/>
      </c>
      <c r="K13" s="86" t="str">
        <f>IFERROR(VLOOKUP($A13&amp;"_"&amp;K$3,'물품 입고 내역'!$A$5:$O$629,2,0),"")</f>
        <v/>
      </c>
      <c r="L13" s="86" t="str">
        <f>IFERROR(VLOOKUP($A13&amp;"_"&amp;L$3,'물품 입고 내역'!$A$5:$O$629,2,0),"")</f>
        <v/>
      </c>
      <c r="M13" s="86" t="str">
        <f>IFERROR(VLOOKUP($A13&amp;"_"&amp;M$3,'물품 입고 내역'!$A$5:$O$629,2,0),"")</f>
        <v/>
      </c>
      <c r="N13" s="86" t="str">
        <f>IFERROR(VLOOKUP($A13&amp;"_"&amp;N$3,'물품 입고 내역'!$A$5:$O$629,2,0),"")</f>
        <v/>
      </c>
      <c r="O13" s="86" t="str">
        <f>IFERROR(VLOOKUP($A13&amp;"_"&amp;O$3,'물품 입고 내역'!$A$5:$O$629,2,0),"")</f>
        <v/>
      </c>
      <c r="P13" s="86" t="str">
        <f>IFERROR(VLOOKUP($A13&amp;"_"&amp;P$3,'물품 입고 내역'!$A$5:$O$629,2,0),"")</f>
        <v/>
      </c>
      <c r="Q13" s="86" t="str">
        <f>IFERROR(VLOOKUP($A13&amp;"_"&amp;Q$3,'물품 입고 내역'!$A$5:$O$629,2,0),"")</f>
        <v/>
      </c>
      <c r="R13" s="86" t="str">
        <f>IFERROR(VLOOKUP($A13&amp;"_"&amp;R$3,'물품 입고 내역'!$A$5:$O$629,2,0),"")</f>
        <v/>
      </c>
      <c r="S13" s="86" t="str">
        <f>IFERROR(VLOOKUP($A13&amp;"_"&amp;S$3,'물품 입고 내역'!$A$5:$O$629,2,0),"")</f>
        <v/>
      </c>
      <c r="T13" s="86" t="str">
        <f>IFERROR(VLOOKUP($A13&amp;"_"&amp;T$3,'물품 입고 내역'!$A$5:$O$629,2,0),"")</f>
        <v/>
      </c>
      <c r="U13" s="86" t="str">
        <f>IFERROR(VLOOKUP($A13&amp;"_"&amp;U$3,'물품 입고 내역'!$A$5:$O$629,2,0),"")</f>
        <v/>
      </c>
      <c r="V13" s="86" t="str">
        <f>IFERROR(VLOOKUP($A13&amp;"_"&amp;V$3,'물품 입고 내역'!$A$5:$O$629,2,0),"")</f>
        <v/>
      </c>
      <c r="W13" s="86" t="str">
        <f>IFERROR(VLOOKUP($A13&amp;"_"&amp;W$3,'물품 입고 내역'!$A$5:$O$629,2,0),"")</f>
        <v/>
      </c>
      <c r="X13" s="86" t="str">
        <f>IFERROR(VLOOKUP($A13&amp;"_"&amp;X$3,'물품 입고 내역'!$A$5:$O$629,2,0),"")</f>
        <v/>
      </c>
      <c r="Y13" s="86" t="str">
        <f>IFERROR(VLOOKUP($A13&amp;"_"&amp;Y$3,'물품 입고 내역'!$A$5:$O$629,2,0),"")</f>
        <v/>
      </c>
      <c r="Z13" s="86" t="str">
        <f>IFERROR(VLOOKUP($A13&amp;"_"&amp;Z$3,'물품 입고 내역'!$A$5:$O$629,2,0),"")</f>
        <v/>
      </c>
      <c r="AA13" s="86" t="str">
        <f>IFERROR(VLOOKUP($A13&amp;"_"&amp;AA$3,'물품 입고 내역'!$A$5:$O$629,2,0),"")</f>
        <v/>
      </c>
      <c r="AB13" s="86" t="str">
        <f>IFERROR(VLOOKUP($A13&amp;"_"&amp;AB$3,'물품 입고 내역'!$A$5:$O$629,2,0),"")</f>
        <v/>
      </c>
      <c r="AC13" s="86" t="str">
        <f>IFERROR(VLOOKUP($A13&amp;"_"&amp;AC$3,'물품 입고 내역'!$A$5:$O$629,2,0),"")</f>
        <v/>
      </c>
      <c r="AD13" s="86" t="str">
        <f>IFERROR(VLOOKUP($A13&amp;"_"&amp;AD$3,'물품 입고 내역'!$A$5:$O$629,2,0),"")</f>
        <v/>
      </c>
      <c r="AE13" s="86" t="str">
        <f>IFERROR(VLOOKUP($A13&amp;"_"&amp;AE$3,'물품 입고 내역'!$A$5:$O$629,2,0),"")</f>
        <v/>
      </c>
      <c r="AF13" s="86" t="str">
        <f>IFERROR(VLOOKUP($A13&amp;"_"&amp;AF$3,'물품 입고 내역'!$A$5:$O$629,2,0),"")</f>
        <v/>
      </c>
      <c r="AG13" s="86" t="str">
        <f>IFERROR(VLOOKUP($A13&amp;"_"&amp;AG$3,'물품 입고 내역'!$A$5:$O$629,2,0),"")</f>
        <v/>
      </c>
      <c r="AH13" s="86" t="str">
        <f>IFERROR(VLOOKUP($A13&amp;"_"&amp;AH$3,'물품 입고 내역'!$A$5:$O$629,2,0),"")</f>
        <v/>
      </c>
      <c r="AI13" s="86" t="str">
        <f>IFERROR(VLOOKUP($A13&amp;"_"&amp;AI$3,'물품 입고 내역'!$A$5:$O$629,2,0),"")</f>
        <v/>
      </c>
      <c r="AJ13" s="86" t="str">
        <f>IFERROR(VLOOKUP($A13&amp;"_"&amp;AJ$3,'물품 입고 내역'!$A$5:$O$629,2,0),"")</f>
        <v/>
      </c>
      <c r="AK13" s="86" t="str">
        <f>IFERROR(VLOOKUP($A13&amp;"_"&amp;AK$3,'물품 입고 내역'!$A$5:$O$629,2,0),"")</f>
        <v/>
      </c>
      <c r="AL13" s="86" t="str">
        <f>IFERROR(VLOOKUP($A13&amp;"_"&amp;AL$3,'물품 입고 내역'!$A$5:$O$629,2,0),"")</f>
        <v/>
      </c>
      <c r="AM13" s="86" t="str">
        <f>IFERROR(VLOOKUP($A13&amp;"_"&amp;AM$3,'물품 입고 내역'!$A$5:$O$629,2,0),"")</f>
        <v/>
      </c>
      <c r="AN13" s="86" t="str">
        <f>IFERROR(VLOOKUP($A13&amp;"_"&amp;AN$3,'물품 입고 내역'!$A$5:$O$629,2,0),"")</f>
        <v/>
      </c>
      <c r="AO13" s="86" t="str">
        <f>IFERROR(VLOOKUP($A13&amp;"_"&amp;AO$3,'물품 입고 내역'!$A$5:$O$629,2,0),"")</f>
        <v/>
      </c>
      <c r="AP13" s="86" t="str">
        <f>IFERROR(VLOOKUP($A13&amp;"_"&amp;AP$3,'물품 입고 내역'!$A$5:$O$629,2,0),"")</f>
        <v/>
      </c>
      <c r="AQ13" s="86" t="str">
        <f>IFERROR(VLOOKUP($A13&amp;"_"&amp;AQ$3,'물품 입고 내역'!$A$5:$O$629,2,0),"")</f>
        <v/>
      </c>
      <c r="AR13" s="86" t="str">
        <f>IFERROR(VLOOKUP($A13&amp;"_"&amp;AR$3,'물품 입고 내역'!$A$5:$O$629,2,0),"")</f>
        <v/>
      </c>
      <c r="AS13" s="86" t="str">
        <f>IFERROR(VLOOKUP($A13&amp;"_"&amp;AS$3,'물품 입고 내역'!$A$5:$O$629,2,0),"")</f>
        <v/>
      </c>
      <c r="AT13" s="86" t="str">
        <f>IFERROR(VLOOKUP($A13&amp;"_"&amp;AT$3,'물품 입고 내역'!$A$5:$O$629,2,0),"")</f>
        <v/>
      </c>
      <c r="AU13" s="86" t="str">
        <f>IFERROR(VLOOKUP($A13&amp;"_"&amp;AU$3,'물품 입고 내역'!$A$5:$O$629,2,0),"")</f>
        <v/>
      </c>
      <c r="AV13" s="86" t="str">
        <f>IFERROR(VLOOKUP($A13&amp;"_"&amp;AV$3,'물품 입고 내역'!$A$5:$O$629,2,0),"")</f>
        <v/>
      </c>
      <c r="AW13" s="86" t="str">
        <f>IFERROR(VLOOKUP($A13&amp;"_"&amp;AW$3,'물품 입고 내역'!$A$5:$O$629,2,0),"")</f>
        <v/>
      </c>
      <c r="AX13" s="86" t="str">
        <f>IFERROR(VLOOKUP($A13&amp;"_"&amp;AX$3,'물품 입고 내역'!$A$5:$O$629,2,0),"")</f>
        <v/>
      </c>
      <c r="AY13" s="86" t="str">
        <f>IFERROR(VLOOKUP($A13&amp;"_"&amp;AY$3,'물품 입고 내역'!$A$5:$O$629,2,0),"")</f>
        <v/>
      </c>
      <c r="AZ13" s="86" t="str">
        <f>IFERROR(VLOOKUP($A13&amp;"_"&amp;AZ$3,'물품 입고 내역'!$A$5:$O$629,2,0),"")</f>
        <v/>
      </c>
      <c r="BA13" s="86" t="str">
        <f>IFERROR(VLOOKUP($A13&amp;"_"&amp;BA$3,'물품 입고 내역'!$A$5:$O$629,2,0),"")</f>
        <v/>
      </c>
      <c r="BB13" s="86" t="str">
        <f>IFERROR(VLOOKUP($A13&amp;"_"&amp;BB$3,'물품 입고 내역'!$A$5:$O$629,2,0),"")</f>
        <v/>
      </c>
      <c r="BC13" s="86" t="str">
        <f>IFERROR(VLOOKUP($A13&amp;"_"&amp;BC$3,'물품 입고 내역'!$A$5:$O$629,2,0),"")</f>
        <v/>
      </c>
      <c r="BD13" s="86" t="str">
        <f>IFERROR(VLOOKUP($A13&amp;"_"&amp;BD$3,'물품 입고 내역'!$A$5:$O$629,2,0),"")</f>
        <v/>
      </c>
      <c r="BE13" s="86" t="str">
        <f>IFERROR(VLOOKUP($A13&amp;"_"&amp;BE$3,'물품 입고 내역'!$A$5:$O$629,2,0),"")</f>
        <v/>
      </c>
      <c r="BF13" s="86" t="str">
        <f>IFERROR(VLOOKUP($A13&amp;"_"&amp;BF$3,'물품 입고 내역'!$A$5:$O$629,2,0),"")</f>
        <v/>
      </c>
      <c r="BG13" s="86" t="str">
        <f>IFERROR(VLOOKUP($A13&amp;"_"&amp;BG$3,'물품 입고 내역'!$A$5:$O$629,2,0),"")</f>
        <v/>
      </c>
      <c r="BH13" s="86" t="str">
        <f>IFERROR(VLOOKUP($A13&amp;"_"&amp;BH$3,'물품 입고 내역'!$A$5:$O$629,2,0),"")</f>
        <v/>
      </c>
      <c r="BI13" s="86" t="str">
        <f>IFERROR(VLOOKUP($A13&amp;"_"&amp;BI$3,'물품 입고 내역'!$A$5:$O$629,2,0),"")</f>
        <v/>
      </c>
      <c r="BJ13" s="86" t="str">
        <f>IFERROR(VLOOKUP($A13&amp;"_"&amp;BJ$3,'물품 입고 내역'!$A$5:$O$629,2,0),"")</f>
        <v/>
      </c>
      <c r="BK13" s="86" t="str">
        <f>IFERROR(VLOOKUP($A13&amp;"_"&amp;BK$3,'물품 입고 내역'!$A$5:$O$629,2,0),"")</f>
        <v/>
      </c>
      <c r="BL13" s="86" t="str">
        <f>IFERROR(VLOOKUP($A13&amp;"_"&amp;BL$3,'물품 입고 내역'!$A$5:$O$629,2,0),"")</f>
        <v/>
      </c>
      <c r="BM13" s="86" t="str">
        <f>IFERROR(VLOOKUP($A13&amp;"_"&amp;BM$3,'물품 입고 내역'!$A$5:$O$629,2,0),"")</f>
        <v/>
      </c>
      <c r="BN13" s="86" t="str">
        <f>IFERROR(VLOOKUP($A13&amp;"_"&amp;BN$3,'물품 입고 내역'!$A$5:$O$629,2,0),"")</f>
        <v/>
      </c>
      <c r="BO13" s="86" t="str">
        <f>IFERROR(VLOOKUP($A13&amp;"_"&amp;BO$3,'물품 입고 내역'!$A$5:$O$629,2,0),"")</f>
        <v/>
      </c>
      <c r="BP13" s="86" t="str">
        <f>IFERROR(VLOOKUP($A13&amp;"_"&amp;BP$3,'물품 입고 내역'!$A$5:$O$629,2,0),"")</f>
        <v/>
      </c>
      <c r="BQ13" s="86" t="str">
        <f>IFERROR(VLOOKUP($A13&amp;"_"&amp;BQ$3,'물품 입고 내역'!$A$5:$O$629,2,0),"")</f>
        <v/>
      </c>
      <c r="BR13" s="86" t="str">
        <f>IFERROR(VLOOKUP($A13&amp;"_"&amp;BR$3,'물품 입고 내역'!$A$5:$O$629,2,0),"")</f>
        <v/>
      </c>
      <c r="BS13" s="86" t="str">
        <f>IFERROR(VLOOKUP($A13&amp;"_"&amp;BS$3,'물품 입고 내역'!$A$5:$O$629,2,0),"")</f>
        <v/>
      </c>
      <c r="BT13" s="86" t="str">
        <f>IFERROR(VLOOKUP($A13&amp;"_"&amp;BT$3,'물품 입고 내역'!$A$5:$O$629,2,0),"")</f>
        <v/>
      </c>
      <c r="BU13" s="86" t="str">
        <f>IFERROR(VLOOKUP($A13&amp;"_"&amp;BU$3,'물품 입고 내역'!$A$5:$O$629,2,0),"")</f>
        <v/>
      </c>
      <c r="BV13" s="86" t="str">
        <f>IFERROR(VLOOKUP($A13&amp;"_"&amp;BV$3,'물품 입고 내역'!$A$5:$O$629,2,0),"")</f>
        <v/>
      </c>
      <c r="BW13" s="86" t="str">
        <f>IFERROR(VLOOKUP($A13&amp;"_"&amp;BW$3,'물품 입고 내역'!$A$5:$O$629,2,0),"")</f>
        <v/>
      </c>
      <c r="BX13" s="86" t="str">
        <f>IFERROR(VLOOKUP($A13&amp;"_"&amp;BX$3,'물품 입고 내역'!$A$5:$O$629,2,0),"")</f>
        <v/>
      </c>
      <c r="BY13" s="86" t="str">
        <f>IFERROR(VLOOKUP($A13&amp;"_"&amp;BY$3,'물품 입고 내역'!$A$5:$O$629,2,0),"")</f>
        <v/>
      </c>
      <c r="BZ13" s="86" t="str">
        <f>IFERROR(VLOOKUP($A13&amp;"_"&amp;BZ$3,'물품 입고 내역'!$A$5:$O$629,2,0),"")</f>
        <v/>
      </c>
      <c r="CA13" s="86" t="str">
        <f>IFERROR(VLOOKUP($A13&amp;"_"&amp;CA$3,'물품 입고 내역'!$A$5:$O$629,2,0),"")</f>
        <v/>
      </c>
      <c r="CB13" s="86" t="str">
        <f>IFERROR(VLOOKUP($A13&amp;"_"&amp;CB$3,'물품 입고 내역'!$A$5:$O$629,2,0),"")</f>
        <v/>
      </c>
      <c r="CC13" s="86" t="str">
        <f>IFERROR(VLOOKUP($A13&amp;"_"&amp;CC$3,'물품 입고 내역'!$A$5:$O$629,2,0),"")</f>
        <v/>
      </c>
      <c r="CD13" s="86" t="str">
        <f>IFERROR(VLOOKUP($A13&amp;"_"&amp;CD$3,'물품 입고 내역'!$A$5:$O$629,2,0),"")</f>
        <v/>
      </c>
      <c r="CE13" s="86" t="str">
        <f>IFERROR(VLOOKUP($A13&amp;"_"&amp;CE$3,'물품 입고 내역'!$A$5:$O$629,2,0),"")</f>
        <v/>
      </c>
      <c r="CF13" s="86" t="str">
        <f>IFERROR(VLOOKUP($A13&amp;"_"&amp;CF$3,'물품 입고 내역'!$A$5:$O$629,2,0),"")</f>
        <v/>
      </c>
      <c r="CG13" s="86" t="str">
        <f>IFERROR(VLOOKUP($A13&amp;"_"&amp;CG$3,'물품 입고 내역'!$A$5:$O$629,2,0),"")</f>
        <v/>
      </c>
      <c r="CH13" s="86" t="str">
        <f>IFERROR(VLOOKUP($A13&amp;"_"&amp;CH$3,'물품 입고 내역'!$A$5:$O$629,2,0),"")</f>
        <v/>
      </c>
      <c r="CI13" s="86" t="str">
        <f>IFERROR(VLOOKUP($A13&amp;"_"&amp;CI$3,'물품 입고 내역'!$A$5:$O$629,2,0),"")</f>
        <v/>
      </c>
      <c r="CJ13" s="86" t="str">
        <f>IFERROR(VLOOKUP($A13&amp;"_"&amp;CJ$3,'물품 입고 내역'!$A$5:$O$629,2,0),"")</f>
        <v/>
      </c>
      <c r="CK13" s="86" t="str">
        <f>IFERROR(VLOOKUP($A13&amp;"_"&amp;CK$3,'물품 입고 내역'!$A$5:$O$629,2,0),"")</f>
        <v/>
      </c>
      <c r="CL13" s="86" t="str">
        <f>IFERROR(VLOOKUP($A13&amp;"_"&amp;CL$3,'물품 입고 내역'!$A$5:$O$629,2,0),"")</f>
        <v/>
      </c>
      <c r="CM13" s="86" t="str">
        <f>IFERROR(VLOOKUP($A13&amp;"_"&amp;CM$3,'물품 입고 내역'!$A$5:$O$629,2,0),"")</f>
        <v/>
      </c>
      <c r="CN13" s="86" t="str">
        <f>IFERROR(VLOOKUP($A13&amp;"_"&amp;CN$3,'물품 입고 내역'!$A$5:$O$629,2,0),"")</f>
        <v/>
      </c>
      <c r="CO13" s="86" t="str">
        <f>IFERROR(VLOOKUP($A13&amp;"_"&amp;CO$3,'물품 입고 내역'!$A$5:$O$629,2,0),"")</f>
        <v/>
      </c>
      <c r="CP13" s="86" t="str">
        <f>IFERROR(VLOOKUP($A13&amp;"_"&amp;CP$3,'물품 입고 내역'!$A$5:$O$629,2,0),"")</f>
        <v/>
      </c>
      <c r="CQ13" s="86" t="str">
        <f>IFERROR(VLOOKUP($A13&amp;"_"&amp;CQ$3,'물품 입고 내역'!$A$5:$O$629,2,0),"")</f>
        <v/>
      </c>
      <c r="CR13" s="86" t="str">
        <f>IFERROR(VLOOKUP($A13&amp;"_"&amp;CR$3,'물품 입고 내역'!$A$5:$O$629,2,0),"")</f>
        <v/>
      </c>
      <c r="CS13" s="86" t="str">
        <f>IFERROR(VLOOKUP($A13&amp;"_"&amp;CS$3,'물품 입고 내역'!$A$5:$O$629,2,0),"")</f>
        <v/>
      </c>
      <c r="CT13" s="86" t="str">
        <f>IFERROR(VLOOKUP($A13&amp;"_"&amp;CT$3,'물품 입고 내역'!$A$5:$O$629,2,0),"")</f>
        <v/>
      </c>
      <c r="CU13" s="86" t="str">
        <f>IFERROR(VLOOKUP($A13&amp;"_"&amp;CU$3,'물품 입고 내역'!$A$5:$O$629,2,0),"")</f>
        <v/>
      </c>
      <c r="CV13" s="86" t="str">
        <f>IFERROR(VLOOKUP($A13&amp;"_"&amp;CV$3,'물품 입고 내역'!$A$5:$O$629,2,0),"")</f>
        <v/>
      </c>
      <c r="CW13" s="86" t="str">
        <f>IFERROR(VLOOKUP($A13&amp;"_"&amp;CW$3,'물품 입고 내역'!$A$5:$O$629,2,0),"")</f>
        <v/>
      </c>
      <c r="CX13" s="86" t="str">
        <f>IFERROR(VLOOKUP($A13&amp;"_"&amp;CX$3,'물품 입고 내역'!$A$5:$O$629,2,0),"")</f>
        <v/>
      </c>
      <c r="CY13" s="86" t="str">
        <f>IFERROR(VLOOKUP($A13&amp;"_"&amp;CY$3,'물품 입고 내역'!$A$5:$O$629,2,0),"")</f>
        <v/>
      </c>
      <c r="CZ13" s="86" t="str">
        <f>IFERROR(VLOOKUP($A13&amp;"_"&amp;CZ$3,'물품 입고 내역'!$A$5:$O$629,2,0),"")</f>
        <v/>
      </c>
      <c r="DA13" s="86" t="str">
        <f>IFERROR(VLOOKUP($A13&amp;"_"&amp;DA$3,'물품 입고 내역'!$A$5:$O$629,2,0),"")</f>
        <v/>
      </c>
      <c r="DB13" s="86" t="str">
        <f>IFERROR(VLOOKUP($A13&amp;"_"&amp;DB$3,'물품 입고 내역'!$A$5:$O$629,2,0),"")</f>
        <v/>
      </c>
    </row>
    <row r="14" spans="1:106" ht="31.5" customHeight="1">
      <c r="A14" s="87" t="s">
        <v>398</v>
      </c>
      <c r="B14" s="142" t="str">
        <f>IFERROR(INDEX('물품 입고 내역'!$E$6:$N$105,MATCH($A14,'물품 입고 내역'!$N$6:$N$105,0),1)," ")</f>
        <v xml:space="preserve"> </v>
      </c>
      <c r="C14" s="87">
        <v>102</v>
      </c>
      <c r="D14" s="142" t="str">
        <f t="shared" si="0"/>
        <v xml:space="preserve">                                                                                                   </v>
      </c>
      <c r="E14" s="87"/>
      <c r="F14" s="86">
        <f t="shared" si="1"/>
        <v>0</v>
      </c>
      <c r="G14" s="86" t="str">
        <f>IFERROR(VLOOKUP($A14&amp;"_"&amp;G$3,'물품 입고 내역'!$A$5:$O$629,2,0),"")</f>
        <v/>
      </c>
      <c r="H14" s="86" t="str">
        <f>IFERROR(VLOOKUP($A14&amp;"_"&amp;H$3,'물품 입고 내역'!$A$5:$O$629,2,0),"")</f>
        <v/>
      </c>
      <c r="I14" s="86" t="str">
        <f>IFERROR(VLOOKUP($A14&amp;"_"&amp;I$3,'물품 입고 내역'!$A$5:$O$629,2,0),"")</f>
        <v/>
      </c>
      <c r="J14" s="86" t="str">
        <f>IFERROR(VLOOKUP($A14&amp;"_"&amp;J$3,'물품 입고 내역'!$A$5:$O$629,2,0),"")</f>
        <v/>
      </c>
      <c r="K14" s="86" t="str">
        <f>IFERROR(VLOOKUP($A14&amp;"_"&amp;K$3,'물품 입고 내역'!$A$5:$O$629,2,0),"")</f>
        <v/>
      </c>
      <c r="L14" s="86" t="str">
        <f>IFERROR(VLOOKUP($A14&amp;"_"&amp;L$3,'물품 입고 내역'!$A$5:$O$629,2,0),"")</f>
        <v/>
      </c>
      <c r="M14" s="86" t="str">
        <f>IFERROR(VLOOKUP($A14&amp;"_"&amp;M$3,'물품 입고 내역'!$A$5:$O$629,2,0),"")</f>
        <v/>
      </c>
      <c r="N14" s="86" t="str">
        <f>IFERROR(VLOOKUP($A14&amp;"_"&amp;N$3,'물품 입고 내역'!$A$5:$O$629,2,0),"")</f>
        <v/>
      </c>
      <c r="O14" s="86" t="str">
        <f>IFERROR(VLOOKUP($A14&amp;"_"&amp;O$3,'물품 입고 내역'!$A$5:$O$629,2,0),"")</f>
        <v/>
      </c>
      <c r="P14" s="86" t="str">
        <f>IFERROR(VLOOKUP($A14&amp;"_"&amp;P$3,'물품 입고 내역'!$A$5:$O$629,2,0),"")</f>
        <v/>
      </c>
      <c r="Q14" s="86" t="str">
        <f>IFERROR(VLOOKUP($A14&amp;"_"&amp;Q$3,'물품 입고 내역'!$A$5:$O$629,2,0),"")</f>
        <v/>
      </c>
      <c r="R14" s="86" t="str">
        <f>IFERROR(VLOOKUP($A14&amp;"_"&amp;R$3,'물품 입고 내역'!$A$5:$O$629,2,0),"")</f>
        <v/>
      </c>
      <c r="S14" s="86" t="str">
        <f>IFERROR(VLOOKUP($A14&amp;"_"&amp;S$3,'물품 입고 내역'!$A$5:$O$629,2,0),"")</f>
        <v/>
      </c>
      <c r="T14" s="86" t="str">
        <f>IFERROR(VLOOKUP($A14&amp;"_"&amp;T$3,'물품 입고 내역'!$A$5:$O$629,2,0),"")</f>
        <v/>
      </c>
      <c r="U14" s="86" t="str">
        <f>IFERROR(VLOOKUP($A14&amp;"_"&amp;U$3,'물품 입고 내역'!$A$5:$O$629,2,0),"")</f>
        <v/>
      </c>
      <c r="V14" s="86" t="str">
        <f>IFERROR(VLOOKUP($A14&amp;"_"&amp;V$3,'물품 입고 내역'!$A$5:$O$629,2,0),"")</f>
        <v/>
      </c>
      <c r="W14" s="86" t="str">
        <f>IFERROR(VLOOKUP($A14&amp;"_"&amp;W$3,'물품 입고 내역'!$A$5:$O$629,2,0),"")</f>
        <v/>
      </c>
      <c r="X14" s="86" t="str">
        <f>IFERROR(VLOOKUP($A14&amp;"_"&amp;X$3,'물품 입고 내역'!$A$5:$O$629,2,0),"")</f>
        <v/>
      </c>
      <c r="Y14" s="86" t="str">
        <f>IFERROR(VLOOKUP($A14&amp;"_"&amp;Y$3,'물품 입고 내역'!$A$5:$O$629,2,0),"")</f>
        <v/>
      </c>
      <c r="Z14" s="86" t="str">
        <f>IFERROR(VLOOKUP($A14&amp;"_"&amp;Z$3,'물품 입고 내역'!$A$5:$O$629,2,0),"")</f>
        <v/>
      </c>
      <c r="AA14" s="86" t="str">
        <f>IFERROR(VLOOKUP($A14&amp;"_"&amp;AA$3,'물품 입고 내역'!$A$5:$O$629,2,0),"")</f>
        <v/>
      </c>
      <c r="AB14" s="86" t="str">
        <f>IFERROR(VLOOKUP($A14&amp;"_"&amp;AB$3,'물품 입고 내역'!$A$5:$O$629,2,0),"")</f>
        <v/>
      </c>
      <c r="AC14" s="86" t="str">
        <f>IFERROR(VLOOKUP($A14&amp;"_"&amp;AC$3,'물품 입고 내역'!$A$5:$O$629,2,0),"")</f>
        <v/>
      </c>
      <c r="AD14" s="86" t="str">
        <f>IFERROR(VLOOKUP($A14&amp;"_"&amp;AD$3,'물품 입고 내역'!$A$5:$O$629,2,0),"")</f>
        <v/>
      </c>
      <c r="AE14" s="86" t="str">
        <f>IFERROR(VLOOKUP($A14&amp;"_"&amp;AE$3,'물품 입고 내역'!$A$5:$O$629,2,0),"")</f>
        <v/>
      </c>
      <c r="AF14" s="86" t="str">
        <f>IFERROR(VLOOKUP($A14&amp;"_"&amp;AF$3,'물품 입고 내역'!$A$5:$O$629,2,0),"")</f>
        <v/>
      </c>
      <c r="AG14" s="86" t="str">
        <f>IFERROR(VLOOKUP($A14&amp;"_"&amp;AG$3,'물품 입고 내역'!$A$5:$O$629,2,0),"")</f>
        <v/>
      </c>
      <c r="AH14" s="86" t="str">
        <f>IFERROR(VLOOKUP($A14&amp;"_"&amp;AH$3,'물품 입고 내역'!$A$5:$O$629,2,0),"")</f>
        <v/>
      </c>
      <c r="AI14" s="86" t="str">
        <f>IFERROR(VLOOKUP($A14&amp;"_"&amp;AI$3,'물품 입고 내역'!$A$5:$O$629,2,0),"")</f>
        <v/>
      </c>
      <c r="AJ14" s="86" t="str">
        <f>IFERROR(VLOOKUP($A14&amp;"_"&amp;AJ$3,'물품 입고 내역'!$A$5:$O$629,2,0),"")</f>
        <v/>
      </c>
      <c r="AK14" s="86" t="str">
        <f>IFERROR(VLOOKUP($A14&amp;"_"&amp;AK$3,'물품 입고 내역'!$A$5:$O$629,2,0),"")</f>
        <v/>
      </c>
      <c r="AL14" s="86" t="str">
        <f>IFERROR(VLOOKUP($A14&amp;"_"&amp;AL$3,'물품 입고 내역'!$A$5:$O$629,2,0),"")</f>
        <v/>
      </c>
      <c r="AM14" s="86" t="str">
        <f>IFERROR(VLOOKUP($A14&amp;"_"&amp;AM$3,'물품 입고 내역'!$A$5:$O$629,2,0),"")</f>
        <v/>
      </c>
      <c r="AN14" s="86" t="str">
        <f>IFERROR(VLOOKUP($A14&amp;"_"&amp;AN$3,'물품 입고 내역'!$A$5:$O$629,2,0),"")</f>
        <v/>
      </c>
      <c r="AO14" s="86" t="str">
        <f>IFERROR(VLOOKUP($A14&amp;"_"&amp;AO$3,'물품 입고 내역'!$A$5:$O$629,2,0),"")</f>
        <v/>
      </c>
      <c r="AP14" s="86" t="str">
        <f>IFERROR(VLOOKUP($A14&amp;"_"&amp;AP$3,'물품 입고 내역'!$A$5:$O$629,2,0),"")</f>
        <v/>
      </c>
      <c r="AQ14" s="86" t="str">
        <f>IFERROR(VLOOKUP($A14&amp;"_"&amp;AQ$3,'물품 입고 내역'!$A$5:$O$629,2,0),"")</f>
        <v/>
      </c>
      <c r="AR14" s="86" t="str">
        <f>IFERROR(VLOOKUP($A14&amp;"_"&amp;AR$3,'물품 입고 내역'!$A$5:$O$629,2,0),"")</f>
        <v/>
      </c>
      <c r="AS14" s="86" t="str">
        <f>IFERROR(VLOOKUP($A14&amp;"_"&amp;AS$3,'물품 입고 내역'!$A$5:$O$629,2,0),"")</f>
        <v/>
      </c>
      <c r="AT14" s="86" t="str">
        <f>IFERROR(VLOOKUP($A14&amp;"_"&amp;AT$3,'물품 입고 내역'!$A$5:$O$629,2,0),"")</f>
        <v/>
      </c>
      <c r="AU14" s="86" t="str">
        <f>IFERROR(VLOOKUP($A14&amp;"_"&amp;AU$3,'물품 입고 내역'!$A$5:$O$629,2,0),"")</f>
        <v/>
      </c>
      <c r="AV14" s="86" t="str">
        <f>IFERROR(VLOOKUP($A14&amp;"_"&amp;AV$3,'물품 입고 내역'!$A$5:$O$629,2,0),"")</f>
        <v/>
      </c>
      <c r="AW14" s="86" t="str">
        <f>IFERROR(VLOOKUP($A14&amp;"_"&amp;AW$3,'물품 입고 내역'!$A$5:$O$629,2,0),"")</f>
        <v/>
      </c>
      <c r="AX14" s="86" t="str">
        <f>IFERROR(VLOOKUP($A14&amp;"_"&amp;AX$3,'물품 입고 내역'!$A$5:$O$629,2,0),"")</f>
        <v/>
      </c>
      <c r="AY14" s="86" t="str">
        <f>IFERROR(VLOOKUP($A14&amp;"_"&amp;AY$3,'물품 입고 내역'!$A$5:$O$629,2,0),"")</f>
        <v/>
      </c>
      <c r="AZ14" s="86" t="str">
        <f>IFERROR(VLOOKUP($A14&amp;"_"&amp;AZ$3,'물품 입고 내역'!$A$5:$O$629,2,0),"")</f>
        <v/>
      </c>
      <c r="BA14" s="86" t="str">
        <f>IFERROR(VLOOKUP($A14&amp;"_"&amp;BA$3,'물품 입고 내역'!$A$5:$O$629,2,0),"")</f>
        <v/>
      </c>
      <c r="BB14" s="86" t="str">
        <f>IFERROR(VLOOKUP($A14&amp;"_"&amp;BB$3,'물품 입고 내역'!$A$5:$O$629,2,0),"")</f>
        <v/>
      </c>
      <c r="BC14" s="86" t="str">
        <f>IFERROR(VLOOKUP($A14&amp;"_"&amp;BC$3,'물품 입고 내역'!$A$5:$O$629,2,0),"")</f>
        <v/>
      </c>
      <c r="BD14" s="86" t="str">
        <f>IFERROR(VLOOKUP($A14&amp;"_"&amp;BD$3,'물품 입고 내역'!$A$5:$O$629,2,0),"")</f>
        <v/>
      </c>
      <c r="BE14" s="86" t="str">
        <f>IFERROR(VLOOKUP($A14&amp;"_"&amp;BE$3,'물품 입고 내역'!$A$5:$O$629,2,0),"")</f>
        <v/>
      </c>
      <c r="BF14" s="86" t="str">
        <f>IFERROR(VLOOKUP($A14&amp;"_"&amp;BF$3,'물품 입고 내역'!$A$5:$O$629,2,0),"")</f>
        <v/>
      </c>
      <c r="BG14" s="86" t="str">
        <f>IFERROR(VLOOKUP($A14&amp;"_"&amp;BG$3,'물품 입고 내역'!$A$5:$O$629,2,0),"")</f>
        <v/>
      </c>
      <c r="BH14" s="86" t="str">
        <f>IFERROR(VLOOKUP($A14&amp;"_"&amp;BH$3,'물품 입고 내역'!$A$5:$O$629,2,0),"")</f>
        <v/>
      </c>
      <c r="BI14" s="86" t="str">
        <f>IFERROR(VLOOKUP($A14&amp;"_"&amp;BI$3,'물품 입고 내역'!$A$5:$O$629,2,0),"")</f>
        <v/>
      </c>
      <c r="BJ14" s="86" t="str">
        <f>IFERROR(VLOOKUP($A14&amp;"_"&amp;BJ$3,'물품 입고 내역'!$A$5:$O$629,2,0),"")</f>
        <v/>
      </c>
      <c r="BK14" s="86" t="str">
        <f>IFERROR(VLOOKUP($A14&amp;"_"&amp;BK$3,'물품 입고 내역'!$A$5:$O$629,2,0),"")</f>
        <v/>
      </c>
      <c r="BL14" s="86" t="str">
        <f>IFERROR(VLOOKUP($A14&amp;"_"&amp;BL$3,'물품 입고 내역'!$A$5:$O$629,2,0),"")</f>
        <v/>
      </c>
      <c r="BM14" s="86" t="str">
        <f>IFERROR(VLOOKUP($A14&amp;"_"&amp;BM$3,'물품 입고 내역'!$A$5:$O$629,2,0),"")</f>
        <v/>
      </c>
      <c r="BN14" s="86" t="str">
        <f>IFERROR(VLOOKUP($A14&amp;"_"&amp;BN$3,'물품 입고 내역'!$A$5:$O$629,2,0),"")</f>
        <v/>
      </c>
      <c r="BO14" s="86" t="str">
        <f>IFERROR(VLOOKUP($A14&amp;"_"&amp;BO$3,'물품 입고 내역'!$A$5:$O$629,2,0),"")</f>
        <v/>
      </c>
      <c r="BP14" s="86" t="str">
        <f>IFERROR(VLOOKUP($A14&amp;"_"&amp;BP$3,'물품 입고 내역'!$A$5:$O$629,2,0),"")</f>
        <v/>
      </c>
      <c r="BQ14" s="86" t="str">
        <f>IFERROR(VLOOKUP($A14&amp;"_"&amp;BQ$3,'물품 입고 내역'!$A$5:$O$629,2,0),"")</f>
        <v/>
      </c>
      <c r="BR14" s="86" t="str">
        <f>IFERROR(VLOOKUP($A14&amp;"_"&amp;BR$3,'물품 입고 내역'!$A$5:$O$629,2,0),"")</f>
        <v/>
      </c>
      <c r="BS14" s="86" t="str">
        <f>IFERROR(VLOOKUP($A14&amp;"_"&amp;BS$3,'물품 입고 내역'!$A$5:$O$629,2,0),"")</f>
        <v/>
      </c>
      <c r="BT14" s="86" t="str">
        <f>IFERROR(VLOOKUP($A14&amp;"_"&amp;BT$3,'물품 입고 내역'!$A$5:$O$629,2,0),"")</f>
        <v/>
      </c>
      <c r="BU14" s="86" t="str">
        <f>IFERROR(VLOOKUP($A14&amp;"_"&amp;BU$3,'물품 입고 내역'!$A$5:$O$629,2,0),"")</f>
        <v/>
      </c>
      <c r="BV14" s="86" t="str">
        <f>IFERROR(VLOOKUP($A14&amp;"_"&amp;BV$3,'물품 입고 내역'!$A$5:$O$629,2,0),"")</f>
        <v/>
      </c>
      <c r="BW14" s="86" t="str">
        <f>IFERROR(VLOOKUP($A14&amp;"_"&amp;BW$3,'물품 입고 내역'!$A$5:$O$629,2,0),"")</f>
        <v/>
      </c>
      <c r="BX14" s="86" t="str">
        <f>IFERROR(VLOOKUP($A14&amp;"_"&amp;BX$3,'물품 입고 내역'!$A$5:$O$629,2,0),"")</f>
        <v/>
      </c>
      <c r="BY14" s="86" t="str">
        <f>IFERROR(VLOOKUP($A14&amp;"_"&amp;BY$3,'물품 입고 내역'!$A$5:$O$629,2,0),"")</f>
        <v/>
      </c>
      <c r="BZ14" s="86" t="str">
        <f>IFERROR(VLOOKUP($A14&amp;"_"&amp;BZ$3,'물품 입고 내역'!$A$5:$O$629,2,0),"")</f>
        <v/>
      </c>
      <c r="CA14" s="86" t="str">
        <f>IFERROR(VLOOKUP($A14&amp;"_"&amp;CA$3,'물품 입고 내역'!$A$5:$O$629,2,0),"")</f>
        <v/>
      </c>
      <c r="CB14" s="86" t="str">
        <f>IFERROR(VLOOKUP($A14&amp;"_"&amp;CB$3,'물품 입고 내역'!$A$5:$O$629,2,0),"")</f>
        <v/>
      </c>
      <c r="CC14" s="86" t="str">
        <f>IFERROR(VLOOKUP($A14&amp;"_"&amp;CC$3,'물품 입고 내역'!$A$5:$O$629,2,0),"")</f>
        <v/>
      </c>
      <c r="CD14" s="86" t="str">
        <f>IFERROR(VLOOKUP($A14&amp;"_"&amp;CD$3,'물품 입고 내역'!$A$5:$O$629,2,0),"")</f>
        <v/>
      </c>
      <c r="CE14" s="86" t="str">
        <f>IFERROR(VLOOKUP($A14&amp;"_"&amp;CE$3,'물품 입고 내역'!$A$5:$O$629,2,0),"")</f>
        <v/>
      </c>
      <c r="CF14" s="86" t="str">
        <f>IFERROR(VLOOKUP($A14&amp;"_"&amp;CF$3,'물품 입고 내역'!$A$5:$O$629,2,0),"")</f>
        <v/>
      </c>
      <c r="CG14" s="86" t="str">
        <f>IFERROR(VLOOKUP($A14&amp;"_"&amp;CG$3,'물품 입고 내역'!$A$5:$O$629,2,0),"")</f>
        <v/>
      </c>
      <c r="CH14" s="86" t="str">
        <f>IFERROR(VLOOKUP($A14&amp;"_"&amp;CH$3,'물품 입고 내역'!$A$5:$O$629,2,0),"")</f>
        <v/>
      </c>
      <c r="CI14" s="86" t="str">
        <f>IFERROR(VLOOKUP($A14&amp;"_"&amp;CI$3,'물품 입고 내역'!$A$5:$O$629,2,0),"")</f>
        <v/>
      </c>
      <c r="CJ14" s="86" t="str">
        <f>IFERROR(VLOOKUP($A14&amp;"_"&amp;CJ$3,'물품 입고 내역'!$A$5:$O$629,2,0),"")</f>
        <v/>
      </c>
      <c r="CK14" s="86" t="str">
        <f>IFERROR(VLOOKUP($A14&amp;"_"&amp;CK$3,'물품 입고 내역'!$A$5:$O$629,2,0),"")</f>
        <v/>
      </c>
      <c r="CL14" s="86" t="str">
        <f>IFERROR(VLOOKUP($A14&amp;"_"&amp;CL$3,'물품 입고 내역'!$A$5:$O$629,2,0),"")</f>
        <v/>
      </c>
      <c r="CM14" s="86" t="str">
        <f>IFERROR(VLOOKUP($A14&amp;"_"&amp;CM$3,'물품 입고 내역'!$A$5:$O$629,2,0),"")</f>
        <v/>
      </c>
      <c r="CN14" s="86" t="str">
        <f>IFERROR(VLOOKUP($A14&amp;"_"&amp;CN$3,'물품 입고 내역'!$A$5:$O$629,2,0),"")</f>
        <v/>
      </c>
      <c r="CO14" s="86" t="str">
        <f>IFERROR(VLOOKUP($A14&amp;"_"&amp;CO$3,'물품 입고 내역'!$A$5:$O$629,2,0),"")</f>
        <v/>
      </c>
      <c r="CP14" s="86" t="str">
        <f>IFERROR(VLOOKUP($A14&amp;"_"&amp;CP$3,'물품 입고 내역'!$A$5:$O$629,2,0),"")</f>
        <v/>
      </c>
      <c r="CQ14" s="86" t="str">
        <f>IFERROR(VLOOKUP($A14&amp;"_"&amp;CQ$3,'물품 입고 내역'!$A$5:$O$629,2,0),"")</f>
        <v/>
      </c>
      <c r="CR14" s="86" t="str">
        <f>IFERROR(VLOOKUP($A14&amp;"_"&amp;CR$3,'물품 입고 내역'!$A$5:$O$629,2,0),"")</f>
        <v/>
      </c>
      <c r="CS14" s="86" t="str">
        <f>IFERROR(VLOOKUP($A14&amp;"_"&amp;CS$3,'물품 입고 내역'!$A$5:$O$629,2,0),"")</f>
        <v/>
      </c>
      <c r="CT14" s="86" t="str">
        <f>IFERROR(VLOOKUP($A14&amp;"_"&amp;CT$3,'물품 입고 내역'!$A$5:$O$629,2,0),"")</f>
        <v/>
      </c>
      <c r="CU14" s="86" t="str">
        <f>IFERROR(VLOOKUP($A14&amp;"_"&amp;CU$3,'물품 입고 내역'!$A$5:$O$629,2,0),"")</f>
        <v/>
      </c>
      <c r="CV14" s="86" t="str">
        <f>IFERROR(VLOOKUP($A14&amp;"_"&amp;CV$3,'물품 입고 내역'!$A$5:$O$629,2,0),"")</f>
        <v/>
      </c>
      <c r="CW14" s="86" t="str">
        <f>IFERROR(VLOOKUP($A14&amp;"_"&amp;CW$3,'물품 입고 내역'!$A$5:$O$629,2,0),"")</f>
        <v/>
      </c>
      <c r="CX14" s="86" t="str">
        <f>IFERROR(VLOOKUP($A14&amp;"_"&amp;CX$3,'물품 입고 내역'!$A$5:$O$629,2,0),"")</f>
        <v/>
      </c>
      <c r="CY14" s="86" t="str">
        <f>IFERROR(VLOOKUP($A14&amp;"_"&amp;CY$3,'물품 입고 내역'!$A$5:$O$629,2,0),"")</f>
        <v/>
      </c>
      <c r="CZ14" s="86" t="str">
        <f>IFERROR(VLOOKUP($A14&amp;"_"&amp;CZ$3,'물품 입고 내역'!$A$5:$O$629,2,0),"")</f>
        <v/>
      </c>
      <c r="DA14" s="86" t="str">
        <f>IFERROR(VLOOKUP($A14&amp;"_"&amp;DA$3,'물품 입고 내역'!$A$5:$O$629,2,0),"")</f>
        <v/>
      </c>
      <c r="DB14" s="86" t="str">
        <f>IFERROR(VLOOKUP($A14&amp;"_"&amp;DB$3,'물품 입고 내역'!$A$5:$O$629,2,0),"")</f>
        <v/>
      </c>
    </row>
    <row r="15" spans="1:106" ht="31.5" customHeight="1">
      <c r="A15" s="87" t="s">
        <v>399</v>
      </c>
      <c r="B15" s="142" t="str">
        <f>IFERROR(INDEX('물품 입고 내역'!$E$6:$N$105,MATCH($A15,'물품 입고 내역'!$N$6:$N$105,0),1)," ")</f>
        <v xml:space="preserve"> </v>
      </c>
      <c r="C15" s="87">
        <v>102</v>
      </c>
      <c r="D15" s="142" t="str">
        <f t="shared" si="0"/>
        <v xml:space="preserve">                                                                                                   </v>
      </c>
      <c r="E15" s="87"/>
      <c r="F15" s="86">
        <f t="shared" si="1"/>
        <v>0</v>
      </c>
      <c r="G15" s="86" t="str">
        <f>IFERROR(VLOOKUP($A15&amp;"_"&amp;G$3,'물품 입고 내역'!$A$5:$O$629,2,0),"")</f>
        <v/>
      </c>
      <c r="H15" s="86" t="str">
        <f>IFERROR(VLOOKUP($A15&amp;"_"&amp;H$3,'물품 입고 내역'!$A$5:$O$629,2,0),"")</f>
        <v/>
      </c>
      <c r="I15" s="86" t="str">
        <f>IFERROR(VLOOKUP($A15&amp;"_"&amp;I$3,'물품 입고 내역'!$A$5:$O$629,2,0),"")</f>
        <v/>
      </c>
      <c r="J15" s="86" t="str">
        <f>IFERROR(VLOOKUP($A15&amp;"_"&amp;J$3,'물품 입고 내역'!$A$5:$O$629,2,0),"")</f>
        <v/>
      </c>
      <c r="K15" s="86" t="str">
        <f>IFERROR(VLOOKUP($A15&amp;"_"&amp;K$3,'물품 입고 내역'!$A$5:$O$629,2,0),"")</f>
        <v/>
      </c>
      <c r="L15" s="86" t="str">
        <f>IFERROR(VLOOKUP($A15&amp;"_"&amp;L$3,'물품 입고 내역'!$A$5:$O$629,2,0),"")</f>
        <v/>
      </c>
      <c r="M15" s="86" t="str">
        <f>IFERROR(VLOOKUP($A15&amp;"_"&amp;M$3,'물품 입고 내역'!$A$5:$O$629,2,0),"")</f>
        <v/>
      </c>
      <c r="N15" s="86" t="str">
        <f>IFERROR(VLOOKUP($A15&amp;"_"&amp;N$3,'물품 입고 내역'!$A$5:$O$629,2,0),"")</f>
        <v/>
      </c>
      <c r="O15" s="86" t="str">
        <f>IFERROR(VLOOKUP($A15&amp;"_"&amp;O$3,'물품 입고 내역'!$A$5:$O$629,2,0),"")</f>
        <v/>
      </c>
      <c r="P15" s="86" t="str">
        <f>IFERROR(VLOOKUP($A15&amp;"_"&amp;P$3,'물품 입고 내역'!$A$5:$O$629,2,0),"")</f>
        <v/>
      </c>
      <c r="Q15" s="86" t="str">
        <f>IFERROR(VLOOKUP($A15&amp;"_"&amp;Q$3,'물품 입고 내역'!$A$5:$O$629,2,0),"")</f>
        <v/>
      </c>
      <c r="R15" s="86" t="str">
        <f>IFERROR(VLOOKUP($A15&amp;"_"&amp;R$3,'물품 입고 내역'!$A$5:$O$629,2,0),"")</f>
        <v/>
      </c>
      <c r="S15" s="86" t="str">
        <f>IFERROR(VLOOKUP($A15&amp;"_"&amp;S$3,'물품 입고 내역'!$A$5:$O$629,2,0),"")</f>
        <v/>
      </c>
      <c r="T15" s="86" t="str">
        <f>IFERROR(VLOOKUP($A15&amp;"_"&amp;T$3,'물품 입고 내역'!$A$5:$O$629,2,0),"")</f>
        <v/>
      </c>
      <c r="U15" s="86" t="str">
        <f>IFERROR(VLOOKUP($A15&amp;"_"&amp;U$3,'물품 입고 내역'!$A$5:$O$629,2,0),"")</f>
        <v/>
      </c>
      <c r="V15" s="86" t="str">
        <f>IFERROR(VLOOKUP($A15&amp;"_"&amp;V$3,'물품 입고 내역'!$A$5:$O$629,2,0),"")</f>
        <v/>
      </c>
      <c r="W15" s="86" t="str">
        <f>IFERROR(VLOOKUP($A15&amp;"_"&amp;W$3,'물품 입고 내역'!$A$5:$O$629,2,0),"")</f>
        <v/>
      </c>
      <c r="X15" s="86" t="str">
        <f>IFERROR(VLOOKUP($A15&amp;"_"&amp;X$3,'물품 입고 내역'!$A$5:$O$629,2,0),"")</f>
        <v/>
      </c>
      <c r="Y15" s="86" t="str">
        <f>IFERROR(VLOOKUP($A15&amp;"_"&amp;Y$3,'물품 입고 내역'!$A$5:$O$629,2,0),"")</f>
        <v/>
      </c>
      <c r="Z15" s="86" t="str">
        <f>IFERROR(VLOOKUP($A15&amp;"_"&amp;Z$3,'물품 입고 내역'!$A$5:$O$629,2,0),"")</f>
        <v/>
      </c>
      <c r="AA15" s="86" t="str">
        <f>IFERROR(VLOOKUP($A15&amp;"_"&amp;AA$3,'물품 입고 내역'!$A$5:$O$629,2,0),"")</f>
        <v/>
      </c>
      <c r="AB15" s="86" t="str">
        <f>IFERROR(VLOOKUP($A15&amp;"_"&amp;AB$3,'물품 입고 내역'!$A$5:$O$629,2,0),"")</f>
        <v/>
      </c>
      <c r="AC15" s="86" t="str">
        <f>IFERROR(VLOOKUP($A15&amp;"_"&amp;AC$3,'물품 입고 내역'!$A$5:$O$629,2,0),"")</f>
        <v/>
      </c>
      <c r="AD15" s="86" t="str">
        <f>IFERROR(VLOOKUP($A15&amp;"_"&amp;AD$3,'물품 입고 내역'!$A$5:$O$629,2,0),"")</f>
        <v/>
      </c>
      <c r="AE15" s="86" t="str">
        <f>IFERROR(VLOOKUP($A15&amp;"_"&amp;AE$3,'물품 입고 내역'!$A$5:$O$629,2,0),"")</f>
        <v/>
      </c>
      <c r="AF15" s="86" t="str">
        <f>IFERROR(VLOOKUP($A15&amp;"_"&amp;AF$3,'물품 입고 내역'!$A$5:$O$629,2,0),"")</f>
        <v/>
      </c>
      <c r="AG15" s="86" t="str">
        <f>IFERROR(VLOOKUP($A15&amp;"_"&amp;AG$3,'물품 입고 내역'!$A$5:$O$629,2,0),"")</f>
        <v/>
      </c>
      <c r="AH15" s="86" t="str">
        <f>IFERROR(VLOOKUP($A15&amp;"_"&amp;AH$3,'물품 입고 내역'!$A$5:$O$629,2,0),"")</f>
        <v/>
      </c>
      <c r="AI15" s="86" t="str">
        <f>IFERROR(VLOOKUP($A15&amp;"_"&amp;AI$3,'물품 입고 내역'!$A$5:$O$629,2,0),"")</f>
        <v/>
      </c>
      <c r="AJ15" s="86" t="str">
        <f>IFERROR(VLOOKUP($A15&amp;"_"&amp;AJ$3,'물품 입고 내역'!$A$5:$O$629,2,0),"")</f>
        <v/>
      </c>
      <c r="AK15" s="86" t="str">
        <f>IFERROR(VLOOKUP($A15&amp;"_"&amp;AK$3,'물품 입고 내역'!$A$5:$O$629,2,0),"")</f>
        <v/>
      </c>
      <c r="AL15" s="86" t="str">
        <f>IFERROR(VLOOKUP($A15&amp;"_"&amp;AL$3,'물품 입고 내역'!$A$5:$O$629,2,0),"")</f>
        <v/>
      </c>
      <c r="AM15" s="86" t="str">
        <f>IFERROR(VLOOKUP($A15&amp;"_"&amp;AM$3,'물품 입고 내역'!$A$5:$O$629,2,0),"")</f>
        <v/>
      </c>
      <c r="AN15" s="86" t="str">
        <f>IFERROR(VLOOKUP($A15&amp;"_"&amp;AN$3,'물품 입고 내역'!$A$5:$O$629,2,0),"")</f>
        <v/>
      </c>
      <c r="AO15" s="86" t="str">
        <f>IFERROR(VLOOKUP($A15&amp;"_"&amp;AO$3,'물품 입고 내역'!$A$5:$O$629,2,0),"")</f>
        <v/>
      </c>
      <c r="AP15" s="86" t="str">
        <f>IFERROR(VLOOKUP($A15&amp;"_"&amp;AP$3,'물품 입고 내역'!$A$5:$O$629,2,0),"")</f>
        <v/>
      </c>
      <c r="AQ15" s="86" t="str">
        <f>IFERROR(VLOOKUP($A15&amp;"_"&amp;AQ$3,'물품 입고 내역'!$A$5:$O$629,2,0),"")</f>
        <v/>
      </c>
      <c r="AR15" s="86" t="str">
        <f>IFERROR(VLOOKUP($A15&amp;"_"&amp;AR$3,'물품 입고 내역'!$A$5:$O$629,2,0),"")</f>
        <v/>
      </c>
      <c r="AS15" s="86" t="str">
        <f>IFERROR(VLOOKUP($A15&amp;"_"&amp;AS$3,'물품 입고 내역'!$A$5:$O$629,2,0),"")</f>
        <v/>
      </c>
      <c r="AT15" s="86" t="str">
        <f>IFERROR(VLOOKUP($A15&amp;"_"&amp;AT$3,'물품 입고 내역'!$A$5:$O$629,2,0),"")</f>
        <v/>
      </c>
      <c r="AU15" s="86" t="str">
        <f>IFERROR(VLOOKUP($A15&amp;"_"&amp;AU$3,'물품 입고 내역'!$A$5:$O$629,2,0),"")</f>
        <v/>
      </c>
      <c r="AV15" s="86" t="str">
        <f>IFERROR(VLOOKUP($A15&amp;"_"&amp;AV$3,'물품 입고 내역'!$A$5:$O$629,2,0),"")</f>
        <v/>
      </c>
      <c r="AW15" s="86" t="str">
        <f>IFERROR(VLOOKUP($A15&amp;"_"&amp;AW$3,'물품 입고 내역'!$A$5:$O$629,2,0),"")</f>
        <v/>
      </c>
      <c r="AX15" s="86" t="str">
        <f>IFERROR(VLOOKUP($A15&amp;"_"&amp;AX$3,'물품 입고 내역'!$A$5:$O$629,2,0),"")</f>
        <v/>
      </c>
      <c r="AY15" s="86" t="str">
        <f>IFERROR(VLOOKUP($A15&amp;"_"&amp;AY$3,'물품 입고 내역'!$A$5:$O$629,2,0),"")</f>
        <v/>
      </c>
      <c r="AZ15" s="86" t="str">
        <f>IFERROR(VLOOKUP($A15&amp;"_"&amp;AZ$3,'물품 입고 내역'!$A$5:$O$629,2,0),"")</f>
        <v/>
      </c>
      <c r="BA15" s="86" t="str">
        <f>IFERROR(VLOOKUP($A15&amp;"_"&amp;BA$3,'물품 입고 내역'!$A$5:$O$629,2,0),"")</f>
        <v/>
      </c>
      <c r="BB15" s="86" t="str">
        <f>IFERROR(VLOOKUP($A15&amp;"_"&amp;BB$3,'물품 입고 내역'!$A$5:$O$629,2,0),"")</f>
        <v/>
      </c>
      <c r="BC15" s="86" t="str">
        <f>IFERROR(VLOOKUP($A15&amp;"_"&amp;BC$3,'물품 입고 내역'!$A$5:$O$629,2,0),"")</f>
        <v/>
      </c>
      <c r="BD15" s="86" t="str">
        <f>IFERROR(VLOOKUP($A15&amp;"_"&amp;BD$3,'물품 입고 내역'!$A$5:$O$629,2,0),"")</f>
        <v/>
      </c>
      <c r="BE15" s="86" t="str">
        <f>IFERROR(VLOOKUP($A15&amp;"_"&amp;BE$3,'물품 입고 내역'!$A$5:$O$629,2,0),"")</f>
        <v/>
      </c>
      <c r="BF15" s="86" t="str">
        <f>IFERROR(VLOOKUP($A15&amp;"_"&amp;BF$3,'물품 입고 내역'!$A$5:$O$629,2,0),"")</f>
        <v/>
      </c>
      <c r="BG15" s="86" t="str">
        <f>IFERROR(VLOOKUP($A15&amp;"_"&amp;BG$3,'물품 입고 내역'!$A$5:$O$629,2,0),"")</f>
        <v/>
      </c>
      <c r="BH15" s="86" t="str">
        <f>IFERROR(VLOOKUP($A15&amp;"_"&amp;BH$3,'물품 입고 내역'!$A$5:$O$629,2,0),"")</f>
        <v/>
      </c>
      <c r="BI15" s="86" t="str">
        <f>IFERROR(VLOOKUP($A15&amp;"_"&amp;BI$3,'물품 입고 내역'!$A$5:$O$629,2,0),"")</f>
        <v/>
      </c>
      <c r="BJ15" s="86" t="str">
        <f>IFERROR(VLOOKUP($A15&amp;"_"&amp;BJ$3,'물품 입고 내역'!$A$5:$O$629,2,0),"")</f>
        <v/>
      </c>
      <c r="BK15" s="86" t="str">
        <f>IFERROR(VLOOKUP($A15&amp;"_"&amp;BK$3,'물품 입고 내역'!$A$5:$O$629,2,0),"")</f>
        <v/>
      </c>
      <c r="BL15" s="86" t="str">
        <f>IFERROR(VLOOKUP($A15&amp;"_"&amp;BL$3,'물품 입고 내역'!$A$5:$O$629,2,0),"")</f>
        <v/>
      </c>
      <c r="BM15" s="86" t="str">
        <f>IFERROR(VLOOKUP($A15&amp;"_"&amp;BM$3,'물품 입고 내역'!$A$5:$O$629,2,0),"")</f>
        <v/>
      </c>
      <c r="BN15" s="86" t="str">
        <f>IFERROR(VLOOKUP($A15&amp;"_"&amp;BN$3,'물품 입고 내역'!$A$5:$O$629,2,0),"")</f>
        <v/>
      </c>
      <c r="BO15" s="86" t="str">
        <f>IFERROR(VLOOKUP($A15&amp;"_"&amp;BO$3,'물품 입고 내역'!$A$5:$O$629,2,0),"")</f>
        <v/>
      </c>
      <c r="BP15" s="86" t="str">
        <f>IFERROR(VLOOKUP($A15&amp;"_"&amp;BP$3,'물품 입고 내역'!$A$5:$O$629,2,0),"")</f>
        <v/>
      </c>
      <c r="BQ15" s="86" t="str">
        <f>IFERROR(VLOOKUP($A15&amp;"_"&amp;BQ$3,'물품 입고 내역'!$A$5:$O$629,2,0),"")</f>
        <v/>
      </c>
      <c r="BR15" s="86" t="str">
        <f>IFERROR(VLOOKUP($A15&amp;"_"&amp;BR$3,'물품 입고 내역'!$A$5:$O$629,2,0),"")</f>
        <v/>
      </c>
      <c r="BS15" s="86" t="str">
        <f>IFERROR(VLOOKUP($A15&amp;"_"&amp;BS$3,'물품 입고 내역'!$A$5:$O$629,2,0),"")</f>
        <v/>
      </c>
      <c r="BT15" s="86" t="str">
        <f>IFERROR(VLOOKUP($A15&amp;"_"&amp;BT$3,'물품 입고 내역'!$A$5:$O$629,2,0),"")</f>
        <v/>
      </c>
      <c r="BU15" s="86" t="str">
        <f>IFERROR(VLOOKUP($A15&amp;"_"&amp;BU$3,'물품 입고 내역'!$A$5:$O$629,2,0),"")</f>
        <v/>
      </c>
      <c r="BV15" s="86" t="str">
        <f>IFERROR(VLOOKUP($A15&amp;"_"&amp;BV$3,'물품 입고 내역'!$A$5:$O$629,2,0),"")</f>
        <v/>
      </c>
      <c r="BW15" s="86" t="str">
        <f>IFERROR(VLOOKUP($A15&amp;"_"&amp;BW$3,'물품 입고 내역'!$A$5:$O$629,2,0),"")</f>
        <v/>
      </c>
      <c r="BX15" s="86" t="str">
        <f>IFERROR(VLOOKUP($A15&amp;"_"&amp;BX$3,'물품 입고 내역'!$A$5:$O$629,2,0),"")</f>
        <v/>
      </c>
      <c r="BY15" s="86" t="str">
        <f>IFERROR(VLOOKUP($A15&amp;"_"&amp;BY$3,'물품 입고 내역'!$A$5:$O$629,2,0),"")</f>
        <v/>
      </c>
      <c r="BZ15" s="86" t="str">
        <f>IFERROR(VLOOKUP($A15&amp;"_"&amp;BZ$3,'물품 입고 내역'!$A$5:$O$629,2,0),"")</f>
        <v/>
      </c>
      <c r="CA15" s="86" t="str">
        <f>IFERROR(VLOOKUP($A15&amp;"_"&amp;CA$3,'물품 입고 내역'!$A$5:$O$629,2,0),"")</f>
        <v/>
      </c>
      <c r="CB15" s="86" t="str">
        <f>IFERROR(VLOOKUP($A15&amp;"_"&amp;CB$3,'물품 입고 내역'!$A$5:$O$629,2,0),"")</f>
        <v/>
      </c>
      <c r="CC15" s="86" t="str">
        <f>IFERROR(VLOOKUP($A15&amp;"_"&amp;CC$3,'물품 입고 내역'!$A$5:$O$629,2,0),"")</f>
        <v/>
      </c>
      <c r="CD15" s="86" t="str">
        <f>IFERROR(VLOOKUP($A15&amp;"_"&amp;CD$3,'물품 입고 내역'!$A$5:$O$629,2,0),"")</f>
        <v/>
      </c>
      <c r="CE15" s="86" t="str">
        <f>IFERROR(VLOOKUP($A15&amp;"_"&amp;CE$3,'물품 입고 내역'!$A$5:$O$629,2,0),"")</f>
        <v/>
      </c>
      <c r="CF15" s="86" t="str">
        <f>IFERROR(VLOOKUP($A15&amp;"_"&amp;CF$3,'물품 입고 내역'!$A$5:$O$629,2,0),"")</f>
        <v/>
      </c>
      <c r="CG15" s="86" t="str">
        <f>IFERROR(VLOOKUP($A15&amp;"_"&amp;CG$3,'물품 입고 내역'!$A$5:$O$629,2,0),"")</f>
        <v/>
      </c>
      <c r="CH15" s="86" t="str">
        <f>IFERROR(VLOOKUP($A15&amp;"_"&amp;CH$3,'물품 입고 내역'!$A$5:$O$629,2,0),"")</f>
        <v/>
      </c>
      <c r="CI15" s="86" t="str">
        <f>IFERROR(VLOOKUP($A15&amp;"_"&amp;CI$3,'물품 입고 내역'!$A$5:$O$629,2,0),"")</f>
        <v/>
      </c>
      <c r="CJ15" s="86" t="str">
        <f>IFERROR(VLOOKUP($A15&amp;"_"&amp;CJ$3,'물품 입고 내역'!$A$5:$O$629,2,0),"")</f>
        <v/>
      </c>
      <c r="CK15" s="86" t="str">
        <f>IFERROR(VLOOKUP($A15&amp;"_"&amp;CK$3,'물품 입고 내역'!$A$5:$O$629,2,0),"")</f>
        <v/>
      </c>
      <c r="CL15" s="86" t="str">
        <f>IFERROR(VLOOKUP($A15&amp;"_"&amp;CL$3,'물품 입고 내역'!$A$5:$O$629,2,0),"")</f>
        <v/>
      </c>
      <c r="CM15" s="86" t="str">
        <f>IFERROR(VLOOKUP($A15&amp;"_"&amp;CM$3,'물품 입고 내역'!$A$5:$O$629,2,0),"")</f>
        <v/>
      </c>
      <c r="CN15" s="86" t="str">
        <f>IFERROR(VLOOKUP($A15&amp;"_"&amp;CN$3,'물품 입고 내역'!$A$5:$O$629,2,0),"")</f>
        <v/>
      </c>
      <c r="CO15" s="86" t="str">
        <f>IFERROR(VLOOKUP($A15&amp;"_"&amp;CO$3,'물품 입고 내역'!$A$5:$O$629,2,0),"")</f>
        <v/>
      </c>
      <c r="CP15" s="86" t="str">
        <f>IFERROR(VLOOKUP($A15&amp;"_"&amp;CP$3,'물품 입고 내역'!$A$5:$O$629,2,0),"")</f>
        <v/>
      </c>
      <c r="CQ15" s="86" t="str">
        <f>IFERROR(VLOOKUP($A15&amp;"_"&amp;CQ$3,'물품 입고 내역'!$A$5:$O$629,2,0),"")</f>
        <v/>
      </c>
      <c r="CR15" s="86" t="str">
        <f>IFERROR(VLOOKUP($A15&amp;"_"&amp;CR$3,'물품 입고 내역'!$A$5:$O$629,2,0),"")</f>
        <v/>
      </c>
      <c r="CS15" s="86" t="str">
        <f>IFERROR(VLOOKUP($A15&amp;"_"&amp;CS$3,'물품 입고 내역'!$A$5:$O$629,2,0),"")</f>
        <v/>
      </c>
      <c r="CT15" s="86" t="str">
        <f>IFERROR(VLOOKUP($A15&amp;"_"&amp;CT$3,'물품 입고 내역'!$A$5:$O$629,2,0),"")</f>
        <v/>
      </c>
      <c r="CU15" s="86" t="str">
        <f>IFERROR(VLOOKUP($A15&amp;"_"&amp;CU$3,'물품 입고 내역'!$A$5:$O$629,2,0),"")</f>
        <v/>
      </c>
      <c r="CV15" s="86" t="str">
        <f>IFERROR(VLOOKUP($A15&amp;"_"&amp;CV$3,'물품 입고 내역'!$A$5:$O$629,2,0),"")</f>
        <v/>
      </c>
      <c r="CW15" s="86" t="str">
        <f>IFERROR(VLOOKUP($A15&amp;"_"&amp;CW$3,'물품 입고 내역'!$A$5:$O$629,2,0),"")</f>
        <v/>
      </c>
      <c r="CX15" s="86" t="str">
        <f>IFERROR(VLOOKUP($A15&amp;"_"&amp;CX$3,'물품 입고 내역'!$A$5:$O$629,2,0),"")</f>
        <v/>
      </c>
      <c r="CY15" s="86" t="str">
        <f>IFERROR(VLOOKUP($A15&amp;"_"&amp;CY$3,'물품 입고 내역'!$A$5:$O$629,2,0),"")</f>
        <v/>
      </c>
      <c r="CZ15" s="86" t="str">
        <f>IFERROR(VLOOKUP($A15&amp;"_"&amp;CZ$3,'물품 입고 내역'!$A$5:$O$629,2,0),"")</f>
        <v/>
      </c>
      <c r="DA15" s="86" t="str">
        <f>IFERROR(VLOOKUP($A15&amp;"_"&amp;DA$3,'물품 입고 내역'!$A$5:$O$629,2,0),"")</f>
        <v/>
      </c>
      <c r="DB15" s="86" t="str">
        <f>IFERROR(VLOOKUP($A15&amp;"_"&amp;DB$3,'물품 입고 내역'!$A$5:$O$629,2,0),"")</f>
        <v/>
      </c>
    </row>
    <row r="16" spans="1:106" ht="31.5" customHeight="1">
      <c r="A16" s="87" t="s">
        <v>400</v>
      </c>
      <c r="B16" s="142" t="str">
        <f>IFERROR(INDEX('물품 입고 내역'!$E$6:$N$105,MATCH($A16,'물품 입고 내역'!$N$6:$N$105,0),1)," ")</f>
        <v xml:space="preserve"> </v>
      </c>
      <c r="C16" s="87">
        <v>102</v>
      </c>
      <c r="D16" s="142" t="str">
        <f t="shared" si="0"/>
        <v xml:space="preserve">                                                                                                   </v>
      </c>
      <c r="E16" s="87"/>
      <c r="F16" s="86">
        <f t="shared" si="1"/>
        <v>0</v>
      </c>
      <c r="G16" s="86" t="str">
        <f>IFERROR(VLOOKUP($A16&amp;"_"&amp;G$3,'물품 입고 내역'!$A$5:$O$629,2,0),"")</f>
        <v/>
      </c>
      <c r="H16" s="86" t="str">
        <f>IFERROR(VLOOKUP($A16&amp;"_"&amp;H$3,'물품 입고 내역'!$A$5:$O$629,2,0),"")</f>
        <v/>
      </c>
      <c r="I16" s="86" t="str">
        <f>IFERROR(VLOOKUP($A16&amp;"_"&amp;I$3,'물품 입고 내역'!$A$5:$O$629,2,0),"")</f>
        <v/>
      </c>
      <c r="J16" s="86" t="str">
        <f>IFERROR(VLOOKUP($A16&amp;"_"&amp;J$3,'물품 입고 내역'!$A$5:$O$629,2,0),"")</f>
        <v/>
      </c>
      <c r="K16" s="86" t="str">
        <f>IFERROR(VLOOKUP($A16&amp;"_"&amp;K$3,'물품 입고 내역'!$A$5:$O$629,2,0),"")</f>
        <v/>
      </c>
      <c r="L16" s="86" t="str">
        <f>IFERROR(VLOOKUP($A16&amp;"_"&amp;L$3,'물품 입고 내역'!$A$5:$O$629,2,0),"")</f>
        <v/>
      </c>
      <c r="M16" s="86" t="str">
        <f>IFERROR(VLOOKUP($A16&amp;"_"&amp;M$3,'물품 입고 내역'!$A$5:$O$629,2,0),"")</f>
        <v/>
      </c>
      <c r="N16" s="86" t="str">
        <f>IFERROR(VLOOKUP($A16&amp;"_"&amp;N$3,'물품 입고 내역'!$A$5:$O$629,2,0),"")</f>
        <v/>
      </c>
      <c r="O16" s="86" t="str">
        <f>IFERROR(VLOOKUP($A16&amp;"_"&amp;O$3,'물품 입고 내역'!$A$5:$O$629,2,0),"")</f>
        <v/>
      </c>
      <c r="P16" s="86" t="str">
        <f>IFERROR(VLOOKUP($A16&amp;"_"&amp;P$3,'물품 입고 내역'!$A$5:$O$629,2,0),"")</f>
        <v/>
      </c>
      <c r="Q16" s="86" t="str">
        <f>IFERROR(VLOOKUP($A16&amp;"_"&amp;Q$3,'물품 입고 내역'!$A$5:$O$629,2,0),"")</f>
        <v/>
      </c>
      <c r="R16" s="86" t="str">
        <f>IFERROR(VLOOKUP($A16&amp;"_"&amp;R$3,'물품 입고 내역'!$A$5:$O$629,2,0),"")</f>
        <v/>
      </c>
      <c r="S16" s="86" t="str">
        <f>IFERROR(VLOOKUP($A16&amp;"_"&amp;S$3,'물품 입고 내역'!$A$5:$O$629,2,0),"")</f>
        <v/>
      </c>
      <c r="T16" s="86" t="str">
        <f>IFERROR(VLOOKUP($A16&amp;"_"&amp;T$3,'물품 입고 내역'!$A$5:$O$629,2,0),"")</f>
        <v/>
      </c>
      <c r="U16" s="86" t="str">
        <f>IFERROR(VLOOKUP($A16&amp;"_"&amp;U$3,'물품 입고 내역'!$A$5:$O$629,2,0),"")</f>
        <v/>
      </c>
      <c r="V16" s="86" t="str">
        <f>IFERROR(VLOOKUP($A16&amp;"_"&amp;V$3,'물품 입고 내역'!$A$5:$O$629,2,0),"")</f>
        <v/>
      </c>
      <c r="W16" s="86" t="str">
        <f>IFERROR(VLOOKUP($A16&amp;"_"&amp;W$3,'물품 입고 내역'!$A$5:$O$629,2,0),"")</f>
        <v/>
      </c>
      <c r="X16" s="86" t="str">
        <f>IFERROR(VLOOKUP($A16&amp;"_"&amp;X$3,'물품 입고 내역'!$A$5:$O$629,2,0),"")</f>
        <v/>
      </c>
      <c r="Y16" s="86" t="str">
        <f>IFERROR(VLOOKUP($A16&amp;"_"&amp;Y$3,'물품 입고 내역'!$A$5:$O$629,2,0),"")</f>
        <v/>
      </c>
      <c r="Z16" s="86" t="str">
        <f>IFERROR(VLOOKUP($A16&amp;"_"&amp;Z$3,'물품 입고 내역'!$A$5:$O$629,2,0),"")</f>
        <v/>
      </c>
      <c r="AA16" s="86" t="str">
        <f>IFERROR(VLOOKUP($A16&amp;"_"&amp;AA$3,'물품 입고 내역'!$A$5:$O$629,2,0),"")</f>
        <v/>
      </c>
      <c r="AB16" s="86" t="str">
        <f>IFERROR(VLOOKUP($A16&amp;"_"&amp;AB$3,'물품 입고 내역'!$A$5:$O$629,2,0),"")</f>
        <v/>
      </c>
      <c r="AC16" s="86" t="str">
        <f>IFERROR(VLOOKUP($A16&amp;"_"&amp;AC$3,'물품 입고 내역'!$A$5:$O$629,2,0),"")</f>
        <v/>
      </c>
      <c r="AD16" s="86" t="str">
        <f>IFERROR(VLOOKUP($A16&amp;"_"&amp;AD$3,'물품 입고 내역'!$A$5:$O$629,2,0),"")</f>
        <v/>
      </c>
      <c r="AE16" s="86" t="str">
        <f>IFERROR(VLOOKUP($A16&amp;"_"&amp;AE$3,'물품 입고 내역'!$A$5:$O$629,2,0),"")</f>
        <v/>
      </c>
      <c r="AF16" s="86" t="str">
        <f>IFERROR(VLOOKUP($A16&amp;"_"&amp;AF$3,'물품 입고 내역'!$A$5:$O$629,2,0),"")</f>
        <v/>
      </c>
      <c r="AG16" s="86" t="str">
        <f>IFERROR(VLOOKUP($A16&amp;"_"&amp;AG$3,'물품 입고 내역'!$A$5:$O$629,2,0),"")</f>
        <v/>
      </c>
      <c r="AH16" s="86" t="str">
        <f>IFERROR(VLOOKUP($A16&amp;"_"&amp;AH$3,'물품 입고 내역'!$A$5:$O$629,2,0),"")</f>
        <v/>
      </c>
      <c r="AI16" s="86" t="str">
        <f>IFERROR(VLOOKUP($A16&amp;"_"&amp;AI$3,'물품 입고 내역'!$A$5:$O$629,2,0),"")</f>
        <v/>
      </c>
      <c r="AJ16" s="86" t="str">
        <f>IFERROR(VLOOKUP($A16&amp;"_"&amp;AJ$3,'물품 입고 내역'!$A$5:$O$629,2,0),"")</f>
        <v/>
      </c>
      <c r="AK16" s="86" t="str">
        <f>IFERROR(VLOOKUP($A16&amp;"_"&amp;AK$3,'물품 입고 내역'!$A$5:$O$629,2,0),"")</f>
        <v/>
      </c>
      <c r="AL16" s="86" t="str">
        <f>IFERROR(VLOOKUP($A16&amp;"_"&amp;AL$3,'물품 입고 내역'!$A$5:$O$629,2,0),"")</f>
        <v/>
      </c>
      <c r="AM16" s="86" t="str">
        <f>IFERROR(VLOOKUP($A16&amp;"_"&amp;AM$3,'물품 입고 내역'!$A$5:$O$629,2,0),"")</f>
        <v/>
      </c>
      <c r="AN16" s="86" t="str">
        <f>IFERROR(VLOOKUP($A16&amp;"_"&amp;AN$3,'물품 입고 내역'!$A$5:$O$629,2,0),"")</f>
        <v/>
      </c>
      <c r="AO16" s="86" t="str">
        <f>IFERROR(VLOOKUP($A16&amp;"_"&amp;AO$3,'물품 입고 내역'!$A$5:$O$629,2,0),"")</f>
        <v/>
      </c>
      <c r="AP16" s="86" t="str">
        <f>IFERROR(VLOOKUP($A16&amp;"_"&amp;AP$3,'물품 입고 내역'!$A$5:$O$629,2,0),"")</f>
        <v/>
      </c>
      <c r="AQ16" s="86" t="str">
        <f>IFERROR(VLOOKUP($A16&amp;"_"&amp;AQ$3,'물품 입고 내역'!$A$5:$O$629,2,0),"")</f>
        <v/>
      </c>
      <c r="AR16" s="86" t="str">
        <f>IFERROR(VLOOKUP($A16&amp;"_"&amp;AR$3,'물품 입고 내역'!$A$5:$O$629,2,0),"")</f>
        <v/>
      </c>
      <c r="AS16" s="86" t="str">
        <f>IFERROR(VLOOKUP($A16&amp;"_"&amp;AS$3,'물품 입고 내역'!$A$5:$O$629,2,0),"")</f>
        <v/>
      </c>
      <c r="AT16" s="86" t="str">
        <f>IFERROR(VLOOKUP($A16&amp;"_"&amp;AT$3,'물품 입고 내역'!$A$5:$O$629,2,0),"")</f>
        <v/>
      </c>
      <c r="AU16" s="86" t="str">
        <f>IFERROR(VLOOKUP($A16&amp;"_"&amp;AU$3,'물품 입고 내역'!$A$5:$O$629,2,0),"")</f>
        <v/>
      </c>
      <c r="AV16" s="86" t="str">
        <f>IFERROR(VLOOKUP($A16&amp;"_"&amp;AV$3,'물품 입고 내역'!$A$5:$O$629,2,0),"")</f>
        <v/>
      </c>
      <c r="AW16" s="86" t="str">
        <f>IFERROR(VLOOKUP($A16&amp;"_"&amp;AW$3,'물품 입고 내역'!$A$5:$O$629,2,0),"")</f>
        <v/>
      </c>
      <c r="AX16" s="86" t="str">
        <f>IFERROR(VLOOKUP($A16&amp;"_"&amp;AX$3,'물품 입고 내역'!$A$5:$O$629,2,0),"")</f>
        <v/>
      </c>
      <c r="AY16" s="86" t="str">
        <f>IFERROR(VLOOKUP($A16&amp;"_"&amp;AY$3,'물품 입고 내역'!$A$5:$O$629,2,0),"")</f>
        <v/>
      </c>
      <c r="AZ16" s="86" t="str">
        <f>IFERROR(VLOOKUP($A16&amp;"_"&amp;AZ$3,'물품 입고 내역'!$A$5:$O$629,2,0),"")</f>
        <v/>
      </c>
      <c r="BA16" s="86" t="str">
        <f>IFERROR(VLOOKUP($A16&amp;"_"&amp;BA$3,'물품 입고 내역'!$A$5:$O$629,2,0),"")</f>
        <v/>
      </c>
      <c r="BB16" s="86" t="str">
        <f>IFERROR(VLOOKUP($A16&amp;"_"&amp;BB$3,'물품 입고 내역'!$A$5:$O$629,2,0),"")</f>
        <v/>
      </c>
      <c r="BC16" s="86" t="str">
        <f>IFERROR(VLOOKUP($A16&amp;"_"&amp;BC$3,'물품 입고 내역'!$A$5:$O$629,2,0),"")</f>
        <v/>
      </c>
      <c r="BD16" s="86" t="str">
        <f>IFERROR(VLOOKUP($A16&amp;"_"&amp;BD$3,'물품 입고 내역'!$A$5:$O$629,2,0),"")</f>
        <v/>
      </c>
      <c r="BE16" s="86" t="str">
        <f>IFERROR(VLOOKUP($A16&amp;"_"&amp;BE$3,'물품 입고 내역'!$A$5:$O$629,2,0),"")</f>
        <v/>
      </c>
      <c r="BF16" s="86" t="str">
        <f>IFERROR(VLOOKUP($A16&amp;"_"&amp;BF$3,'물품 입고 내역'!$A$5:$O$629,2,0),"")</f>
        <v/>
      </c>
      <c r="BG16" s="86" t="str">
        <f>IFERROR(VLOOKUP($A16&amp;"_"&amp;BG$3,'물품 입고 내역'!$A$5:$O$629,2,0),"")</f>
        <v/>
      </c>
      <c r="BH16" s="86" t="str">
        <f>IFERROR(VLOOKUP($A16&amp;"_"&amp;BH$3,'물품 입고 내역'!$A$5:$O$629,2,0),"")</f>
        <v/>
      </c>
      <c r="BI16" s="86" t="str">
        <f>IFERROR(VLOOKUP($A16&amp;"_"&amp;BI$3,'물품 입고 내역'!$A$5:$O$629,2,0),"")</f>
        <v/>
      </c>
      <c r="BJ16" s="86" t="str">
        <f>IFERROR(VLOOKUP($A16&amp;"_"&amp;BJ$3,'물품 입고 내역'!$A$5:$O$629,2,0),"")</f>
        <v/>
      </c>
      <c r="BK16" s="86" t="str">
        <f>IFERROR(VLOOKUP($A16&amp;"_"&amp;BK$3,'물품 입고 내역'!$A$5:$O$629,2,0),"")</f>
        <v/>
      </c>
      <c r="BL16" s="86" t="str">
        <f>IFERROR(VLOOKUP($A16&amp;"_"&amp;BL$3,'물품 입고 내역'!$A$5:$O$629,2,0),"")</f>
        <v/>
      </c>
      <c r="BM16" s="86" t="str">
        <f>IFERROR(VLOOKUP($A16&amp;"_"&amp;BM$3,'물품 입고 내역'!$A$5:$O$629,2,0),"")</f>
        <v/>
      </c>
      <c r="BN16" s="86" t="str">
        <f>IFERROR(VLOOKUP($A16&amp;"_"&amp;BN$3,'물품 입고 내역'!$A$5:$O$629,2,0),"")</f>
        <v/>
      </c>
      <c r="BO16" s="86" t="str">
        <f>IFERROR(VLOOKUP($A16&amp;"_"&amp;BO$3,'물품 입고 내역'!$A$5:$O$629,2,0),"")</f>
        <v/>
      </c>
      <c r="BP16" s="86" t="str">
        <f>IFERROR(VLOOKUP($A16&amp;"_"&amp;BP$3,'물품 입고 내역'!$A$5:$O$629,2,0),"")</f>
        <v/>
      </c>
      <c r="BQ16" s="86" t="str">
        <f>IFERROR(VLOOKUP($A16&amp;"_"&amp;BQ$3,'물품 입고 내역'!$A$5:$O$629,2,0),"")</f>
        <v/>
      </c>
      <c r="BR16" s="86" t="str">
        <f>IFERROR(VLOOKUP($A16&amp;"_"&amp;BR$3,'물품 입고 내역'!$A$5:$O$629,2,0),"")</f>
        <v/>
      </c>
      <c r="BS16" s="86" t="str">
        <f>IFERROR(VLOOKUP($A16&amp;"_"&amp;BS$3,'물품 입고 내역'!$A$5:$O$629,2,0),"")</f>
        <v/>
      </c>
      <c r="BT16" s="86" t="str">
        <f>IFERROR(VLOOKUP($A16&amp;"_"&amp;BT$3,'물품 입고 내역'!$A$5:$O$629,2,0),"")</f>
        <v/>
      </c>
      <c r="BU16" s="86" t="str">
        <f>IFERROR(VLOOKUP($A16&amp;"_"&amp;BU$3,'물품 입고 내역'!$A$5:$O$629,2,0),"")</f>
        <v/>
      </c>
      <c r="BV16" s="86" t="str">
        <f>IFERROR(VLOOKUP($A16&amp;"_"&amp;BV$3,'물품 입고 내역'!$A$5:$O$629,2,0),"")</f>
        <v/>
      </c>
      <c r="BW16" s="86" t="str">
        <f>IFERROR(VLOOKUP($A16&amp;"_"&amp;BW$3,'물품 입고 내역'!$A$5:$O$629,2,0),"")</f>
        <v/>
      </c>
      <c r="BX16" s="86" t="str">
        <f>IFERROR(VLOOKUP($A16&amp;"_"&amp;BX$3,'물품 입고 내역'!$A$5:$O$629,2,0),"")</f>
        <v/>
      </c>
      <c r="BY16" s="86" t="str">
        <f>IFERROR(VLOOKUP($A16&amp;"_"&amp;BY$3,'물품 입고 내역'!$A$5:$O$629,2,0),"")</f>
        <v/>
      </c>
      <c r="BZ16" s="86" t="str">
        <f>IFERROR(VLOOKUP($A16&amp;"_"&amp;BZ$3,'물품 입고 내역'!$A$5:$O$629,2,0),"")</f>
        <v/>
      </c>
      <c r="CA16" s="86" t="str">
        <f>IFERROR(VLOOKUP($A16&amp;"_"&amp;CA$3,'물품 입고 내역'!$A$5:$O$629,2,0),"")</f>
        <v/>
      </c>
      <c r="CB16" s="86" t="str">
        <f>IFERROR(VLOOKUP($A16&amp;"_"&amp;CB$3,'물품 입고 내역'!$A$5:$O$629,2,0),"")</f>
        <v/>
      </c>
      <c r="CC16" s="86" t="str">
        <f>IFERROR(VLOOKUP($A16&amp;"_"&amp;CC$3,'물품 입고 내역'!$A$5:$O$629,2,0),"")</f>
        <v/>
      </c>
      <c r="CD16" s="86" t="str">
        <f>IFERROR(VLOOKUP($A16&amp;"_"&amp;CD$3,'물품 입고 내역'!$A$5:$O$629,2,0),"")</f>
        <v/>
      </c>
      <c r="CE16" s="86" t="str">
        <f>IFERROR(VLOOKUP($A16&amp;"_"&amp;CE$3,'물품 입고 내역'!$A$5:$O$629,2,0),"")</f>
        <v/>
      </c>
      <c r="CF16" s="86" t="str">
        <f>IFERROR(VLOOKUP($A16&amp;"_"&amp;CF$3,'물품 입고 내역'!$A$5:$O$629,2,0),"")</f>
        <v/>
      </c>
      <c r="CG16" s="86" t="str">
        <f>IFERROR(VLOOKUP($A16&amp;"_"&amp;CG$3,'물품 입고 내역'!$A$5:$O$629,2,0),"")</f>
        <v/>
      </c>
      <c r="CH16" s="86" t="str">
        <f>IFERROR(VLOOKUP($A16&amp;"_"&amp;CH$3,'물품 입고 내역'!$A$5:$O$629,2,0),"")</f>
        <v/>
      </c>
      <c r="CI16" s="86" t="str">
        <f>IFERROR(VLOOKUP($A16&amp;"_"&amp;CI$3,'물품 입고 내역'!$A$5:$O$629,2,0),"")</f>
        <v/>
      </c>
      <c r="CJ16" s="86" t="str">
        <f>IFERROR(VLOOKUP($A16&amp;"_"&amp;CJ$3,'물품 입고 내역'!$A$5:$O$629,2,0),"")</f>
        <v/>
      </c>
      <c r="CK16" s="86" t="str">
        <f>IFERROR(VLOOKUP($A16&amp;"_"&amp;CK$3,'물품 입고 내역'!$A$5:$O$629,2,0),"")</f>
        <v/>
      </c>
      <c r="CL16" s="86" t="str">
        <f>IFERROR(VLOOKUP($A16&amp;"_"&amp;CL$3,'물품 입고 내역'!$A$5:$O$629,2,0),"")</f>
        <v/>
      </c>
      <c r="CM16" s="86" t="str">
        <f>IFERROR(VLOOKUP($A16&amp;"_"&amp;CM$3,'물품 입고 내역'!$A$5:$O$629,2,0),"")</f>
        <v/>
      </c>
      <c r="CN16" s="86" t="str">
        <f>IFERROR(VLOOKUP($A16&amp;"_"&amp;CN$3,'물품 입고 내역'!$A$5:$O$629,2,0),"")</f>
        <v/>
      </c>
      <c r="CO16" s="86" t="str">
        <f>IFERROR(VLOOKUP($A16&amp;"_"&amp;CO$3,'물품 입고 내역'!$A$5:$O$629,2,0),"")</f>
        <v/>
      </c>
      <c r="CP16" s="86" t="str">
        <f>IFERROR(VLOOKUP($A16&amp;"_"&amp;CP$3,'물품 입고 내역'!$A$5:$O$629,2,0),"")</f>
        <v/>
      </c>
      <c r="CQ16" s="86" t="str">
        <f>IFERROR(VLOOKUP($A16&amp;"_"&amp;CQ$3,'물품 입고 내역'!$A$5:$O$629,2,0),"")</f>
        <v/>
      </c>
      <c r="CR16" s="86" t="str">
        <f>IFERROR(VLOOKUP($A16&amp;"_"&amp;CR$3,'물품 입고 내역'!$A$5:$O$629,2,0),"")</f>
        <v/>
      </c>
      <c r="CS16" s="86" t="str">
        <f>IFERROR(VLOOKUP($A16&amp;"_"&amp;CS$3,'물품 입고 내역'!$A$5:$O$629,2,0),"")</f>
        <v/>
      </c>
      <c r="CT16" s="86" t="str">
        <f>IFERROR(VLOOKUP($A16&amp;"_"&amp;CT$3,'물품 입고 내역'!$A$5:$O$629,2,0),"")</f>
        <v/>
      </c>
      <c r="CU16" s="86" t="str">
        <f>IFERROR(VLOOKUP($A16&amp;"_"&amp;CU$3,'물품 입고 내역'!$A$5:$O$629,2,0),"")</f>
        <v/>
      </c>
      <c r="CV16" s="86" t="str">
        <f>IFERROR(VLOOKUP($A16&amp;"_"&amp;CV$3,'물품 입고 내역'!$A$5:$O$629,2,0),"")</f>
        <v/>
      </c>
      <c r="CW16" s="86" t="str">
        <f>IFERROR(VLOOKUP($A16&amp;"_"&amp;CW$3,'물품 입고 내역'!$A$5:$O$629,2,0),"")</f>
        <v/>
      </c>
      <c r="CX16" s="86" t="str">
        <f>IFERROR(VLOOKUP($A16&amp;"_"&amp;CX$3,'물품 입고 내역'!$A$5:$O$629,2,0),"")</f>
        <v/>
      </c>
      <c r="CY16" s="86" t="str">
        <f>IFERROR(VLOOKUP($A16&amp;"_"&amp;CY$3,'물품 입고 내역'!$A$5:$O$629,2,0),"")</f>
        <v/>
      </c>
      <c r="CZ16" s="86" t="str">
        <f>IFERROR(VLOOKUP($A16&amp;"_"&amp;CZ$3,'물품 입고 내역'!$A$5:$O$629,2,0),"")</f>
        <v/>
      </c>
      <c r="DA16" s="86" t="str">
        <f>IFERROR(VLOOKUP($A16&amp;"_"&amp;DA$3,'물품 입고 내역'!$A$5:$O$629,2,0),"")</f>
        <v/>
      </c>
      <c r="DB16" s="86" t="str">
        <f>IFERROR(VLOOKUP($A16&amp;"_"&amp;DB$3,'물품 입고 내역'!$A$5:$O$629,2,0),"")</f>
        <v/>
      </c>
    </row>
    <row r="17" spans="1:106" ht="31.5" customHeight="1">
      <c r="A17" s="87" t="s">
        <v>401</v>
      </c>
      <c r="B17" s="142" t="str">
        <f>IFERROR(INDEX('물품 입고 내역'!$E$6:$N$105,MATCH($A17,'물품 입고 내역'!$N$6:$N$105,0),1)," ")</f>
        <v xml:space="preserve"> </v>
      </c>
      <c r="C17" s="87">
        <v>102</v>
      </c>
      <c r="D17" s="142" t="str">
        <f t="shared" si="0"/>
        <v xml:space="preserve">                                                                                                   </v>
      </c>
      <c r="E17" s="87"/>
      <c r="F17" s="86">
        <f t="shared" si="1"/>
        <v>0</v>
      </c>
      <c r="G17" s="86" t="str">
        <f>IFERROR(VLOOKUP($A17&amp;"_"&amp;G$3,'물품 입고 내역'!$A$5:$O$629,2,0),"")</f>
        <v/>
      </c>
      <c r="H17" s="86" t="str">
        <f>IFERROR(VLOOKUP($A17&amp;"_"&amp;H$3,'물품 입고 내역'!$A$5:$O$629,2,0),"")</f>
        <v/>
      </c>
      <c r="I17" s="86" t="str">
        <f>IFERROR(VLOOKUP($A17&amp;"_"&amp;I$3,'물품 입고 내역'!$A$5:$O$629,2,0),"")</f>
        <v/>
      </c>
      <c r="J17" s="86" t="str">
        <f>IFERROR(VLOOKUP($A17&amp;"_"&amp;J$3,'물품 입고 내역'!$A$5:$O$629,2,0),"")</f>
        <v/>
      </c>
      <c r="K17" s="86" t="str">
        <f>IFERROR(VLOOKUP($A17&amp;"_"&amp;K$3,'물품 입고 내역'!$A$5:$O$629,2,0),"")</f>
        <v/>
      </c>
      <c r="L17" s="86" t="str">
        <f>IFERROR(VLOOKUP($A17&amp;"_"&amp;L$3,'물품 입고 내역'!$A$5:$O$629,2,0),"")</f>
        <v/>
      </c>
      <c r="M17" s="86" t="str">
        <f>IFERROR(VLOOKUP($A17&amp;"_"&amp;M$3,'물품 입고 내역'!$A$5:$O$629,2,0),"")</f>
        <v/>
      </c>
      <c r="N17" s="86" t="str">
        <f>IFERROR(VLOOKUP($A17&amp;"_"&amp;N$3,'물품 입고 내역'!$A$5:$O$629,2,0),"")</f>
        <v/>
      </c>
      <c r="O17" s="86" t="str">
        <f>IFERROR(VLOOKUP($A17&amp;"_"&amp;O$3,'물품 입고 내역'!$A$5:$O$629,2,0),"")</f>
        <v/>
      </c>
      <c r="P17" s="86" t="str">
        <f>IFERROR(VLOOKUP($A17&amp;"_"&amp;P$3,'물품 입고 내역'!$A$5:$O$629,2,0),"")</f>
        <v/>
      </c>
      <c r="Q17" s="86" t="str">
        <f>IFERROR(VLOOKUP($A17&amp;"_"&amp;Q$3,'물품 입고 내역'!$A$5:$O$629,2,0),"")</f>
        <v/>
      </c>
      <c r="R17" s="86" t="str">
        <f>IFERROR(VLOOKUP($A17&amp;"_"&amp;R$3,'물품 입고 내역'!$A$5:$O$629,2,0),"")</f>
        <v/>
      </c>
      <c r="S17" s="86" t="str">
        <f>IFERROR(VLOOKUP($A17&amp;"_"&amp;S$3,'물품 입고 내역'!$A$5:$O$629,2,0),"")</f>
        <v/>
      </c>
      <c r="T17" s="86" t="str">
        <f>IFERROR(VLOOKUP($A17&amp;"_"&amp;T$3,'물품 입고 내역'!$A$5:$O$629,2,0),"")</f>
        <v/>
      </c>
      <c r="U17" s="86" t="str">
        <f>IFERROR(VLOOKUP($A17&amp;"_"&amp;U$3,'물품 입고 내역'!$A$5:$O$629,2,0),"")</f>
        <v/>
      </c>
      <c r="V17" s="86" t="str">
        <f>IFERROR(VLOOKUP($A17&amp;"_"&amp;V$3,'물품 입고 내역'!$A$5:$O$629,2,0),"")</f>
        <v/>
      </c>
      <c r="W17" s="86" t="str">
        <f>IFERROR(VLOOKUP($A17&amp;"_"&amp;W$3,'물품 입고 내역'!$A$5:$O$629,2,0),"")</f>
        <v/>
      </c>
      <c r="X17" s="86" t="str">
        <f>IFERROR(VLOOKUP($A17&amp;"_"&amp;X$3,'물품 입고 내역'!$A$5:$O$629,2,0),"")</f>
        <v/>
      </c>
      <c r="Y17" s="86" t="str">
        <f>IFERROR(VLOOKUP($A17&amp;"_"&amp;Y$3,'물품 입고 내역'!$A$5:$O$629,2,0),"")</f>
        <v/>
      </c>
      <c r="Z17" s="86" t="str">
        <f>IFERROR(VLOOKUP($A17&amp;"_"&amp;Z$3,'물품 입고 내역'!$A$5:$O$629,2,0),"")</f>
        <v/>
      </c>
      <c r="AA17" s="86" t="str">
        <f>IFERROR(VLOOKUP($A17&amp;"_"&amp;AA$3,'물품 입고 내역'!$A$5:$O$629,2,0),"")</f>
        <v/>
      </c>
      <c r="AB17" s="86" t="str">
        <f>IFERROR(VLOOKUP($A17&amp;"_"&amp;AB$3,'물품 입고 내역'!$A$5:$O$629,2,0),"")</f>
        <v/>
      </c>
      <c r="AC17" s="86" t="str">
        <f>IFERROR(VLOOKUP($A17&amp;"_"&amp;AC$3,'물품 입고 내역'!$A$5:$O$629,2,0),"")</f>
        <v/>
      </c>
      <c r="AD17" s="86" t="str">
        <f>IFERROR(VLOOKUP($A17&amp;"_"&amp;AD$3,'물품 입고 내역'!$A$5:$O$629,2,0),"")</f>
        <v/>
      </c>
      <c r="AE17" s="86" t="str">
        <f>IFERROR(VLOOKUP($A17&amp;"_"&amp;AE$3,'물품 입고 내역'!$A$5:$O$629,2,0),"")</f>
        <v/>
      </c>
      <c r="AF17" s="86" t="str">
        <f>IFERROR(VLOOKUP($A17&amp;"_"&amp;AF$3,'물품 입고 내역'!$A$5:$O$629,2,0),"")</f>
        <v/>
      </c>
      <c r="AG17" s="86" t="str">
        <f>IFERROR(VLOOKUP($A17&amp;"_"&amp;AG$3,'물품 입고 내역'!$A$5:$O$629,2,0),"")</f>
        <v/>
      </c>
      <c r="AH17" s="86" t="str">
        <f>IFERROR(VLOOKUP($A17&amp;"_"&amp;AH$3,'물품 입고 내역'!$A$5:$O$629,2,0),"")</f>
        <v/>
      </c>
      <c r="AI17" s="86" t="str">
        <f>IFERROR(VLOOKUP($A17&amp;"_"&amp;AI$3,'물품 입고 내역'!$A$5:$O$629,2,0),"")</f>
        <v/>
      </c>
      <c r="AJ17" s="86" t="str">
        <f>IFERROR(VLOOKUP($A17&amp;"_"&amp;AJ$3,'물품 입고 내역'!$A$5:$O$629,2,0),"")</f>
        <v/>
      </c>
      <c r="AK17" s="86" t="str">
        <f>IFERROR(VLOOKUP($A17&amp;"_"&amp;AK$3,'물품 입고 내역'!$A$5:$O$629,2,0),"")</f>
        <v/>
      </c>
      <c r="AL17" s="86" t="str">
        <f>IFERROR(VLOOKUP($A17&amp;"_"&amp;AL$3,'물품 입고 내역'!$A$5:$O$629,2,0),"")</f>
        <v/>
      </c>
      <c r="AM17" s="86" t="str">
        <f>IFERROR(VLOOKUP($A17&amp;"_"&amp;AM$3,'물품 입고 내역'!$A$5:$O$629,2,0),"")</f>
        <v/>
      </c>
      <c r="AN17" s="86" t="str">
        <f>IFERROR(VLOOKUP($A17&amp;"_"&amp;AN$3,'물품 입고 내역'!$A$5:$O$629,2,0),"")</f>
        <v/>
      </c>
      <c r="AO17" s="86" t="str">
        <f>IFERROR(VLOOKUP($A17&amp;"_"&amp;AO$3,'물품 입고 내역'!$A$5:$O$629,2,0),"")</f>
        <v/>
      </c>
      <c r="AP17" s="86" t="str">
        <f>IFERROR(VLOOKUP($A17&amp;"_"&amp;AP$3,'물품 입고 내역'!$A$5:$O$629,2,0),"")</f>
        <v/>
      </c>
      <c r="AQ17" s="86" t="str">
        <f>IFERROR(VLOOKUP($A17&amp;"_"&amp;AQ$3,'물품 입고 내역'!$A$5:$O$629,2,0),"")</f>
        <v/>
      </c>
      <c r="AR17" s="86" t="str">
        <f>IFERROR(VLOOKUP($A17&amp;"_"&amp;AR$3,'물품 입고 내역'!$A$5:$O$629,2,0),"")</f>
        <v/>
      </c>
      <c r="AS17" s="86" t="str">
        <f>IFERROR(VLOOKUP($A17&amp;"_"&amp;AS$3,'물품 입고 내역'!$A$5:$O$629,2,0),"")</f>
        <v/>
      </c>
      <c r="AT17" s="86" t="str">
        <f>IFERROR(VLOOKUP($A17&amp;"_"&amp;AT$3,'물품 입고 내역'!$A$5:$O$629,2,0),"")</f>
        <v/>
      </c>
      <c r="AU17" s="86" t="str">
        <f>IFERROR(VLOOKUP($A17&amp;"_"&amp;AU$3,'물품 입고 내역'!$A$5:$O$629,2,0),"")</f>
        <v/>
      </c>
      <c r="AV17" s="86" t="str">
        <f>IFERROR(VLOOKUP($A17&amp;"_"&amp;AV$3,'물품 입고 내역'!$A$5:$O$629,2,0),"")</f>
        <v/>
      </c>
      <c r="AW17" s="86" t="str">
        <f>IFERROR(VLOOKUP($A17&amp;"_"&amp;AW$3,'물품 입고 내역'!$A$5:$O$629,2,0),"")</f>
        <v/>
      </c>
      <c r="AX17" s="86" t="str">
        <f>IFERROR(VLOOKUP($A17&amp;"_"&amp;AX$3,'물품 입고 내역'!$A$5:$O$629,2,0),"")</f>
        <v/>
      </c>
      <c r="AY17" s="86" t="str">
        <f>IFERROR(VLOOKUP($A17&amp;"_"&amp;AY$3,'물품 입고 내역'!$A$5:$O$629,2,0),"")</f>
        <v/>
      </c>
      <c r="AZ17" s="86" t="str">
        <f>IFERROR(VLOOKUP($A17&amp;"_"&amp;AZ$3,'물품 입고 내역'!$A$5:$O$629,2,0),"")</f>
        <v/>
      </c>
      <c r="BA17" s="86" t="str">
        <f>IFERROR(VLOOKUP($A17&amp;"_"&amp;BA$3,'물품 입고 내역'!$A$5:$O$629,2,0),"")</f>
        <v/>
      </c>
      <c r="BB17" s="86" t="str">
        <f>IFERROR(VLOOKUP($A17&amp;"_"&amp;BB$3,'물품 입고 내역'!$A$5:$O$629,2,0),"")</f>
        <v/>
      </c>
      <c r="BC17" s="86" t="str">
        <f>IFERROR(VLOOKUP($A17&amp;"_"&amp;BC$3,'물품 입고 내역'!$A$5:$O$629,2,0),"")</f>
        <v/>
      </c>
      <c r="BD17" s="86" t="str">
        <f>IFERROR(VLOOKUP($A17&amp;"_"&amp;BD$3,'물품 입고 내역'!$A$5:$O$629,2,0),"")</f>
        <v/>
      </c>
      <c r="BE17" s="86" t="str">
        <f>IFERROR(VLOOKUP($A17&amp;"_"&amp;BE$3,'물품 입고 내역'!$A$5:$O$629,2,0),"")</f>
        <v/>
      </c>
      <c r="BF17" s="86" t="str">
        <f>IFERROR(VLOOKUP($A17&amp;"_"&amp;BF$3,'물품 입고 내역'!$A$5:$O$629,2,0),"")</f>
        <v/>
      </c>
      <c r="BG17" s="86" t="str">
        <f>IFERROR(VLOOKUP($A17&amp;"_"&amp;BG$3,'물품 입고 내역'!$A$5:$O$629,2,0),"")</f>
        <v/>
      </c>
      <c r="BH17" s="86" t="str">
        <f>IFERROR(VLOOKUP($A17&amp;"_"&amp;BH$3,'물품 입고 내역'!$A$5:$O$629,2,0),"")</f>
        <v/>
      </c>
      <c r="BI17" s="86" t="str">
        <f>IFERROR(VLOOKUP($A17&amp;"_"&amp;BI$3,'물품 입고 내역'!$A$5:$O$629,2,0),"")</f>
        <v/>
      </c>
      <c r="BJ17" s="86" t="str">
        <f>IFERROR(VLOOKUP($A17&amp;"_"&amp;BJ$3,'물품 입고 내역'!$A$5:$O$629,2,0),"")</f>
        <v/>
      </c>
      <c r="BK17" s="86" t="str">
        <f>IFERROR(VLOOKUP($A17&amp;"_"&amp;BK$3,'물품 입고 내역'!$A$5:$O$629,2,0),"")</f>
        <v/>
      </c>
      <c r="BL17" s="86" t="str">
        <f>IFERROR(VLOOKUP($A17&amp;"_"&amp;BL$3,'물품 입고 내역'!$A$5:$O$629,2,0),"")</f>
        <v/>
      </c>
      <c r="BM17" s="86" t="str">
        <f>IFERROR(VLOOKUP($A17&amp;"_"&amp;BM$3,'물품 입고 내역'!$A$5:$O$629,2,0),"")</f>
        <v/>
      </c>
      <c r="BN17" s="86" t="str">
        <f>IFERROR(VLOOKUP($A17&amp;"_"&amp;BN$3,'물품 입고 내역'!$A$5:$O$629,2,0),"")</f>
        <v/>
      </c>
      <c r="BO17" s="86" t="str">
        <f>IFERROR(VLOOKUP($A17&amp;"_"&amp;BO$3,'물품 입고 내역'!$A$5:$O$629,2,0),"")</f>
        <v/>
      </c>
      <c r="BP17" s="86" t="str">
        <f>IFERROR(VLOOKUP($A17&amp;"_"&amp;BP$3,'물품 입고 내역'!$A$5:$O$629,2,0),"")</f>
        <v/>
      </c>
      <c r="BQ17" s="86" t="str">
        <f>IFERROR(VLOOKUP($A17&amp;"_"&amp;BQ$3,'물품 입고 내역'!$A$5:$O$629,2,0),"")</f>
        <v/>
      </c>
      <c r="BR17" s="86" t="str">
        <f>IFERROR(VLOOKUP($A17&amp;"_"&amp;BR$3,'물품 입고 내역'!$A$5:$O$629,2,0),"")</f>
        <v/>
      </c>
      <c r="BS17" s="86" t="str">
        <f>IFERROR(VLOOKUP($A17&amp;"_"&amp;BS$3,'물품 입고 내역'!$A$5:$O$629,2,0),"")</f>
        <v/>
      </c>
      <c r="BT17" s="86" t="str">
        <f>IFERROR(VLOOKUP($A17&amp;"_"&amp;BT$3,'물품 입고 내역'!$A$5:$O$629,2,0),"")</f>
        <v/>
      </c>
      <c r="BU17" s="86" t="str">
        <f>IFERROR(VLOOKUP($A17&amp;"_"&amp;BU$3,'물품 입고 내역'!$A$5:$O$629,2,0),"")</f>
        <v/>
      </c>
      <c r="BV17" s="86" t="str">
        <f>IFERROR(VLOOKUP($A17&amp;"_"&amp;BV$3,'물품 입고 내역'!$A$5:$O$629,2,0),"")</f>
        <v/>
      </c>
      <c r="BW17" s="86" t="str">
        <f>IFERROR(VLOOKUP($A17&amp;"_"&amp;BW$3,'물품 입고 내역'!$A$5:$O$629,2,0),"")</f>
        <v/>
      </c>
      <c r="BX17" s="86" t="str">
        <f>IFERROR(VLOOKUP($A17&amp;"_"&amp;BX$3,'물품 입고 내역'!$A$5:$O$629,2,0),"")</f>
        <v/>
      </c>
      <c r="BY17" s="86" t="str">
        <f>IFERROR(VLOOKUP($A17&amp;"_"&amp;BY$3,'물품 입고 내역'!$A$5:$O$629,2,0),"")</f>
        <v/>
      </c>
      <c r="BZ17" s="86" t="str">
        <f>IFERROR(VLOOKUP($A17&amp;"_"&amp;BZ$3,'물품 입고 내역'!$A$5:$O$629,2,0),"")</f>
        <v/>
      </c>
      <c r="CA17" s="86" t="str">
        <f>IFERROR(VLOOKUP($A17&amp;"_"&amp;CA$3,'물품 입고 내역'!$A$5:$O$629,2,0),"")</f>
        <v/>
      </c>
      <c r="CB17" s="86" t="str">
        <f>IFERROR(VLOOKUP($A17&amp;"_"&amp;CB$3,'물품 입고 내역'!$A$5:$O$629,2,0),"")</f>
        <v/>
      </c>
      <c r="CC17" s="86" t="str">
        <f>IFERROR(VLOOKUP($A17&amp;"_"&amp;CC$3,'물품 입고 내역'!$A$5:$O$629,2,0),"")</f>
        <v/>
      </c>
      <c r="CD17" s="86" t="str">
        <f>IFERROR(VLOOKUP($A17&amp;"_"&amp;CD$3,'물품 입고 내역'!$A$5:$O$629,2,0),"")</f>
        <v/>
      </c>
      <c r="CE17" s="86" t="str">
        <f>IFERROR(VLOOKUP($A17&amp;"_"&amp;CE$3,'물품 입고 내역'!$A$5:$O$629,2,0),"")</f>
        <v/>
      </c>
      <c r="CF17" s="86" t="str">
        <f>IFERROR(VLOOKUP($A17&amp;"_"&amp;CF$3,'물품 입고 내역'!$A$5:$O$629,2,0),"")</f>
        <v/>
      </c>
      <c r="CG17" s="86" t="str">
        <f>IFERROR(VLOOKUP($A17&amp;"_"&amp;CG$3,'물품 입고 내역'!$A$5:$O$629,2,0),"")</f>
        <v/>
      </c>
      <c r="CH17" s="86" t="str">
        <f>IFERROR(VLOOKUP($A17&amp;"_"&amp;CH$3,'물품 입고 내역'!$A$5:$O$629,2,0),"")</f>
        <v/>
      </c>
      <c r="CI17" s="86" t="str">
        <f>IFERROR(VLOOKUP($A17&amp;"_"&amp;CI$3,'물품 입고 내역'!$A$5:$O$629,2,0),"")</f>
        <v/>
      </c>
      <c r="CJ17" s="86" t="str">
        <f>IFERROR(VLOOKUP($A17&amp;"_"&amp;CJ$3,'물품 입고 내역'!$A$5:$O$629,2,0),"")</f>
        <v/>
      </c>
      <c r="CK17" s="86" t="str">
        <f>IFERROR(VLOOKUP($A17&amp;"_"&amp;CK$3,'물품 입고 내역'!$A$5:$O$629,2,0),"")</f>
        <v/>
      </c>
      <c r="CL17" s="86" t="str">
        <f>IFERROR(VLOOKUP($A17&amp;"_"&amp;CL$3,'물품 입고 내역'!$A$5:$O$629,2,0),"")</f>
        <v/>
      </c>
      <c r="CM17" s="86" t="str">
        <f>IFERROR(VLOOKUP($A17&amp;"_"&amp;CM$3,'물품 입고 내역'!$A$5:$O$629,2,0),"")</f>
        <v/>
      </c>
      <c r="CN17" s="86" t="str">
        <f>IFERROR(VLOOKUP($A17&amp;"_"&amp;CN$3,'물품 입고 내역'!$A$5:$O$629,2,0),"")</f>
        <v/>
      </c>
      <c r="CO17" s="86" t="str">
        <f>IFERROR(VLOOKUP($A17&amp;"_"&amp;CO$3,'물품 입고 내역'!$A$5:$O$629,2,0),"")</f>
        <v/>
      </c>
      <c r="CP17" s="86" t="str">
        <f>IFERROR(VLOOKUP($A17&amp;"_"&amp;CP$3,'물품 입고 내역'!$A$5:$O$629,2,0),"")</f>
        <v/>
      </c>
      <c r="CQ17" s="86" t="str">
        <f>IFERROR(VLOOKUP($A17&amp;"_"&amp;CQ$3,'물품 입고 내역'!$A$5:$O$629,2,0),"")</f>
        <v/>
      </c>
      <c r="CR17" s="86" t="str">
        <f>IFERROR(VLOOKUP($A17&amp;"_"&amp;CR$3,'물품 입고 내역'!$A$5:$O$629,2,0),"")</f>
        <v/>
      </c>
      <c r="CS17" s="86" t="str">
        <f>IFERROR(VLOOKUP($A17&amp;"_"&amp;CS$3,'물품 입고 내역'!$A$5:$O$629,2,0),"")</f>
        <v/>
      </c>
      <c r="CT17" s="86" t="str">
        <f>IFERROR(VLOOKUP($A17&amp;"_"&amp;CT$3,'물품 입고 내역'!$A$5:$O$629,2,0),"")</f>
        <v/>
      </c>
      <c r="CU17" s="86" t="str">
        <f>IFERROR(VLOOKUP($A17&amp;"_"&amp;CU$3,'물품 입고 내역'!$A$5:$O$629,2,0),"")</f>
        <v/>
      </c>
      <c r="CV17" s="86" t="str">
        <f>IFERROR(VLOOKUP($A17&amp;"_"&amp;CV$3,'물품 입고 내역'!$A$5:$O$629,2,0),"")</f>
        <v/>
      </c>
      <c r="CW17" s="86" t="str">
        <f>IFERROR(VLOOKUP($A17&amp;"_"&amp;CW$3,'물품 입고 내역'!$A$5:$O$629,2,0),"")</f>
        <v/>
      </c>
      <c r="CX17" s="86" t="str">
        <f>IFERROR(VLOOKUP($A17&amp;"_"&amp;CX$3,'물품 입고 내역'!$A$5:$O$629,2,0),"")</f>
        <v/>
      </c>
      <c r="CY17" s="86" t="str">
        <f>IFERROR(VLOOKUP($A17&amp;"_"&amp;CY$3,'물품 입고 내역'!$A$5:$O$629,2,0),"")</f>
        <v/>
      </c>
      <c r="CZ17" s="86" t="str">
        <f>IFERROR(VLOOKUP($A17&amp;"_"&amp;CZ$3,'물품 입고 내역'!$A$5:$O$629,2,0),"")</f>
        <v/>
      </c>
      <c r="DA17" s="86" t="str">
        <f>IFERROR(VLOOKUP($A17&amp;"_"&amp;DA$3,'물품 입고 내역'!$A$5:$O$629,2,0),"")</f>
        <v/>
      </c>
      <c r="DB17" s="86" t="str">
        <f>IFERROR(VLOOKUP($A17&amp;"_"&amp;DB$3,'물품 입고 내역'!$A$5:$O$629,2,0),"")</f>
        <v/>
      </c>
    </row>
    <row r="18" spans="1:106" ht="31.5" customHeight="1">
      <c r="A18" s="87" t="s">
        <v>402</v>
      </c>
      <c r="B18" s="142" t="str">
        <f>IFERROR(INDEX('물품 입고 내역'!$E$6:$N$105,MATCH($A18,'물품 입고 내역'!$N$6:$N$105,0),1)," ")</f>
        <v xml:space="preserve"> </v>
      </c>
      <c r="C18" s="87">
        <v>102</v>
      </c>
      <c r="D18" s="142" t="str">
        <f t="shared" si="0"/>
        <v xml:space="preserve">                                                                                                   </v>
      </c>
      <c r="E18" s="87"/>
      <c r="F18" s="86">
        <f t="shared" si="1"/>
        <v>0</v>
      </c>
      <c r="G18" s="86" t="str">
        <f>IFERROR(VLOOKUP($A18&amp;"_"&amp;G$3,'물품 입고 내역'!$A$5:$O$629,2,0),"")</f>
        <v/>
      </c>
      <c r="H18" s="86" t="str">
        <f>IFERROR(VLOOKUP($A18&amp;"_"&amp;H$3,'물품 입고 내역'!$A$5:$O$629,2,0),"")</f>
        <v/>
      </c>
      <c r="I18" s="86" t="str">
        <f>IFERROR(VLOOKUP($A18&amp;"_"&amp;I$3,'물품 입고 내역'!$A$5:$O$629,2,0),"")</f>
        <v/>
      </c>
      <c r="J18" s="86" t="str">
        <f>IFERROR(VLOOKUP($A18&amp;"_"&amp;J$3,'물품 입고 내역'!$A$5:$O$629,2,0),"")</f>
        <v/>
      </c>
      <c r="K18" s="86" t="str">
        <f>IFERROR(VLOOKUP($A18&amp;"_"&amp;K$3,'물품 입고 내역'!$A$5:$O$629,2,0),"")</f>
        <v/>
      </c>
      <c r="L18" s="86" t="str">
        <f>IFERROR(VLOOKUP($A18&amp;"_"&amp;L$3,'물품 입고 내역'!$A$5:$O$629,2,0),"")</f>
        <v/>
      </c>
      <c r="M18" s="86" t="str">
        <f>IFERROR(VLOOKUP($A18&amp;"_"&amp;M$3,'물품 입고 내역'!$A$5:$O$629,2,0),"")</f>
        <v/>
      </c>
      <c r="N18" s="86" t="str">
        <f>IFERROR(VLOOKUP($A18&amp;"_"&amp;N$3,'물품 입고 내역'!$A$5:$O$629,2,0),"")</f>
        <v/>
      </c>
      <c r="O18" s="86" t="str">
        <f>IFERROR(VLOOKUP($A18&amp;"_"&amp;O$3,'물품 입고 내역'!$A$5:$O$629,2,0),"")</f>
        <v/>
      </c>
      <c r="P18" s="86" t="str">
        <f>IFERROR(VLOOKUP($A18&amp;"_"&amp;P$3,'물품 입고 내역'!$A$5:$O$629,2,0),"")</f>
        <v/>
      </c>
      <c r="Q18" s="86" t="str">
        <f>IFERROR(VLOOKUP($A18&amp;"_"&amp;Q$3,'물품 입고 내역'!$A$5:$O$629,2,0),"")</f>
        <v/>
      </c>
      <c r="R18" s="86" t="str">
        <f>IFERROR(VLOOKUP($A18&amp;"_"&amp;R$3,'물품 입고 내역'!$A$5:$O$629,2,0),"")</f>
        <v/>
      </c>
      <c r="S18" s="86" t="str">
        <f>IFERROR(VLOOKUP($A18&amp;"_"&amp;S$3,'물품 입고 내역'!$A$5:$O$629,2,0),"")</f>
        <v/>
      </c>
      <c r="T18" s="86" t="str">
        <f>IFERROR(VLOOKUP($A18&amp;"_"&amp;T$3,'물품 입고 내역'!$A$5:$O$629,2,0),"")</f>
        <v/>
      </c>
      <c r="U18" s="86" t="str">
        <f>IFERROR(VLOOKUP($A18&amp;"_"&amp;U$3,'물품 입고 내역'!$A$5:$O$629,2,0),"")</f>
        <v/>
      </c>
      <c r="V18" s="86" t="str">
        <f>IFERROR(VLOOKUP($A18&amp;"_"&amp;V$3,'물품 입고 내역'!$A$5:$O$629,2,0),"")</f>
        <v/>
      </c>
      <c r="W18" s="86" t="str">
        <f>IFERROR(VLOOKUP($A18&amp;"_"&amp;W$3,'물품 입고 내역'!$A$5:$O$629,2,0),"")</f>
        <v/>
      </c>
      <c r="X18" s="86" t="str">
        <f>IFERROR(VLOOKUP($A18&amp;"_"&amp;X$3,'물품 입고 내역'!$A$5:$O$629,2,0),"")</f>
        <v/>
      </c>
      <c r="Y18" s="86" t="str">
        <f>IFERROR(VLOOKUP($A18&amp;"_"&amp;Y$3,'물품 입고 내역'!$A$5:$O$629,2,0),"")</f>
        <v/>
      </c>
      <c r="Z18" s="86" t="str">
        <f>IFERROR(VLOOKUP($A18&amp;"_"&amp;Z$3,'물품 입고 내역'!$A$5:$O$629,2,0),"")</f>
        <v/>
      </c>
      <c r="AA18" s="86" t="str">
        <f>IFERROR(VLOOKUP($A18&amp;"_"&amp;AA$3,'물품 입고 내역'!$A$5:$O$629,2,0),"")</f>
        <v/>
      </c>
      <c r="AB18" s="86" t="str">
        <f>IFERROR(VLOOKUP($A18&amp;"_"&amp;AB$3,'물품 입고 내역'!$A$5:$O$629,2,0),"")</f>
        <v/>
      </c>
      <c r="AC18" s="86" t="str">
        <f>IFERROR(VLOOKUP($A18&amp;"_"&amp;AC$3,'물품 입고 내역'!$A$5:$O$629,2,0),"")</f>
        <v/>
      </c>
      <c r="AD18" s="86" t="str">
        <f>IFERROR(VLOOKUP($A18&amp;"_"&amp;AD$3,'물품 입고 내역'!$A$5:$O$629,2,0),"")</f>
        <v/>
      </c>
      <c r="AE18" s="86" t="str">
        <f>IFERROR(VLOOKUP($A18&amp;"_"&amp;AE$3,'물품 입고 내역'!$A$5:$O$629,2,0),"")</f>
        <v/>
      </c>
      <c r="AF18" s="86" t="str">
        <f>IFERROR(VLOOKUP($A18&amp;"_"&amp;AF$3,'물품 입고 내역'!$A$5:$O$629,2,0),"")</f>
        <v/>
      </c>
      <c r="AG18" s="86" t="str">
        <f>IFERROR(VLOOKUP($A18&amp;"_"&amp;AG$3,'물품 입고 내역'!$A$5:$O$629,2,0),"")</f>
        <v/>
      </c>
      <c r="AH18" s="86" t="str">
        <f>IFERROR(VLOOKUP($A18&amp;"_"&amp;AH$3,'물품 입고 내역'!$A$5:$O$629,2,0),"")</f>
        <v/>
      </c>
      <c r="AI18" s="86" t="str">
        <f>IFERROR(VLOOKUP($A18&amp;"_"&amp;AI$3,'물품 입고 내역'!$A$5:$O$629,2,0),"")</f>
        <v/>
      </c>
      <c r="AJ18" s="86" t="str">
        <f>IFERROR(VLOOKUP($A18&amp;"_"&amp;AJ$3,'물품 입고 내역'!$A$5:$O$629,2,0),"")</f>
        <v/>
      </c>
      <c r="AK18" s="86" t="str">
        <f>IFERROR(VLOOKUP($A18&amp;"_"&amp;AK$3,'물품 입고 내역'!$A$5:$O$629,2,0),"")</f>
        <v/>
      </c>
      <c r="AL18" s="86" t="str">
        <f>IFERROR(VLOOKUP($A18&amp;"_"&amp;AL$3,'물품 입고 내역'!$A$5:$O$629,2,0),"")</f>
        <v/>
      </c>
      <c r="AM18" s="86" t="str">
        <f>IFERROR(VLOOKUP($A18&amp;"_"&amp;AM$3,'물품 입고 내역'!$A$5:$O$629,2,0),"")</f>
        <v/>
      </c>
      <c r="AN18" s="86" t="str">
        <f>IFERROR(VLOOKUP($A18&amp;"_"&amp;AN$3,'물품 입고 내역'!$A$5:$O$629,2,0),"")</f>
        <v/>
      </c>
      <c r="AO18" s="86" t="str">
        <f>IFERROR(VLOOKUP($A18&amp;"_"&amp;AO$3,'물품 입고 내역'!$A$5:$O$629,2,0),"")</f>
        <v/>
      </c>
      <c r="AP18" s="86" t="str">
        <f>IFERROR(VLOOKUP($A18&amp;"_"&amp;AP$3,'물품 입고 내역'!$A$5:$O$629,2,0),"")</f>
        <v/>
      </c>
      <c r="AQ18" s="86" t="str">
        <f>IFERROR(VLOOKUP($A18&amp;"_"&amp;AQ$3,'물품 입고 내역'!$A$5:$O$629,2,0),"")</f>
        <v/>
      </c>
      <c r="AR18" s="86" t="str">
        <f>IFERROR(VLOOKUP($A18&amp;"_"&amp;AR$3,'물품 입고 내역'!$A$5:$O$629,2,0),"")</f>
        <v/>
      </c>
      <c r="AS18" s="86" t="str">
        <f>IFERROR(VLOOKUP($A18&amp;"_"&amp;AS$3,'물품 입고 내역'!$A$5:$O$629,2,0),"")</f>
        <v/>
      </c>
      <c r="AT18" s="86" t="str">
        <f>IFERROR(VLOOKUP($A18&amp;"_"&amp;AT$3,'물품 입고 내역'!$A$5:$O$629,2,0),"")</f>
        <v/>
      </c>
      <c r="AU18" s="86" t="str">
        <f>IFERROR(VLOOKUP($A18&amp;"_"&amp;AU$3,'물품 입고 내역'!$A$5:$O$629,2,0),"")</f>
        <v/>
      </c>
      <c r="AV18" s="86" t="str">
        <f>IFERROR(VLOOKUP($A18&amp;"_"&amp;AV$3,'물품 입고 내역'!$A$5:$O$629,2,0),"")</f>
        <v/>
      </c>
      <c r="AW18" s="86" t="str">
        <f>IFERROR(VLOOKUP($A18&amp;"_"&amp;AW$3,'물품 입고 내역'!$A$5:$O$629,2,0),"")</f>
        <v/>
      </c>
      <c r="AX18" s="86" t="str">
        <f>IFERROR(VLOOKUP($A18&amp;"_"&amp;AX$3,'물품 입고 내역'!$A$5:$O$629,2,0),"")</f>
        <v/>
      </c>
      <c r="AY18" s="86" t="str">
        <f>IFERROR(VLOOKUP($A18&amp;"_"&amp;AY$3,'물품 입고 내역'!$A$5:$O$629,2,0),"")</f>
        <v/>
      </c>
      <c r="AZ18" s="86" t="str">
        <f>IFERROR(VLOOKUP($A18&amp;"_"&amp;AZ$3,'물품 입고 내역'!$A$5:$O$629,2,0),"")</f>
        <v/>
      </c>
      <c r="BA18" s="86" t="str">
        <f>IFERROR(VLOOKUP($A18&amp;"_"&amp;BA$3,'물품 입고 내역'!$A$5:$O$629,2,0),"")</f>
        <v/>
      </c>
      <c r="BB18" s="86" t="str">
        <f>IFERROR(VLOOKUP($A18&amp;"_"&amp;BB$3,'물품 입고 내역'!$A$5:$O$629,2,0),"")</f>
        <v/>
      </c>
      <c r="BC18" s="86" t="str">
        <f>IFERROR(VLOOKUP($A18&amp;"_"&amp;BC$3,'물품 입고 내역'!$A$5:$O$629,2,0),"")</f>
        <v/>
      </c>
      <c r="BD18" s="86" t="str">
        <f>IFERROR(VLOOKUP($A18&amp;"_"&amp;BD$3,'물품 입고 내역'!$A$5:$O$629,2,0),"")</f>
        <v/>
      </c>
      <c r="BE18" s="86" t="str">
        <f>IFERROR(VLOOKUP($A18&amp;"_"&amp;BE$3,'물품 입고 내역'!$A$5:$O$629,2,0),"")</f>
        <v/>
      </c>
      <c r="BF18" s="86" t="str">
        <f>IFERROR(VLOOKUP($A18&amp;"_"&amp;BF$3,'물품 입고 내역'!$A$5:$O$629,2,0),"")</f>
        <v/>
      </c>
      <c r="BG18" s="86" t="str">
        <f>IFERROR(VLOOKUP($A18&amp;"_"&amp;BG$3,'물품 입고 내역'!$A$5:$O$629,2,0),"")</f>
        <v/>
      </c>
      <c r="BH18" s="86" t="str">
        <f>IFERROR(VLOOKUP($A18&amp;"_"&amp;BH$3,'물품 입고 내역'!$A$5:$O$629,2,0),"")</f>
        <v/>
      </c>
      <c r="BI18" s="86" t="str">
        <f>IFERROR(VLOOKUP($A18&amp;"_"&amp;BI$3,'물품 입고 내역'!$A$5:$O$629,2,0),"")</f>
        <v/>
      </c>
      <c r="BJ18" s="86" t="str">
        <f>IFERROR(VLOOKUP($A18&amp;"_"&amp;BJ$3,'물품 입고 내역'!$A$5:$O$629,2,0),"")</f>
        <v/>
      </c>
      <c r="BK18" s="86" t="str">
        <f>IFERROR(VLOOKUP($A18&amp;"_"&amp;BK$3,'물품 입고 내역'!$A$5:$O$629,2,0),"")</f>
        <v/>
      </c>
      <c r="BL18" s="86" t="str">
        <f>IFERROR(VLOOKUP($A18&amp;"_"&amp;BL$3,'물품 입고 내역'!$A$5:$O$629,2,0),"")</f>
        <v/>
      </c>
      <c r="BM18" s="86" t="str">
        <f>IFERROR(VLOOKUP($A18&amp;"_"&amp;BM$3,'물품 입고 내역'!$A$5:$O$629,2,0),"")</f>
        <v/>
      </c>
      <c r="BN18" s="86" t="str">
        <f>IFERROR(VLOOKUP($A18&amp;"_"&amp;BN$3,'물품 입고 내역'!$A$5:$O$629,2,0),"")</f>
        <v/>
      </c>
      <c r="BO18" s="86" t="str">
        <f>IFERROR(VLOOKUP($A18&amp;"_"&amp;BO$3,'물품 입고 내역'!$A$5:$O$629,2,0),"")</f>
        <v/>
      </c>
      <c r="BP18" s="86" t="str">
        <f>IFERROR(VLOOKUP($A18&amp;"_"&amp;BP$3,'물품 입고 내역'!$A$5:$O$629,2,0),"")</f>
        <v/>
      </c>
      <c r="BQ18" s="86" t="str">
        <f>IFERROR(VLOOKUP($A18&amp;"_"&amp;BQ$3,'물품 입고 내역'!$A$5:$O$629,2,0),"")</f>
        <v/>
      </c>
      <c r="BR18" s="86" t="str">
        <f>IFERROR(VLOOKUP($A18&amp;"_"&amp;BR$3,'물품 입고 내역'!$A$5:$O$629,2,0),"")</f>
        <v/>
      </c>
      <c r="BS18" s="86" t="str">
        <f>IFERROR(VLOOKUP($A18&amp;"_"&amp;BS$3,'물품 입고 내역'!$A$5:$O$629,2,0),"")</f>
        <v/>
      </c>
      <c r="BT18" s="86" t="str">
        <f>IFERROR(VLOOKUP($A18&amp;"_"&amp;BT$3,'물품 입고 내역'!$A$5:$O$629,2,0),"")</f>
        <v/>
      </c>
      <c r="BU18" s="86" t="str">
        <f>IFERROR(VLOOKUP($A18&amp;"_"&amp;BU$3,'물품 입고 내역'!$A$5:$O$629,2,0),"")</f>
        <v/>
      </c>
      <c r="BV18" s="86" t="str">
        <f>IFERROR(VLOOKUP($A18&amp;"_"&amp;BV$3,'물품 입고 내역'!$A$5:$O$629,2,0),"")</f>
        <v/>
      </c>
      <c r="BW18" s="86" t="str">
        <f>IFERROR(VLOOKUP($A18&amp;"_"&amp;BW$3,'물품 입고 내역'!$A$5:$O$629,2,0),"")</f>
        <v/>
      </c>
      <c r="BX18" s="86" t="str">
        <f>IFERROR(VLOOKUP($A18&amp;"_"&amp;BX$3,'물품 입고 내역'!$A$5:$O$629,2,0),"")</f>
        <v/>
      </c>
      <c r="BY18" s="86" t="str">
        <f>IFERROR(VLOOKUP($A18&amp;"_"&amp;BY$3,'물품 입고 내역'!$A$5:$O$629,2,0),"")</f>
        <v/>
      </c>
      <c r="BZ18" s="86" t="str">
        <f>IFERROR(VLOOKUP($A18&amp;"_"&amp;BZ$3,'물품 입고 내역'!$A$5:$O$629,2,0),"")</f>
        <v/>
      </c>
      <c r="CA18" s="86" t="str">
        <f>IFERROR(VLOOKUP($A18&amp;"_"&amp;CA$3,'물품 입고 내역'!$A$5:$O$629,2,0),"")</f>
        <v/>
      </c>
      <c r="CB18" s="86" t="str">
        <f>IFERROR(VLOOKUP($A18&amp;"_"&amp;CB$3,'물품 입고 내역'!$A$5:$O$629,2,0),"")</f>
        <v/>
      </c>
      <c r="CC18" s="86" t="str">
        <f>IFERROR(VLOOKUP($A18&amp;"_"&amp;CC$3,'물품 입고 내역'!$A$5:$O$629,2,0),"")</f>
        <v/>
      </c>
      <c r="CD18" s="86" t="str">
        <f>IFERROR(VLOOKUP($A18&amp;"_"&amp;CD$3,'물품 입고 내역'!$A$5:$O$629,2,0),"")</f>
        <v/>
      </c>
      <c r="CE18" s="86" t="str">
        <f>IFERROR(VLOOKUP($A18&amp;"_"&amp;CE$3,'물품 입고 내역'!$A$5:$O$629,2,0),"")</f>
        <v/>
      </c>
      <c r="CF18" s="86" t="str">
        <f>IFERROR(VLOOKUP($A18&amp;"_"&amp;CF$3,'물품 입고 내역'!$A$5:$O$629,2,0),"")</f>
        <v/>
      </c>
      <c r="CG18" s="86" t="str">
        <f>IFERROR(VLOOKUP($A18&amp;"_"&amp;CG$3,'물품 입고 내역'!$A$5:$O$629,2,0),"")</f>
        <v/>
      </c>
      <c r="CH18" s="86" t="str">
        <f>IFERROR(VLOOKUP($A18&amp;"_"&amp;CH$3,'물품 입고 내역'!$A$5:$O$629,2,0),"")</f>
        <v/>
      </c>
      <c r="CI18" s="86" t="str">
        <f>IFERROR(VLOOKUP($A18&amp;"_"&amp;CI$3,'물품 입고 내역'!$A$5:$O$629,2,0),"")</f>
        <v/>
      </c>
      <c r="CJ18" s="86" t="str">
        <f>IFERROR(VLOOKUP($A18&amp;"_"&amp;CJ$3,'물품 입고 내역'!$A$5:$O$629,2,0),"")</f>
        <v/>
      </c>
      <c r="CK18" s="86" t="str">
        <f>IFERROR(VLOOKUP($A18&amp;"_"&amp;CK$3,'물품 입고 내역'!$A$5:$O$629,2,0),"")</f>
        <v/>
      </c>
      <c r="CL18" s="86" t="str">
        <f>IFERROR(VLOOKUP($A18&amp;"_"&amp;CL$3,'물품 입고 내역'!$A$5:$O$629,2,0),"")</f>
        <v/>
      </c>
      <c r="CM18" s="86" t="str">
        <f>IFERROR(VLOOKUP($A18&amp;"_"&amp;CM$3,'물품 입고 내역'!$A$5:$O$629,2,0),"")</f>
        <v/>
      </c>
      <c r="CN18" s="86" t="str">
        <f>IFERROR(VLOOKUP($A18&amp;"_"&amp;CN$3,'물품 입고 내역'!$A$5:$O$629,2,0),"")</f>
        <v/>
      </c>
      <c r="CO18" s="86" t="str">
        <f>IFERROR(VLOOKUP($A18&amp;"_"&amp;CO$3,'물품 입고 내역'!$A$5:$O$629,2,0),"")</f>
        <v/>
      </c>
      <c r="CP18" s="86" t="str">
        <f>IFERROR(VLOOKUP($A18&amp;"_"&amp;CP$3,'물품 입고 내역'!$A$5:$O$629,2,0),"")</f>
        <v/>
      </c>
      <c r="CQ18" s="86" t="str">
        <f>IFERROR(VLOOKUP($A18&amp;"_"&amp;CQ$3,'물품 입고 내역'!$A$5:$O$629,2,0),"")</f>
        <v/>
      </c>
      <c r="CR18" s="86" t="str">
        <f>IFERROR(VLOOKUP($A18&amp;"_"&amp;CR$3,'물품 입고 내역'!$A$5:$O$629,2,0),"")</f>
        <v/>
      </c>
      <c r="CS18" s="86" t="str">
        <f>IFERROR(VLOOKUP($A18&amp;"_"&amp;CS$3,'물품 입고 내역'!$A$5:$O$629,2,0),"")</f>
        <v/>
      </c>
      <c r="CT18" s="86" t="str">
        <f>IFERROR(VLOOKUP($A18&amp;"_"&amp;CT$3,'물품 입고 내역'!$A$5:$O$629,2,0),"")</f>
        <v/>
      </c>
      <c r="CU18" s="86" t="str">
        <f>IFERROR(VLOOKUP($A18&amp;"_"&amp;CU$3,'물품 입고 내역'!$A$5:$O$629,2,0),"")</f>
        <v/>
      </c>
      <c r="CV18" s="86" t="str">
        <f>IFERROR(VLOOKUP($A18&amp;"_"&amp;CV$3,'물품 입고 내역'!$A$5:$O$629,2,0),"")</f>
        <v/>
      </c>
      <c r="CW18" s="86" t="str">
        <f>IFERROR(VLOOKUP($A18&amp;"_"&amp;CW$3,'물품 입고 내역'!$A$5:$O$629,2,0),"")</f>
        <v/>
      </c>
      <c r="CX18" s="86" t="str">
        <f>IFERROR(VLOOKUP($A18&amp;"_"&amp;CX$3,'물품 입고 내역'!$A$5:$O$629,2,0),"")</f>
        <v/>
      </c>
      <c r="CY18" s="86" t="str">
        <f>IFERROR(VLOOKUP($A18&amp;"_"&amp;CY$3,'물품 입고 내역'!$A$5:$O$629,2,0),"")</f>
        <v/>
      </c>
      <c r="CZ18" s="86" t="str">
        <f>IFERROR(VLOOKUP($A18&amp;"_"&amp;CZ$3,'물품 입고 내역'!$A$5:$O$629,2,0),"")</f>
        <v/>
      </c>
      <c r="DA18" s="86" t="str">
        <f>IFERROR(VLOOKUP($A18&amp;"_"&amp;DA$3,'물품 입고 내역'!$A$5:$O$629,2,0),"")</f>
        <v/>
      </c>
      <c r="DB18" s="86" t="str">
        <f>IFERROR(VLOOKUP($A18&amp;"_"&amp;DB$3,'물품 입고 내역'!$A$5:$O$629,2,0),"")</f>
        <v/>
      </c>
    </row>
    <row r="19" spans="1:106" ht="31.5" customHeight="1">
      <c r="A19" s="87" t="s">
        <v>403</v>
      </c>
      <c r="B19" s="142" t="str">
        <f>IFERROR(INDEX('물품 입고 내역'!$E$6:$N$105,MATCH($A19,'물품 입고 내역'!$N$6:$N$105,0),1)," ")</f>
        <v xml:space="preserve"> </v>
      </c>
      <c r="C19" s="87">
        <v>102</v>
      </c>
      <c r="D19" s="142" t="str">
        <f t="shared" si="0"/>
        <v xml:space="preserve">                                                                                                   </v>
      </c>
      <c r="E19" s="87"/>
      <c r="F19" s="86">
        <f t="shared" si="1"/>
        <v>0</v>
      </c>
      <c r="G19" s="86" t="str">
        <f>IFERROR(VLOOKUP($A19&amp;"_"&amp;G$3,'물품 입고 내역'!$A$5:$O$629,2,0),"")</f>
        <v/>
      </c>
      <c r="H19" s="86" t="str">
        <f>IFERROR(VLOOKUP($A19&amp;"_"&amp;H$3,'물품 입고 내역'!$A$5:$O$629,2,0),"")</f>
        <v/>
      </c>
      <c r="I19" s="86" t="str">
        <f>IFERROR(VLOOKUP($A19&amp;"_"&amp;I$3,'물품 입고 내역'!$A$5:$O$629,2,0),"")</f>
        <v/>
      </c>
      <c r="J19" s="86" t="str">
        <f>IFERROR(VLOOKUP($A19&amp;"_"&amp;J$3,'물품 입고 내역'!$A$5:$O$629,2,0),"")</f>
        <v/>
      </c>
      <c r="K19" s="86" t="str">
        <f>IFERROR(VLOOKUP($A19&amp;"_"&amp;K$3,'물품 입고 내역'!$A$5:$O$629,2,0),"")</f>
        <v/>
      </c>
      <c r="L19" s="86" t="str">
        <f>IFERROR(VLOOKUP($A19&amp;"_"&amp;L$3,'물품 입고 내역'!$A$5:$O$629,2,0),"")</f>
        <v/>
      </c>
      <c r="M19" s="86" t="str">
        <f>IFERROR(VLOOKUP($A19&amp;"_"&amp;M$3,'물품 입고 내역'!$A$5:$O$629,2,0),"")</f>
        <v/>
      </c>
      <c r="N19" s="86" t="str">
        <f>IFERROR(VLOOKUP($A19&amp;"_"&amp;N$3,'물품 입고 내역'!$A$5:$O$629,2,0),"")</f>
        <v/>
      </c>
      <c r="O19" s="86" t="str">
        <f>IFERROR(VLOOKUP($A19&amp;"_"&amp;O$3,'물품 입고 내역'!$A$5:$O$629,2,0),"")</f>
        <v/>
      </c>
      <c r="P19" s="86" t="str">
        <f>IFERROR(VLOOKUP($A19&amp;"_"&amp;P$3,'물품 입고 내역'!$A$5:$O$629,2,0),"")</f>
        <v/>
      </c>
      <c r="Q19" s="86" t="str">
        <f>IFERROR(VLOOKUP($A19&amp;"_"&amp;Q$3,'물품 입고 내역'!$A$5:$O$629,2,0),"")</f>
        <v/>
      </c>
      <c r="R19" s="86" t="str">
        <f>IFERROR(VLOOKUP($A19&amp;"_"&amp;R$3,'물품 입고 내역'!$A$5:$O$629,2,0),"")</f>
        <v/>
      </c>
      <c r="S19" s="86" t="str">
        <f>IFERROR(VLOOKUP($A19&amp;"_"&amp;S$3,'물품 입고 내역'!$A$5:$O$629,2,0),"")</f>
        <v/>
      </c>
      <c r="T19" s="86" t="str">
        <f>IFERROR(VLOOKUP($A19&amp;"_"&amp;T$3,'물품 입고 내역'!$A$5:$O$629,2,0),"")</f>
        <v/>
      </c>
      <c r="U19" s="86" t="str">
        <f>IFERROR(VLOOKUP($A19&amp;"_"&amp;U$3,'물품 입고 내역'!$A$5:$O$629,2,0),"")</f>
        <v/>
      </c>
      <c r="V19" s="86" t="str">
        <f>IFERROR(VLOOKUP($A19&amp;"_"&amp;V$3,'물품 입고 내역'!$A$5:$O$629,2,0),"")</f>
        <v/>
      </c>
      <c r="W19" s="86" t="str">
        <f>IFERROR(VLOOKUP($A19&amp;"_"&amp;W$3,'물품 입고 내역'!$A$5:$O$629,2,0),"")</f>
        <v/>
      </c>
      <c r="X19" s="86" t="str">
        <f>IFERROR(VLOOKUP($A19&amp;"_"&amp;X$3,'물품 입고 내역'!$A$5:$O$629,2,0),"")</f>
        <v/>
      </c>
      <c r="Y19" s="86" t="str">
        <f>IFERROR(VLOOKUP($A19&amp;"_"&amp;Y$3,'물품 입고 내역'!$A$5:$O$629,2,0),"")</f>
        <v/>
      </c>
      <c r="Z19" s="86" t="str">
        <f>IFERROR(VLOOKUP($A19&amp;"_"&amp;Z$3,'물품 입고 내역'!$A$5:$O$629,2,0),"")</f>
        <v/>
      </c>
      <c r="AA19" s="86" t="str">
        <f>IFERROR(VLOOKUP($A19&amp;"_"&amp;AA$3,'물품 입고 내역'!$A$5:$O$629,2,0),"")</f>
        <v/>
      </c>
      <c r="AB19" s="86" t="str">
        <f>IFERROR(VLOOKUP($A19&amp;"_"&amp;AB$3,'물품 입고 내역'!$A$5:$O$629,2,0),"")</f>
        <v/>
      </c>
      <c r="AC19" s="86" t="str">
        <f>IFERROR(VLOOKUP($A19&amp;"_"&amp;AC$3,'물품 입고 내역'!$A$5:$O$629,2,0),"")</f>
        <v/>
      </c>
      <c r="AD19" s="86" t="str">
        <f>IFERROR(VLOOKUP($A19&amp;"_"&amp;AD$3,'물품 입고 내역'!$A$5:$O$629,2,0),"")</f>
        <v/>
      </c>
      <c r="AE19" s="86" t="str">
        <f>IFERROR(VLOOKUP($A19&amp;"_"&amp;AE$3,'물품 입고 내역'!$A$5:$O$629,2,0),"")</f>
        <v/>
      </c>
      <c r="AF19" s="86" t="str">
        <f>IFERROR(VLOOKUP($A19&amp;"_"&amp;AF$3,'물품 입고 내역'!$A$5:$O$629,2,0),"")</f>
        <v/>
      </c>
      <c r="AG19" s="86" t="str">
        <f>IFERROR(VLOOKUP($A19&amp;"_"&amp;AG$3,'물품 입고 내역'!$A$5:$O$629,2,0),"")</f>
        <v/>
      </c>
      <c r="AH19" s="86" t="str">
        <f>IFERROR(VLOOKUP($A19&amp;"_"&amp;AH$3,'물품 입고 내역'!$A$5:$O$629,2,0),"")</f>
        <v/>
      </c>
      <c r="AI19" s="86" t="str">
        <f>IFERROR(VLOOKUP($A19&amp;"_"&amp;AI$3,'물품 입고 내역'!$A$5:$O$629,2,0),"")</f>
        <v/>
      </c>
      <c r="AJ19" s="86" t="str">
        <f>IFERROR(VLOOKUP($A19&amp;"_"&amp;AJ$3,'물품 입고 내역'!$A$5:$O$629,2,0),"")</f>
        <v/>
      </c>
      <c r="AK19" s="86" t="str">
        <f>IFERROR(VLOOKUP($A19&amp;"_"&amp;AK$3,'물품 입고 내역'!$A$5:$O$629,2,0),"")</f>
        <v/>
      </c>
      <c r="AL19" s="86" t="str">
        <f>IFERROR(VLOOKUP($A19&amp;"_"&amp;AL$3,'물품 입고 내역'!$A$5:$O$629,2,0),"")</f>
        <v/>
      </c>
      <c r="AM19" s="86" t="str">
        <f>IFERROR(VLOOKUP($A19&amp;"_"&amp;AM$3,'물품 입고 내역'!$A$5:$O$629,2,0),"")</f>
        <v/>
      </c>
      <c r="AN19" s="86" t="str">
        <f>IFERROR(VLOOKUP($A19&amp;"_"&amp;AN$3,'물품 입고 내역'!$A$5:$O$629,2,0),"")</f>
        <v/>
      </c>
      <c r="AO19" s="86" t="str">
        <f>IFERROR(VLOOKUP($A19&amp;"_"&amp;AO$3,'물품 입고 내역'!$A$5:$O$629,2,0),"")</f>
        <v/>
      </c>
      <c r="AP19" s="86" t="str">
        <f>IFERROR(VLOOKUP($A19&amp;"_"&amp;AP$3,'물품 입고 내역'!$A$5:$O$629,2,0),"")</f>
        <v/>
      </c>
      <c r="AQ19" s="86" t="str">
        <f>IFERROR(VLOOKUP($A19&amp;"_"&amp;AQ$3,'물품 입고 내역'!$A$5:$O$629,2,0),"")</f>
        <v/>
      </c>
      <c r="AR19" s="86" t="str">
        <f>IFERROR(VLOOKUP($A19&amp;"_"&amp;AR$3,'물품 입고 내역'!$A$5:$O$629,2,0),"")</f>
        <v/>
      </c>
      <c r="AS19" s="86" t="str">
        <f>IFERROR(VLOOKUP($A19&amp;"_"&amp;AS$3,'물품 입고 내역'!$A$5:$O$629,2,0),"")</f>
        <v/>
      </c>
      <c r="AT19" s="86" t="str">
        <f>IFERROR(VLOOKUP($A19&amp;"_"&amp;AT$3,'물품 입고 내역'!$A$5:$O$629,2,0),"")</f>
        <v/>
      </c>
      <c r="AU19" s="86" t="str">
        <f>IFERROR(VLOOKUP($A19&amp;"_"&amp;AU$3,'물품 입고 내역'!$A$5:$O$629,2,0),"")</f>
        <v/>
      </c>
      <c r="AV19" s="86" t="str">
        <f>IFERROR(VLOOKUP($A19&amp;"_"&amp;AV$3,'물품 입고 내역'!$A$5:$O$629,2,0),"")</f>
        <v/>
      </c>
      <c r="AW19" s="86" t="str">
        <f>IFERROR(VLOOKUP($A19&amp;"_"&amp;AW$3,'물품 입고 내역'!$A$5:$O$629,2,0),"")</f>
        <v/>
      </c>
      <c r="AX19" s="86" t="str">
        <f>IFERROR(VLOOKUP($A19&amp;"_"&amp;AX$3,'물품 입고 내역'!$A$5:$O$629,2,0),"")</f>
        <v/>
      </c>
      <c r="AY19" s="86" t="str">
        <f>IFERROR(VLOOKUP($A19&amp;"_"&amp;AY$3,'물품 입고 내역'!$A$5:$O$629,2,0),"")</f>
        <v/>
      </c>
      <c r="AZ19" s="86" t="str">
        <f>IFERROR(VLOOKUP($A19&amp;"_"&amp;AZ$3,'물품 입고 내역'!$A$5:$O$629,2,0),"")</f>
        <v/>
      </c>
      <c r="BA19" s="86" t="str">
        <f>IFERROR(VLOOKUP($A19&amp;"_"&amp;BA$3,'물품 입고 내역'!$A$5:$O$629,2,0),"")</f>
        <v/>
      </c>
      <c r="BB19" s="86" t="str">
        <f>IFERROR(VLOOKUP($A19&amp;"_"&amp;BB$3,'물품 입고 내역'!$A$5:$O$629,2,0),"")</f>
        <v/>
      </c>
      <c r="BC19" s="86" t="str">
        <f>IFERROR(VLOOKUP($A19&amp;"_"&amp;BC$3,'물품 입고 내역'!$A$5:$O$629,2,0),"")</f>
        <v/>
      </c>
      <c r="BD19" s="86" t="str">
        <f>IFERROR(VLOOKUP($A19&amp;"_"&amp;BD$3,'물품 입고 내역'!$A$5:$O$629,2,0),"")</f>
        <v/>
      </c>
      <c r="BE19" s="86" t="str">
        <f>IFERROR(VLOOKUP($A19&amp;"_"&amp;BE$3,'물품 입고 내역'!$A$5:$O$629,2,0),"")</f>
        <v/>
      </c>
      <c r="BF19" s="86" t="str">
        <f>IFERROR(VLOOKUP($A19&amp;"_"&amp;BF$3,'물품 입고 내역'!$A$5:$O$629,2,0),"")</f>
        <v/>
      </c>
      <c r="BG19" s="86" t="str">
        <f>IFERROR(VLOOKUP($A19&amp;"_"&amp;BG$3,'물품 입고 내역'!$A$5:$O$629,2,0),"")</f>
        <v/>
      </c>
      <c r="BH19" s="86" t="str">
        <f>IFERROR(VLOOKUP($A19&amp;"_"&amp;BH$3,'물품 입고 내역'!$A$5:$O$629,2,0),"")</f>
        <v/>
      </c>
      <c r="BI19" s="86" t="str">
        <f>IFERROR(VLOOKUP($A19&amp;"_"&amp;BI$3,'물품 입고 내역'!$A$5:$O$629,2,0),"")</f>
        <v/>
      </c>
      <c r="BJ19" s="86" t="str">
        <f>IFERROR(VLOOKUP($A19&amp;"_"&amp;BJ$3,'물품 입고 내역'!$A$5:$O$629,2,0),"")</f>
        <v/>
      </c>
      <c r="BK19" s="86" t="str">
        <f>IFERROR(VLOOKUP($A19&amp;"_"&amp;BK$3,'물품 입고 내역'!$A$5:$O$629,2,0),"")</f>
        <v/>
      </c>
      <c r="BL19" s="86" t="str">
        <f>IFERROR(VLOOKUP($A19&amp;"_"&amp;BL$3,'물품 입고 내역'!$A$5:$O$629,2,0),"")</f>
        <v/>
      </c>
      <c r="BM19" s="86" t="str">
        <f>IFERROR(VLOOKUP($A19&amp;"_"&amp;BM$3,'물품 입고 내역'!$A$5:$O$629,2,0),"")</f>
        <v/>
      </c>
      <c r="BN19" s="86" t="str">
        <f>IFERROR(VLOOKUP($A19&amp;"_"&amp;BN$3,'물품 입고 내역'!$A$5:$O$629,2,0),"")</f>
        <v/>
      </c>
      <c r="BO19" s="86" t="str">
        <f>IFERROR(VLOOKUP($A19&amp;"_"&amp;BO$3,'물품 입고 내역'!$A$5:$O$629,2,0),"")</f>
        <v/>
      </c>
      <c r="BP19" s="86" t="str">
        <f>IFERROR(VLOOKUP($A19&amp;"_"&amp;BP$3,'물품 입고 내역'!$A$5:$O$629,2,0),"")</f>
        <v/>
      </c>
      <c r="BQ19" s="86" t="str">
        <f>IFERROR(VLOOKUP($A19&amp;"_"&amp;BQ$3,'물품 입고 내역'!$A$5:$O$629,2,0),"")</f>
        <v/>
      </c>
      <c r="BR19" s="86" t="str">
        <f>IFERROR(VLOOKUP($A19&amp;"_"&amp;BR$3,'물품 입고 내역'!$A$5:$O$629,2,0),"")</f>
        <v/>
      </c>
      <c r="BS19" s="86" t="str">
        <f>IFERROR(VLOOKUP($A19&amp;"_"&amp;BS$3,'물품 입고 내역'!$A$5:$O$629,2,0),"")</f>
        <v/>
      </c>
      <c r="BT19" s="86" t="str">
        <f>IFERROR(VLOOKUP($A19&amp;"_"&amp;BT$3,'물품 입고 내역'!$A$5:$O$629,2,0),"")</f>
        <v/>
      </c>
      <c r="BU19" s="86" t="str">
        <f>IFERROR(VLOOKUP($A19&amp;"_"&amp;BU$3,'물품 입고 내역'!$A$5:$O$629,2,0),"")</f>
        <v/>
      </c>
      <c r="BV19" s="86" t="str">
        <f>IFERROR(VLOOKUP($A19&amp;"_"&amp;BV$3,'물품 입고 내역'!$A$5:$O$629,2,0),"")</f>
        <v/>
      </c>
      <c r="BW19" s="86" t="str">
        <f>IFERROR(VLOOKUP($A19&amp;"_"&amp;BW$3,'물품 입고 내역'!$A$5:$O$629,2,0),"")</f>
        <v/>
      </c>
      <c r="BX19" s="86" t="str">
        <f>IFERROR(VLOOKUP($A19&amp;"_"&amp;BX$3,'물품 입고 내역'!$A$5:$O$629,2,0),"")</f>
        <v/>
      </c>
      <c r="BY19" s="86" t="str">
        <f>IFERROR(VLOOKUP($A19&amp;"_"&amp;BY$3,'물품 입고 내역'!$A$5:$O$629,2,0),"")</f>
        <v/>
      </c>
      <c r="BZ19" s="86" t="str">
        <f>IFERROR(VLOOKUP($A19&amp;"_"&amp;BZ$3,'물품 입고 내역'!$A$5:$O$629,2,0),"")</f>
        <v/>
      </c>
      <c r="CA19" s="86" t="str">
        <f>IFERROR(VLOOKUP($A19&amp;"_"&amp;CA$3,'물품 입고 내역'!$A$5:$O$629,2,0),"")</f>
        <v/>
      </c>
      <c r="CB19" s="86" t="str">
        <f>IFERROR(VLOOKUP($A19&amp;"_"&amp;CB$3,'물품 입고 내역'!$A$5:$O$629,2,0),"")</f>
        <v/>
      </c>
      <c r="CC19" s="86" t="str">
        <f>IFERROR(VLOOKUP($A19&amp;"_"&amp;CC$3,'물품 입고 내역'!$A$5:$O$629,2,0),"")</f>
        <v/>
      </c>
      <c r="CD19" s="86" t="str">
        <f>IFERROR(VLOOKUP($A19&amp;"_"&amp;CD$3,'물품 입고 내역'!$A$5:$O$629,2,0),"")</f>
        <v/>
      </c>
      <c r="CE19" s="86" t="str">
        <f>IFERROR(VLOOKUP($A19&amp;"_"&amp;CE$3,'물품 입고 내역'!$A$5:$O$629,2,0),"")</f>
        <v/>
      </c>
      <c r="CF19" s="86" t="str">
        <f>IFERROR(VLOOKUP($A19&amp;"_"&amp;CF$3,'물품 입고 내역'!$A$5:$O$629,2,0),"")</f>
        <v/>
      </c>
      <c r="CG19" s="86" t="str">
        <f>IFERROR(VLOOKUP($A19&amp;"_"&amp;CG$3,'물품 입고 내역'!$A$5:$O$629,2,0),"")</f>
        <v/>
      </c>
      <c r="CH19" s="86" t="str">
        <f>IFERROR(VLOOKUP($A19&amp;"_"&amp;CH$3,'물품 입고 내역'!$A$5:$O$629,2,0),"")</f>
        <v/>
      </c>
      <c r="CI19" s="86" t="str">
        <f>IFERROR(VLOOKUP($A19&amp;"_"&amp;CI$3,'물품 입고 내역'!$A$5:$O$629,2,0),"")</f>
        <v/>
      </c>
      <c r="CJ19" s="86" t="str">
        <f>IFERROR(VLOOKUP($A19&amp;"_"&amp;CJ$3,'물품 입고 내역'!$A$5:$O$629,2,0),"")</f>
        <v/>
      </c>
      <c r="CK19" s="86" t="str">
        <f>IFERROR(VLOOKUP($A19&amp;"_"&amp;CK$3,'물품 입고 내역'!$A$5:$O$629,2,0),"")</f>
        <v/>
      </c>
      <c r="CL19" s="86" t="str">
        <f>IFERROR(VLOOKUP($A19&amp;"_"&amp;CL$3,'물품 입고 내역'!$A$5:$O$629,2,0),"")</f>
        <v/>
      </c>
      <c r="CM19" s="86" t="str">
        <f>IFERROR(VLOOKUP($A19&amp;"_"&amp;CM$3,'물품 입고 내역'!$A$5:$O$629,2,0),"")</f>
        <v/>
      </c>
      <c r="CN19" s="86" t="str">
        <f>IFERROR(VLOOKUP($A19&amp;"_"&amp;CN$3,'물품 입고 내역'!$A$5:$O$629,2,0),"")</f>
        <v/>
      </c>
      <c r="CO19" s="86" t="str">
        <f>IFERROR(VLOOKUP($A19&amp;"_"&amp;CO$3,'물품 입고 내역'!$A$5:$O$629,2,0),"")</f>
        <v/>
      </c>
      <c r="CP19" s="86" t="str">
        <f>IFERROR(VLOOKUP($A19&amp;"_"&amp;CP$3,'물품 입고 내역'!$A$5:$O$629,2,0),"")</f>
        <v/>
      </c>
      <c r="CQ19" s="86" t="str">
        <f>IFERROR(VLOOKUP($A19&amp;"_"&amp;CQ$3,'물품 입고 내역'!$A$5:$O$629,2,0),"")</f>
        <v/>
      </c>
      <c r="CR19" s="86" t="str">
        <f>IFERROR(VLOOKUP($A19&amp;"_"&amp;CR$3,'물품 입고 내역'!$A$5:$O$629,2,0),"")</f>
        <v/>
      </c>
      <c r="CS19" s="86" t="str">
        <f>IFERROR(VLOOKUP($A19&amp;"_"&amp;CS$3,'물품 입고 내역'!$A$5:$O$629,2,0),"")</f>
        <v/>
      </c>
      <c r="CT19" s="86" t="str">
        <f>IFERROR(VLOOKUP($A19&amp;"_"&amp;CT$3,'물품 입고 내역'!$A$5:$O$629,2,0),"")</f>
        <v/>
      </c>
      <c r="CU19" s="86" t="str">
        <f>IFERROR(VLOOKUP($A19&amp;"_"&amp;CU$3,'물품 입고 내역'!$A$5:$O$629,2,0),"")</f>
        <v/>
      </c>
      <c r="CV19" s="86" t="str">
        <f>IFERROR(VLOOKUP($A19&amp;"_"&amp;CV$3,'물품 입고 내역'!$A$5:$O$629,2,0),"")</f>
        <v/>
      </c>
      <c r="CW19" s="86" t="str">
        <f>IFERROR(VLOOKUP($A19&amp;"_"&amp;CW$3,'물품 입고 내역'!$A$5:$O$629,2,0),"")</f>
        <v/>
      </c>
      <c r="CX19" s="86" t="str">
        <f>IFERROR(VLOOKUP($A19&amp;"_"&amp;CX$3,'물품 입고 내역'!$A$5:$O$629,2,0),"")</f>
        <v/>
      </c>
      <c r="CY19" s="86" t="str">
        <f>IFERROR(VLOOKUP($A19&amp;"_"&amp;CY$3,'물품 입고 내역'!$A$5:$O$629,2,0),"")</f>
        <v/>
      </c>
      <c r="CZ19" s="86" t="str">
        <f>IFERROR(VLOOKUP($A19&amp;"_"&amp;CZ$3,'물품 입고 내역'!$A$5:$O$629,2,0),"")</f>
        <v/>
      </c>
      <c r="DA19" s="86" t="str">
        <f>IFERROR(VLOOKUP($A19&amp;"_"&amp;DA$3,'물품 입고 내역'!$A$5:$O$629,2,0),"")</f>
        <v/>
      </c>
      <c r="DB19" s="86" t="str">
        <f>IFERROR(VLOOKUP($A19&amp;"_"&amp;DB$3,'물품 입고 내역'!$A$5:$O$629,2,0),"")</f>
        <v/>
      </c>
    </row>
    <row r="20" spans="1:106" ht="31.5" customHeight="1">
      <c r="A20" s="87" t="s">
        <v>404</v>
      </c>
      <c r="B20" s="142" t="str">
        <f>IFERROR(INDEX('물품 입고 내역'!$E$6:$N$105,MATCH($A20,'물품 입고 내역'!$N$6:$N$105,0),1)," ")</f>
        <v xml:space="preserve"> </v>
      </c>
      <c r="C20" s="87">
        <v>102</v>
      </c>
      <c r="D20" s="142" t="str">
        <f t="shared" si="0"/>
        <v xml:space="preserve">                                                                                                   </v>
      </c>
      <c r="E20" s="87"/>
      <c r="F20" s="86">
        <f t="shared" si="1"/>
        <v>0</v>
      </c>
      <c r="G20" s="86" t="str">
        <f>IFERROR(VLOOKUP($A20&amp;"_"&amp;G$3,'물품 입고 내역'!$A$5:$O$629,2,0),"")</f>
        <v/>
      </c>
      <c r="H20" s="86" t="str">
        <f>IFERROR(VLOOKUP($A20&amp;"_"&amp;H$3,'물품 입고 내역'!$A$5:$O$629,2,0),"")</f>
        <v/>
      </c>
      <c r="I20" s="86" t="str">
        <f>IFERROR(VLOOKUP($A20&amp;"_"&amp;I$3,'물품 입고 내역'!$A$5:$O$629,2,0),"")</f>
        <v/>
      </c>
      <c r="J20" s="86" t="str">
        <f>IFERROR(VLOOKUP($A20&amp;"_"&amp;J$3,'물품 입고 내역'!$A$5:$O$629,2,0),"")</f>
        <v/>
      </c>
      <c r="K20" s="86" t="str">
        <f>IFERROR(VLOOKUP($A20&amp;"_"&amp;K$3,'물품 입고 내역'!$A$5:$O$629,2,0),"")</f>
        <v/>
      </c>
      <c r="L20" s="86" t="str">
        <f>IFERROR(VLOOKUP($A20&amp;"_"&amp;L$3,'물품 입고 내역'!$A$5:$O$629,2,0),"")</f>
        <v/>
      </c>
      <c r="M20" s="86" t="str">
        <f>IFERROR(VLOOKUP($A20&amp;"_"&amp;M$3,'물품 입고 내역'!$A$5:$O$629,2,0),"")</f>
        <v/>
      </c>
      <c r="N20" s="86" t="str">
        <f>IFERROR(VLOOKUP($A20&amp;"_"&amp;N$3,'물품 입고 내역'!$A$5:$O$629,2,0),"")</f>
        <v/>
      </c>
      <c r="O20" s="86" t="str">
        <f>IFERROR(VLOOKUP($A20&amp;"_"&amp;O$3,'물품 입고 내역'!$A$5:$O$629,2,0),"")</f>
        <v/>
      </c>
      <c r="P20" s="86" t="str">
        <f>IFERROR(VLOOKUP($A20&amp;"_"&amp;P$3,'물품 입고 내역'!$A$5:$O$629,2,0),"")</f>
        <v/>
      </c>
      <c r="Q20" s="86" t="str">
        <f>IFERROR(VLOOKUP($A20&amp;"_"&amp;Q$3,'물품 입고 내역'!$A$5:$O$629,2,0),"")</f>
        <v/>
      </c>
      <c r="R20" s="86" t="str">
        <f>IFERROR(VLOOKUP($A20&amp;"_"&amp;R$3,'물품 입고 내역'!$A$5:$O$629,2,0),"")</f>
        <v/>
      </c>
      <c r="S20" s="86" t="str">
        <f>IFERROR(VLOOKUP($A20&amp;"_"&amp;S$3,'물품 입고 내역'!$A$5:$O$629,2,0),"")</f>
        <v/>
      </c>
      <c r="T20" s="86" t="str">
        <f>IFERROR(VLOOKUP($A20&amp;"_"&amp;T$3,'물품 입고 내역'!$A$5:$O$629,2,0),"")</f>
        <v/>
      </c>
      <c r="U20" s="86" t="str">
        <f>IFERROR(VLOOKUP($A20&amp;"_"&amp;U$3,'물품 입고 내역'!$A$5:$O$629,2,0),"")</f>
        <v/>
      </c>
      <c r="V20" s="86" t="str">
        <f>IFERROR(VLOOKUP($A20&amp;"_"&amp;V$3,'물품 입고 내역'!$A$5:$O$629,2,0),"")</f>
        <v/>
      </c>
      <c r="W20" s="86" t="str">
        <f>IFERROR(VLOOKUP($A20&amp;"_"&amp;W$3,'물품 입고 내역'!$A$5:$O$629,2,0),"")</f>
        <v/>
      </c>
      <c r="X20" s="86" t="str">
        <f>IFERROR(VLOOKUP($A20&amp;"_"&amp;X$3,'물품 입고 내역'!$A$5:$O$629,2,0),"")</f>
        <v/>
      </c>
      <c r="Y20" s="86" t="str">
        <f>IFERROR(VLOOKUP($A20&amp;"_"&amp;Y$3,'물품 입고 내역'!$A$5:$O$629,2,0),"")</f>
        <v/>
      </c>
      <c r="Z20" s="86" t="str">
        <f>IFERROR(VLOOKUP($A20&amp;"_"&amp;Z$3,'물품 입고 내역'!$A$5:$O$629,2,0),"")</f>
        <v/>
      </c>
      <c r="AA20" s="86" t="str">
        <f>IFERROR(VLOOKUP($A20&amp;"_"&amp;AA$3,'물품 입고 내역'!$A$5:$O$629,2,0),"")</f>
        <v/>
      </c>
      <c r="AB20" s="86" t="str">
        <f>IFERROR(VLOOKUP($A20&amp;"_"&amp;AB$3,'물품 입고 내역'!$A$5:$O$629,2,0),"")</f>
        <v/>
      </c>
      <c r="AC20" s="86" t="str">
        <f>IFERROR(VLOOKUP($A20&amp;"_"&amp;AC$3,'물품 입고 내역'!$A$5:$O$629,2,0),"")</f>
        <v/>
      </c>
      <c r="AD20" s="86" t="str">
        <f>IFERROR(VLOOKUP($A20&amp;"_"&amp;AD$3,'물품 입고 내역'!$A$5:$O$629,2,0),"")</f>
        <v/>
      </c>
      <c r="AE20" s="86" t="str">
        <f>IFERROR(VLOOKUP($A20&amp;"_"&amp;AE$3,'물품 입고 내역'!$A$5:$O$629,2,0),"")</f>
        <v/>
      </c>
      <c r="AF20" s="86" t="str">
        <f>IFERROR(VLOOKUP($A20&amp;"_"&amp;AF$3,'물품 입고 내역'!$A$5:$O$629,2,0),"")</f>
        <v/>
      </c>
      <c r="AG20" s="86" t="str">
        <f>IFERROR(VLOOKUP($A20&amp;"_"&amp;AG$3,'물품 입고 내역'!$A$5:$O$629,2,0),"")</f>
        <v/>
      </c>
      <c r="AH20" s="86" t="str">
        <f>IFERROR(VLOOKUP($A20&amp;"_"&amp;AH$3,'물품 입고 내역'!$A$5:$O$629,2,0),"")</f>
        <v/>
      </c>
      <c r="AI20" s="86" t="str">
        <f>IFERROR(VLOOKUP($A20&amp;"_"&amp;AI$3,'물품 입고 내역'!$A$5:$O$629,2,0),"")</f>
        <v/>
      </c>
      <c r="AJ20" s="86" t="str">
        <f>IFERROR(VLOOKUP($A20&amp;"_"&amp;AJ$3,'물품 입고 내역'!$A$5:$O$629,2,0),"")</f>
        <v/>
      </c>
      <c r="AK20" s="86" t="str">
        <f>IFERROR(VLOOKUP($A20&amp;"_"&amp;AK$3,'물품 입고 내역'!$A$5:$O$629,2,0),"")</f>
        <v/>
      </c>
      <c r="AL20" s="86" t="str">
        <f>IFERROR(VLOOKUP($A20&amp;"_"&amp;AL$3,'물품 입고 내역'!$A$5:$O$629,2,0),"")</f>
        <v/>
      </c>
      <c r="AM20" s="86" t="str">
        <f>IFERROR(VLOOKUP($A20&amp;"_"&amp;AM$3,'물품 입고 내역'!$A$5:$O$629,2,0),"")</f>
        <v/>
      </c>
      <c r="AN20" s="86" t="str">
        <f>IFERROR(VLOOKUP($A20&amp;"_"&amp;AN$3,'물품 입고 내역'!$A$5:$O$629,2,0),"")</f>
        <v/>
      </c>
      <c r="AO20" s="86" t="str">
        <f>IFERROR(VLOOKUP($A20&amp;"_"&amp;AO$3,'물품 입고 내역'!$A$5:$O$629,2,0),"")</f>
        <v/>
      </c>
      <c r="AP20" s="86" t="str">
        <f>IFERROR(VLOOKUP($A20&amp;"_"&amp;AP$3,'물품 입고 내역'!$A$5:$O$629,2,0),"")</f>
        <v/>
      </c>
      <c r="AQ20" s="86" t="str">
        <f>IFERROR(VLOOKUP($A20&amp;"_"&amp;AQ$3,'물품 입고 내역'!$A$5:$O$629,2,0),"")</f>
        <v/>
      </c>
      <c r="AR20" s="86" t="str">
        <f>IFERROR(VLOOKUP($A20&amp;"_"&amp;AR$3,'물품 입고 내역'!$A$5:$O$629,2,0),"")</f>
        <v/>
      </c>
      <c r="AS20" s="86" t="str">
        <f>IFERROR(VLOOKUP($A20&amp;"_"&amp;AS$3,'물품 입고 내역'!$A$5:$O$629,2,0),"")</f>
        <v/>
      </c>
      <c r="AT20" s="86" t="str">
        <f>IFERROR(VLOOKUP($A20&amp;"_"&amp;AT$3,'물품 입고 내역'!$A$5:$O$629,2,0),"")</f>
        <v/>
      </c>
      <c r="AU20" s="86" t="str">
        <f>IFERROR(VLOOKUP($A20&amp;"_"&amp;AU$3,'물품 입고 내역'!$A$5:$O$629,2,0),"")</f>
        <v/>
      </c>
      <c r="AV20" s="86" t="str">
        <f>IFERROR(VLOOKUP($A20&amp;"_"&amp;AV$3,'물품 입고 내역'!$A$5:$O$629,2,0),"")</f>
        <v/>
      </c>
      <c r="AW20" s="86" t="str">
        <f>IFERROR(VLOOKUP($A20&amp;"_"&amp;AW$3,'물품 입고 내역'!$A$5:$O$629,2,0),"")</f>
        <v/>
      </c>
      <c r="AX20" s="86" t="str">
        <f>IFERROR(VLOOKUP($A20&amp;"_"&amp;AX$3,'물품 입고 내역'!$A$5:$O$629,2,0),"")</f>
        <v/>
      </c>
      <c r="AY20" s="86" t="str">
        <f>IFERROR(VLOOKUP($A20&amp;"_"&amp;AY$3,'물품 입고 내역'!$A$5:$O$629,2,0),"")</f>
        <v/>
      </c>
      <c r="AZ20" s="86" t="str">
        <f>IFERROR(VLOOKUP($A20&amp;"_"&amp;AZ$3,'물품 입고 내역'!$A$5:$O$629,2,0),"")</f>
        <v/>
      </c>
      <c r="BA20" s="86" t="str">
        <f>IFERROR(VLOOKUP($A20&amp;"_"&amp;BA$3,'물품 입고 내역'!$A$5:$O$629,2,0),"")</f>
        <v/>
      </c>
      <c r="BB20" s="86" t="str">
        <f>IFERROR(VLOOKUP($A20&amp;"_"&amp;BB$3,'물품 입고 내역'!$A$5:$O$629,2,0),"")</f>
        <v/>
      </c>
      <c r="BC20" s="86" t="str">
        <f>IFERROR(VLOOKUP($A20&amp;"_"&amp;BC$3,'물품 입고 내역'!$A$5:$O$629,2,0),"")</f>
        <v/>
      </c>
      <c r="BD20" s="86" t="str">
        <f>IFERROR(VLOOKUP($A20&amp;"_"&amp;BD$3,'물품 입고 내역'!$A$5:$O$629,2,0),"")</f>
        <v/>
      </c>
      <c r="BE20" s="86" t="str">
        <f>IFERROR(VLOOKUP($A20&amp;"_"&amp;BE$3,'물품 입고 내역'!$A$5:$O$629,2,0),"")</f>
        <v/>
      </c>
      <c r="BF20" s="86" t="str">
        <f>IFERROR(VLOOKUP($A20&amp;"_"&amp;BF$3,'물품 입고 내역'!$A$5:$O$629,2,0),"")</f>
        <v/>
      </c>
      <c r="BG20" s="86" t="str">
        <f>IFERROR(VLOOKUP($A20&amp;"_"&amp;BG$3,'물품 입고 내역'!$A$5:$O$629,2,0),"")</f>
        <v/>
      </c>
      <c r="BH20" s="86" t="str">
        <f>IFERROR(VLOOKUP($A20&amp;"_"&amp;BH$3,'물품 입고 내역'!$A$5:$O$629,2,0),"")</f>
        <v/>
      </c>
      <c r="BI20" s="86" t="str">
        <f>IFERROR(VLOOKUP($A20&amp;"_"&amp;BI$3,'물품 입고 내역'!$A$5:$O$629,2,0),"")</f>
        <v/>
      </c>
      <c r="BJ20" s="86" t="str">
        <f>IFERROR(VLOOKUP($A20&amp;"_"&amp;BJ$3,'물품 입고 내역'!$A$5:$O$629,2,0),"")</f>
        <v/>
      </c>
      <c r="BK20" s="86" t="str">
        <f>IFERROR(VLOOKUP($A20&amp;"_"&amp;BK$3,'물품 입고 내역'!$A$5:$O$629,2,0),"")</f>
        <v/>
      </c>
      <c r="BL20" s="86" t="str">
        <f>IFERROR(VLOOKUP($A20&amp;"_"&amp;BL$3,'물품 입고 내역'!$A$5:$O$629,2,0),"")</f>
        <v/>
      </c>
      <c r="BM20" s="86" t="str">
        <f>IFERROR(VLOOKUP($A20&amp;"_"&amp;BM$3,'물품 입고 내역'!$A$5:$O$629,2,0),"")</f>
        <v/>
      </c>
      <c r="BN20" s="86" t="str">
        <f>IFERROR(VLOOKUP($A20&amp;"_"&amp;BN$3,'물품 입고 내역'!$A$5:$O$629,2,0),"")</f>
        <v/>
      </c>
      <c r="BO20" s="86" t="str">
        <f>IFERROR(VLOOKUP($A20&amp;"_"&amp;BO$3,'물품 입고 내역'!$A$5:$O$629,2,0),"")</f>
        <v/>
      </c>
      <c r="BP20" s="86" t="str">
        <f>IFERROR(VLOOKUP($A20&amp;"_"&amp;BP$3,'물품 입고 내역'!$A$5:$O$629,2,0),"")</f>
        <v/>
      </c>
      <c r="BQ20" s="86" t="str">
        <f>IFERROR(VLOOKUP($A20&amp;"_"&amp;BQ$3,'물품 입고 내역'!$A$5:$O$629,2,0),"")</f>
        <v/>
      </c>
      <c r="BR20" s="86" t="str">
        <f>IFERROR(VLOOKUP($A20&amp;"_"&amp;BR$3,'물품 입고 내역'!$A$5:$O$629,2,0),"")</f>
        <v/>
      </c>
      <c r="BS20" s="86" t="str">
        <f>IFERROR(VLOOKUP($A20&amp;"_"&amp;BS$3,'물품 입고 내역'!$A$5:$O$629,2,0),"")</f>
        <v/>
      </c>
      <c r="BT20" s="86" t="str">
        <f>IFERROR(VLOOKUP($A20&amp;"_"&amp;BT$3,'물품 입고 내역'!$A$5:$O$629,2,0),"")</f>
        <v/>
      </c>
      <c r="BU20" s="86" t="str">
        <f>IFERROR(VLOOKUP($A20&amp;"_"&amp;BU$3,'물품 입고 내역'!$A$5:$O$629,2,0),"")</f>
        <v/>
      </c>
      <c r="BV20" s="86" t="str">
        <f>IFERROR(VLOOKUP($A20&amp;"_"&amp;BV$3,'물품 입고 내역'!$A$5:$O$629,2,0),"")</f>
        <v/>
      </c>
      <c r="BW20" s="86" t="str">
        <f>IFERROR(VLOOKUP($A20&amp;"_"&amp;BW$3,'물품 입고 내역'!$A$5:$O$629,2,0),"")</f>
        <v/>
      </c>
      <c r="BX20" s="86" t="str">
        <f>IFERROR(VLOOKUP($A20&amp;"_"&amp;BX$3,'물품 입고 내역'!$A$5:$O$629,2,0),"")</f>
        <v/>
      </c>
      <c r="BY20" s="86" t="str">
        <f>IFERROR(VLOOKUP($A20&amp;"_"&amp;BY$3,'물품 입고 내역'!$A$5:$O$629,2,0),"")</f>
        <v/>
      </c>
      <c r="BZ20" s="86" t="str">
        <f>IFERROR(VLOOKUP($A20&amp;"_"&amp;BZ$3,'물품 입고 내역'!$A$5:$O$629,2,0),"")</f>
        <v/>
      </c>
      <c r="CA20" s="86" t="str">
        <f>IFERROR(VLOOKUP($A20&amp;"_"&amp;CA$3,'물품 입고 내역'!$A$5:$O$629,2,0),"")</f>
        <v/>
      </c>
      <c r="CB20" s="86" t="str">
        <f>IFERROR(VLOOKUP($A20&amp;"_"&amp;CB$3,'물품 입고 내역'!$A$5:$O$629,2,0),"")</f>
        <v/>
      </c>
      <c r="CC20" s="86" t="str">
        <f>IFERROR(VLOOKUP($A20&amp;"_"&amp;CC$3,'물품 입고 내역'!$A$5:$O$629,2,0),"")</f>
        <v/>
      </c>
      <c r="CD20" s="86" t="str">
        <f>IFERROR(VLOOKUP($A20&amp;"_"&amp;CD$3,'물품 입고 내역'!$A$5:$O$629,2,0),"")</f>
        <v/>
      </c>
      <c r="CE20" s="86" t="str">
        <f>IFERROR(VLOOKUP($A20&amp;"_"&amp;CE$3,'물품 입고 내역'!$A$5:$O$629,2,0),"")</f>
        <v/>
      </c>
      <c r="CF20" s="86" t="str">
        <f>IFERROR(VLOOKUP($A20&amp;"_"&amp;CF$3,'물품 입고 내역'!$A$5:$O$629,2,0),"")</f>
        <v/>
      </c>
      <c r="CG20" s="86" t="str">
        <f>IFERROR(VLOOKUP($A20&amp;"_"&amp;CG$3,'물품 입고 내역'!$A$5:$O$629,2,0),"")</f>
        <v/>
      </c>
      <c r="CH20" s="86" t="str">
        <f>IFERROR(VLOOKUP($A20&amp;"_"&amp;CH$3,'물품 입고 내역'!$A$5:$O$629,2,0),"")</f>
        <v/>
      </c>
      <c r="CI20" s="86" t="str">
        <f>IFERROR(VLOOKUP($A20&amp;"_"&amp;CI$3,'물품 입고 내역'!$A$5:$O$629,2,0),"")</f>
        <v/>
      </c>
      <c r="CJ20" s="86" t="str">
        <f>IFERROR(VLOOKUP($A20&amp;"_"&amp;CJ$3,'물품 입고 내역'!$A$5:$O$629,2,0),"")</f>
        <v/>
      </c>
      <c r="CK20" s="86" t="str">
        <f>IFERROR(VLOOKUP($A20&amp;"_"&amp;CK$3,'물품 입고 내역'!$A$5:$O$629,2,0),"")</f>
        <v/>
      </c>
      <c r="CL20" s="86" t="str">
        <f>IFERROR(VLOOKUP($A20&amp;"_"&amp;CL$3,'물품 입고 내역'!$A$5:$O$629,2,0),"")</f>
        <v/>
      </c>
      <c r="CM20" s="86" t="str">
        <f>IFERROR(VLOOKUP($A20&amp;"_"&amp;CM$3,'물품 입고 내역'!$A$5:$O$629,2,0),"")</f>
        <v/>
      </c>
      <c r="CN20" s="86" t="str">
        <f>IFERROR(VLOOKUP($A20&amp;"_"&amp;CN$3,'물품 입고 내역'!$A$5:$O$629,2,0),"")</f>
        <v/>
      </c>
      <c r="CO20" s="86" t="str">
        <f>IFERROR(VLOOKUP($A20&amp;"_"&amp;CO$3,'물품 입고 내역'!$A$5:$O$629,2,0),"")</f>
        <v/>
      </c>
      <c r="CP20" s="86" t="str">
        <f>IFERROR(VLOOKUP($A20&amp;"_"&amp;CP$3,'물품 입고 내역'!$A$5:$O$629,2,0),"")</f>
        <v/>
      </c>
      <c r="CQ20" s="86" t="str">
        <f>IFERROR(VLOOKUP($A20&amp;"_"&amp;CQ$3,'물품 입고 내역'!$A$5:$O$629,2,0),"")</f>
        <v/>
      </c>
      <c r="CR20" s="86" t="str">
        <f>IFERROR(VLOOKUP($A20&amp;"_"&amp;CR$3,'물품 입고 내역'!$A$5:$O$629,2,0),"")</f>
        <v/>
      </c>
      <c r="CS20" s="86" t="str">
        <f>IFERROR(VLOOKUP($A20&amp;"_"&amp;CS$3,'물품 입고 내역'!$A$5:$O$629,2,0),"")</f>
        <v/>
      </c>
      <c r="CT20" s="86" t="str">
        <f>IFERROR(VLOOKUP($A20&amp;"_"&amp;CT$3,'물품 입고 내역'!$A$5:$O$629,2,0),"")</f>
        <v/>
      </c>
      <c r="CU20" s="86" t="str">
        <f>IFERROR(VLOOKUP($A20&amp;"_"&amp;CU$3,'물품 입고 내역'!$A$5:$O$629,2,0),"")</f>
        <v/>
      </c>
      <c r="CV20" s="86" t="str">
        <f>IFERROR(VLOOKUP($A20&amp;"_"&amp;CV$3,'물품 입고 내역'!$A$5:$O$629,2,0),"")</f>
        <v/>
      </c>
      <c r="CW20" s="86" t="str">
        <f>IFERROR(VLOOKUP($A20&amp;"_"&amp;CW$3,'물품 입고 내역'!$A$5:$O$629,2,0),"")</f>
        <v/>
      </c>
      <c r="CX20" s="86" t="str">
        <f>IFERROR(VLOOKUP($A20&amp;"_"&amp;CX$3,'물품 입고 내역'!$A$5:$O$629,2,0),"")</f>
        <v/>
      </c>
      <c r="CY20" s="86" t="str">
        <f>IFERROR(VLOOKUP($A20&amp;"_"&amp;CY$3,'물품 입고 내역'!$A$5:$O$629,2,0),"")</f>
        <v/>
      </c>
      <c r="CZ20" s="86" t="str">
        <f>IFERROR(VLOOKUP($A20&amp;"_"&amp;CZ$3,'물품 입고 내역'!$A$5:$O$629,2,0),"")</f>
        <v/>
      </c>
      <c r="DA20" s="86" t="str">
        <f>IFERROR(VLOOKUP($A20&amp;"_"&amp;DA$3,'물품 입고 내역'!$A$5:$O$629,2,0),"")</f>
        <v/>
      </c>
      <c r="DB20" s="86" t="str">
        <f>IFERROR(VLOOKUP($A20&amp;"_"&amp;DB$3,'물품 입고 내역'!$A$5:$O$629,2,0),"")</f>
        <v/>
      </c>
    </row>
    <row r="21" spans="1:106" ht="31.5" customHeight="1">
      <c r="A21" s="87" t="s">
        <v>405</v>
      </c>
      <c r="B21" s="142" t="str">
        <f>IFERROR(INDEX('물품 입고 내역'!$E$6:$N$105,MATCH($A21,'물품 입고 내역'!$N$6:$N$105,0),1)," ")</f>
        <v xml:space="preserve"> </v>
      </c>
      <c r="C21" s="87">
        <v>102</v>
      </c>
      <c r="D21" s="142" t="str">
        <f t="shared" si="0"/>
        <v xml:space="preserve">                                                                                                   </v>
      </c>
      <c r="E21" s="87"/>
      <c r="F21" s="86">
        <f t="shared" si="1"/>
        <v>0</v>
      </c>
      <c r="G21" s="86" t="str">
        <f>IFERROR(VLOOKUP($A21&amp;"_"&amp;G$3,'물품 입고 내역'!$A$5:$O$629,2,0),"")</f>
        <v/>
      </c>
      <c r="H21" s="86" t="str">
        <f>IFERROR(VLOOKUP($A21&amp;"_"&amp;H$3,'물품 입고 내역'!$A$5:$O$629,2,0),"")</f>
        <v/>
      </c>
      <c r="I21" s="86" t="str">
        <f>IFERROR(VLOOKUP($A21&amp;"_"&amp;I$3,'물품 입고 내역'!$A$5:$O$629,2,0),"")</f>
        <v/>
      </c>
      <c r="J21" s="86" t="str">
        <f>IFERROR(VLOOKUP($A21&amp;"_"&amp;J$3,'물품 입고 내역'!$A$5:$O$629,2,0),"")</f>
        <v/>
      </c>
      <c r="K21" s="86" t="str">
        <f>IFERROR(VLOOKUP($A21&amp;"_"&amp;K$3,'물품 입고 내역'!$A$5:$O$629,2,0),"")</f>
        <v/>
      </c>
      <c r="L21" s="86" t="str">
        <f>IFERROR(VLOOKUP($A21&amp;"_"&amp;L$3,'물품 입고 내역'!$A$5:$O$629,2,0),"")</f>
        <v/>
      </c>
      <c r="M21" s="86" t="str">
        <f>IFERROR(VLOOKUP($A21&amp;"_"&amp;M$3,'물품 입고 내역'!$A$5:$O$629,2,0),"")</f>
        <v/>
      </c>
      <c r="N21" s="86" t="str">
        <f>IFERROR(VLOOKUP($A21&amp;"_"&amp;N$3,'물품 입고 내역'!$A$5:$O$629,2,0),"")</f>
        <v/>
      </c>
      <c r="O21" s="86" t="str">
        <f>IFERROR(VLOOKUP($A21&amp;"_"&amp;O$3,'물품 입고 내역'!$A$5:$O$629,2,0),"")</f>
        <v/>
      </c>
      <c r="P21" s="86" t="str">
        <f>IFERROR(VLOOKUP($A21&amp;"_"&amp;P$3,'물품 입고 내역'!$A$5:$O$629,2,0),"")</f>
        <v/>
      </c>
      <c r="Q21" s="86" t="str">
        <f>IFERROR(VLOOKUP($A21&amp;"_"&amp;Q$3,'물품 입고 내역'!$A$5:$O$629,2,0),"")</f>
        <v/>
      </c>
      <c r="R21" s="86" t="str">
        <f>IFERROR(VLOOKUP($A21&amp;"_"&amp;R$3,'물품 입고 내역'!$A$5:$O$629,2,0),"")</f>
        <v/>
      </c>
      <c r="S21" s="86" t="str">
        <f>IFERROR(VLOOKUP($A21&amp;"_"&amp;S$3,'물품 입고 내역'!$A$5:$O$629,2,0),"")</f>
        <v/>
      </c>
      <c r="T21" s="86" t="str">
        <f>IFERROR(VLOOKUP($A21&amp;"_"&amp;T$3,'물품 입고 내역'!$A$5:$O$629,2,0),"")</f>
        <v/>
      </c>
      <c r="U21" s="86" t="str">
        <f>IFERROR(VLOOKUP($A21&amp;"_"&amp;U$3,'물품 입고 내역'!$A$5:$O$629,2,0),"")</f>
        <v/>
      </c>
      <c r="V21" s="86" t="str">
        <f>IFERROR(VLOOKUP($A21&amp;"_"&amp;V$3,'물품 입고 내역'!$A$5:$O$629,2,0),"")</f>
        <v/>
      </c>
      <c r="W21" s="86" t="str">
        <f>IFERROR(VLOOKUP($A21&amp;"_"&amp;W$3,'물품 입고 내역'!$A$5:$O$629,2,0),"")</f>
        <v/>
      </c>
      <c r="X21" s="86" t="str">
        <f>IFERROR(VLOOKUP($A21&amp;"_"&amp;X$3,'물품 입고 내역'!$A$5:$O$629,2,0),"")</f>
        <v/>
      </c>
      <c r="Y21" s="86" t="str">
        <f>IFERROR(VLOOKUP($A21&amp;"_"&amp;Y$3,'물품 입고 내역'!$A$5:$O$629,2,0),"")</f>
        <v/>
      </c>
      <c r="Z21" s="86" t="str">
        <f>IFERROR(VLOOKUP($A21&amp;"_"&amp;Z$3,'물품 입고 내역'!$A$5:$O$629,2,0),"")</f>
        <v/>
      </c>
      <c r="AA21" s="86" t="str">
        <f>IFERROR(VLOOKUP($A21&amp;"_"&amp;AA$3,'물품 입고 내역'!$A$5:$O$629,2,0),"")</f>
        <v/>
      </c>
      <c r="AB21" s="86" t="str">
        <f>IFERROR(VLOOKUP($A21&amp;"_"&amp;AB$3,'물품 입고 내역'!$A$5:$O$629,2,0),"")</f>
        <v/>
      </c>
      <c r="AC21" s="86" t="str">
        <f>IFERROR(VLOOKUP($A21&amp;"_"&amp;AC$3,'물품 입고 내역'!$A$5:$O$629,2,0),"")</f>
        <v/>
      </c>
      <c r="AD21" s="86" t="str">
        <f>IFERROR(VLOOKUP($A21&amp;"_"&amp;AD$3,'물품 입고 내역'!$A$5:$O$629,2,0),"")</f>
        <v/>
      </c>
      <c r="AE21" s="86" t="str">
        <f>IFERROR(VLOOKUP($A21&amp;"_"&amp;AE$3,'물품 입고 내역'!$A$5:$O$629,2,0),"")</f>
        <v/>
      </c>
      <c r="AF21" s="86" t="str">
        <f>IFERROR(VLOOKUP($A21&amp;"_"&amp;AF$3,'물품 입고 내역'!$A$5:$O$629,2,0),"")</f>
        <v/>
      </c>
      <c r="AG21" s="86" t="str">
        <f>IFERROR(VLOOKUP($A21&amp;"_"&amp;AG$3,'물품 입고 내역'!$A$5:$O$629,2,0),"")</f>
        <v/>
      </c>
      <c r="AH21" s="86" t="str">
        <f>IFERROR(VLOOKUP($A21&amp;"_"&amp;AH$3,'물품 입고 내역'!$A$5:$O$629,2,0),"")</f>
        <v/>
      </c>
      <c r="AI21" s="86" t="str">
        <f>IFERROR(VLOOKUP($A21&amp;"_"&amp;AI$3,'물품 입고 내역'!$A$5:$O$629,2,0),"")</f>
        <v/>
      </c>
      <c r="AJ21" s="86" t="str">
        <f>IFERROR(VLOOKUP($A21&amp;"_"&amp;AJ$3,'물품 입고 내역'!$A$5:$O$629,2,0),"")</f>
        <v/>
      </c>
      <c r="AK21" s="86" t="str">
        <f>IFERROR(VLOOKUP($A21&amp;"_"&amp;AK$3,'물품 입고 내역'!$A$5:$O$629,2,0),"")</f>
        <v/>
      </c>
      <c r="AL21" s="86" t="str">
        <f>IFERROR(VLOOKUP($A21&amp;"_"&amp;AL$3,'물품 입고 내역'!$A$5:$O$629,2,0),"")</f>
        <v/>
      </c>
      <c r="AM21" s="86" t="str">
        <f>IFERROR(VLOOKUP($A21&amp;"_"&amp;AM$3,'물품 입고 내역'!$A$5:$O$629,2,0),"")</f>
        <v/>
      </c>
      <c r="AN21" s="86" t="str">
        <f>IFERROR(VLOOKUP($A21&amp;"_"&amp;AN$3,'물품 입고 내역'!$A$5:$O$629,2,0),"")</f>
        <v/>
      </c>
      <c r="AO21" s="86" t="str">
        <f>IFERROR(VLOOKUP($A21&amp;"_"&amp;AO$3,'물품 입고 내역'!$A$5:$O$629,2,0),"")</f>
        <v/>
      </c>
      <c r="AP21" s="86" t="str">
        <f>IFERROR(VLOOKUP($A21&amp;"_"&amp;AP$3,'물품 입고 내역'!$A$5:$O$629,2,0),"")</f>
        <v/>
      </c>
      <c r="AQ21" s="86" t="str">
        <f>IFERROR(VLOOKUP($A21&amp;"_"&amp;AQ$3,'물품 입고 내역'!$A$5:$O$629,2,0),"")</f>
        <v/>
      </c>
      <c r="AR21" s="86" t="str">
        <f>IFERROR(VLOOKUP($A21&amp;"_"&amp;AR$3,'물품 입고 내역'!$A$5:$O$629,2,0),"")</f>
        <v/>
      </c>
      <c r="AS21" s="86" t="str">
        <f>IFERROR(VLOOKUP($A21&amp;"_"&amp;AS$3,'물품 입고 내역'!$A$5:$O$629,2,0),"")</f>
        <v/>
      </c>
      <c r="AT21" s="86" t="str">
        <f>IFERROR(VLOOKUP($A21&amp;"_"&amp;AT$3,'물품 입고 내역'!$A$5:$O$629,2,0),"")</f>
        <v/>
      </c>
      <c r="AU21" s="86" t="str">
        <f>IFERROR(VLOOKUP($A21&amp;"_"&amp;AU$3,'물품 입고 내역'!$A$5:$O$629,2,0),"")</f>
        <v/>
      </c>
      <c r="AV21" s="86" t="str">
        <f>IFERROR(VLOOKUP($A21&amp;"_"&amp;AV$3,'물품 입고 내역'!$A$5:$O$629,2,0),"")</f>
        <v/>
      </c>
      <c r="AW21" s="86" t="str">
        <f>IFERROR(VLOOKUP($A21&amp;"_"&amp;AW$3,'물품 입고 내역'!$A$5:$O$629,2,0),"")</f>
        <v/>
      </c>
      <c r="AX21" s="86" t="str">
        <f>IFERROR(VLOOKUP($A21&amp;"_"&amp;AX$3,'물품 입고 내역'!$A$5:$O$629,2,0),"")</f>
        <v/>
      </c>
      <c r="AY21" s="86" t="str">
        <f>IFERROR(VLOOKUP($A21&amp;"_"&amp;AY$3,'물품 입고 내역'!$A$5:$O$629,2,0),"")</f>
        <v/>
      </c>
      <c r="AZ21" s="86" t="str">
        <f>IFERROR(VLOOKUP($A21&amp;"_"&amp;AZ$3,'물품 입고 내역'!$A$5:$O$629,2,0),"")</f>
        <v/>
      </c>
      <c r="BA21" s="86" t="str">
        <f>IFERROR(VLOOKUP($A21&amp;"_"&amp;BA$3,'물품 입고 내역'!$A$5:$O$629,2,0),"")</f>
        <v/>
      </c>
      <c r="BB21" s="86" t="str">
        <f>IFERROR(VLOOKUP($A21&amp;"_"&amp;BB$3,'물품 입고 내역'!$A$5:$O$629,2,0),"")</f>
        <v/>
      </c>
      <c r="BC21" s="86" t="str">
        <f>IFERROR(VLOOKUP($A21&amp;"_"&amp;BC$3,'물품 입고 내역'!$A$5:$O$629,2,0),"")</f>
        <v/>
      </c>
      <c r="BD21" s="86" t="str">
        <f>IFERROR(VLOOKUP($A21&amp;"_"&amp;BD$3,'물품 입고 내역'!$A$5:$O$629,2,0),"")</f>
        <v/>
      </c>
      <c r="BE21" s="86" t="str">
        <f>IFERROR(VLOOKUP($A21&amp;"_"&amp;BE$3,'물품 입고 내역'!$A$5:$O$629,2,0),"")</f>
        <v/>
      </c>
      <c r="BF21" s="86" t="str">
        <f>IFERROR(VLOOKUP($A21&amp;"_"&amp;BF$3,'물품 입고 내역'!$A$5:$O$629,2,0),"")</f>
        <v/>
      </c>
      <c r="BG21" s="86" t="str">
        <f>IFERROR(VLOOKUP($A21&amp;"_"&amp;BG$3,'물품 입고 내역'!$A$5:$O$629,2,0),"")</f>
        <v/>
      </c>
      <c r="BH21" s="86" t="str">
        <f>IFERROR(VLOOKUP($A21&amp;"_"&amp;BH$3,'물품 입고 내역'!$A$5:$O$629,2,0),"")</f>
        <v/>
      </c>
      <c r="BI21" s="86" t="str">
        <f>IFERROR(VLOOKUP($A21&amp;"_"&amp;BI$3,'물품 입고 내역'!$A$5:$O$629,2,0),"")</f>
        <v/>
      </c>
      <c r="BJ21" s="86" t="str">
        <f>IFERROR(VLOOKUP($A21&amp;"_"&amp;BJ$3,'물품 입고 내역'!$A$5:$O$629,2,0),"")</f>
        <v/>
      </c>
      <c r="BK21" s="86" t="str">
        <f>IFERROR(VLOOKUP($A21&amp;"_"&amp;BK$3,'물품 입고 내역'!$A$5:$O$629,2,0),"")</f>
        <v/>
      </c>
      <c r="BL21" s="86" t="str">
        <f>IFERROR(VLOOKUP($A21&amp;"_"&amp;BL$3,'물품 입고 내역'!$A$5:$O$629,2,0),"")</f>
        <v/>
      </c>
      <c r="BM21" s="86" t="str">
        <f>IFERROR(VLOOKUP($A21&amp;"_"&amp;BM$3,'물품 입고 내역'!$A$5:$O$629,2,0),"")</f>
        <v/>
      </c>
      <c r="BN21" s="86" t="str">
        <f>IFERROR(VLOOKUP($A21&amp;"_"&amp;BN$3,'물품 입고 내역'!$A$5:$O$629,2,0),"")</f>
        <v/>
      </c>
      <c r="BO21" s="86" t="str">
        <f>IFERROR(VLOOKUP($A21&amp;"_"&amp;BO$3,'물품 입고 내역'!$A$5:$O$629,2,0),"")</f>
        <v/>
      </c>
      <c r="BP21" s="86" t="str">
        <f>IFERROR(VLOOKUP($A21&amp;"_"&amp;BP$3,'물품 입고 내역'!$A$5:$O$629,2,0),"")</f>
        <v/>
      </c>
      <c r="BQ21" s="86" t="str">
        <f>IFERROR(VLOOKUP($A21&amp;"_"&amp;BQ$3,'물품 입고 내역'!$A$5:$O$629,2,0),"")</f>
        <v/>
      </c>
      <c r="BR21" s="86" t="str">
        <f>IFERROR(VLOOKUP($A21&amp;"_"&amp;BR$3,'물품 입고 내역'!$A$5:$O$629,2,0),"")</f>
        <v/>
      </c>
      <c r="BS21" s="86" t="str">
        <f>IFERROR(VLOOKUP($A21&amp;"_"&amp;BS$3,'물품 입고 내역'!$A$5:$O$629,2,0),"")</f>
        <v/>
      </c>
      <c r="BT21" s="86" t="str">
        <f>IFERROR(VLOOKUP($A21&amp;"_"&amp;BT$3,'물품 입고 내역'!$A$5:$O$629,2,0),"")</f>
        <v/>
      </c>
      <c r="BU21" s="86" t="str">
        <f>IFERROR(VLOOKUP($A21&amp;"_"&amp;BU$3,'물품 입고 내역'!$A$5:$O$629,2,0),"")</f>
        <v/>
      </c>
      <c r="BV21" s="86" t="str">
        <f>IFERROR(VLOOKUP($A21&amp;"_"&amp;BV$3,'물품 입고 내역'!$A$5:$O$629,2,0),"")</f>
        <v/>
      </c>
      <c r="BW21" s="86" t="str">
        <f>IFERROR(VLOOKUP($A21&amp;"_"&amp;BW$3,'물품 입고 내역'!$A$5:$O$629,2,0),"")</f>
        <v/>
      </c>
      <c r="BX21" s="86" t="str">
        <f>IFERROR(VLOOKUP($A21&amp;"_"&amp;BX$3,'물품 입고 내역'!$A$5:$O$629,2,0),"")</f>
        <v/>
      </c>
      <c r="BY21" s="86" t="str">
        <f>IFERROR(VLOOKUP($A21&amp;"_"&amp;BY$3,'물품 입고 내역'!$A$5:$O$629,2,0),"")</f>
        <v/>
      </c>
      <c r="BZ21" s="86" t="str">
        <f>IFERROR(VLOOKUP($A21&amp;"_"&amp;BZ$3,'물품 입고 내역'!$A$5:$O$629,2,0),"")</f>
        <v/>
      </c>
      <c r="CA21" s="86" t="str">
        <f>IFERROR(VLOOKUP($A21&amp;"_"&amp;CA$3,'물품 입고 내역'!$A$5:$O$629,2,0),"")</f>
        <v/>
      </c>
      <c r="CB21" s="86" t="str">
        <f>IFERROR(VLOOKUP($A21&amp;"_"&amp;CB$3,'물품 입고 내역'!$A$5:$O$629,2,0),"")</f>
        <v/>
      </c>
      <c r="CC21" s="86" t="str">
        <f>IFERROR(VLOOKUP($A21&amp;"_"&amp;CC$3,'물품 입고 내역'!$A$5:$O$629,2,0),"")</f>
        <v/>
      </c>
      <c r="CD21" s="86" t="str">
        <f>IFERROR(VLOOKUP($A21&amp;"_"&amp;CD$3,'물품 입고 내역'!$A$5:$O$629,2,0),"")</f>
        <v/>
      </c>
      <c r="CE21" s="86" t="str">
        <f>IFERROR(VLOOKUP($A21&amp;"_"&amp;CE$3,'물품 입고 내역'!$A$5:$O$629,2,0),"")</f>
        <v/>
      </c>
      <c r="CF21" s="86" t="str">
        <f>IFERROR(VLOOKUP($A21&amp;"_"&amp;CF$3,'물품 입고 내역'!$A$5:$O$629,2,0),"")</f>
        <v/>
      </c>
      <c r="CG21" s="86" t="str">
        <f>IFERROR(VLOOKUP($A21&amp;"_"&amp;CG$3,'물품 입고 내역'!$A$5:$O$629,2,0),"")</f>
        <v/>
      </c>
      <c r="CH21" s="86" t="str">
        <f>IFERROR(VLOOKUP($A21&amp;"_"&amp;CH$3,'물품 입고 내역'!$A$5:$O$629,2,0),"")</f>
        <v/>
      </c>
      <c r="CI21" s="86" t="str">
        <f>IFERROR(VLOOKUP($A21&amp;"_"&amp;CI$3,'물품 입고 내역'!$A$5:$O$629,2,0),"")</f>
        <v/>
      </c>
      <c r="CJ21" s="86" t="str">
        <f>IFERROR(VLOOKUP($A21&amp;"_"&amp;CJ$3,'물품 입고 내역'!$A$5:$O$629,2,0),"")</f>
        <v/>
      </c>
      <c r="CK21" s="86" t="str">
        <f>IFERROR(VLOOKUP($A21&amp;"_"&amp;CK$3,'물품 입고 내역'!$A$5:$O$629,2,0),"")</f>
        <v/>
      </c>
      <c r="CL21" s="86" t="str">
        <f>IFERROR(VLOOKUP($A21&amp;"_"&amp;CL$3,'물품 입고 내역'!$A$5:$O$629,2,0),"")</f>
        <v/>
      </c>
      <c r="CM21" s="86" t="str">
        <f>IFERROR(VLOOKUP($A21&amp;"_"&amp;CM$3,'물품 입고 내역'!$A$5:$O$629,2,0),"")</f>
        <v/>
      </c>
      <c r="CN21" s="86" t="str">
        <f>IFERROR(VLOOKUP($A21&amp;"_"&amp;CN$3,'물품 입고 내역'!$A$5:$O$629,2,0),"")</f>
        <v/>
      </c>
      <c r="CO21" s="86" t="str">
        <f>IFERROR(VLOOKUP($A21&amp;"_"&amp;CO$3,'물품 입고 내역'!$A$5:$O$629,2,0),"")</f>
        <v/>
      </c>
      <c r="CP21" s="86" t="str">
        <f>IFERROR(VLOOKUP($A21&amp;"_"&amp;CP$3,'물품 입고 내역'!$A$5:$O$629,2,0),"")</f>
        <v/>
      </c>
      <c r="CQ21" s="86" t="str">
        <f>IFERROR(VLOOKUP($A21&amp;"_"&amp;CQ$3,'물품 입고 내역'!$A$5:$O$629,2,0),"")</f>
        <v/>
      </c>
      <c r="CR21" s="86" t="str">
        <f>IFERROR(VLOOKUP($A21&amp;"_"&amp;CR$3,'물품 입고 내역'!$A$5:$O$629,2,0),"")</f>
        <v/>
      </c>
      <c r="CS21" s="86" t="str">
        <f>IFERROR(VLOOKUP($A21&amp;"_"&amp;CS$3,'물품 입고 내역'!$A$5:$O$629,2,0),"")</f>
        <v/>
      </c>
      <c r="CT21" s="86" t="str">
        <f>IFERROR(VLOOKUP($A21&amp;"_"&amp;CT$3,'물품 입고 내역'!$A$5:$O$629,2,0),"")</f>
        <v/>
      </c>
      <c r="CU21" s="86" t="str">
        <f>IFERROR(VLOOKUP($A21&amp;"_"&amp;CU$3,'물품 입고 내역'!$A$5:$O$629,2,0),"")</f>
        <v/>
      </c>
      <c r="CV21" s="86" t="str">
        <f>IFERROR(VLOOKUP($A21&amp;"_"&amp;CV$3,'물품 입고 내역'!$A$5:$O$629,2,0),"")</f>
        <v/>
      </c>
      <c r="CW21" s="86" t="str">
        <f>IFERROR(VLOOKUP($A21&amp;"_"&amp;CW$3,'물품 입고 내역'!$A$5:$O$629,2,0),"")</f>
        <v/>
      </c>
      <c r="CX21" s="86" t="str">
        <f>IFERROR(VLOOKUP($A21&amp;"_"&amp;CX$3,'물품 입고 내역'!$A$5:$O$629,2,0),"")</f>
        <v/>
      </c>
      <c r="CY21" s="86" t="str">
        <f>IFERROR(VLOOKUP($A21&amp;"_"&amp;CY$3,'물품 입고 내역'!$A$5:$O$629,2,0),"")</f>
        <v/>
      </c>
      <c r="CZ21" s="86" t="str">
        <f>IFERROR(VLOOKUP($A21&amp;"_"&amp;CZ$3,'물품 입고 내역'!$A$5:$O$629,2,0),"")</f>
        <v/>
      </c>
      <c r="DA21" s="86" t="str">
        <f>IFERROR(VLOOKUP($A21&amp;"_"&amp;DA$3,'물품 입고 내역'!$A$5:$O$629,2,0),"")</f>
        <v/>
      </c>
      <c r="DB21" s="86" t="str">
        <f>IFERROR(VLOOKUP($A21&amp;"_"&amp;DB$3,'물품 입고 내역'!$A$5:$O$629,2,0),"")</f>
        <v/>
      </c>
    </row>
    <row r="22" spans="1:106" ht="31.5" customHeight="1">
      <c r="A22" s="87" t="s">
        <v>406</v>
      </c>
      <c r="B22" s="142" t="str">
        <f>IFERROR(INDEX('물품 입고 내역'!$E$6:$N$105,MATCH($A22,'물품 입고 내역'!$N$6:$N$105,0),1)," ")</f>
        <v xml:space="preserve"> </v>
      </c>
      <c r="C22" s="87">
        <v>102</v>
      </c>
      <c r="D22" s="142" t="str">
        <f t="shared" si="0"/>
        <v xml:space="preserve">                                                                                                   </v>
      </c>
      <c r="E22" s="87"/>
      <c r="F22" s="86">
        <f t="shared" si="1"/>
        <v>0</v>
      </c>
      <c r="G22" s="86" t="str">
        <f>IFERROR(VLOOKUP($A22&amp;"_"&amp;G$3,'물품 입고 내역'!$A$5:$O$629,2,0),"")</f>
        <v/>
      </c>
      <c r="H22" s="86" t="str">
        <f>IFERROR(VLOOKUP($A22&amp;"_"&amp;H$3,'물품 입고 내역'!$A$5:$O$629,2,0),"")</f>
        <v/>
      </c>
      <c r="I22" s="86" t="str">
        <f>IFERROR(VLOOKUP($A22&amp;"_"&amp;I$3,'물품 입고 내역'!$A$5:$O$629,2,0),"")</f>
        <v/>
      </c>
      <c r="J22" s="86" t="str">
        <f>IFERROR(VLOOKUP($A22&amp;"_"&amp;J$3,'물품 입고 내역'!$A$5:$O$629,2,0),"")</f>
        <v/>
      </c>
      <c r="K22" s="86" t="str">
        <f>IFERROR(VLOOKUP($A22&amp;"_"&amp;K$3,'물품 입고 내역'!$A$5:$O$629,2,0),"")</f>
        <v/>
      </c>
      <c r="L22" s="86" t="str">
        <f>IFERROR(VLOOKUP($A22&amp;"_"&amp;L$3,'물품 입고 내역'!$A$5:$O$629,2,0),"")</f>
        <v/>
      </c>
      <c r="M22" s="86" t="str">
        <f>IFERROR(VLOOKUP($A22&amp;"_"&amp;M$3,'물품 입고 내역'!$A$5:$O$629,2,0),"")</f>
        <v/>
      </c>
      <c r="N22" s="86" t="str">
        <f>IFERROR(VLOOKUP($A22&amp;"_"&amp;N$3,'물품 입고 내역'!$A$5:$O$629,2,0),"")</f>
        <v/>
      </c>
      <c r="O22" s="86" t="str">
        <f>IFERROR(VLOOKUP($A22&amp;"_"&amp;O$3,'물품 입고 내역'!$A$5:$O$629,2,0),"")</f>
        <v/>
      </c>
      <c r="P22" s="86" t="str">
        <f>IFERROR(VLOOKUP($A22&amp;"_"&amp;P$3,'물품 입고 내역'!$A$5:$O$629,2,0),"")</f>
        <v/>
      </c>
      <c r="Q22" s="86" t="str">
        <f>IFERROR(VLOOKUP($A22&amp;"_"&amp;Q$3,'물품 입고 내역'!$A$5:$O$629,2,0),"")</f>
        <v/>
      </c>
      <c r="R22" s="86" t="str">
        <f>IFERROR(VLOOKUP($A22&amp;"_"&amp;R$3,'물품 입고 내역'!$A$5:$O$629,2,0),"")</f>
        <v/>
      </c>
      <c r="S22" s="86" t="str">
        <f>IFERROR(VLOOKUP($A22&amp;"_"&amp;S$3,'물품 입고 내역'!$A$5:$O$629,2,0),"")</f>
        <v/>
      </c>
      <c r="T22" s="86" t="str">
        <f>IFERROR(VLOOKUP($A22&amp;"_"&amp;T$3,'물품 입고 내역'!$A$5:$O$629,2,0),"")</f>
        <v/>
      </c>
      <c r="U22" s="86" t="str">
        <f>IFERROR(VLOOKUP($A22&amp;"_"&amp;U$3,'물품 입고 내역'!$A$5:$O$629,2,0),"")</f>
        <v/>
      </c>
      <c r="V22" s="86" t="str">
        <f>IFERROR(VLOOKUP($A22&amp;"_"&amp;V$3,'물품 입고 내역'!$A$5:$O$629,2,0),"")</f>
        <v/>
      </c>
      <c r="W22" s="86" t="str">
        <f>IFERROR(VLOOKUP($A22&amp;"_"&amp;W$3,'물품 입고 내역'!$A$5:$O$629,2,0),"")</f>
        <v/>
      </c>
      <c r="X22" s="86" t="str">
        <f>IFERROR(VLOOKUP($A22&amp;"_"&amp;X$3,'물품 입고 내역'!$A$5:$O$629,2,0),"")</f>
        <v/>
      </c>
      <c r="Y22" s="86" t="str">
        <f>IFERROR(VLOOKUP($A22&amp;"_"&amp;Y$3,'물품 입고 내역'!$A$5:$O$629,2,0),"")</f>
        <v/>
      </c>
      <c r="Z22" s="86" t="str">
        <f>IFERROR(VLOOKUP($A22&amp;"_"&amp;Z$3,'물품 입고 내역'!$A$5:$O$629,2,0),"")</f>
        <v/>
      </c>
      <c r="AA22" s="86" t="str">
        <f>IFERROR(VLOOKUP($A22&amp;"_"&amp;AA$3,'물품 입고 내역'!$A$5:$O$629,2,0),"")</f>
        <v/>
      </c>
      <c r="AB22" s="86" t="str">
        <f>IFERROR(VLOOKUP($A22&amp;"_"&amp;AB$3,'물품 입고 내역'!$A$5:$O$629,2,0),"")</f>
        <v/>
      </c>
      <c r="AC22" s="86" t="str">
        <f>IFERROR(VLOOKUP($A22&amp;"_"&amp;AC$3,'물품 입고 내역'!$A$5:$O$629,2,0),"")</f>
        <v/>
      </c>
      <c r="AD22" s="86" t="str">
        <f>IFERROR(VLOOKUP($A22&amp;"_"&amp;AD$3,'물품 입고 내역'!$A$5:$O$629,2,0),"")</f>
        <v/>
      </c>
      <c r="AE22" s="86" t="str">
        <f>IFERROR(VLOOKUP($A22&amp;"_"&amp;AE$3,'물품 입고 내역'!$A$5:$O$629,2,0),"")</f>
        <v/>
      </c>
      <c r="AF22" s="86" t="str">
        <f>IFERROR(VLOOKUP($A22&amp;"_"&amp;AF$3,'물품 입고 내역'!$A$5:$O$629,2,0),"")</f>
        <v/>
      </c>
      <c r="AG22" s="86" t="str">
        <f>IFERROR(VLOOKUP($A22&amp;"_"&amp;AG$3,'물품 입고 내역'!$A$5:$O$629,2,0),"")</f>
        <v/>
      </c>
      <c r="AH22" s="86" t="str">
        <f>IFERROR(VLOOKUP($A22&amp;"_"&amp;AH$3,'물품 입고 내역'!$A$5:$O$629,2,0),"")</f>
        <v/>
      </c>
      <c r="AI22" s="86" t="str">
        <f>IFERROR(VLOOKUP($A22&amp;"_"&amp;AI$3,'물품 입고 내역'!$A$5:$O$629,2,0),"")</f>
        <v/>
      </c>
      <c r="AJ22" s="86" t="str">
        <f>IFERROR(VLOOKUP($A22&amp;"_"&amp;AJ$3,'물품 입고 내역'!$A$5:$O$629,2,0),"")</f>
        <v/>
      </c>
      <c r="AK22" s="86" t="str">
        <f>IFERROR(VLOOKUP($A22&amp;"_"&amp;AK$3,'물품 입고 내역'!$A$5:$O$629,2,0),"")</f>
        <v/>
      </c>
      <c r="AL22" s="86" t="str">
        <f>IFERROR(VLOOKUP($A22&amp;"_"&amp;AL$3,'물품 입고 내역'!$A$5:$O$629,2,0),"")</f>
        <v/>
      </c>
      <c r="AM22" s="86" t="str">
        <f>IFERROR(VLOOKUP($A22&amp;"_"&amp;AM$3,'물품 입고 내역'!$A$5:$O$629,2,0),"")</f>
        <v/>
      </c>
      <c r="AN22" s="86" t="str">
        <f>IFERROR(VLOOKUP($A22&amp;"_"&amp;AN$3,'물품 입고 내역'!$A$5:$O$629,2,0),"")</f>
        <v/>
      </c>
      <c r="AO22" s="86" t="str">
        <f>IFERROR(VLOOKUP($A22&amp;"_"&amp;AO$3,'물품 입고 내역'!$A$5:$O$629,2,0),"")</f>
        <v/>
      </c>
      <c r="AP22" s="86" t="str">
        <f>IFERROR(VLOOKUP($A22&amp;"_"&amp;AP$3,'물품 입고 내역'!$A$5:$O$629,2,0),"")</f>
        <v/>
      </c>
      <c r="AQ22" s="86" t="str">
        <f>IFERROR(VLOOKUP($A22&amp;"_"&amp;AQ$3,'물품 입고 내역'!$A$5:$O$629,2,0),"")</f>
        <v/>
      </c>
      <c r="AR22" s="86" t="str">
        <f>IFERROR(VLOOKUP($A22&amp;"_"&amp;AR$3,'물품 입고 내역'!$A$5:$O$629,2,0),"")</f>
        <v/>
      </c>
      <c r="AS22" s="86" t="str">
        <f>IFERROR(VLOOKUP($A22&amp;"_"&amp;AS$3,'물품 입고 내역'!$A$5:$O$629,2,0),"")</f>
        <v/>
      </c>
      <c r="AT22" s="86" t="str">
        <f>IFERROR(VLOOKUP($A22&amp;"_"&amp;AT$3,'물품 입고 내역'!$A$5:$O$629,2,0),"")</f>
        <v/>
      </c>
      <c r="AU22" s="86" t="str">
        <f>IFERROR(VLOOKUP($A22&amp;"_"&amp;AU$3,'물품 입고 내역'!$A$5:$O$629,2,0),"")</f>
        <v/>
      </c>
      <c r="AV22" s="86" t="str">
        <f>IFERROR(VLOOKUP($A22&amp;"_"&amp;AV$3,'물품 입고 내역'!$A$5:$O$629,2,0),"")</f>
        <v/>
      </c>
      <c r="AW22" s="86" t="str">
        <f>IFERROR(VLOOKUP($A22&amp;"_"&amp;AW$3,'물품 입고 내역'!$A$5:$O$629,2,0),"")</f>
        <v/>
      </c>
      <c r="AX22" s="86" t="str">
        <f>IFERROR(VLOOKUP($A22&amp;"_"&amp;AX$3,'물품 입고 내역'!$A$5:$O$629,2,0),"")</f>
        <v/>
      </c>
      <c r="AY22" s="86" t="str">
        <f>IFERROR(VLOOKUP($A22&amp;"_"&amp;AY$3,'물품 입고 내역'!$A$5:$O$629,2,0),"")</f>
        <v/>
      </c>
      <c r="AZ22" s="86" t="str">
        <f>IFERROR(VLOOKUP($A22&amp;"_"&amp;AZ$3,'물품 입고 내역'!$A$5:$O$629,2,0),"")</f>
        <v/>
      </c>
      <c r="BA22" s="86" t="str">
        <f>IFERROR(VLOOKUP($A22&amp;"_"&amp;BA$3,'물품 입고 내역'!$A$5:$O$629,2,0),"")</f>
        <v/>
      </c>
      <c r="BB22" s="86" t="str">
        <f>IFERROR(VLOOKUP($A22&amp;"_"&amp;BB$3,'물품 입고 내역'!$A$5:$O$629,2,0),"")</f>
        <v/>
      </c>
      <c r="BC22" s="86" t="str">
        <f>IFERROR(VLOOKUP($A22&amp;"_"&amp;BC$3,'물품 입고 내역'!$A$5:$O$629,2,0),"")</f>
        <v/>
      </c>
      <c r="BD22" s="86" t="str">
        <f>IFERROR(VLOOKUP($A22&amp;"_"&amp;BD$3,'물품 입고 내역'!$A$5:$O$629,2,0),"")</f>
        <v/>
      </c>
      <c r="BE22" s="86" t="str">
        <f>IFERROR(VLOOKUP($A22&amp;"_"&amp;BE$3,'물품 입고 내역'!$A$5:$O$629,2,0),"")</f>
        <v/>
      </c>
      <c r="BF22" s="86" t="str">
        <f>IFERROR(VLOOKUP($A22&amp;"_"&amp;BF$3,'물품 입고 내역'!$A$5:$O$629,2,0),"")</f>
        <v/>
      </c>
      <c r="BG22" s="86" t="str">
        <f>IFERROR(VLOOKUP($A22&amp;"_"&amp;BG$3,'물품 입고 내역'!$A$5:$O$629,2,0),"")</f>
        <v/>
      </c>
      <c r="BH22" s="86" t="str">
        <f>IFERROR(VLOOKUP($A22&amp;"_"&amp;BH$3,'물품 입고 내역'!$A$5:$O$629,2,0),"")</f>
        <v/>
      </c>
      <c r="BI22" s="86" t="str">
        <f>IFERROR(VLOOKUP($A22&amp;"_"&amp;BI$3,'물품 입고 내역'!$A$5:$O$629,2,0),"")</f>
        <v/>
      </c>
      <c r="BJ22" s="86" t="str">
        <f>IFERROR(VLOOKUP($A22&amp;"_"&amp;BJ$3,'물품 입고 내역'!$A$5:$O$629,2,0),"")</f>
        <v/>
      </c>
      <c r="BK22" s="86" t="str">
        <f>IFERROR(VLOOKUP($A22&amp;"_"&amp;BK$3,'물품 입고 내역'!$A$5:$O$629,2,0),"")</f>
        <v/>
      </c>
      <c r="BL22" s="86" t="str">
        <f>IFERROR(VLOOKUP($A22&amp;"_"&amp;BL$3,'물품 입고 내역'!$A$5:$O$629,2,0),"")</f>
        <v/>
      </c>
      <c r="BM22" s="86" t="str">
        <f>IFERROR(VLOOKUP($A22&amp;"_"&amp;BM$3,'물품 입고 내역'!$A$5:$O$629,2,0),"")</f>
        <v/>
      </c>
      <c r="BN22" s="86" t="str">
        <f>IFERROR(VLOOKUP($A22&amp;"_"&amp;BN$3,'물품 입고 내역'!$A$5:$O$629,2,0),"")</f>
        <v/>
      </c>
      <c r="BO22" s="86" t="str">
        <f>IFERROR(VLOOKUP($A22&amp;"_"&amp;BO$3,'물품 입고 내역'!$A$5:$O$629,2,0),"")</f>
        <v/>
      </c>
      <c r="BP22" s="86" t="str">
        <f>IFERROR(VLOOKUP($A22&amp;"_"&amp;BP$3,'물품 입고 내역'!$A$5:$O$629,2,0),"")</f>
        <v/>
      </c>
      <c r="BQ22" s="86" t="str">
        <f>IFERROR(VLOOKUP($A22&amp;"_"&amp;BQ$3,'물품 입고 내역'!$A$5:$O$629,2,0),"")</f>
        <v/>
      </c>
      <c r="BR22" s="86" t="str">
        <f>IFERROR(VLOOKUP($A22&amp;"_"&amp;BR$3,'물품 입고 내역'!$A$5:$O$629,2,0),"")</f>
        <v/>
      </c>
      <c r="BS22" s="86" t="str">
        <f>IFERROR(VLOOKUP($A22&amp;"_"&amp;BS$3,'물품 입고 내역'!$A$5:$O$629,2,0),"")</f>
        <v/>
      </c>
      <c r="BT22" s="86" t="str">
        <f>IFERROR(VLOOKUP($A22&amp;"_"&amp;BT$3,'물품 입고 내역'!$A$5:$O$629,2,0),"")</f>
        <v/>
      </c>
      <c r="BU22" s="86" t="str">
        <f>IFERROR(VLOOKUP($A22&amp;"_"&amp;BU$3,'물품 입고 내역'!$A$5:$O$629,2,0),"")</f>
        <v/>
      </c>
      <c r="BV22" s="86" t="str">
        <f>IFERROR(VLOOKUP($A22&amp;"_"&amp;BV$3,'물품 입고 내역'!$A$5:$O$629,2,0),"")</f>
        <v/>
      </c>
      <c r="BW22" s="86" t="str">
        <f>IFERROR(VLOOKUP($A22&amp;"_"&amp;BW$3,'물품 입고 내역'!$A$5:$O$629,2,0),"")</f>
        <v/>
      </c>
      <c r="BX22" s="86" t="str">
        <f>IFERROR(VLOOKUP($A22&amp;"_"&amp;BX$3,'물품 입고 내역'!$A$5:$O$629,2,0),"")</f>
        <v/>
      </c>
      <c r="BY22" s="86" t="str">
        <f>IFERROR(VLOOKUP($A22&amp;"_"&amp;BY$3,'물품 입고 내역'!$A$5:$O$629,2,0),"")</f>
        <v/>
      </c>
      <c r="BZ22" s="86" t="str">
        <f>IFERROR(VLOOKUP($A22&amp;"_"&amp;BZ$3,'물품 입고 내역'!$A$5:$O$629,2,0),"")</f>
        <v/>
      </c>
      <c r="CA22" s="86" t="str">
        <f>IFERROR(VLOOKUP($A22&amp;"_"&amp;CA$3,'물품 입고 내역'!$A$5:$O$629,2,0),"")</f>
        <v/>
      </c>
      <c r="CB22" s="86" t="str">
        <f>IFERROR(VLOOKUP($A22&amp;"_"&amp;CB$3,'물품 입고 내역'!$A$5:$O$629,2,0),"")</f>
        <v/>
      </c>
      <c r="CC22" s="86" t="str">
        <f>IFERROR(VLOOKUP($A22&amp;"_"&amp;CC$3,'물품 입고 내역'!$A$5:$O$629,2,0),"")</f>
        <v/>
      </c>
      <c r="CD22" s="86" t="str">
        <f>IFERROR(VLOOKUP($A22&amp;"_"&amp;CD$3,'물품 입고 내역'!$A$5:$O$629,2,0),"")</f>
        <v/>
      </c>
      <c r="CE22" s="86" t="str">
        <f>IFERROR(VLOOKUP($A22&amp;"_"&amp;CE$3,'물품 입고 내역'!$A$5:$O$629,2,0),"")</f>
        <v/>
      </c>
      <c r="CF22" s="86" t="str">
        <f>IFERROR(VLOOKUP($A22&amp;"_"&amp;CF$3,'물품 입고 내역'!$A$5:$O$629,2,0),"")</f>
        <v/>
      </c>
      <c r="CG22" s="86" t="str">
        <f>IFERROR(VLOOKUP($A22&amp;"_"&amp;CG$3,'물품 입고 내역'!$A$5:$O$629,2,0),"")</f>
        <v/>
      </c>
      <c r="CH22" s="86" t="str">
        <f>IFERROR(VLOOKUP($A22&amp;"_"&amp;CH$3,'물품 입고 내역'!$A$5:$O$629,2,0),"")</f>
        <v/>
      </c>
      <c r="CI22" s="86" t="str">
        <f>IFERROR(VLOOKUP($A22&amp;"_"&amp;CI$3,'물품 입고 내역'!$A$5:$O$629,2,0),"")</f>
        <v/>
      </c>
      <c r="CJ22" s="86" t="str">
        <f>IFERROR(VLOOKUP($A22&amp;"_"&amp;CJ$3,'물품 입고 내역'!$A$5:$O$629,2,0),"")</f>
        <v/>
      </c>
      <c r="CK22" s="86" t="str">
        <f>IFERROR(VLOOKUP($A22&amp;"_"&amp;CK$3,'물품 입고 내역'!$A$5:$O$629,2,0),"")</f>
        <v/>
      </c>
      <c r="CL22" s="86" t="str">
        <f>IFERROR(VLOOKUP($A22&amp;"_"&amp;CL$3,'물품 입고 내역'!$A$5:$O$629,2,0),"")</f>
        <v/>
      </c>
      <c r="CM22" s="86" t="str">
        <f>IFERROR(VLOOKUP($A22&amp;"_"&amp;CM$3,'물품 입고 내역'!$A$5:$O$629,2,0),"")</f>
        <v/>
      </c>
      <c r="CN22" s="86" t="str">
        <f>IFERROR(VLOOKUP($A22&amp;"_"&amp;CN$3,'물품 입고 내역'!$A$5:$O$629,2,0),"")</f>
        <v/>
      </c>
      <c r="CO22" s="86" t="str">
        <f>IFERROR(VLOOKUP($A22&amp;"_"&amp;CO$3,'물품 입고 내역'!$A$5:$O$629,2,0),"")</f>
        <v/>
      </c>
      <c r="CP22" s="86" t="str">
        <f>IFERROR(VLOOKUP($A22&amp;"_"&amp;CP$3,'물품 입고 내역'!$A$5:$O$629,2,0),"")</f>
        <v/>
      </c>
      <c r="CQ22" s="86" t="str">
        <f>IFERROR(VLOOKUP($A22&amp;"_"&amp;CQ$3,'물품 입고 내역'!$A$5:$O$629,2,0),"")</f>
        <v/>
      </c>
      <c r="CR22" s="86" t="str">
        <f>IFERROR(VLOOKUP($A22&amp;"_"&amp;CR$3,'물품 입고 내역'!$A$5:$O$629,2,0),"")</f>
        <v/>
      </c>
      <c r="CS22" s="86" t="str">
        <f>IFERROR(VLOOKUP($A22&amp;"_"&amp;CS$3,'물품 입고 내역'!$A$5:$O$629,2,0),"")</f>
        <v/>
      </c>
      <c r="CT22" s="86" t="str">
        <f>IFERROR(VLOOKUP($A22&amp;"_"&amp;CT$3,'물품 입고 내역'!$A$5:$O$629,2,0),"")</f>
        <v/>
      </c>
      <c r="CU22" s="86" t="str">
        <f>IFERROR(VLOOKUP($A22&amp;"_"&amp;CU$3,'물품 입고 내역'!$A$5:$O$629,2,0),"")</f>
        <v/>
      </c>
      <c r="CV22" s="86" t="str">
        <f>IFERROR(VLOOKUP($A22&amp;"_"&amp;CV$3,'물품 입고 내역'!$A$5:$O$629,2,0),"")</f>
        <v/>
      </c>
      <c r="CW22" s="86" t="str">
        <f>IFERROR(VLOOKUP($A22&amp;"_"&amp;CW$3,'물품 입고 내역'!$A$5:$O$629,2,0),"")</f>
        <v/>
      </c>
      <c r="CX22" s="86" t="str">
        <f>IFERROR(VLOOKUP($A22&amp;"_"&amp;CX$3,'물품 입고 내역'!$A$5:$O$629,2,0),"")</f>
        <v/>
      </c>
      <c r="CY22" s="86" t="str">
        <f>IFERROR(VLOOKUP($A22&amp;"_"&amp;CY$3,'물품 입고 내역'!$A$5:$O$629,2,0),"")</f>
        <v/>
      </c>
      <c r="CZ22" s="86" t="str">
        <f>IFERROR(VLOOKUP($A22&amp;"_"&amp;CZ$3,'물품 입고 내역'!$A$5:$O$629,2,0),"")</f>
        <v/>
      </c>
      <c r="DA22" s="86" t="str">
        <f>IFERROR(VLOOKUP($A22&amp;"_"&amp;DA$3,'물품 입고 내역'!$A$5:$O$629,2,0),"")</f>
        <v/>
      </c>
      <c r="DB22" s="86" t="str">
        <f>IFERROR(VLOOKUP($A22&amp;"_"&amp;DB$3,'물품 입고 내역'!$A$5:$O$629,2,0),"")</f>
        <v/>
      </c>
    </row>
    <row r="23" spans="1:106" ht="31.5" customHeight="1">
      <c r="A23" s="87" t="s">
        <v>407</v>
      </c>
      <c r="B23" s="142" t="str">
        <f>IFERROR(INDEX('물품 입고 내역'!$E$6:$N$105,MATCH($A23,'물품 입고 내역'!$N$6:$N$105,0),1)," ")</f>
        <v xml:space="preserve"> </v>
      </c>
      <c r="C23" s="87">
        <v>102</v>
      </c>
      <c r="D23" s="142" t="str">
        <f t="shared" si="0"/>
        <v xml:space="preserve">                                                                                                   </v>
      </c>
      <c r="E23" s="87"/>
      <c r="F23" s="86">
        <f t="shared" si="1"/>
        <v>0</v>
      </c>
      <c r="G23" s="86" t="str">
        <f>IFERROR(VLOOKUP($A23&amp;"_"&amp;G$3,'물품 입고 내역'!$A$5:$O$629,2,0),"")</f>
        <v/>
      </c>
      <c r="H23" s="86" t="str">
        <f>IFERROR(VLOOKUP($A23&amp;"_"&amp;H$3,'물품 입고 내역'!$A$5:$O$629,2,0),"")</f>
        <v/>
      </c>
      <c r="I23" s="86" t="str">
        <f>IFERROR(VLOOKUP($A23&amp;"_"&amp;I$3,'물품 입고 내역'!$A$5:$O$629,2,0),"")</f>
        <v/>
      </c>
      <c r="J23" s="86" t="str">
        <f>IFERROR(VLOOKUP($A23&amp;"_"&amp;J$3,'물품 입고 내역'!$A$5:$O$629,2,0),"")</f>
        <v/>
      </c>
      <c r="K23" s="86" t="str">
        <f>IFERROR(VLOOKUP($A23&amp;"_"&amp;K$3,'물품 입고 내역'!$A$5:$O$629,2,0),"")</f>
        <v/>
      </c>
      <c r="L23" s="86" t="str">
        <f>IFERROR(VLOOKUP($A23&amp;"_"&amp;L$3,'물품 입고 내역'!$A$5:$O$629,2,0),"")</f>
        <v/>
      </c>
      <c r="M23" s="86" t="str">
        <f>IFERROR(VLOOKUP($A23&amp;"_"&amp;M$3,'물품 입고 내역'!$A$5:$O$629,2,0),"")</f>
        <v/>
      </c>
      <c r="N23" s="86" t="str">
        <f>IFERROR(VLOOKUP($A23&amp;"_"&amp;N$3,'물품 입고 내역'!$A$5:$O$629,2,0),"")</f>
        <v/>
      </c>
      <c r="O23" s="86" t="str">
        <f>IFERROR(VLOOKUP($A23&amp;"_"&amp;O$3,'물품 입고 내역'!$A$5:$O$629,2,0),"")</f>
        <v/>
      </c>
      <c r="P23" s="86" t="str">
        <f>IFERROR(VLOOKUP($A23&amp;"_"&amp;P$3,'물품 입고 내역'!$A$5:$O$629,2,0),"")</f>
        <v/>
      </c>
      <c r="Q23" s="86" t="str">
        <f>IFERROR(VLOOKUP($A23&amp;"_"&amp;Q$3,'물품 입고 내역'!$A$5:$O$629,2,0),"")</f>
        <v/>
      </c>
      <c r="R23" s="86" t="str">
        <f>IFERROR(VLOOKUP($A23&amp;"_"&amp;R$3,'물품 입고 내역'!$A$5:$O$629,2,0),"")</f>
        <v/>
      </c>
      <c r="S23" s="86" t="str">
        <f>IFERROR(VLOOKUP($A23&amp;"_"&amp;S$3,'물품 입고 내역'!$A$5:$O$629,2,0),"")</f>
        <v/>
      </c>
      <c r="T23" s="86" t="str">
        <f>IFERROR(VLOOKUP($A23&amp;"_"&amp;T$3,'물품 입고 내역'!$A$5:$O$629,2,0),"")</f>
        <v/>
      </c>
      <c r="U23" s="86" t="str">
        <f>IFERROR(VLOOKUP($A23&amp;"_"&amp;U$3,'물품 입고 내역'!$A$5:$O$629,2,0),"")</f>
        <v/>
      </c>
      <c r="V23" s="86" t="str">
        <f>IFERROR(VLOOKUP($A23&amp;"_"&amp;V$3,'물품 입고 내역'!$A$5:$O$629,2,0),"")</f>
        <v/>
      </c>
      <c r="W23" s="86" t="str">
        <f>IFERROR(VLOOKUP($A23&amp;"_"&amp;W$3,'물품 입고 내역'!$A$5:$O$629,2,0),"")</f>
        <v/>
      </c>
      <c r="X23" s="86" t="str">
        <f>IFERROR(VLOOKUP($A23&amp;"_"&amp;X$3,'물품 입고 내역'!$A$5:$O$629,2,0),"")</f>
        <v/>
      </c>
      <c r="Y23" s="86" t="str">
        <f>IFERROR(VLOOKUP($A23&amp;"_"&amp;Y$3,'물품 입고 내역'!$A$5:$O$629,2,0),"")</f>
        <v/>
      </c>
      <c r="Z23" s="86" t="str">
        <f>IFERROR(VLOOKUP($A23&amp;"_"&amp;Z$3,'물품 입고 내역'!$A$5:$O$629,2,0),"")</f>
        <v/>
      </c>
      <c r="AA23" s="86" t="str">
        <f>IFERROR(VLOOKUP($A23&amp;"_"&amp;AA$3,'물품 입고 내역'!$A$5:$O$629,2,0),"")</f>
        <v/>
      </c>
      <c r="AB23" s="86" t="str">
        <f>IFERROR(VLOOKUP($A23&amp;"_"&amp;AB$3,'물품 입고 내역'!$A$5:$O$629,2,0),"")</f>
        <v/>
      </c>
      <c r="AC23" s="86" t="str">
        <f>IFERROR(VLOOKUP($A23&amp;"_"&amp;AC$3,'물품 입고 내역'!$A$5:$O$629,2,0),"")</f>
        <v/>
      </c>
      <c r="AD23" s="86" t="str">
        <f>IFERROR(VLOOKUP($A23&amp;"_"&amp;AD$3,'물품 입고 내역'!$A$5:$O$629,2,0),"")</f>
        <v/>
      </c>
      <c r="AE23" s="86" t="str">
        <f>IFERROR(VLOOKUP($A23&amp;"_"&amp;AE$3,'물품 입고 내역'!$A$5:$O$629,2,0),"")</f>
        <v/>
      </c>
      <c r="AF23" s="86" t="str">
        <f>IFERROR(VLOOKUP($A23&amp;"_"&amp;AF$3,'물품 입고 내역'!$A$5:$O$629,2,0),"")</f>
        <v/>
      </c>
      <c r="AG23" s="86" t="str">
        <f>IFERROR(VLOOKUP($A23&amp;"_"&amp;AG$3,'물품 입고 내역'!$A$5:$O$629,2,0),"")</f>
        <v/>
      </c>
      <c r="AH23" s="86" t="str">
        <f>IFERROR(VLOOKUP($A23&amp;"_"&amp;AH$3,'물품 입고 내역'!$A$5:$O$629,2,0),"")</f>
        <v/>
      </c>
      <c r="AI23" s="86" t="str">
        <f>IFERROR(VLOOKUP($A23&amp;"_"&amp;AI$3,'물품 입고 내역'!$A$5:$O$629,2,0),"")</f>
        <v/>
      </c>
      <c r="AJ23" s="86" t="str">
        <f>IFERROR(VLOOKUP($A23&amp;"_"&amp;AJ$3,'물품 입고 내역'!$A$5:$O$629,2,0),"")</f>
        <v/>
      </c>
      <c r="AK23" s="86" t="str">
        <f>IFERROR(VLOOKUP($A23&amp;"_"&amp;AK$3,'물품 입고 내역'!$A$5:$O$629,2,0),"")</f>
        <v/>
      </c>
      <c r="AL23" s="86" t="str">
        <f>IFERROR(VLOOKUP($A23&amp;"_"&amp;AL$3,'물품 입고 내역'!$A$5:$O$629,2,0),"")</f>
        <v/>
      </c>
      <c r="AM23" s="86" t="str">
        <f>IFERROR(VLOOKUP($A23&amp;"_"&amp;AM$3,'물품 입고 내역'!$A$5:$O$629,2,0),"")</f>
        <v/>
      </c>
      <c r="AN23" s="86" t="str">
        <f>IFERROR(VLOOKUP($A23&amp;"_"&amp;AN$3,'물품 입고 내역'!$A$5:$O$629,2,0),"")</f>
        <v/>
      </c>
      <c r="AO23" s="86" t="str">
        <f>IFERROR(VLOOKUP($A23&amp;"_"&amp;AO$3,'물품 입고 내역'!$A$5:$O$629,2,0),"")</f>
        <v/>
      </c>
      <c r="AP23" s="86" t="str">
        <f>IFERROR(VLOOKUP($A23&amp;"_"&amp;AP$3,'물품 입고 내역'!$A$5:$O$629,2,0),"")</f>
        <v/>
      </c>
      <c r="AQ23" s="86" t="str">
        <f>IFERROR(VLOOKUP($A23&amp;"_"&amp;AQ$3,'물품 입고 내역'!$A$5:$O$629,2,0),"")</f>
        <v/>
      </c>
      <c r="AR23" s="86" t="str">
        <f>IFERROR(VLOOKUP($A23&amp;"_"&amp;AR$3,'물품 입고 내역'!$A$5:$O$629,2,0),"")</f>
        <v/>
      </c>
      <c r="AS23" s="86" t="str">
        <f>IFERROR(VLOOKUP($A23&amp;"_"&amp;AS$3,'물품 입고 내역'!$A$5:$O$629,2,0),"")</f>
        <v/>
      </c>
      <c r="AT23" s="86" t="str">
        <f>IFERROR(VLOOKUP($A23&amp;"_"&amp;AT$3,'물품 입고 내역'!$A$5:$O$629,2,0),"")</f>
        <v/>
      </c>
      <c r="AU23" s="86" t="str">
        <f>IFERROR(VLOOKUP($A23&amp;"_"&amp;AU$3,'물품 입고 내역'!$A$5:$O$629,2,0),"")</f>
        <v/>
      </c>
      <c r="AV23" s="86" t="str">
        <f>IFERROR(VLOOKUP($A23&amp;"_"&amp;AV$3,'물품 입고 내역'!$A$5:$O$629,2,0),"")</f>
        <v/>
      </c>
      <c r="AW23" s="86" t="str">
        <f>IFERROR(VLOOKUP($A23&amp;"_"&amp;AW$3,'물품 입고 내역'!$A$5:$O$629,2,0),"")</f>
        <v/>
      </c>
      <c r="AX23" s="86" t="str">
        <f>IFERROR(VLOOKUP($A23&amp;"_"&amp;AX$3,'물품 입고 내역'!$A$5:$O$629,2,0),"")</f>
        <v/>
      </c>
      <c r="AY23" s="86" t="str">
        <f>IFERROR(VLOOKUP($A23&amp;"_"&amp;AY$3,'물품 입고 내역'!$A$5:$O$629,2,0),"")</f>
        <v/>
      </c>
      <c r="AZ23" s="86" t="str">
        <f>IFERROR(VLOOKUP($A23&amp;"_"&amp;AZ$3,'물품 입고 내역'!$A$5:$O$629,2,0),"")</f>
        <v/>
      </c>
      <c r="BA23" s="86" t="str">
        <f>IFERROR(VLOOKUP($A23&amp;"_"&amp;BA$3,'물품 입고 내역'!$A$5:$O$629,2,0),"")</f>
        <v/>
      </c>
      <c r="BB23" s="86" t="str">
        <f>IFERROR(VLOOKUP($A23&amp;"_"&amp;BB$3,'물품 입고 내역'!$A$5:$O$629,2,0),"")</f>
        <v/>
      </c>
      <c r="BC23" s="86" t="str">
        <f>IFERROR(VLOOKUP($A23&amp;"_"&amp;BC$3,'물품 입고 내역'!$A$5:$O$629,2,0),"")</f>
        <v/>
      </c>
      <c r="BD23" s="86" t="str">
        <f>IFERROR(VLOOKUP($A23&amp;"_"&amp;BD$3,'물품 입고 내역'!$A$5:$O$629,2,0),"")</f>
        <v/>
      </c>
      <c r="BE23" s="86" t="str">
        <f>IFERROR(VLOOKUP($A23&amp;"_"&amp;BE$3,'물품 입고 내역'!$A$5:$O$629,2,0),"")</f>
        <v/>
      </c>
      <c r="BF23" s="86" t="str">
        <f>IFERROR(VLOOKUP($A23&amp;"_"&amp;BF$3,'물품 입고 내역'!$A$5:$O$629,2,0),"")</f>
        <v/>
      </c>
      <c r="BG23" s="86" t="str">
        <f>IFERROR(VLOOKUP($A23&amp;"_"&amp;BG$3,'물품 입고 내역'!$A$5:$O$629,2,0),"")</f>
        <v/>
      </c>
      <c r="BH23" s="86" t="str">
        <f>IFERROR(VLOOKUP($A23&amp;"_"&amp;BH$3,'물품 입고 내역'!$A$5:$O$629,2,0),"")</f>
        <v/>
      </c>
      <c r="BI23" s="86" t="str">
        <f>IFERROR(VLOOKUP($A23&amp;"_"&amp;BI$3,'물품 입고 내역'!$A$5:$O$629,2,0),"")</f>
        <v/>
      </c>
      <c r="BJ23" s="86" t="str">
        <f>IFERROR(VLOOKUP($A23&amp;"_"&amp;BJ$3,'물품 입고 내역'!$A$5:$O$629,2,0),"")</f>
        <v/>
      </c>
      <c r="BK23" s="86" t="str">
        <f>IFERROR(VLOOKUP($A23&amp;"_"&amp;BK$3,'물품 입고 내역'!$A$5:$O$629,2,0),"")</f>
        <v/>
      </c>
      <c r="BL23" s="86" t="str">
        <f>IFERROR(VLOOKUP($A23&amp;"_"&amp;BL$3,'물품 입고 내역'!$A$5:$O$629,2,0),"")</f>
        <v/>
      </c>
      <c r="BM23" s="86" t="str">
        <f>IFERROR(VLOOKUP($A23&amp;"_"&amp;BM$3,'물품 입고 내역'!$A$5:$O$629,2,0),"")</f>
        <v/>
      </c>
      <c r="BN23" s="86" t="str">
        <f>IFERROR(VLOOKUP($A23&amp;"_"&amp;BN$3,'물품 입고 내역'!$A$5:$O$629,2,0),"")</f>
        <v/>
      </c>
      <c r="BO23" s="86" t="str">
        <f>IFERROR(VLOOKUP($A23&amp;"_"&amp;BO$3,'물품 입고 내역'!$A$5:$O$629,2,0),"")</f>
        <v/>
      </c>
      <c r="BP23" s="86" t="str">
        <f>IFERROR(VLOOKUP($A23&amp;"_"&amp;BP$3,'물품 입고 내역'!$A$5:$O$629,2,0),"")</f>
        <v/>
      </c>
      <c r="BQ23" s="86" t="str">
        <f>IFERROR(VLOOKUP($A23&amp;"_"&amp;BQ$3,'물품 입고 내역'!$A$5:$O$629,2,0),"")</f>
        <v/>
      </c>
      <c r="BR23" s="86" t="str">
        <f>IFERROR(VLOOKUP($A23&amp;"_"&amp;BR$3,'물품 입고 내역'!$A$5:$O$629,2,0),"")</f>
        <v/>
      </c>
      <c r="BS23" s="86" t="str">
        <f>IFERROR(VLOOKUP($A23&amp;"_"&amp;BS$3,'물품 입고 내역'!$A$5:$O$629,2,0),"")</f>
        <v/>
      </c>
      <c r="BT23" s="86" t="str">
        <f>IFERROR(VLOOKUP($A23&amp;"_"&amp;BT$3,'물품 입고 내역'!$A$5:$O$629,2,0),"")</f>
        <v/>
      </c>
      <c r="BU23" s="86" t="str">
        <f>IFERROR(VLOOKUP($A23&amp;"_"&amp;BU$3,'물품 입고 내역'!$A$5:$O$629,2,0),"")</f>
        <v/>
      </c>
      <c r="BV23" s="86" t="str">
        <f>IFERROR(VLOOKUP($A23&amp;"_"&amp;BV$3,'물품 입고 내역'!$A$5:$O$629,2,0),"")</f>
        <v/>
      </c>
      <c r="BW23" s="86" t="str">
        <f>IFERROR(VLOOKUP($A23&amp;"_"&amp;BW$3,'물품 입고 내역'!$A$5:$O$629,2,0),"")</f>
        <v/>
      </c>
      <c r="BX23" s="86" t="str">
        <f>IFERROR(VLOOKUP($A23&amp;"_"&amp;BX$3,'물품 입고 내역'!$A$5:$O$629,2,0),"")</f>
        <v/>
      </c>
      <c r="BY23" s="86" t="str">
        <f>IFERROR(VLOOKUP($A23&amp;"_"&amp;BY$3,'물품 입고 내역'!$A$5:$O$629,2,0),"")</f>
        <v/>
      </c>
      <c r="BZ23" s="86" t="str">
        <f>IFERROR(VLOOKUP($A23&amp;"_"&amp;BZ$3,'물품 입고 내역'!$A$5:$O$629,2,0),"")</f>
        <v/>
      </c>
      <c r="CA23" s="86" t="str">
        <f>IFERROR(VLOOKUP($A23&amp;"_"&amp;CA$3,'물품 입고 내역'!$A$5:$O$629,2,0),"")</f>
        <v/>
      </c>
      <c r="CB23" s="86" t="str">
        <f>IFERROR(VLOOKUP($A23&amp;"_"&amp;CB$3,'물품 입고 내역'!$A$5:$O$629,2,0),"")</f>
        <v/>
      </c>
      <c r="CC23" s="86" t="str">
        <f>IFERROR(VLOOKUP($A23&amp;"_"&amp;CC$3,'물품 입고 내역'!$A$5:$O$629,2,0),"")</f>
        <v/>
      </c>
      <c r="CD23" s="86" t="str">
        <f>IFERROR(VLOOKUP($A23&amp;"_"&amp;CD$3,'물품 입고 내역'!$A$5:$O$629,2,0),"")</f>
        <v/>
      </c>
      <c r="CE23" s="86" t="str">
        <f>IFERROR(VLOOKUP($A23&amp;"_"&amp;CE$3,'물품 입고 내역'!$A$5:$O$629,2,0),"")</f>
        <v/>
      </c>
      <c r="CF23" s="86" t="str">
        <f>IFERROR(VLOOKUP($A23&amp;"_"&amp;CF$3,'물품 입고 내역'!$A$5:$O$629,2,0),"")</f>
        <v/>
      </c>
      <c r="CG23" s="86" t="str">
        <f>IFERROR(VLOOKUP($A23&amp;"_"&amp;CG$3,'물품 입고 내역'!$A$5:$O$629,2,0),"")</f>
        <v/>
      </c>
      <c r="CH23" s="86" t="str">
        <f>IFERROR(VLOOKUP($A23&amp;"_"&amp;CH$3,'물품 입고 내역'!$A$5:$O$629,2,0),"")</f>
        <v/>
      </c>
      <c r="CI23" s="86" t="str">
        <f>IFERROR(VLOOKUP($A23&amp;"_"&amp;CI$3,'물품 입고 내역'!$A$5:$O$629,2,0),"")</f>
        <v/>
      </c>
      <c r="CJ23" s="86" t="str">
        <f>IFERROR(VLOOKUP($A23&amp;"_"&amp;CJ$3,'물품 입고 내역'!$A$5:$O$629,2,0),"")</f>
        <v/>
      </c>
      <c r="CK23" s="86" t="str">
        <f>IFERROR(VLOOKUP($A23&amp;"_"&amp;CK$3,'물품 입고 내역'!$A$5:$O$629,2,0),"")</f>
        <v/>
      </c>
      <c r="CL23" s="86" t="str">
        <f>IFERROR(VLOOKUP($A23&amp;"_"&amp;CL$3,'물품 입고 내역'!$A$5:$O$629,2,0),"")</f>
        <v/>
      </c>
      <c r="CM23" s="86" t="str">
        <f>IFERROR(VLOOKUP($A23&amp;"_"&amp;CM$3,'물품 입고 내역'!$A$5:$O$629,2,0),"")</f>
        <v/>
      </c>
      <c r="CN23" s="86" t="str">
        <f>IFERROR(VLOOKUP($A23&amp;"_"&amp;CN$3,'물품 입고 내역'!$A$5:$O$629,2,0),"")</f>
        <v/>
      </c>
      <c r="CO23" s="86" t="str">
        <f>IFERROR(VLOOKUP($A23&amp;"_"&amp;CO$3,'물품 입고 내역'!$A$5:$O$629,2,0),"")</f>
        <v/>
      </c>
      <c r="CP23" s="86" t="str">
        <f>IFERROR(VLOOKUP($A23&amp;"_"&amp;CP$3,'물품 입고 내역'!$A$5:$O$629,2,0),"")</f>
        <v/>
      </c>
      <c r="CQ23" s="86" t="str">
        <f>IFERROR(VLOOKUP($A23&amp;"_"&amp;CQ$3,'물품 입고 내역'!$A$5:$O$629,2,0),"")</f>
        <v/>
      </c>
      <c r="CR23" s="86" t="str">
        <f>IFERROR(VLOOKUP($A23&amp;"_"&amp;CR$3,'물품 입고 내역'!$A$5:$O$629,2,0),"")</f>
        <v/>
      </c>
      <c r="CS23" s="86" t="str">
        <f>IFERROR(VLOOKUP($A23&amp;"_"&amp;CS$3,'물품 입고 내역'!$A$5:$O$629,2,0),"")</f>
        <v/>
      </c>
      <c r="CT23" s="86" t="str">
        <f>IFERROR(VLOOKUP($A23&amp;"_"&amp;CT$3,'물품 입고 내역'!$A$5:$O$629,2,0),"")</f>
        <v/>
      </c>
      <c r="CU23" s="86" t="str">
        <f>IFERROR(VLOOKUP($A23&amp;"_"&amp;CU$3,'물품 입고 내역'!$A$5:$O$629,2,0),"")</f>
        <v/>
      </c>
      <c r="CV23" s="86" t="str">
        <f>IFERROR(VLOOKUP($A23&amp;"_"&amp;CV$3,'물품 입고 내역'!$A$5:$O$629,2,0),"")</f>
        <v/>
      </c>
      <c r="CW23" s="86" t="str">
        <f>IFERROR(VLOOKUP($A23&amp;"_"&amp;CW$3,'물품 입고 내역'!$A$5:$O$629,2,0),"")</f>
        <v/>
      </c>
      <c r="CX23" s="86" t="str">
        <f>IFERROR(VLOOKUP($A23&amp;"_"&amp;CX$3,'물품 입고 내역'!$A$5:$O$629,2,0),"")</f>
        <v/>
      </c>
      <c r="CY23" s="86" t="str">
        <f>IFERROR(VLOOKUP($A23&amp;"_"&amp;CY$3,'물품 입고 내역'!$A$5:$O$629,2,0),"")</f>
        <v/>
      </c>
      <c r="CZ23" s="86" t="str">
        <f>IFERROR(VLOOKUP($A23&amp;"_"&amp;CZ$3,'물품 입고 내역'!$A$5:$O$629,2,0),"")</f>
        <v/>
      </c>
      <c r="DA23" s="86" t="str">
        <f>IFERROR(VLOOKUP($A23&amp;"_"&amp;DA$3,'물품 입고 내역'!$A$5:$O$629,2,0),"")</f>
        <v/>
      </c>
      <c r="DB23" s="86" t="str">
        <f>IFERROR(VLOOKUP($A23&amp;"_"&amp;DB$3,'물품 입고 내역'!$A$5:$O$629,2,0),"")</f>
        <v/>
      </c>
    </row>
    <row r="24" spans="1:106" ht="31.5" customHeight="1">
      <c r="A24" s="87" t="s">
        <v>408</v>
      </c>
      <c r="B24" s="142" t="str">
        <f>IFERROR(INDEX('물품 입고 내역'!$E$6:$N$105,MATCH($A24,'물품 입고 내역'!$N$6:$N$105,0),1)," ")</f>
        <v xml:space="preserve"> </v>
      </c>
      <c r="C24" s="87">
        <v>102</v>
      </c>
      <c r="D24" s="142" t="str">
        <f t="shared" si="0"/>
        <v xml:space="preserve">                                                                                                   </v>
      </c>
      <c r="E24" s="87"/>
      <c r="F24" s="86">
        <f t="shared" si="1"/>
        <v>0</v>
      </c>
      <c r="G24" s="86" t="str">
        <f>IFERROR(VLOOKUP($A24&amp;"_"&amp;G$3,'물품 입고 내역'!$A$5:$O$629,2,0),"")</f>
        <v/>
      </c>
      <c r="H24" s="86" t="str">
        <f>IFERROR(VLOOKUP($A24&amp;"_"&amp;H$3,'물품 입고 내역'!$A$5:$O$629,2,0),"")</f>
        <v/>
      </c>
      <c r="I24" s="86" t="str">
        <f>IFERROR(VLOOKUP($A24&amp;"_"&amp;I$3,'물품 입고 내역'!$A$5:$O$629,2,0),"")</f>
        <v/>
      </c>
      <c r="J24" s="86" t="str">
        <f>IFERROR(VLOOKUP($A24&amp;"_"&amp;J$3,'물품 입고 내역'!$A$5:$O$629,2,0),"")</f>
        <v/>
      </c>
      <c r="K24" s="86" t="str">
        <f>IFERROR(VLOOKUP($A24&amp;"_"&amp;K$3,'물품 입고 내역'!$A$5:$O$629,2,0),"")</f>
        <v/>
      </c>
      <c r="L24" s="86" t="str">
        <f>IFERROR(VLOOKUP($A24&amp;"_"&amp;L$3,'물품 입고 내역'!$A$5:$O$629,2,0),"")</f>
        <v/>
      </c>
      <c r="M24" s="86" t="str">
        <f>IFERROR(VLOOKUP($A24&amp;"_"&amp;M$3,'물품 입고 내역'!$A$5:$O$629,2,0),"")</f>
        <v/>
      </c>
      <c r="N24" s="86" t="str">
        <f>IFERROR(VLOOKUP($A24&amp;"_"&amp;N$3,'물품 입고 내역'!$A$5:$O$629,2,0),"")</f>
        <v/>
      </c>
      <c r="O24" s="86" t="str">
        <f>IFERROR(VLOOKUP($A24&amp;"_"&amp;O$3,'물품 입고 내역'!$A$5:$O$629,2,0),"")</f>
        <v/>
      </c>
      <c r="P24" s="86" t="str">
        <f>IFERROR(VLOOKUP($A24&amp;"_"&amp;P$3,'물품 입고 내역'!$A$5:$O$629,2,0),"")</f>
        <v/>
      </c>
      <c r="Q24" s="86" t="str">
        <f>IFERROR(VLOOKUP($A24&amp;"_"&amp;Q$3,'물품 입고 내역'!$A$5:$O$629,2,0),"")</f>
        <v/>
      </c>
      <c r="R24" s="86" t="str">
        <f>IFERROR(VLOOKUP($A24&amp;"_"&amp;R$3,'물품 입고 내역'!$A$5:$O$629,2,0),"")</f>
        <v/>
      </c>
      <c r="S24" s="86" t="str">
        <f>IFERROR(VLOOKUP($A24&amp;"_"&amp;S$3,'물품 입고 내역'!$A$5:$O$629,2,0),"")</f>
        <v/>
      </c>
      <c r="T24" s="86" t="str">
        <f>IFERROR(VLOOKUP($A24&amp;"_"&amp;T$3,'물품 입고 내역'!$A$5:$O$629,2,0),"")</f>
        <v/>
      </c>
      <c r="U24" s="86" t="str">
        <f>IFERROR(VLOOKUP($A24&amp;"_"&amp;U$3,'물품 입고 내역'!$A$5:$O$629,2,0),"")</f>
        <v/>
      </c>
      <c r="V24" s="86" t="str">
        <f>IFERROR(VLOOKUP($A24&amp;"_"&amp;V$3,'물품 입고 내역'!$A$5:$O$629,2,0),"")</f>
        <v/>
      </c>
      <c r="W24" s="86" t="str">
        <f>IFERROR(VLOOKUP($A24&amp;"_"&amp;W$3,'물품 입고 내역'!$A$5:$O$629,2,0),"")</f>
        <v/>
      </c>
      <c r="X24" s="86" t="str">
        <f>IFERROR(VLOOKUP($A24&amp;"_"&amp;X$3,'물품 입고 내역'!$A$5:$O$629,2,0),"")</f>
        <v/>
      </c>
      <c r="Y24" s="86" t="str">
        <f>IFERROR(VLOOKUP($A24&amp;"_"&amp;Y$3,'물품 입고 내역'!$A$5:$O$629,2,0),"")</f>
        <v/>
      </c>
      <c r="Z24" s="86" t="str">
        <f>IFERROR(VLOOKUP($A24&amp;"_"&amp;Z$3,'물품 입고 내역'!$A$5:$O$629,2,0),"")</f>
        <v/>
      </c>
      <c r="AA24" s="86" t="str">
        <f>IFERROR(VLOOKUP($A24&amp;"_"&amp;AA$3,'물품 입고 내역'!$A$5:$O$629,2,0),"")</f>
        <v/>
      </c>
      <c r="AB24" s="86" t="str">
        <f>IFERROR(VLOOKUP($A24&amp;"_"&amp;AB$3,'물품 입고 내역'!$A$5:$O$629,2,0),"")</f>
        <v/>
      </c>
      <c r="AC24" s="86" t="str">
        <f>IFERROR(VLOOKUP($A24&amp;"_"&amp;AC$3,'물품 입고 내역'!$A$5:$O$629,2,0),"")</f>
        <v/>
      </c>
      <c r="AD24" s="86" t="str">
        <f>IFERROR(VLOOKUP($A24&amp;"_"&amp;AD$3,'물품 입고 내역'!$A$5:$O$629,2,0),"")</f>
        <v/>
      </c>
      <c r="AE24" s="86" t="str">
        <f>IFERROR(VLOOKUP($A24&amp;"_"&amp;AE$3,'물품 입고 내역'!$A$5:$O$629,2,0),"")</f>
        <v/>
      </c>
      <c r="AF24" s="86" t="str">
        <f>IFERROR(VLOOKUP($A24&amp;"_"&amp;AF$3,'물품 입고 내역'!$A$5:$O$629,2,0),"")</f>
        <v/>
      </c>
      <c r="AG24" s="86" t="str">
        <f>IFERROR(VLOOKUP($A24&amp;"_"&amp;AG$3,'물품 입고 내역'!$A$5:$O$629,2,0),"")</f>
        <v/>
      </c>
      <c r="AH24" s="86" t="str">
        <f>IFERROR(VLOOKUP($A24&amp;"_"&amp;AH$3,'물품 입고 내역'!$A$5:$O$629,2,0),"")</f>
        <v/>
      </c>
      <c r="AI24" s="86" t="str">
        <f>IFERROR(VLOOKUP($A24&amp;"_"&amp;AI$3,'물품 입고 내역'!$A$5:$O$629,2,0),"")</f>
        <v/>
      </c>
      <c r="AJ24" s="86" t="str">
        <f>IFERROR(VLOOKUP($A24&amp;"_"&amp;AJ$3,'물품 입고 내역'!$A$5:$O$629,2,0),"")</f>
        <v/>
      </c>
      <c r="AK24" s="86" t="str">
        <f>IFERROR(VLOOKUP($A24&amp;"_"&amp;AK$3,'물품 입고 내역'!$A$5:$O$629,2,0),"")</f>
        <v/>
      </c>
      <c r="AL24" s="86" t="str">
        <f>IFERROR(VLOOKUP($A24&amp;"_"&amp;AL$3,'물품 입고 내역'!$A$5:$O$629,2,0),"")</f>
        <v/>
      </c>
      <c r="AM24" s="86" t="str">
        <f>IFERROR(VLOOKUP($A24&amp;"_"&amp;AM$3,'물품 입고 내역'!$A$5:$O$629,2,0),"")</f>
        <v/>
      </c>
      <c r="AN24" s="86" t="str">
        <f>IFERROR(VLOOKUP($A24&amp;"_"&amp;AN$3,'물품 입고 내역'!$A$5:$O$629,2,0),"")</f>
        <v/>
      </c>
      <c r="AO24" s="86" t="str">
        <f>IFERROR(VLOOKUP($A24&amp;"_"&amp;AO$3,'물품 입고 내역'!$A$5:$O$629,2,0),"")</f>
        <v/>
      </c>
      <c r="AP24" s="86" t="str">
        <f>IFERROR(VLOOKUP($A24&amp;"_"&amp;AP$3,'물품 입고 내역'!$A$5:$O$629,2,0),"")</f>
        <v/>
      </c>
      <c r="AQ24" s="86" t="str">
        <f>IFERROR(VLOOKUP($A24&amp;"_"&amp;AQ$3,'물품 입고 내역'!$A$5:$O$629,2,0),"")</f>
        <v/>
      </c>
      <c r="AR24" s="86" t="str">
        <f>IFERROR(VLOOKUP($A24&amp;"_"&amp;AR$3,'물품 입고 내역'!$A$5:$O$629,2,0),"")</f>
        <v/>
      </c>
      <c r="AS24" s="86" t="str">
        <f>IFERROR(VLOOKUP($A24&amp;"_"&amp;AS$3,'물품 입고 내역'!$A$5:$O$629,2,0),"")</f>
        <v/>
      </c>
      <c r="AT24" s="86" t="str">
        <f>IFERROR(VLOOKUP($A24&amp;"_"&amp;AT$3,'물품 입고 내역'!$A$5:$O$629,2,0),"")</f>
        <v/>
      </c>
      <c r="AU24" s="86" t="str">
        <f>IFERROR(VLOOKUP($A24&amp;"_"&amp;AU$3,'물품 입고 내역'!$A$5:$O$629,2,0),"")</f>
        <v/>
      </c>
      <c r="AV24" s="86" t="str">
        <f>IFERROR(VLOOKUP($A24&amp;"_"&amp;AV$3,'물품 입고 내역'!$A$5:$O$629,2,0),"")</f>
        <v/>
      </c>
      <c r="AW24" s="86" t="str">
        <f>IFERROR(VLOOKUP($A24&amp;"_"&amp;AW$3,'물품 입고 내역'!$A$5:$O$629,2,0),"")</f>
        <v/>
      </c>
      <c r="AX24" s="86" t="str">
        <f>IFERROR(VLOOKUP($A24&amp;"_"&amp;AX$3,'물품 입고 내역'!$A$5:$O$629,2,0),"")</f>
        <v/>
      </c>
      <c r="AY24" s="86" t="str">
        <f>IFERROR(VLOOKUP($A24&amp;"_"&amp;AY$3,'물품 입고 내역'!$A$5:$O$629,2,0),"")</f>
        <v/>
      </c>
      <c r="AZ24" s="86" t="str">
        <f>IFERROR(VLOOKUP($A24&amp;"_"&amp;AZ$3,'물품 입고 내역'!$A$5:$O$629,2,0),"")</f>
        <v/>
      </c>
      <c r="BA24" s="86" t="str">
        <f>IFERROR(VLOOKUP($A24&amp;"_"&amp;BA$3,'물품 입고 내역'!$A$5:$O$629,2,0),"")</f>
        <v/>
      </c>
      <c r="BB24" s="86" t="str">
        <f>IFERROR(VLOOKUP($A24&amp;"_"&amp;BB$3,'물품 입고 내역'!$A$5:$O$629,2,0),"")</f>
        <v/>
      </c>
      <c r="BC24" s="86" t="str">
        <f>IFERROR(VLOOKUP($A24&amp;"_"&amp;BC$3,'물품 입고 내역'!$A$5:$O$629,2,0),"")</f>
        <v/>
      </c>
      <c r="BD24" s="86" t="str">
        <f>IFERROR(VLOOKUP($A24&amp;"_"&amp;BD$3,'물품 입고 내역'!$A$5:$O$629,2,0),"")</f>
        <v/>
      </c>
      <c r="BE24" s="86" t="str">
        <f>IFERROR(VLOOKUP($A24&amp;"_"&amp;BE$3,'물품 입고 내역'!$A$5:$O$629,2,0),"")</f>
        <v/>
      </c>
      <c r="BF24" s="86" t="str">
        <f>IFERROR(VLOOKUP($A24&amp;"_"&amp;BF$3,'물품 입고 내역'!$A$5:$O$629,2,0),"")</f>
        <v/>
      </c>
      <c r="BG24" s="86" t="str">
        <f>IFERROR(VLOOKUP($A24&amp;"_"&amp;BG$3,'물품 입고 내역'!$A$5:$O$629,2,0),"")</f>
        <v/>
      </c>
      <c r="BH24" s="86" t="str">
        <f>IFERROR(VLOOKUP($A24&amp;"_"&amp;BH$3,'물품 입고 내역'!$A$5:$O$629,2,0),"")</f>
        <v/>
      </c>
      <c r="BI24" s="86" t="str">
        <f>IFERROR(VLOOKUP($A24&amp;"_"&amp;BI$3,'물품 입고 내역'!$A$5:$O$629,2,0),"")</f>
        <v/>
      </c>
      <c r="BJ24" s="86" t="str">
        <f>IFERROR(VLOOKUP($A24&amp;"_"&amp;BJ$3,'물품 입고 내역'!$A$5:$O$629,2,0),"")</f>
        <v/>
      </c>
      <c r="BK24" s="86" t="str">
        <f>IFERROR(VLOOKUP($A24&amp;"_"&amp;BK$3,'물품 입고 내역'!$A$5:$O$629,2,0),"")</f>
        <v/>
      </c>
      <c r="BL24" s="86" t="str">
        <f>IFERROR(VLOOKUP($A24&amp;"_"&amp;BL$3,'물품 입고 내역'!$A$5:$O$629,2,0),"")</f>
        <v/>
      </c>
      <c r="BM24" s="86" t="str">
        <f>IFERROR(VLOOKUP($A24&amp;"_"&amp;BM$3,'물품 입고 내역'!$A$5:$O$629,2,0),"")</f>
        <v/>
      </c>
      <c r="BN24" s="86" t="str">
        <f>IFERROR(VLOOKUP($A24&amp;"_"&amp;BN$3,'물품 입고 내역'!$A$5:$O$629,2,0),"")</f>
        <v/>
      </c>
      <c r="BO24" s="86" t="str">
        <f>IFERROR(VLOOKUP($A24&amp;"_"&amp;BO$3,'물품 입고 내역'!$A$5:$O$629,2,0),"")</f>
        <v/>
      </c>
      <c r="BP24" s="86" t="str">
        <f>IFERROR(VLOOKUP($A24&amp;"_"&amp;BP$3,'물품 입고 내역'!$A$5:$O$629,2,0),"")</f>
        <v/>
      </c>
      <c r="BQ24" s="86" t="str">
        <f>IFERROR(VLOOKUP($A24&amp;"_"&amp;BQ$3,'물품 입고 내역'!$A$5:$O$629,2,0),"")</f>
        <v/>
      </c>
      <c r="BR24" s="86" t="str">
        <f>IFERROR(VLOOKUP($A24&amp;"_"&amp;BR$3,'물품 입고 내역'!$A$5:$O$629,2,0),"")</f>
        <v/>
      </c>
      <c r="BS24" s="86" t="str">
        <f>IFERROR(VLOOKUP($A24&amp;"_"&amp;BS$3,'물품 입고 내역'!$A$5:$O$629,2,0),"")</f>
        <v/>
      </c>
      <c r="BT24" s="86" t="str">
        <f>IFERROR(VLOOKUP($A24&amp;"_"&amp;BT$3,'물품 입고 내역'!$A$5:$O$629,2,0),"")</f>
        <v/>
      </c>
      <c r="BU24" s="86" t="str">
        <f>IFERROR(VLOOKUP($A24&amp;"_"&amp;BU$3,'물품 입고 내역'!$A$5:$O$629,2,0),"")</f>
        <v/>
      </c>
      <c r="BV24" s="86" t="str">
        <f>IFERROR(VLOOKUP($A24&amp;"_"&amp;BV$3,'물품 입고 내역'!$A$5:$O$629,2,0),"")</f>
        <v/>
      </c>
      <c r="BW24" s="86" t="str">
        <f>IFERROR(VLOOKUP($A24&amp;"_"&amp;BW$3,'물품 입고 내역'!$A$5:$O$629,2,0),"")</f>
        <v/>
      </c>
      <c r="BX24" s="86" t="str">
        <f>IFERROR(VLOOKUP($A24&amp;"_"&amp;BX$3,'물품 입고 내역'!$A$5:$O$629,2,0),"")</f>
        <v/>
      </c>
      <c r="BY24" s="86" t="str">
        <f>IFERROR(VLOOKUP($A24&amp;"_"&amp;BY$3,'물품 입고 내역'!$A$5:$O$629,2,0),"")</f>
        <v/>
      </c>
      <c r="BZ24" s="86" t="str">
        <f>IFERROR(VLOOKUP($A24&amp;"_"&amp;BZ$3,'물품 입고 내역'!$A$5:$O$629,2,0),"")</f>
        <v/>
      </c>
      <c r="CA24" s="86" t="str">
        <f>IFERROR(VLOOKUP($A24&amp;"_"&amp;CA$3,'물품 입고 내역'!$A$5:$O$629,2,0),"")</f>
        <v/>
      </c>
      <c r="CB24" s="86" t="str">
        <f>IFERROR(VLOOKUP($A24&amp;"_"&amp;CB$3,'물품 입고 내역'!$A$5:$O$629,2,0),"")</f>
        <v/>
      </c>
      <c r="CC24" s="86" t="str">
        <f>IFERROR(VLOOKUP($A24&amp;"_"&amp;CC$3,'물품 입고 내역'!$A$5:$O$629,2,0),"")</f>
        <v/>
      </c>
      <c r="CD24" s="86" t="str">
        <f>IFERROR(VLOOKUP($A24&amp;"_"&amp;CD$3,'물품 입고 내역'!$A$5:$O$629,2,0),"")</f>
        <v/>
      </c>
      <c r="CE24" s="86" t="str">
        <f>IFERROR(VLOOKUP($A24&amp;"_"&amp;CE$3,'물품 입고 내역'!$A$5:$O$629,2,0),"")</f>
        <v/>
      </c>
      <c r="CF24" s="86" t="str">
        <f>IFERROR(VLOOKUP($A24&amp;"_"&amp;CF$3,'물품 입고 내역'!$A$5:$O$629,2,0),"")</f>
        <v/>
      </c>
      <c r="CG24" s="86" t="str">
        <f>IFERROR(VLOOKUP($A24&amp;"_"&amp;CG$3,'물품 입고 내역'!$A$5:$O$629,2,0),"")</f>
        <v/>
      </c>
      <c r="CH24" s="86" t="str">
        <f>IFERROR(VLOOKUP($A24&amp;"_"&amp;CH$3,'물품 입고 내역'!$A$5:$O$629,2,0),"")</f>
        <v/>
      </c>
      <c r="CI24" s="86" t="str">
        <f>IFERROR(VLOOKUP($A24&amp;"_"&amp;CI$3,'물품 입고 내역'!$A$5:$O$629,2,0),"")</f>
        <v/>
      </c>
      <c r="CJ24" s="86" t="str">
        <f>IFERROR(VLOOKUP($A24&amp;"_"&amp;CJ$3,'물품 입고 내역'!$A$5:$O$629,2,0),"")</f>
        <v/>
      </c>
      <c r="CK24" s="86" t="str">
        <f>IFERROR(VLOOKUP($A24&amp;"_"&amp;CK$3,'물품 입고 내역'!$A$5:$O$629,2,0),"")</f>
        <v/>
      </c>
      <c r="CL24" s="86" t="str">
        <f>IFERROR(VLOOKUP($A24&amp;"_"&amp;CL$3,'물품 입고 내역'!$A$5:$O$629,2,0),"")</f>
        <v/>
      </c>
      <c r="CM24" s="86" t="str">
        <f>IFERROR(VLOOKUP($A24&amp;"_"&amp;CM$3,'물품 입고 내역'!$A$5:$O$629,2,0),"")</f>
        <v/>
      </c>
      <c r="CN24" s="86" t="str">
        <f>IFERROR(VLOOKUP($A24&amp;"_"&amp;CN$3,'물품 입고 내역'!$A$5:$O$629,2,0),"")</f>
        <v/>
      </c>
      <c r="CO24" s="86" t="str">
        <f>IFERROR(VLOOKUP($A24&amp;"_"&amp;CO$3,'물품 입고 내역'!$A$5:$O$629,2,0),"")</f>
        <v/>
      </c>
      <c r="CP24" s="86" t="str">
        <f>IFERROR(VLOOKUP($A24&amp;"_"&amp;CP$3,'물품 입고 내역'!$A$5:$O$629,2,0),"")</f>
        <v/>
      </c>
      <c r="CQ24" s="86" t="str">
        <f>IFERROR(VLOOKUP($A24&amp;"_"&amp;CQ$3,'물품 입고 내역'!$A$5:$O$629,2,0),"")</f>
        <v/>
      </c>
      <c r="CR24" s="86" t="str">
        <f>IFERROR(VLOOKUP($A24&amp;"_"&amp;CR$3,'물품 입고 내역'!$A$5:$O$629,2,0),"")</f>
        <v/>
      </c>
      <c r="CS24" s="86" t="str">
        <f>IFERROR(VLOOKUP($A24&amp;"_"&amp;CS$3,'물품 입고 내역'!$A$5:$O$629,2,0),"")</f>
        <v/>
      </c>
      <c r="CT24" s="86" t="str">
        <f>IFERROR(VLOOKUP($A24&amp;"_"&amp;CT$3,'물품 입고 내역'!$A$5:$O$629,2,0),"")</f>
        <v/>
      </c>
      <c r="CU24" s="86" t="str">
        <f>IFERROR(VLOOKUP($A24&amp;"_"&amp;CU$3,'물품 입고 내역'!$A$5:$O$629,2,0),"")</f>
        <v/>
      </c>
      <c r="CV24" s="86" t="str">
        <f>IFERROR(VLOOKUP($A24&amp;"_"&amp;CV$3,'물품 입고 내역'!$A$5:$O$629,2,0),"")</f>
        <v/>
      </c>
      <c r="CW24" s="86" t="str">
        <f>IFERROR(VLOOKUP($A24&amp;"_"&amp;CW$3,'물품 입고 내역'!$A$5:$O$629,2,0),"")</f>
        <v/>
      </c>
      <c r="CX24" s="86" t="str">
        <f>IFERROR(VLOOKUP($A24&amp;"_"&amp;CX$3,'물품 입고 내역'!$A$5:$O$629,2,0),"")</f>
        <v/>
      </c>
      <c r="CY24" s="86" t="str">
        <f>IFERROR(VLOOKUP($A24&amp;"_"&amp;CY$3,'물품 입고 내역'!$A$5:$O$629,2,0),"")</f>
        <v/>
      </c>
      <c r="CZ24" s="86" t="str">
        <f>IFERROR(VLOOKUP($A24&amp;"_"&amp;CZ$3,'물품 입고 내역'!$A$5:$O$629,2,0),"")</f>
        <v/>
      </c>
      <c r="DA24" s="86" t="str">
        <f>IFERROR(VLOOKUP($A24&amp;"_"&amp;DA$3,'물품 입고 내역'!$A$5:$O$629,2,0),"")</f>
        <v/>
      </c>
      <c r="DB24" s="86" t="str">
        <f>IFERROR(VLOOKUP($A24&amp;"_"&amp;DB$3,'물품 입고 내역'!$A$5:$O$629,2,0),"")</f>
        <v/>
      </c>
    </row>
    <row r="25" spans="1:106" ht="31.5" customHeight="1">
      <c r="A25" s="87" t="s">
        <v>409</v>
      </c>
      <c r="B25" s="142" t="str">
        <f>IFERROR(INDEX('물품 입고 내역'!$E$6:$N$105,MATCH($A25,'물품 입고 내역'!$N$6:$N$105,0),1)," ")</f>
        <v xml:space="preserve"> </v>
      </c>
      <c r="C25" s="87">
        <v>102</v>
      </c>
      <c r="D25" s="142" t="str">
        <f t="shared" si="0"/>
        <v xml:space="preserve">                                                                                                   </v>
      </c>
      <c r="E25" s="87"/>
      <c r="F25" s="86">
        <f t="shared" si="1"/>
        <v>0</v>
      </c>
      <c r="G25" s="86" t="str">
        <f>IFERROR(VLOOKUP($A25&amp;"_"&amp;G$3,'물품 입고 내역'!$A$5:$O$629,2,0),"")</f>
        <v/>
      </c>
      <c r="H25" s="86" t="str">
        <f>IFERROR(VLOOKUP($A25&amp;"_"&amp;H$3,'물품 입고 내역'!$A$5:$O$629,2,0),"")</f>
        <v/>
      </c>
      <c r="I25" s="86" t="str">
        <f>IFERROR(VLOOKUP($A25&amp;"_"&amp;I$3,'물품 입고 내역'!$A$5:$O$629,2,0),"")</f>
        <v/>
      </c>
      <c r="J25" s="86" t="str">
        <f>IFERROR(VLOOKUP($A25&amp;"_"&amp;J$3,'물품 입고 내역'!$A$5:$O$629,2,0),"")</f>
        <v/>
      </c>
      <c r="K25" s="86" t="str">
        <f>IFERROR(VLOOKUP($A25&amp;"_"&amp;K$3,'물품 입고 내역'!$A$5:$O$629,2,0),"")</f>
        <v/>
      </c>
      <c r="L25" s="86" t="str">
        <f>IFERROR(VLOOKUP($A25&amp;"_"&amp;L$3,'물품 입고 내역'!$A$5:$O$629,2,0),"")</f>
        <v/>
      </c>
      <c r="M25" s="86" t="str">
        <f>IFERROR(VLOOKUP($A25&amp;"_"&amp;M$3,'물품 입고 내역'!$A$5:$O$629,2,0),"")</f>
        <v/>
      </c>
      <c r="N25" s="86" t="str">
        <f>IFERROR(VLOOKUP($A25&amp;"_"&amp;N$3,'물품 입고 내역'!$A$5:$O$629,2,0),"")</f>
        <v/>
      </c>
      <c r="O25" s="86" t="str">
        <f>IFERROR(VLOOKUP($A25&amp;"_"&amp;O$3,'물품 입고 내역'!$A$5:$O$629,2,0),"")</f>
        <v/>
      </c>
      <c r="P25" s="86" t="str">
        <f>IFERROR(VLOOKUP($A25&amp;"_"&amp;P$3,'물품 입고 내역'!$A$5:$O$629,2,0),"")</f>
        <v/>
      </c>
      <c r="Q25" s="86" t="str">
        <f>IFERROR(VLOOKUP($A25&amp;"_"&amp;Q$3,'물품 입고 내역'!$A$5:$O$629,2,0),"")</f>
        <v/>
      </c>
      <c r="R25" s="86" t="str">
        <f>IFERROR(VLOOKUP($A25&amp;"_"&amp;R$3,'물품 입고 내역'!$A$5:$O$629,2,0),"")</f>
        <v/>
      </c>
      <c r="S25" s="86" t="str">
        <f>IFERROR(VLOOKUP($A25&amp;"_"&amp;S$3,'물품 입고 내역'!$A$5:$O$629,2,0),"")</f>
        <v/>
      </c>
      <c r="T25" s="86" t="str">
        <f>IFERROR(VLOOKUP($A25&amp;"_"&amp;T$3,'물품 입고 내역'!$A$5:$O$629,2,0),"")</f>
        <v/>
      </c>
      <c r="U25" s="86" t="str">
        <f>IFERROR(VLOOKUP($A25&amp;"_"&amp;U$3,'물품 입고 내역'!$A$5:$O$629,2,0),"")</f>
        <v/>
      </c>
      <c r="V25" s="86" t="str">
        <f>IFERROR(VLOOKUP($A25&amp;"_"&amp;V$3,'물품 입고 내역'!$A$5:$O$629,2,0),"")</f>
        <v/>
      </c>
      <c r="W25" s="86" t="str">
        <f>IFERROR(VLOOKUP($A25&amp;"_"&amp;W$3,'물품 입고 내역'!$A$5:$O$629,2,0),"")</f>
        <v/>
      </c>
      <c r="X25" s="86" t="str">
        <f>IFERROR(VLOOKUP($A25&amp;"_"&amp;X$3,'물품 입고 내역'!$A$5:$O$629,2,0),"")</f>
        <v/>
      </c>
      <c r="Y25" s="86" t="str">
        <f>IFERROR(VLOOKUP($A25&amp;"_"&amp;Y$3,'물품 입고 내역'!$A$5:$O$629,2,0),"")</f>
        <v/>
      </c>
      <c r="Z25" s="86" t="str">
        <f>IFERROR(VLOOKUP($A25&amp;"_"&amp;Z$3,'물품 입고 내역'!$A$5:$O$629,2,0),"")</f>
        <v/>
      </c>
      <c r="AA25" s="86" t="str">
        <f>IFERROR(VLOOKUP($A25&amp;"_"&amp;AA$3,'물품 입고 내역'!$A$5:$O$629,2,0),"")</f>
        <v/>
      </c>
      <c r="AB25" s="86" t="str">
        <f>IFERROR(VLOOKUP($A25&amp;"_"&amp;AB$3,'물품 입고 내역'!$A$5:$O$629,2,0),"")</f>
        <v/>
      </c>
      <c r="AC25" s="86" t="str">
        <f>IFERROR(VLOOKUP($A25&amp;"_"&amp;AC$3,'물품 입고 내역'!$A$5:$O$629,2,0),"")</f>
        <v/>
      </c>
      <c r="AD25" s="86" t="str">
        <f>IFERROR(VLOOKUP($A25&amp;"_"&amp;AD$3,'물품 입고 내역'!$A$5:$O$629,2,0),"")</f>
        <v/>
      </c>
      <c r="AE25" s="86" t="str">
        <f>IFERROR(VLOOKUP($A25&amp;"_"&amp;AE$3,'물품 입고 내역'!$A$5:$O$629,2,0),"")</f>
        <v/>
      </c>
      <c r="AF25" s="86" t="str">
        <f>IFERROR(VLOOKUP($A25&amp;"_"&amp;AF$3,'물품 입고 내역'!$A$5:$O$629,2,0),"")</f>
        <v/>
      </c>
      <c r="AG25" s="86" t="str">
        <f>IFERROR(VLOOKUP($A25&amp;"_"&amp;AG$3,'물품 입고 내역'!$A$5:$O$629,2,0),"")</f>
        <v/>
      </c>
      <c r="AH25" s="86" t="str">
        <f>IFERROR(VLOOKUP($A25&amp;"_"&amp;AH$3,'물품 입고 내역'!$A$5:$O$629,2,0),"")</f>
        <v/>
      </c>
      <c r="AI25" s="86" t="str">
        <f>IFERROR(VLOOKUP($A25&amp;"_"&amp;AI$3,'물품 입고 내역'!$A$5:$O$629,2,0),"")</f>
        <v/>
      </c>
      <c r="AJ25" s="86" t="str">
        <f>IFERROR(VLOOKUP($A25&amp;"_"&amp;AJ$3,'물품 입고 내역'!$A$5:$O$629,2,0),"")</f>
        <v/>
      </c>
      <c r="AK25" s="86" t="str">
        <f>IFERROR(VLOOKUP($A25&amp;"_"&amp;AK$3,'물품 입고 내역'!$A$5:$O$629,2,0),"")</f>
        <v/>
      </c>
      <c r="AL25" s="86" t="str">
        <f>IFERROR(VLOOKUP($A25&amp;"_"&amp;AL$3,'물품 입고 내역'!$A$5:$O$629,2,0),"")</f>
        <v/>
      </c>
      <c r="AM25" s="86" t="str">
        <f>IFERROR(VLOOKUP($A25&amp;"_"&amp;AM$3,'물품 입고 내역'!$A$5:$O$629,2,0),"")</f>
        <v/>
      </c>
      <c r="AN25" s="86" t="str">
        <f>IFERROR(VLOOKUP($A25&amp;"_"&amp;AN$3,'물품 입고 내역'!$A$5:$O$629,2,0),"")</f>
        <v/>
      </c>
      <c r="AO25" s="86" t="str">
        <f>IFERROR(VLOOKUP($A25&amp;"_"&amp;AO$3,'물품 입고 내역'!$A$5:$O$629,2,0),"")</f>
        <v/>
      </c>
      <c r="AP25" s="86" t="str">
        <f>IFERROR(VLOOKUP($A25&amp;"_"&amp;AP$3,'물품 입고 내역'!$A$5:$O$629,2,0),"")</f>
        <v/>
      </c>
      <c r="AQ25" s="86" t="str">
        <f>IFERROR(VLOOKUP($A25&amp;"_"&amp;AQ$3,'물품 입고 내역'!$A$5:$O$629,2,0),"")</f>
        <v/>
      </c>
      <c r="AR25" s="86" t="str">
        <f>IFERROR(VLOOKUP($A25&amp;"_"&amp;AR$3,'물품 입고 내역'!$A$5:$O$629,2,0),"")</f>
        <v/>
      </c>
      <c r="AS25" s="86" t="str">
        <f>IFERROR(VLOOKUP($A25&amp;"_"&amp;AS$3,'물품 입고 내역'!$A$5:$O$629,2,0),"")</f>
        <v/>
      </c>
      <c r="AT25" s="86" t="str">
        <f>IFERROR(VLOOKUP($A25&amp;"_"&amp;AT$3,'물품 입고 내역'!$A$5:$O$629,2,0),"")</f>
        <v/>
      </c>
      <c r="AU25" s="86" t="str">
        <f>IFERROR(VLOOKUP($A25&amp;"_"&amp;AU$3,'물품 입고 내역'!$A$5:$O$629,2,0),"")</f>
        <v/>
      </c>
      <c r="AV25" s="86" t="str">
        <f>IFERROR(VLOOKUP($A25&amp;"_"&amp;AV$3,'물품 입고 내역'!$A$5:$O$629,2,0),"")</f>
        <v/>
      </c>
      <c r="AW25" s="86" t="str">
        <f>IFERROR(VLOOKUP($A25&amp;"_"&amp;AW$3,'물품 입고 내역'!$A$5:$O$629,2,0),"")</f>
        <v/>
      </c>
      <c r="AX25" s="86" t="str">
        <f>IFERROR(VLOOKUP($A25&amp;"_"&amp;AX$3,'물품 입고 내역'!$A$5:$O$629,2,0),"")</f>
        <v/>
      </c>
      <c r="AY25" s="86" t="str">
        <f>IFERROR(VLOOKUP($A25&amp;"_"&amp;AY$3,'물품 입고 내역'!$A$5:$O$629,2,0),"")</f>
        <v/>
      </c>
      <c r="AZ25" s="86" t="str">
        <f>IFERROR(VLOOKUP($A25&amp;"_"&amp;AZ$3,'물품 입고 내역'!$A$5:$O$629,2,0),"")</f>
        <v/>
      </c>
      <c r="BA25" s="86" t="str">
        <f>IFERROR(VLOOKUP($A25&amp;"_"&amp;BA$3,'물품 입고 내역'!$A$5:$O$629,2,0),"")</f>
        <v/>
      </c>
      <c r="BB25" s="86" t="str">
        <f>IFERROR(VLOOKUP($A25&amp;"_"&amp;BB$3,'물품 입고 내역'!$A$5:$O$629,2,0),"")</f>
        <v/>
      </c>
      <c r="BC25" s="86" t="str">
        <f>IFERROR(VLOOKUP($A25&amp;"_"&amp;BC$3,'물품 입고 내역'!$A$5:$O$629,2,0),"")</f>
        <v/>
      </c>
      <c r="BD25" s="86" t="str">
        <f>IFERROR(VLOOKUP($A25&amp;"_"&amp;BD$3,'물품 입고 내역'!$A$5:$O$629,2,0),"")</f>
        <v/>
      </c>
      <c r="BE25" s="86" t="str">
        <f>IFERROR(VLOOKUP($A25&amp;"_"&amp;BE$3,'물품 입고 내역'!$A$5:$O$629,2,0),"")</f>
        <v/>
      </c>
      <c r="BF25" s="86" t="str">
        <f>IFERROR(VLOOKUP($A25&amp;"_"&amp;BF$3,'물품 입고 내역'!$A$5:$O$629,2,0),"")</f>
        <v/>
      </c>
      <c r="BG25" s="86" t="str">
        <f>IFERROR(VLOOKUP($A25&amp;"_"&amp;BG$3,'물품 입고 내역'!$A$5:$O$629,2,0),"")</f>
        <v/>
      </c>
      <c r="BH25" s="86" t="str">
        <f>IFERROR(VLOOKUP($A25&amp;"_"&amp;BH$3,'물품 입고 내역'!$A$5:$O$629,2,0),"")</f>
        <v/>
      </c>
      <c r="BI25" s="86" t="str">
        <f>IFERROR(VLOOKUP($A25&amp;"_"&amp;BI$3,'물품 입고 내역'!$A$5:$O$629,2,0),"")</f>
        <v/>
      </c>
      <c r="BJ25" s="86" t="str">
        <f>IFERROR(VLOOKUP($A25&amp;"_"&amp;BJ$3,'물품 입고 내역'!$A$5:$O$629,2,0),"")</f>
        <v/>
      </c>
      <c r="BK25" s="86" t="str">
        <f>IFERROR(VLOOKUP($A25&amp;"_"&amp;BK$3,'물품 입고 내역'!$A$5:$O$629,2,0),"")</f>
        <v/>
      </c>
      <c r="BL25" s="86" t="str">
        <f>IFERROR(VLOOKUP($A25&amp;"_"&amp;BL$3,'물품 입고 내역'!$A$5:$O$629,2,0),"")</f>
        <v/>
      </c>
      <c r="BM25" s="86" t="str">
        <f>IFERROR(VLOOKUP($A25&amp;"_"&amp;BM$3,'물품 입고 내역'!$A$5:$O$629,2,0),"")</f>
        <v/>
      </c>
      <c r="BN25" s="86" t="str">
        <f>IFERROR(VLOOKUP($A25&amp;"_"&amp;BN$3,'물품 입고 내역'!$A$5:$O$629,2,0),"")</f>
        <v/>
      </c>
      <c r="BO25" s="86" t="str">
        <f>IFERROR(VLOOKUP($A25&amp;"_"&amp;BO$3,'물품 입고 내역'!$A$5:$O$629,2,0),"")</f>
        <v/>
      </c>
      <c r="BP25" s="86" t="str">
        <f>IFERROR(VLOOKUP($A25&amp;"_"&amp;BP$3,'물품 입고 내역'!$A$5:$O$629,2,0),"")</f>
        <v/>
      </c>
      <c r="BQ25" s="86" t="str">
        <f>IFERROR(VLOOKUP($A25&amp;"_"&amp;BQ$3,'물품 입고 내역'!$A$5:$O$629,2,0),"")</f>
        <v/>
      </c>
      <c r="BR25" s="86" t="str">
        <f>IFERROR(VLOOKUP($A25&amp;"_"&amp;BR$3,'물품 입고 내역'!$A$5:$O$629,2,0),"")</f>
        <v/>
      </c>
      <c r="BS25" s="86" t="str">
        <f>IFERROR(VLOOKUP($A25&amp;"_"&amp;BS$3,'물품 입고 내역'!$A$5:$O$629,2,0),"")</f>
        <v/>
      </c>
      <c r="BT25" s="86" t="str">
        <f>IFERROR(VLOOKUP($A25&amp;"_"&amp;BT$3,'물품 입고 내역'!$A$5:$O$629,2,0),"")</f>
        <v/>
      </c>
      <c r="BU25" s="86" t="str">
        <f>IFERROR(VLOOKUP($A25&amp;"_"&amp;BU$3,'물품 입고 내역'!$A$5:$O$629,2,0),"")</f>
        <v/>
      </c>
      <c r="BV25" s="86" t="str">
        <f>IFERROR(VLOOKUP($A25&amp;"_"&amp;BV$3,'물품 입고 내역'!$A$5:$O$629,2,0),"")</f>
        <v/>
      </c>
      <c r="BW25" s="86" t="str">
        <f>IFERROR(VLOOKUP($A25&amp;"_"&amp;BW$3,'물품 입고 내역'!$A$5:$O$629,2,0),"")</f>
        <v/>
      </c>
      <c r="BX25" s="86" t="str">
        <f>IFERROR(VLOOKUP($A25&amp;"_"&amp;BX$3,'물품 입고 내역'!$A$5:$O$629,2,0),"")</f>
        <v/>
      </c>
      <c r="BY25" s="86" t="str">
        <f>IFERROR(VLOOKUP($A25&amp;"_"&amp;BY$3,'물품 입고 내역'!$A$5:$O$629,2,0),"")</f>
        <v/>
      </c>
      <c r="BZ25" s="86" t="str">
        <f>IFERROR(VLOOKUP($A25&amp;"_"&amp;BZ$3,'물품 입고 내역'!$A$5:$O$629,2,0),"")</f>
        <v/>
      </c>
      <c r="CA25" s="86" t="str">
        <f>IFERROR(VLOOKUP($A25&amp;"_"&amp;CA$3,'물품 입고 내역'!$A$5:$O$629,2,0),"")</f>
        <v/>
      </c>
      <c r="CB25" s="86" t="str">
        <f>IFERROR(VLOOKUP($A25&amp;"_"&amp;CB$3,'물품 입고 내역'!$A$5:$O$629,2,0),"")</f>
        <v/>
      </c>
      <c r="CC25" s="86" t="str">
        <f>IFERROR(VLOOKUP($A25&amp;"_"&amp;CC$3,'물품 입고 내역'!$A$5:$O$629,2,0),"")</f>
        <v/>
      </c>
      <c r="CD25" s="86" t="str">
        <f>IFERROR(VLOOKUP($A25&amp;"_"&amp;CD$3,'물품 입고 내역'!$A$5:$O$629,2,0),"")</f>
        <v/>
      </c>
      <c r="CE25" s="86" t="str">
        <f>IFERROR(VLOOKUP($A25&amp;"_"&amp;CE$3,'물품 입고 내역'!$A$5:$O$629,2,0),"")</f>
        <v/>
      </c>
      <c r="CF25" s="86" t="str">
        <f>IFERROR(VLOOKUP($A25&amp;"_"&amp;CF$3,'물품 입고 내역'!$A$5:$O$629,2,0),"")</f>
        <v/>
      </c>
      <c r="CG25" s="86" t="str">
        <f>IFERROR(VLOOKUP($A25&amp;"_"&amp;CG$3,'물품 입고 내역'!$A$5:$O$629,2,0),"")</f>
        <v/>
      </c>
      <c r="CH25" s="86" t="str">
        <f>IFERROR(VLOOKUP($A25&amp;"_"&amp;CH$3,'물품 입고 내역'!$A$5:$O$629,2,0),"")</f>
        <v/>
      </c>
      <c r="CI25" s="86" t="str">
        <f>IFERROR(VLOOKUP($A25&amp;"_"&amp;CI$3,'물품 입고 내역'!$A$5:$O$629,2,0),"")</f>
        <v/>
      </c>
      <c r="CJ25" s="86" t="str">
        <f>IFERROR(VLOOKUP($A25&amp;"_"&amp;CJ$3,'물품 입고 내역'!$A$5:$O$629,2,0),"")</f>
        <v/>
      </c>
      <c r="CK25" s="86" t="str">
        <f>IFERROR(VLOOKUP($A25&amp;"_"&amp;CK$3,'물품 입고 내역'!$A$5:$O$629,2,0),"")</f>
        <v/>
      </c>
      <c r="CL25" s="86" t="str">
        <f>IFERROR(VLOOKUP($A25&amp;"_"&amp;CL$3,'물품 입고 내역'!$A$5:$O$629,2,0),"")</f>
        <v/>
      </c>
      <c r="CM25" s="86" t="str">
        <f>IFERROR(VLOOKUP($A25&amp;"_"&amp;CM$3,'물품 입고 내역'!$A$5:$O$629,2,0),"")</f>
        <v/>
      </c>
      <c r="CN25" s="86" t="str">
        <f>IFERROR(VLOOKUP($A25&amp;"_"&amp;CN$3,'물품 입고 내역'!$A$5:$O$629,2,0),"")</f>
        <v/>
      </c>
      <c r="CO25" s="86" t="str">
        <f>IFERROR(VLOOKUP($A25&amp;"_"&amp;CO$3,'물품 입고 내역'!$A$5:$O$629,2,0),"")</f>
        <v/>
      </c>
      <c r="CP25" s="86" t="str">
        <f>IFERROR(VLOOKUP($A25&amp;"_"&amp;CP$3,'물품 입고 내역'!$A$5:$O$629,2,0),"")</f>
        <v/>
      </c>
      <c r="CQ25" s="86" t="str">
        <f>IFERROR(VLOOKUP($A25&amp;"_"&amp;CQ$3,'물품 입고 내역'!$A$5:$O$629,2,0),"")</f>
        <v/>
      </c>
      <c r="CR25" s="86" t="str">
        <f>IFERROR(VLOOKUP($A25&amp;"_"&amp;CR$3,'물품 입고 내역'!$A$5:$O$629,2,0),"")</f>
        <v/>
      </c>
      <c r="CS25" s="86" t="str">
        <f>IFERROR(VLOOKUP($A25&amp;"_"&amp;CS$3,'물품 입고 내역'!$A$5:$O$629,2,0),"")</f>
        <v/>
      </c>
      <c r="CT25" s="86" t="str">
        <f>IFERROR(VLOOKUP($A25&amp;"_"&amp;CT$3,'물품 입고 내역'!$A$5:$O$629,2,0),"")</f>
        <v/>
      </c>
      <c r="CU25" s="86" t="str">
        <f>IFERROR(VLOOKUP($A25&amp;"_"&amp;CU$3,'물품 입고 내역'!$A$5:$O$629,2,0),"")</f>
        <v/>
      </c>
      <c r="CV25" s="86" t="str">
        <f>IFERROR(VLOOKUP($A25&amp;"_"&amp;CV$3,'물품 입고 내역'!$A$5:$O$629,2,0),"")</f>
        <v/>
      </c>
      <c r="CW25" s="86" t="str">
        <f>IFERROR(VLOOKUP($A25&amp;"_"&amp;CW$3,'물품 입고 내역'!$A$5:$O$629,2,0),"")</f>
        <v/>
      </c>
      <c r="CX25" s="86" t="str">
        <f>IFERROR(VLOOKUP($A25&amp;"_"&amp;CX$3,'물품 입고 내역'!$A$5:$O$629,2,0),"")</f>
        <v/>
      </c>
      <c r="CY25" s="86" t="str">
        <f>IFERROR(VLOOKUP($A25&amp;"_"&amp;CY$3,'물품 입고 내역'!$A$5:$O$629,2,0),"")</f>
        <v/>
      </c>
      <c r="CZ25" s="86" t="str">
        <f>IFERROR(VLOOKUP($A25&amp;"_"&amp;CZ$3,'물품 입고 내역'!$A$5:$O$629,2,0),"")</f>
        <v/>
      </c>
      <c r="DA25" s="86" t="str">
        <f>IFERROR(VLOOKUP($A25&amp;"_"&amp;DA$3,'물품 입고 내역'!$A$5:$O$629,2,0),"")</f>
        <v/>
      </c>
      <c r="DB25" s="86" t="str">
        <f>IFERROR(VLOOKUP($A25&amp;"_"&amp;DB$3,'물품 입고 내역'!$A$5:$O$629,2,0),"")</f>
        <v/>
      </c>
    </row>
    <row r="26" spans="1:106" ht="31.5" customHeight="1">
      <c r="A26" s="87" t="s">
        <v>410</v>
      </c>
      <c r="B26" s="142" t="str">
        <f>IFERROR(INDEX('물품 입고 내역'!$E$6:$N$105,MATCH($A26,'물품 입고 내역'!$N$6:$N$105,0),1)," ")</f>
        <v xml:space="preserve"> </v>
      </c>
      <c r="C26" s="87">
        <v>102</v>
      </c>
      <c r="D26" s="142" t="str">
        <f t="shared" si="0"/>
        <v xml:space="preserve">                                                                                                   </v>
      </c>
      <c r="E26" s="87"/>
      <c r="F26" s="86">
        <f t="shared" si="1"/>
        <v>0</v>
      </c>
      <c r="G26" s="86" t="str">
        <f>IFERROR(VLOOKUP($A26&amp;"_"&amp;G$3,'물품 입고 내역'!$A$5:$O$629,2,0),"")</f>
        <v/>
      </c>
      <c r="H26" s="86" t="str">
        <f>IFERROR(VLOOKUP($A26&amp;"_"&amp;H$3,'물품 입고 내역'!$A$5:$O$629,2,0),"")</f>
        <v/>
      </c>
      <c r="I26" s="86" t="str">
        <f>IFERROR(VLOOKUP($A26&amp;"_"&amp;I$3,'물품 입고 내역'!$A$5:$O$629,2,0),"")</f>
        <v/>
      </c>
      <c r="J26" s="86" t="str">
        <f>IFERROR(VLOOKUP($A26&amp;"_"&amp;J$3,'물품 입고 내역'!$A$5:$O$629,2,0),"")</f>
        <v/>
      </c>
      <c r="K26" s="86" t="str">
        <f>IFERROR(VLOOKUP($A26&amp;"_"&amp;K$3,'물품 입고 내역'!$A$5:$O$629,2,0),"")</f>
        <v/>
      </c>
      <c r="L26" s="86" t="str">
        <f>IFERROR(VLOOKUP($A26&amp;"_"&amp;L$3,'물품 입고 내역'!$A$5:$O$629,2,0),"")</f>
        <v/>
      </c>
      <c r="M26" s="86" t="str">
        <f>IFERROR(VLOOKUP($A26&amp;"_"&amp;M$3,'물품 입고 내역'!$A$5:$O$629,2,0),"")</f>
        <v/>
      </c>
      <c r="N26" s="86" t="str">
        <f>IFERROR(VLOOKUP($A26&amp;"_"&amp;N$3,'물품 입고 내역'!$A$5:$O$629,2,0),"")</f>
        <v/>
      </c>
      <c r="O26" s="86" t="str">
        <f>IFERROR(VLOOKUP($A26&amp;"_"&amp;O$3,'물품 입고 내역'!$A$5:$O$629,2,0),"")</f>
        <v/>
      </c>
      <c r="P26" s="86" t="str">
        <f>IFERROR(VLOOKUP($A26&amp;"_"&amp;P$3,'물품 입고 내역'!$A$5:$O$629,2,0),"")</f>
        <v/>
      </c>
      <c r="Q26" s="86" t="str">
        <f>IFERROR(VLOOKUP($A26&amp;"_"&amp;Q$3,'물품 입고 내역'!$A$5:$O$629,2,0),"")</f>
        <v/>
      </c>
      <c r="R26" s="86" t="str">
        <f>IFERROR(VLOOKUP($A26&amp;"_"&amp;R$3,'물품 입고 내역'!$A$5:$O$629,2,0),"")</f>
        <v/>
      </c>
      <c r="S26" s="86" t="str">
        <f>IFERROR(VLOOKUP($A26&amp;"_"&amp;S$3,'물품 입고 내역'!$A$5:$O$629,2,0),"")</f>
        <v/>
      </c>
      <c r="T26" s="86" t="str">
        <f>IFERROR(VLOOKUP($A26&amp;"_"&amp;T$3,'물품 입고 내역'!$A$5:$O$629,2,0),"")</f>
        <v/>
      </c>
      <c r="U26" s="86" t="str">
        <f>IFERROR(VLOOKUP($A26&amp;"_"&amp;U$3,'물품 입고 내역'!$A$5:$O$629,2,0),"")</f>
        <v/>
      </c>
      <c r="V26" s="86" t="str">
        <f>IFERROR(VLOOKUP($A26&amp;"_"&amp;V$3,'물품 입고 내역'!$A$5:$O$629,2,0),"")</f>
        <v/>
      </c>
      <c r="W26" s="86" t="str">
        <f>IFERROR(VLOOKUP($A26&amp;"_"&amp;W$3,'물품 입고 내역'!$A$5:$O$629,2,0),"")</f>
        <v/>
      </c>
      <c r="X26" s="86" t="str">
        <f>IFERROR(VLOOKUP($A26&amp;"_"&amp;X$3,'물품 입고 내역'!$A$5:$O$629,2,0),"")</f>
        <v/>
      </c>
      <c r="Y26" s="86" t="str">
        <f>IFERROR(VLOOKUP($A26&amp;"_"&amp;Y$3,'물품 입고 내역'!$A$5:$O$629,2,0),"")</f>
        <v/>
      </c>
      <c r="Z26" s="86" t="str">
        <f>IFERROR(VLOOKUP($A26&amp;"_"&amp;Z$3,'물품 입고 내역'!$A$5:$O$629,2,0),"")</f>
        <v/>
      </c>
      <c r="AA26" s="86" t="str">
        <f>IFERROR(VLOOKUP($A26&amp;"_"&amp;AA$3,'물품 입고 내역'!$A$5:$O$629,2,0),"")</f>
        <v/>
      </c>
      <c r="AB26" s="86" t="str">
        <f>IFERROR(VLOOKUP($A26&amp;"_"&amp;AB$3,'물품 입고 내역'!$A$5:$O$629,2,0),"")</f>
        <v/>
      </c>
      <c r="AC26" s="86" t="str">
        <f>IFERROR(VLOOKUP($A26&amp;"_"&amp;AC$3,'물품 입고 내역'!$A$5:$O$629,2,0),"")</f>
        <v/>
      </c>
      <c r="AD26" s="86" t="str">
        <f>IFERROR(VLOOKUP($A26&amp;"_"&amp;AD$3,'물품 입고 내역'!$A$5:$O$629,2,0),"")</f>
        <v/>
      </c>
      <c r="AE26" s="86" t="str">
        <f>IFERROR(VLOOKUP($A26&amp;"_"&amp;AE$3,'물품 입고 내역'!$A$5:$O$629,2,0),"")</f>
        <v/>
      </c>
      <c r="AF26" s="86" t="str">
        <f>IFERROR(VLOOKUP($A26&amp;"_"&amp;AF$3,'물품 입고 내역'!$A$5:$O$629,2,0),"")</f>
        <v/>
      </c>
      <c r="AG26" s="86" t="str">
        <f>IFERROR(VLOOKUP($A26&amp;"_"&amp;AG$3,'물품 입고 내역'!$A$5:$O$629,2,0),"")</f>
        <v/>
      </c>
      <c r="AH26" s="86" t="str">
        <f>IFERROR(VLOOKUP($A26&amp;"_"&amp;AH$3,'물품 입고 내역'!$A$5:$O$629,2,0),"")</f>
        <v/>
      </c>
      <c r="AI26" s="86" t="str">
        <f>IFERROR(VLOOKUP($A26&amp;"_"&amp;AI$3,'물품 입고 내역'!$A$5:$O$629,2,0),"")</f>
        <v/>
      </c>
      <c r="AJ26" s="86" t="str">
        <f>IFERROR(VLOOKUP($A26&amp;"_"&amp;AJ$3,'물품 입고 내역'!$A$5:$O$629,2,0),"")</f>
        <v/>
      </c>
      <c r="AK26" s="86" t="str">
        <f>IFERROR(VLOOKUP($A26&amp;"_"&amp;AK$3,'물품 입고 내역'!$A$5:$O$629,2,0),"")</f>
        <v/>
      </c>
      <c r="AL26" s="86" t="str">
        <f>IFERROR(VLOOKUP($A26&amp;"_"&amp;AL$3,'물품 입고 내역'!$A$5:$O$629,2,0),"")</f>
        <v/>
      </c>
      <c r="AM26" s="86" t="str">
        <f>IFERROR(VLOOKUP($A26&amp;"_"&amp;AM$3,'물품 입고 내역'!$A$5:$O$629,2,0),"")</f>
        <v/>
      </c>
      <c r="AN26" s="86" t="str">
        <f>IFERROR(VLOOKUP($A26&amp;"_"&amp;AN$3,'물품 입고 내역'!$A$5:$O$629,2,0),"")</f>
        <v/>
      </c>
      <c r="AO26" s="86" t="str">
        <f>IFERROR(VLOOKUP($A26&amp;"_"&amp;AO$3,'물품 입고 내역'!$A$5:$O$629,2,0),"")</f>
        <v/>
      </c>
      <c r="AP26" s="86" t="str">
        <f>IFERROR(VLOOKUP($A26&amp;"_"&amp;AP$3,'물품 입고 내역'!$A$5:$O$629,2,0),"")</f>
        <v/>
      </c>
      <c r="AQ26" s="86" t="str">
        <f>IFERROR(VLOOKUP($A26&amp;"_"&amp;AQ$3,'물품 입고 내역'!$A$5:$O$629,2,0),"")</f>
        <v/>
      </c>
      <c r="AR26" s="86" t="str">
        <f>IFERROR(VLOOKUP($A26&amp;"_"&amp;AR$3,'물품 입고 내역'!$A$5:$O$629,2,0),"")</f>
        <v/>
      </c>
      <c r="AS26" s="86" t="str">
        <f>IFERROR(VLOOKUP($A26&amp;"_"&amp;AS$3,'물품 입고 내역'!$A$5:$O$629,2,0),"")</f>
        <v/>
      </c>
      <c r="AT26" s="86" t="str">
        <f>IFERROR(VLOOKUP($A26&amp;"_"&amp;AT$3,'물품 입고 내역'!$A$5:$O$629,2,0),"")</f>
        <v/>
      </c>
      <c r="AU26" s="86" t="str">
        <f>IFERROR(VLOOKUP($A26&amp;"_"&amp;AU$3,'물품 입고 내역'!$A$5:$O$629,2,0),"")</f>
        <v/>
      </c>
      <c r="AV26" s="86" t="str">
        <f>IFERROR(VLOOKUP($A26&amp;"_"&amp;AV$3,'물품 입고 내역'!$A$5:$O$629,2,0),"")</f>
        <v/>
      </c>
      <c r="AW26" s="86" t="str">
        <f>IFERROR(VLOOKUP($A26&amp;"_"&amp;AW$3,'물품 입고 내역'!$A$5:$O$629,2,0),"")</f>
        <v/>
      </c>
      <c r="AX26" s="86" t="str">
        <f>IFERROR(VLOOKUP($A26&amp;"_"&amp;AX$3,'물품 입고 내역'!$A$5:$O$629,2,0),"")</f>
        <v/>
      </c>
      <c r="AY26" s="86" t="str">
        <f>IFERROR(VLOOKUP($A26&amp;"_"&amp;AY$3,'물품 입고 내역'!$A$5:$O$629,2,0),"")</f>
        <v/>
      </c>
      <c r="AZ26" s="86" t="str">
        <f>IFERROR(VLOOKUP($A26&amp;"_"&amp;AZ$3,'물품 입고 내역'!$A$5:$O$629,2,0),"")</f>
        <v/>
      </c>
      <c r="BA26" s="86" t="str">
        <f>IFERROR(VLOOKUP($A26&amp;"_"&amp;BA$3,'물품 입고 내역'!$A$5:$O$629,2,0),"")</f>
        <v/>
      </c>
      <c r="BB26" s="86" t="str">
        <f>IFERROR(VLOOKUP($A26&amp;"_"&amp;BB$3,'물품 입고 내역'!$A$5:$O$629,2,0),"")</f>
        <v/>
      </c>
      <c r="BC26" s="86" t="str">
        <f>IFERROR(VLOOKUP($A26&amp;"_"&amp;BC$3,'물품 입고 내역'!$A$5:$O$629,2,0),"")</f>
        <v/>
      </c>
      <c r="BD26" s="86" t="str">
        <f>IFERROR(VLOOKUP($A26&amp;"_"&amp;BD$3,'물품 입고 내역'!$A$5:$O$629,2,0),"")</f>
        <v/>
      </c>
      <c r="BE26" s="86" t="str">
        <f>IFERROR(VLOOKUP($A26&amp;"_"&amp;BE$3,'물품 입고 내역'!$A$5:$O$629,2,0),"")</f>
        <v/>
      </c>
      <c r="BF26" s="86" t="str">
        <f>IFERROR(VLOOKUP($A26&amp;"_"&amp;BF$3,'물품 입고 내역'!$A$5:$O$629,2,0),"")</f>
        <v/>
      </c>
      <c r="BG26" s="86" t="str">
        <f>IFERROR(VLOOKUP($A26&amp;"_"&amp;BG$3,'물품 입고 내역'!$A$5:$O$629,2,0),"")</f>
        <v/>
      </c>
      <c r="BH26" s="86" t="str">
        <f>IFERROR(VLOOKUP($A26&amp;"_"&amp;BH$3,'물품 입고 내역'!$A$5:$O$629,2,0),"")</f>
        <v/>
      </c>
      <c r="BI26" s="86" t="str">
        <f>IFERROR(VLOOKUP($A26&amp;"_"&amp;BI$3,'물품 입고 내역'!$A$5:$O$629,2,0),"")</f>
        <v/>
      </c>
      <c r="BJ26" s="86" t="str">
        <f>IFERROR(VLOOKUP($A26&amp;"_"&amp;BJ$3,'물품 입고 내역'!$A$5:$O$629,2,0),"")</f>
        <v/>
      </c>
      <c r="BK26" s="86" t="str">
        <f>IFERROR(VLOOKUP($A26&amp;"_"&amp;BK$3,'물품 입고 내역'!$A$5:$O$629,2,0),"")</f>
        <v/>
      </c>
      <c r="BL26" s="86" t="str">
        <f>IFERROR(VLOOKUP($A26&amp;"_"&amp;BL$3,'물품 입고 내역'!$A$5:$O$629,2,0),"")</f>
        <v/>
      </c>
      <c r="BM26" s="86" t="str">
        <f>IFERROR(VLOOKUP($A26&amp;"_"&amp;BM$3,'물품 입고 내역'!$A$5:$O$629,2,0),"")</f>
        <v/>
      </c>
      <c r="BN26" s="86" t="str">
        <f>IFERROR(VLOOKUP($A26&amp;"_"&amp;BN$3,'물품 입고 내역'!$A$5:$O$629,2,0),"")</f>
        <v/>
      </c>
      <c r="BO26" s="86" t="str">
        <f>IFERROR(VLOOKUP($A26&amp;"_"&amp;BO$3,'물품 입고 내역'!$A$5:$O$629,2,0),"")</f>
        <v/>
      </c>
      <c r="BP26" s="86" t="str">
        <f>IFERROR(VLOOKUP($A26&amp;"_"&amp;BP$3,'물품 입고 내역'!$A$5:$O$629,2,0),"")</f>
        <v/>
      </c>
      <c r="BQ26" s="86" t="str">
        <f>IFERROR(VLOOKUP($A26&amp;"_"&amp;BQ$3,'물품 입고 내역'!$A$5:$O$629,2,0),"")</f>
        <v/>
      </c>
      <c r="BR26" s="86" t="str">
        <f>IFERROR(VLOOKUP($A26&amp;"_"&amp;BR$3,'물품 입고 내역'!$A$5:$O$629,2,0),"")</f>
        <v/>
      </c>
      <c r="BS26" s="86" t="str">
        <f>IFERROR(VLOOKUP($A26&amp;"_"&amp;BS$3,'물품 입고 내역'!$A$5:$O$629,2,0),"")</f>
        <v/>
      </c>
      <c r="BT26" s="86" t="str">
        <f>IFERROR(VLOOKUP($A26&amp;"_"&amp;BT$3,'물품 입고 내역'!$A$5:$O$629,2,0),"")</f>
        <v/>
      </c>
      <c r="BU26" s="86" t="str">
        <f>IFERROR(VLOOKUP($A26&amp;"_"&amp;BU$3,'물품 입고 내역'!$A$5:$O$629,2,0),"")</f>
        <v/>
      </c>
      <c r="BV26" s="86" t="str">
        <f>IFERROR(VLOOKUP($A26&amp;"_"&amp;BV$3,'물품 입고 내역'!$A$5:$O$629,2,0),"")</f>
        <v/>
      </c>
      <c r="BW26" s="86" t="str">
        <f>IFERROR(VLOOKUP($A26&amp;"_"&amp;BW$3,'물품 입고 내역'!$A$5:$O$629,2,0),"")</f>
        <v/>
      </c>
      <c r="BX26" s="86" t="str">
        <f>IFERROR(VLOOKUP($A26&amp;"_"&amp;BX$3,'물품 입고 내역'!$A$5:$O$629,2,0),"")</f>
        <v/>
      </c>
      <c r="BY26" s="86" t="str">
        <f>IFERROR(VLOOKUP($A26&amp;"_"&amp;BY$3,'물품 입고 내역'!$A$5:$O$629,2,0),"")</f>
        <v/>
      </c>
      <c r="BZ26" s="86" t="str">
        <f>IFERROR(VLOOKUP($A26&amp;"_"&amp;BZ$3,'물품 입고 내역'!$A$5:$O$629,2,0),"")</f>
        <v/>
      </c>
      <c r="CA26" s="86" t="str">
        <f>IFERROR(VLOOKUP($A26&amp;"_"&amp;CA$3,'물품 입고 내역'!$A$5:$O$629,2,0),"")</f>
        <v/>
      </c>
      <c r="CB26" s="86" t="str">
        <f>IFERROR(VLOOKUP($A26&amp;"_"&amp;CB$3,'물품 입고 내역'!$A$5:$O$629,2,0),"")</f>
        <v/>
      </c>
      <c r="CC26" s="86" t="str">
        <f>IFERROR(VLOOKUP($A26&amp;"_"&amp;CC$3,'물품 입고 내역'!$A$5:$O$629,2,0),"")</f>
        <v/>
      </c>
      <c r="CD26" s="86" t="str">
        <f>IFERROR(VLOOKUP($A26&amp;"_"&amp;CD$3,'물품 입고 내역'!$A$5:$O$629,2,0),"")</f>
        <v/>
      </c>
      <c r="CE26" s="86" t="str">
        <f>IFERROR(VLOOKUP($A26&amp;"_"&amp;CE$3,'물품 입고 내역'!$A$5:$O$629,2,0),"")</f>
        <v/>
      </c>
      <c r="CF26" s="86" t="str">
        <f>IFERROR(VLOOKUP($A26&amp;"_"&amp;CF$3,'물품 입고 내역'!$A$5:$O$629,2,0),"")</f>
        <v/>
      </c>
      <c r="CG26" s="86" t="str">
        <f>IFERROR(VLOOKUP($A26&amp;"_"&amp;CG$3,'물품 입고 내역'!$A$5:$O$629,2,0),"")</f>
        <v/>
      </c>
      <c r="CH26" s="86" t="str">
        <f>IFERROR(VLOOKUP($A26&amp;"_"&amp;CH$3,'물품 입고 내역'!$A$5:$O$629,2,0),"")</f>
        <v/>
      </c>
      <c r="CI26" s="86" t="str">
        <f>IFERROR(VLOOKUP($A26&amp;"_"&amp;CI$3,'물품 입고 내역'!$A$5:$O$629,2,0),"")</f>
        <v/>
      </c>
      <c r="CJ26" s="86" t="str">
        <f>IFERROR(VLOOKUP($A26&amp;"_"&amp;CJ$3,'물품 입고 내역'!$A$5:$O$629,2,0),"")</f>
        <v/>
      </c>
      <c r="CK26" s="86" t="str">
        <f>IFERROR(VLOOKUP($A26&amp;"_"&amp;CK$3,'물품 입고 내역'!$A$5:$O$629,2,0),"")</f>
        <v/>
      </c>
      <c r="CL26" s="86" t="str">
        <f>IFERROR(VLOOKUP($A26&amp;"_"&amp;CL$3,'물품 입고 내역'!$A$5:$O$629,2,0),"")</f>
        <v/>
      </c>
      <c r="CM26" s="86" t="str">
        <f>IFERROR(VLOOKUP($A26&amp;"_"&amp;CM$3,'물품 입고 내역'!$A$5:$O$629,2,0),"")</f>
        <v/>
      </c>
      <c r="CN26" s="86" t="str">
        <f>IFERROR(VLOOKUP($A26&amp;"_"&amp;CN$3,'물품 입고 내역'!$A$5:$O$629,2,0),"")</f>
        <v/>
      </c>
      <c r="CO26" s="86" t="str">
        <f>IFERROR(VLOOKUP($A26&amp;"_"&amp;CO$3,'물품 입고 내역'!$A$5:$O$629,2,0),"")</f>
        <v/>
      </c>
      <c r="CP26" s="86" t="str">
        <f>IFERROR(VLOOKUP($A26&amp;"_"&amp;CP$3,'물품 입고 내역'!$A$5:$O$629,2,0),"")</f>
        <v/>
      </c>
      <c r="CQ26" s="86" t="str">
        <f>IFERROR(VLOOKUP($A26&amp;"_"&amp;CQ$3,'물품 입고 내역'!$A$5:$O$629,2,0),"")</f>
        <v/>
      </c>
      <c r="CR26" s="86" t="str">
        <f>IFERROR(VLOOKUP($A26&amp;"_"&amp;CR$3,'물품 입고 내역'!$A$5:$O$629,2,0),"")</f>
        <v/>
      </c>
      <c r="CS26" s="86" t="str">
        <f>IFERROR(VLOOKUP($A26&amp;"_"&amp;CS$3,'물품 입고 내역'!$A$5:$O$629,2,0),"")</f>
        <v/>
      </c>
      <c r="CT26" s="86" t="str">
        <f>IFERROR(VLOOKUP($A26&amp;"_"&amp;CT$3,'물품 입고 내역'!$A$5:$O$629,2,0),"")</f>
        <v/>
      </c>
      <c r="CU26" s="86" t="str">
        <f>IFERROR(VLOOKUP($A26&amp;"_"&amp;CU$3,'물품 입고 내역'!$A$5:$O$629,2,0),"")</f>
        <v/>
      </c>
      <c r="CV26" s="86" t="str">
        <f>IFERROR(VLOOKUP($A26&amp;"_"&amp;CV$3,'물품 입고 내역'!$A$5:$O$629,2,0),"")</f>
        <v/>
      </c>
      <c r="CW26" s="86" t="str">
        <f>IFERROR(VLOOKUP($A26&amp;"_"&amp;CW$3,'물품 입고 내역'!$A$5:$O$629,2,0),"")</f>
        <v/>
      </c>
      <c r="CX26" s="86" t="str">
        <f>IFERROR(VLOOKUP($A26&amp;"_"&amp;CX$3,'물품 입고 내역'!$A$5:$O$629,2,0),"")</f>
        <v/>
      </c>
      <c r="CY26" s="86" t="str">
        <f>IFERROR(VLOOKUP($A26&amp;"_"&amp;CY$3,'물품 입고 내역'!$A$5:$O$629,2,0),"")</f>
        <v/>
      </c>
      <c r="CZ26" s="86" t="str">
        <f>IFERROR(VLOOKUP($A26&amp;"_"&amp;CZ$3,'물품 입고 내역'!$A$5:$O$629,2,0),"")</f>
        <v/>
      </c>
      <c r="DA26" s="86" t="str">
        <f>IFERROR(VLOOKUP($A26&amp;"_"&amp;DA$3,'물품 입고 내역'!$A$5:$O$629,2,0),"")</f>
        <v/>
      </c>
      <c r="DB26" s="86" t="str">
        <f>IFERROR(VLOOKUP($A26&amp;"_"&amp;DB$3,'물품 입고 내역'!$A$5:$O$629,2,0),"")</f>
        <v/>
      </c>
    </row>
    <row r="27" spans="1:106" ht="31.5" customHeight="1">
      <c r="A27" s="87" t="s">
        <v>411</v>
      </c>
      <c r="B27" s="142" t="str">
        <f>IFERROR(INDEX('물품 입고 내역'!$E$6:$N$105,MATCH($A27,'물품 입고 내역'!$N$6:$N$105,0),1)," ")</f>
        <v xml:space="preserve"> </v>
      </c>
      <c r="C27" s="87">
        <v>102</v>
      </c>
      <c r="D27" s="142" t="str">
        <f t="shared" si="0"/>
        <v xml:space="preserve">                                                                                                   </v>
      </c>
      <c r="E27" s="87"/>
      <c r="F27" s="86">
        <f t="shared" si="1"/>
        <v>0</v>
      </c>
      <c r="G27" s="86" t="str">
        <f>IFERROR(VLOOKUP($A27&amp;"_"&amp;G$3,'물품 입고 내역'!$A$5:$O$629,2,0),"")</f>
        <v/>
      </c>
      <c r="H27" s="86" t="str">
        <f>IFERROR(VLOOKUP($A27&amp;"_"&amp;H$3,'물품 입고 내역'!$A$5:$O$629,2,0),"")</f>
        <v/>
      </c>
      <c r="I27" s="86" t="str">
        <f>IFERROR(VLOOKUP($A27&amp;"_"&amp;I$3,'물품 입고 내역'!$A$5:$O$629,2,0),"")</f>
        <v/>
      </c>
      <c r="J27" s="86" t="str">
        <f>IFERROR(VLOOKUP($A27&amp;"_"&amp;J$3,'물품 입고 내역'!$A$5:$O$629,2,0),"")</f>
        <v/>
      </c>
      <c r="K27" s="86" t="str">
        <f>IFERROR(VLOOKUP($A27&amp;"_"&amp;K$3,'물품 입고 내역'!$A$5:$O$629,2,0),"")</f>
        <v/>
      </c>
      <c r="L27" s="86" t="str">
        <f>IFERROR(VLOOKUP($A27&amp;"_"&amp;L$3,'물품 입고 내역'!$A$5:$O$629,2,0),"")</f>
        <v/>
      </c>
      <c r="M27" s="86" t="str">
        <f>IFERROR(VLOOKUP($A27&amp;"_"&amp;M$3,'물품 입고 내역'!$A$5:$O$629,2,0),"")</f>
        <v/>
      </c>
      <c r="N27" s="86" t="str">
        <f>IFERROR(VLOOKUP($A27&amp;"_"&amp;N$3,'물품 입고 내역'!$A$5:$O$629,2,0),"")</f>
        <v/>
      </c>
      <c r="O27" s="86" t="str">
        <f>IFERROR(VLOOKUP($A27&amp;"_"&amp;O$3,'물품 입고 내역'!$A$5:$O$629,2,0),"")</f>
        <v/>
      </c>
      <c r="P27" s="86" t="str">
        <f>IFERROR(VLOOKUP($A27&amp;"_"&amp;P$3,'물품 입고 내역'!$A$5:$O$629,2,0),"")</f>
        <v/>
      </c>
      <c r="Q27" s="86" t="str">
        <f>IFERROR(VLOOKUP($A27&amp;"_"&amp;Q$3,'물품 입고 내역'!$A$5:$O$629,2,0),"")</f>
        <v/>
      </c>
      <c r="R27" s="86" t="str">
        <f>IFERROR(VLOOKUP($A27&amp;"_"&amp;R$3,'물품 입고 내역'!$A$5:$O$629,2,0),"")</f>
        <v/>
      </c>
      <c r="S27" s="86" t="str">
        <f>IFERROR(VLOOKUP($A27&amp;"_"&amp;S$3,'물품 입고 내역'!$A$5:$O$629,2,0),"")</f>
        <v/>
      </c>
      <c r="T27" s="86" t="str">
        <f>IFERROR(VLOOKUP($A27&amp;"_"&amp;T$3,'물품 입고 내역'!$A$5:$O$629,2,0),"")</f>
        <v/>
      </c>
      <c r="U27" s="86" t="str">
        <f>IFERROR(VLOOKUP($A27&amp;"_"&amp;U$3,'물품 입고 내역'!$A$5:$O$629,2,0),"")</f>
        <v/>
      </c>
      <c r="V27" s="86" t="str">
        <f>IFERROR(VLOOKUP($A27&amp;"_"&amp;V$3,'물품 입고 내역'!$A$5:$O$629,2,0),"")</f>
        <v/>
      </c>
      <c r="W27" s="86" t="str">
        <f>IFERROR(VLOOKUP($A27&amp;"_"&amp;W$3,'물품 입고 내역'!$A$5:$O$629,2,0),"")</f>
        <v/>
      </c>
      <c r="X27" s="86" t="str">
        <f>IFERROR(VLOOKUP($A27&amp;"_"&amp;X$3,'물품 입고 내역'!$A$5:$O$629,2,0),"")</f>
        <v/>
      </c>
      <c r="Y27" s="86" t="str">
        <f>IFERROR(VLOOKUP($A27&amp;"_"&amp;Y$3,'물품 입고 내역'!$A$5:$O$629,2,0),"")</f>
        <v/>
      </c>
      <c r="Z27" s="86" t="str">
        <f>IFERROR(VLOOKUP($A27&amp;"_"&amp;Z$3,'물품 입고 내역'!$A$5:$O$629,2,0),"")</f>
        <v/>
      </c>
      <c r="AA27" s="86" t="str">
        <f>IFERROR(VLOOKUP($A27&amp;"_"&amp;AA$3,'물품 입고 내역'!$A$5:$O$629,2,0),"")</f>
        <v/>
      </c>
      <c r="AB27" s="86" t="str">
        <f>IFERROR(VLOOKUP($A27&amp;"_"&amp;AB$3,'물품 입고 내역'!$A$5:$O$629,2,0),"")</f>
        <v/>
      </c>
      <c r="AC27" s="86" t="str">
        <f>IFERROR(VLOOKUP($A27&amp;"_"&amp;AC$3,'물품 입고 내역'!$A$5:$O$629,2,0),"")</f>
        <v/>
      </c>
      <c r="AD27" s="86" t="str">
        <f>IFERROR(VLOOKUP($A27&amp;"_"&amp;AD$3,'물품 입고 내역'!$A$5:$O$629,2,0),"")</f>
        <v/>
      </c>
      <c r="AE27" s="86" t="str">
        <f>IFERROR(VLOOKUP($A27&amp;"_"&amp;AE$3,'물품 입고 내역'!$A$5:$O$629,2,0),"")</f>
        <v/>
      </c>
      <c r="AF27" s="86" t="str">
        <f>IFERROR(VLOOKUP($A27&amp;"_"&amp;AF$3,'물품 입고 내역'!$A$5:$O$629,2,0),"")</f>
        <v/>
      </c>
      <c r="AG27" s="86" t="str">
        <f>IFERROR(VLOOKUP($A27&amp;"_"&amp;AG$3,'물품 입고 내역'!$A$5:$O$629,2,0),"")</f>
        <v/>
      </c>
      <c r="AH27" s="86" t="str">
        <f>IFERROR(VLOOKUP($A27&amp;"_"&amp;AH$3,'물품 입고 내역'!$A$5:$O$629,2,0),"")</f>
        <v/>
      </c>
      <c r="AI27" s="86" t="str">
        <f>IFERROR(VLOOKUP($A27&amp;"_"&amp;AI$3,'물품 입고 내역'!$A$5:$O$629,2,0),"")</f>
        <v/>
      </c>
      <c r="AJ27" s="86" t="str">
        <f>IFERROR(VLOOKUP($A27&amp;"_"&amp;AJ$3,'물품 입고 내역'!$A$5:$O$629,2,0),"")</f>
        <v/>
      </c>
      <c r="AK27" s="86" t="str">
        <f>IFERROR(VLOOKUP($A27&amp;"_"&amp;AK$3,'물품 입고 내역'!$A$5:$O$629,2,0),"")</f>
        <v/>
      </c>
      <c r="AL27" s="86" t="str">
        <f>IFERROR(VLOOKUP($A27&amp;"_"&amp;AL$3,'물품 입고 내역'!$A$5:$O$629,2,0),"")</f>
        <v/>
      </c>
      <c r="AM27" s="86" t="str">
        <f>IFERROR(VLOOKUP($A27&amp;"_"&amp;AM$3,'물품 입고 내역'!$A$5:$O$629,2,0),"")</f>
        <v/>
      </c>
      <c r="AN27" s="86" t="str">
        <f>IFERROR(VLOOKUP($A27&amp;"_"&amp;AN$3,'물품 입고 내역'!$A$5:$O$629,2,0),"")</f>
        <v/>
      </c>
      <c r="AO27" s="86" t="str">
        <f>IFERROR(VLOOKUP($A27&amp;"_"&amp;AO$3,'물품 입고 내역'!$A$5:$O$629,2,0),"")</f>
        <v/>
      </c>
      <c r="AP27" s="86" t="str">
        <f>IFERROR(VLOOKUP($A27&amp;"_"&amp;AP$3,'물품 입고 내역'!$A$5:$O$629,2,0),"")</f>
        <v/>
      </c>
      <c r="AQ27" s="86" t="str">
        <f>IFERROR(VLOOKUP($A27&amp;"_"&amp;AQ$3,'물품 입고 내역'!$A$5:$O$629,2,0),"")</f>
        <v/>
      </c>
      <c r="AR27" s="86" t="str">
        <f>IFERROR(VLOOKUP($A27&amp;"_"&amp;AR$3,'물품 입고 내역'!$A$5:$O$629,2,0),"")</f>
        <v/>
      </c>
      <c r="AS27" s="86" t="str">
        <f>IFERROR(VLOOKUP($A27&amp;"_"&amp;AS$3,'물품 입고 내역'!$A$5:$O$629,2,0),"")</f>
        <v/>
      </c>
      <c r="AT27" s="86" t="str">
        <f>IFERROR(VLOOKUP($A27&amp;"_"&amp;AT$3,'물품 입고 내역'!$A$5:$O$629,2,0),"")</f>
        <v/>
      </c>
      <c r="AU27" s="86" t="str">
        <f>IFERROR(VLOOKUP($A27&amp;"_"&amp;AU$3,'물품 입고 내역'!$A$5:$O$629,2,0),"")</f>
        <v/>
      </c>
      <c r="AV27" s="86" t="str">
        <f>IFERROR(VLOOKUP($A27&amp;"_"&amp;AV$3,'물품 입고 내역'!$A$5:$O$629,2,0),"")</f>
        <v/>
      </c>
      <c r="AW27" s="86" t="str">
        <f>IFERROR(VLOOKUP($A27&amp;"_"&amp;AW$3,'물품 입고 내역'!$A$5:$O$629,2,0),"")</f>
        <v/>
      </c>
      <c r="AX27" s="86" t="str">
        <f>IFERROR(VLOOKUP($A27&amp;"_"&amp;AX$3,'물품 입고 내역'!$A$5:$O$629,2,0),"")</f>
        <v/>
      </c>
      <c r="AY27" s="86" t="str">
        <f>IFERROR(VLOOKUP($A27&amp;"_"&amp;AY$3,'물품 입고 내역'!$A$5:$O$629,2,0),"")</f>
        <v/>
      </c>
      <c r="AZ27" s="86" t="str">
        <f>IFERROR(VLOOKUP($A27&amp;"_"&amp;AZ$3,'물품 입고 내역'!$A$5:$O$629,2,0),"")</f>
        <v/>
      </c>
      <c r="BA27" s="86" t="str">
        <f>IFERROR(VLOOKUP($A27&amp;"_"&amp;BA$3,'물품 입고 내역'!$A$5:$O$629,2,0),"")</f>
        <v/>
      </c>
      <c r="BB27" s="86" t="str">
        <f>IFERROR(VLOOKUP($A27&amp;"_"&amp;BB$3,'물품 입고 내역'!$A$5:$O$629,2,0),"")</f>
        <v/>
      </c>
      <c r="BC27" s="86" t="str">
        <f>IFERROR(VLOOKUP($A27&amp;"_"&amp;BC$3,'물품 입고 내역'!$A$5:$O$629,2,0),"")</f>
        <v/>
      </c>
      <c r="BD27" s="86" t="str">
        <f>IFERROR(VLOOKUP($A27&amp;"_"&amp;BD$3,'물품 입고 내역'!$A$5:$O$629,2,0),"")</f>
        <v/>
      </c>
      <c r="BE27" s="86" t="str">
        <f>IFERROR(VLOOKUP($A27&amp;"_"&amp;BE$3,'물품 입고 내역'!$A$5:$O$629,2,0),"")</f>
        <v/>
      </c>
      <c r="BF27" s="86" t="str">
        <f>IFERROR(VLOOKUP($A27&amp;"_"&amp;BF$3,'물품 입고 내역'!$A$5:$O$629,2,0),"")</f>
        <v/>
      </c>
      <c r="BG27" s="86" t="str">
        <f>IFERROR(VLOOKUP($A27&amp;"_"&amp;BG$3,'물품 입고 내역'!$A$5:$O$629,2,0),"")</f>
        <v/>
      </c>
      <c r="BH27" s="86" t="str">
        <f>IFERROR(VLOOKUP($A27&amp;"_"&amp;BH$3,'물품 입고 내역'!$A$5:$O$629,2,0),"")</f>
        <v/>
      </c>
      <c r="BI27" s="86" t="str">
        <f>IFERROR(VLOOKUP($A27&amp;"_"&amp;BI$3,'물품 입고 내역'!$A$5:$O$629,2,0),"")</f>
        <v/>
      </c>
      <c r="BJ27" s="86" t="str">
        <f>IFERROR(VLOOKUP($A27&amp;"_"&amp;BJ$3,'물품 입고 내역'!$A$5:$O$629,2,0),"")</f>
        <v/>
      </c>
      <c r="BK27" s="86" t="str">
        <f>IFERROR(VLOOKUP($A27&amp;"_"&amp;BK$3,'물품 입고 내역'!$A$5:$O$629,2,0),"")</f>
        <v/>
      </c>
      <c r="BL27" s="86" t="str">
        <f>IFERROR(VLOOKUP($A27&amp;"_"&amp;BL$3,'물품 입고 내역'!$A$5:$O$629,2,0),"")</f>
        <v/>
      </c>
      <c r="BM27" s="86" t="str">
        <f>IFERROR(VLOOKUP($A27&amp;"_"&amp;BM$3,'물품 입고 내역'!$A$5:$O$629,2,0),"")</f>
        <v/>
      </c>
      <c r="BN27" s="86" t="str">
        <f>IFERROR(VLOOKUP($A27&amp;"_"&amp;BN$3,'물품 입고 내역'!$A$5:$O$629,2,0),"")</f>
        <v/>
      </c>
      <c r="BO27" s="86" t="str">
        <f>IFERROR(VLOOKUP($A27&amp;"_"&amp;BO$3,'물품 입고 내역'!$A$5:$O$629,2,0),"")</f>
        <v/>
      </c>
      <c r="BP27" s="86" t="str">
        <f>IFERROR(VLOOKUP($A27&amp;"_"&amp;BP$3,'물품 입고 내역'!$A$5:$O$629,2,0),"")</f>
        <v/>
      </c>
      <c r="BQ27" s="86" t="str">
        <f>IFERROR(VLOOKUP($A27&amp;"_"&amp;BQ$3,'물품 입고 내역'!$A$5:$O$629,2,0),"")</f>
        <v/>
      </c>
      <c r="BR27" s="86" t="str">
        <f>IFERROR(VLOOKUP($A27&amp;"_"&amp;BR$3,'물품 입고 내역'!$A$5:$O$629,2,0),"")</f>
        <v/>
      </c>
      <c r="BS27" s="86" t="str">
        <f>IFERROR(VLOOKUP($A27&amp;"_"&amp;BS$3,'물품 입고 내역'!$A$5:$O$629,2,0),"")</f>
        <v/>
      </c>
      <c r="BT27" s="86" t="str">
        <f>IFERROR(VLOOKUP($A27&amp;"_"&amp;BT$3,'물품 입고 내역'!$A$5:$O$629,2,0),"")</f>
        <v/>
      </c>
      <c r="BU27" s="86" t="str">
        <f>IFERROR(VLOOKUP($A27&amp;"_"&amp;BU$3,'물품 입고 내역'!$A$5:$O$629,2,0),"")</f>
        <v/>
      </c>
      <c r="BV27" s="86" t="str">
        <f>IFERROR(VLOOKUP($A27&amp;"_"&amp;BV$3,'물품 입고 내역'!$A$5:$O$629,2,0),"")</f>
        <v/>
      </c>
      <c r="BW27" s="86" t="str">
        <f>IFERROR(VLOOKUP($A27&amp;"_"&amp;BW$3,'물품 입고 내역'!$A$5:$O$629,2,0),"")</f>
        <v/>
      </c>
      <c r="BX27" s="86" t="str">
        <f>IFERROR(VLOOKUP($A27&amp;"_"&amp;BX$3,'물품 입고 내역'!$A$5:$O$629,2,0),"")</f>
        <v/>
      </c>
      <c r="BY27" s="86" t="str">
        <f>IFERROR(VLOOKUP($A27&amp;"_"&amp;BY$3,'물품 입고 내역'!$A$5:$O$629,2,0),"")</f>
        <v/>
      </c>
      <c r="BZ27" s="86" t="str">
        <f>IFERROR(VLOOKUP($A27&amp;"_"&amp;BZ$3,'물품 입고 내역'!$A$5:$O$629,2,0),"")</f>
        <v/>
      </c>
      <c r="CA27" s="86" t="str">
        <f>IFERROR(VLOOKUP($A27&amp;"_"&amp;CA$3,'물품 입고 내역'!$A$5:$O$629,2,0),"")</f>
        <v/>
      </c>
      <c r="CB27" s="86" t="str">
        <f>IFERROR(VLOOKUP($A27&amp;"_"&amp;CB$3,'물품 입고 내역'!$A$5:$O$629,2,0),"")</f>
        <v/>
      </c>
      <c r="CC27" s="86" t="str">
        <f>IFERROR(VLOOKUP($A27&amp;"_"&amp;CC$3,'물품 입고 내역'!$A$5:$O$629,2,0),"")</f>
        <v/>
      </c>
      <c r="CD27" s="86" t="str">
        <f>IFERROR(VLOOKUP($A27&amp;"_"&amp;CD$3,'물품 입고 내역'!$A$5:$O$629,2,0),"")</f>
        <v/>
      </c>
      <c r="CE27" s="86" t="str">
        <f>IFERROR(VLOOKUP($A27&amp;"_"&amp;CE$3,'물품 입고 내역'!$A$5:$O$629,2,0),"")</f>
        <v/>
      </c>
      <c r="CF27" s="86" t="str">
        <f>IFERROR(VLOOKUP($A27&amp;"_"&amp;CF$3,'물품 입고 내역'!$A$5:$O$629,2,0),"")</f>
        <v/>
      </c>
      <c r="CG27" s="86" t="str">
        <f>IFERROR(VLOOKUP($A27&amp;"_"&amp;CG$3,'물품 입고 내역'!$A$5:$O$629,2,0),"")</f>
        <v/>
      </c>
      <c r="CH27" s="86" t="str">
        <f>IFERROR(VLOOKUP($A27&amp;"_"&amp;CH$3,'물품 입고 내역'!$A$5:$O$629,2,0),"")</f>
        <v/>
      </c>
      <c r="CI27" s="86" t="str">
        <f>IFERROR(VLOOKUP($A27&amp;"_"&amp;CI$3,'물품 입고 내역'!$A$5:$O$629,2,0),"")</f>
        <v/>
      </c>
      <c r="CJ27" s="86" t="str">
        <f>IFERROR(VLOOKUP($A27&amp;"_"&amp;CJ$3,'물품 입고 내역'!$A$5:$O$629,2,0),"")</f>
        <v/>
      </c>
      <c r="CK27" s="86" t="str">
        <f>IFERROR(VLOOKUP($A27&amp;"_"&amp;CK$3,'물품 입고 내역'!$A$5:$O$629,2,0),"")</f>
        <v/>
      </c>
      <c r="CL27" s="86" t="str">
        <f>IFERROR(VLOOKUP($A27&amp;"_"&amp;CL$3,'물품 입고 내역'!$A$5:$O$629,2,0),"")</f>
        <v/>
      </c>
      <c r="CM27" s="86" t="str">
        <f>IFERROR(VLOOKUP($A27&amp;"_"&amp;CM$3,'물품 입고 내역'!$A$5:$O$629,2,0),"")</f>
        <v/>
      </c>
      <c r="CN27" s="86" t="str">
        <f>IFERROR(VLOOKUP($A27&amp;"_"&amp;CN$3,'물품 입고 내역'!$A$5:$O$629,2,0),"")</f>
        <v/>
      </c>
      <c r="CO27" s="86" t="str">
        <f>IFERROR(VLOOKUP($A27&amp;"_"&amp;CO$3,'물품 입고 내역'!$A$5:$O$629,2,0),"")</f>
        <v/>
      </c>
      <c r="CP27" s="86" t="str">
        <f>IFERROR(VLOOKUP($A27&amp;"_"&amp;CP$3,'물품 입고 내역'!$A$5:$O$629,2,0),"")</f>
        <v/>
      </c>
      <c r="CQ27" s="86" t="str">
        <f>IFERROR(VLOOKUP($A27&amp;"_"&amp;CQ$3,'물품 입고 내역'!$A$5:$O$629,2,0),"")</f>
        <v/>
      </c>
      <c r="CR27" s="86" t="str">
        <f>IFERROR(VLOOKUP($A27&amp;"_"&amp;CR$3,'물품 입고 내역'!$A$5:$O$629,2,0),"")</f>
        <v/>
      </c>
      <c r="CS27" s="86" t="str">
        <f>IFERROR(VLOOKUP($A27&amp;"_"&amp;CS$3,'물품 입고 내역'!$A$5:$O$629,2,0),"")</f>
        <v/>
      </c>
      <c r="CT27" s="86" t="str">
        <f>IFERROR(VLOOKUP($A27&amp;"_"&amp;CT$3,'물품 입고 내역'!$A$5:$O$629,2,0),"")</f>
        <v/>
      </c>
      <c r="CU27" s="86" t="str">
        <f>IFERROR(VLOOKUP($A27&amp;"_"&amp;CU$3,'물품 입고 내역'!$A$5:$O$629,2,0),"")</f>
        <v/>
      </c>
      <c r="CV27" s="86" t="str">
        <f>IFERROR(VLOOKUP($A27&amp;"_"&amp;CV$3,'물품 입고 내역'!$A$5:$O$629,2,0),"")</f>
        <v/>
      </c>
      <c r="CW27" s="86" t="str">
        <f>IFERROR(VLOOKUP($A27&amp;"_"&amp;CW$3,'물품 입고 내역'!$A$5:$O$629,2,0),"")</f>
        <v/>
      </c>
      <c r="CX27" s="86" t="str">
        <f>IFERROR(VLOOKUP($A27&amp;"_"&amp;CX$3,'물품 입고 내역'!$A$5:$O$629,2,0),"")</f>
        <v/>
      </c>
      <c r="CY27" s="86" t="str">
        <f>IFERROR(VLOOKUP($A27&amp;"_"&amp;CY$3,'물품 입고 내역'!$A$5:$O$629,2,0),"")</f>
        <v/>
      </c>
      <c r="CZ27" s="86" t="str">
        <f>IFERROR(VLOOKUP($A27&amp;"_"&amp;CZ$3,'물품 입고 내역'!$A$5:$O$629,2,0),"")</f>
        <v/>
      </c>
      <c r="DA27" s="86" t="str">
        <f>IFERROR(VLOOKUP($A27&amp;"_"&amp;DA$3,'물품 입고 내역'!$A$5:$O$629,2,0),"")</f>
        <v/>
      </c>
      <c r="DB27" s="86" t="str">
        <f>IFERROR(VLOOKUP($A27&amp;"_"&amp;DB$3,'물품 입고 내역'!$A$5:$O$629,2,0),"")</f>
        <v/>
      </c>
    </row>
    <row r="28" spans="1:106" ht="31.5" customHeight="1">
      <c r="A28" s="87" t="s">
        <v>412</v>
      </c>
      <c r="B28" s="142" t="str">
        <f>IFERROR(INDEX('물품 입고 내역'!$E$6:$N$105,MATCH($A28,'물품 입고 내역'!$N$6:$N$105,0),1)," ")</f>
        <v xml:space="preserve"> </v>
      </c>
      <c r="C28" s="87">
        <v>102</v>
      </c>
      <c r="D28" s="142" t="str">
        <f t="shared" si="0"/>
        <v xml:space="preserve">                                                                                                   </v>
      </c>
      <c r="E28" s="87"/>
      <c r="F28" s="86">
        <f t="shared" si="1"/>
        <v>0</v>
      </c>
      <c r="G28" s="86" t="str">
        <f>IFERROR(VLOOKUP($A28&amp;"_"&amp;G$3,'물품 입고 내역'!$A$5:$O$629,2,0),"")</f>
        <v/>
      </c>
      <c r="H28" s="86" t="str">
        <f>IFERROR(VLOOKUP($A28&amp;"_"&amp;H$3,'물품 입고 내역'!$A$5:$O$629,2,0),"")</f>
        <v/>
      </c>
      <c r="I28" s="86" t="str">
        <f>IFERROR(VLOOKUP($A28&amp;"_"&amp;I$3,'물품 입고 내역'!$A$5:$O$629,2,0),"")</f>
        <v/>
      </c>
      <c r="J28" s="86" t="str">
        <f>IFERROR(VLOOKUP($A28&amp;"_"&amp;J$3,'물품 입고 내역'!$A$5:$O$629,2,0),"")</f>
        <v/>
      </c>
      <c r="K28" s="86" t="str">
        <f>IFERROR(VLOOKUP($A28&amp;"_"&amp;K$3,'물품 입고 내역'!$A$5:$O$629,2,0),"")</f>
        <v/>
      </c>
      <c r="L28" s="86" t="str">
        <f>IFERROR(VLOOKUP($A28&amp;"_"&amp;L$3,'물품 입고 내역'!$A$5:$O$629,2,0),"")</f>
        <v/>
      </c>
      <c r="M28" s="86" t="str">
        <f>IFERROR(VLOOKUP($A28&amp;"_"&amp;M$3,'물품 입고 내역'!$A$5:$O$629,2,0),"")</f>
        <v/>
      </c>
      <c r="N28" s="86" t="str">
        <f>IFERROR(VLOOKUP($A28&amp;"_"&amp;N$3,'물품 입고 내역'!$A$5:$O$629,2,0),"")</f>
        <v/>
      </c>
      <c r="O28" s="86" t="str">
        <f>IFERROR(VLOOKUP($A28&amp;"_"&amp;O$3,'물품 입고 내역'!$A$5:$O$629,2,0),"")</f>
        <v/>
      </c>
      <c r="P28" s="86" t="str">
        <f>IFERROR(VLOOKUP($A28&amp;"_"&amp;P$3,'물품 입고 내역'!$A$5:$O$629,2,0),"")</f>
        <v/>
      </c>
      <c r="Q28" s="86" t="str">
        <f>IFERROR(VLOOKUP($A28&amp;"_"&amp;Q$3,'물품 입고 내역'!$A$5:$O$629,2,0),"")</f>
        <v/>
      </c>
      <c r="R28" s="86" t="str">
        <f>IFERROR(VLOOKUP($A28&amp;"_"&amp;R$3,'물품 입고 내역'!$A$5:$O$629,2,0),"")</f>
        <v/>
      </c>
      <c r="S28" s="86" t="str">
        <f>IFERROR(VLOOKUP($A28&amp;"_"&amp;S$3,'물품 입고 내역'!$A$5:$O$629,2,0),"")</f>
        <v/>
      </c>
      <c r="T28" s="86" t="str">
        <f>IFERROR(VLOOKUP($A28&amp;"_"&amp;T$3,'물품 입고 내역'!$A$5:$O$629,2,0),"")</f>
        <v/>
      </c>
      <c r="U28" s="86" t="str">
        <f>IFERROR(VLOOKUP($A28&amp;"_"&amp;U$3,'물품 입고 내역'!$A$5:$O$629,2,0),"")</f>
        <v/>
      </c>
      <c r="V28" s="86" t="str">
        <f>IFERROR(VLOOKUP($A28&amp;"_"&amp;V$3,'물품 입고 내역'!$A$5:$O$629,2,0),"")</f>
        <v/>
      </c>
      <c r="W28" s="86" t="str">
        <f>IFERROR(VLOOKUP($A28&amp;"_"&amp;W$3,'물품 입고 내역'!$A$5:$O$629,2,0),"")</f>
        <v/>
      </c>
      <c r="X28" s="86" t="str">
        <f>IFERROR(VLOOKUP($A28&amp;"_"&amp;X$3,'물품 입고 내역'!$A$5:$O$629,2,0),"")</f>
        <v/>
      </c>
      <c r="Y28" s="86" t="str">
        <f>IFERROR(VLOOKUP($A28&amp;"_"&amp;Y$3,'물품 입고 내역'!$A$5:$O$629,2,0),"")</f>
        <v/>
      </c>
      <c r="Z28" s="86" t="str">
        <f>IFERROR(VLOOKUP($A28&amp;"_"&amp;Z$3,'물품 입고 내역'!$A$5:$O$629,2,0),"")</f>
        <v/>
      </c>
      <c r="AA28" s="86" t="str">
        <f>IFERROR(VLOOKUP($A28&amp;"_"&amp;AA$3,'물품 입고 내역'!$A$5:$O$629,2,0),"")</f>
        <v/>
      </c>
      <c r="AB28" s="86" t="str">
        <f>IFERROR(VLOOKUP($A28&amp;"_"&amp;AB$3,'물품 입고 내역'!$A$5:$O$629,2,0),"")</f>
        <v/>
      </c>
      <c r="AC28" s="86" t="str">
        <f>IFERROR(VLOOKUP($A28&amp;"_"&amp;AC$3,'물품 입고 내역'!$A$5:$O$629,2,0),"")</f>
        <v/>
      </c>
      <c r="AD28" s="86" t="str">
        <f>IFERROR(VLOOKUP($A28&amp;"_"&amp;AD$3,'물품 입고 내역'!$A$5:$O$629,2,0),"")</f>
        <v/>
      </c>
      <c r="AE28" s="86" t="str">
        <f>IFERROR(VLOOKUP($A28&amp;"_"&amp;AE$3,'물품 입고 내역'!$A$5:$O$629,2,0),"")</f>
        <v/>
      </c>
      <c r="AF28" s="86" t="str">
        <f>IFERROR(VLOOKUP($A28&amp;"_"&amp;AF$3,'물품 입고 내역'!$A$5:$O$629,2,0),"")</f>
        <v/>
      </c>
      <c r="AG28" s="86" t="str">
        <f>IFERROR(VLOOKUP($A28&amp;"_"&amp;AG$3,'물품 입고 내역'!$A$5:$O$629,2,0),"")</f>
        <v/>
      </c>
      <c r="AH28" s="86" t="str">
        <f>IFERROR(VLOOKUP($A28&amp;"_"&amp;AH$3,'물품 입고 내역'!$A$5:$O$629,2,0),"")</f>
        <v/>
      </c>
      <c r="AI28" s="86" t="str">
        <f>IFERROR(VLOOKUP($A28&amp;"_"&amp;AI$3,'물품 입고 내역'!$A$5:$O$629,2,0),"")</f>
        <v/>
      </c>
      <c r="AJ28" s="86" t="str">
        <f>IFERROR(VLOOKUP($A28&amp;"_"&amp;AJ$3,'물품 입고 내역'!$A$5:$O$629,2,0),"")</f>
        <v/>
      </c>
      <c r="AK28" s="86" t="str">
        <f>IFERROR(VLOOKUP($A28&amp;"_"&amp;AK$3,'물품 입고 내역'!$A$5:$O$629,2,0),"")</f>
        <v/>
      </c>
      <c r="AL28" s="86" t="str">
        <f>IFERROR(VLOOKUP($A28&amp;"_"&amp;AL$3,'물품 입고 내역'!$A$5:$O$629,2,0),"")</f>
        <v/>
      </c>
      <c r="AM28" s="86" t="str">
        <f>IFERROR(VLOOKUP($A28&amp;"_"&amp;AM$3,'물품 입고 내역'!$A$5:$O$629,2,0),"")</f>
        <v/>
      </c>
      <c r="AN28" s="86" t="str">
        <f>IFERROR(VLOOKUP($A28&amp;"_"&amp;AN$3,'물품 입고 내역'!$A$5:$O$629,2,0),"")</f>
        <v/>
      </c>
      <c r="AO28" s="86" t="str">
        <f>IFERROR(VLOOKUP($A28&amp;"_"&amp;AO$3,'물품 입고 내역'!$A$5:$O$629,2,0),"")</f>
        <v/>
      </c>
      <c r="AP28" s="86" t="str">
        <f>IFERROR(VLOOKUP($A28&amp;"_"&amp;AP$3,'물품 입고 내역'!$A$5:$O$629,2,0),"")</f>
        <v/>
      </c>
      <c r="AQ28" s="86" t="str">
        <f>IFERROR(VLOOKUP($A28&amp;"_"&amp;AQ$3,'물품 입고 내역'!$A$5:$O$629,2,0),"")</f>
        <v/>
      </c>
      <c r="AR28" s="86" t="str">
        <f>IFERROR(VLOOKUP($A28&amp;"_"&amp;AR$3,'물품 입고 내역'!$A$5:$O$629,2,0),"")</f>
        <v/>
      </c>
      <c r="AS28" s="86" t="str">
        <f>IFERROR(VLOOKUP($A28&amp;"_"&amp;AS$3,'물품 입고 내역'!$A$5:$O$629,2,0),"")</f>
        <v/>
      </c>
      <c r="AT28" s="86" t="str">
        <f>IFERROR(VLOOKUP($A28&amp;"_"&amp;AT$3,'물품 입고 내역'!$A$5:$O$629,2,0),"")</f>
        <v/>
      </c>
      <c r="AU28" s="86" t="str">
        <f>IFERROR(VLOOKUP($A28&amp;"_"&amp;AU$3,'물품 입고 내역'!$A$5:$O$629,2,0),"")</f>
        <v/>
      </c>
      <c r="AV28" s="86" t="str">
        <f>IFERROR(VLOOKUP($A28&amp;"_"&amp;AV$3,'물품 입고 내역'!$A$5:$O$629,2,0),"")</f>
        <v/>
      </c>
      <c r="AW28" s="86" t="str">
        <f>IFERROR(VLOOKUP($A28&amp;"_"&amp;AW$3,'물품 입고 내역'!$A$5:$O$629,2,0),"")</f>
        <v/>
      </c>
      <c r="AX28" s="86" t="str">
        <f>IFERROR(VLOOKUP($A28&amp;"_"&amp;AX$3,'물품 입고 내역'!$A$5:$O$629,2,0),"")</f>
        <v/>
      </c>
      <c r="AY28" s="86" t="str">
        <f>IFERROR(VLOOKUP($A28&amp;"_"&amp;AY$3,'물품 입고 내역'!$A$5:$O$629,2,0),"")</f>
        <v/>
      </c>
      <c r="AZ28" s="86" t="str">
        <f>IFERROR(VLOOKUP($A28&amp;"_"&amp;AZ$3,'물품 입고 내역'!$A$5:$O$629,2,0),"")</f>
        <v/>
      </c>
      <c r="BA28" s="86" t="str">
        <f>IFERROR(VLOOKUP($A28&amp;"_"&amp;BA$3,'물품 입고 내역'!$A$5:$O$629,2,0),"")</f>
        <v/>
      </c>
      <c r="BB28" s="86" t="str">
        <f>IFERROR(VLOOKUP($A28&amp;"_"&amp;BB$3,'물품 입고 내역'!$A$5:$O$629,2,0),"")</f>
        <v/>
      </c>
      <c r="BC28" s="86" t="str">
        <f>IFERROR(VLOOKUP($A28&amp;"_"&amp;BC$3,'물품 입고 내역'!$A$5:$O$629,2,0),"")</f>
        <v/>
      </c>
      <c r="BD28" s="86" t="str">
        <f>IFERROR(VLOOKUP($A28&amp;"_"&amp;BD$3,'물품 입고 내역'!$A$5:$O$629,2,0),"")</f>
        <v/>
      </c>
      <c r="BE28" s="86" t="str">
        <f>IFERROR(VLOOKUP($A28&amp;"_"&amp;BE$3,'물품 입고 내역'!$A$5:$O$629,2,0),"")</f>
        <v/>
      </c>
      <c r="BF28" s="86" t="str">
        <f>IFERROR(VLOOKUP($A28&amp;"_"&amp;BF$3,'물품 입고 내역'!$A$5:$O$629,2,0),"")</f>
        <v/>
      </c>
      <c r="BG28" s="86" t="str">
        <f>IFERROR(VLOOKUP($A28&amp;"_"&amp;BG$3,'물품 입고 내역'!$A$5:$O$629,2,0),"")</f>
        <v/>
      </c>
      <c r="BH28" s="86" t="str">
        <f>IFERROR(VLOOKUP($A28&amp;"_"&amp;BH$3,'물품 입고 내역'!$A$5:$O$629,2,0),"")</f>
        <v/>
      </c>
      <c r="BI28" s="86" t="str">
        <f>IFERROR(VLOOKUP($A28&amp;"_"&amp;BI$3,'물품 입고 내역'!$A$5:$O$629,2,0),"")</f>
        <v/>
      </c>
      <c r="BJ28" s="86" t="str">
        <f>IFERROR(VLOOKUP($A28&amp;"_"&amp;BJ$3,'물품 입고 내역'!$A$5:$O$629,2,0),"")</f>
        <v/>
      </c>
      <c r="BK28" s="86" t="str">
        <f>IFERROR(VLOOKUP($A28&amp;"_"&amp;BK$3,'물품 입고 내역'!$A$5:$O$629,2,0),"")</f>
        <v/>
      </c>
      <c r="BL28" s="86" t="str">
        <f>IFERROR(VLOOKUP($A28&amp;"_"&amp;BL$3,'물품 입고 내역'!$A$5:$O$629,2,0),"")</f>
        <v/>
      </c>
      <c r="BM28" s="86" t="str">
        <f>IFERROR(VLOOKUP($A28&amp;"_"&amp;BM$3,'물품 입고 내역'!$A$5:$O$629,2,0),"")</f>
        <v/>
      </c>
      <c r="BN28" s="86" t="str">
        <f>IFERROR(VLOOKUP($A28&amp;"_"&amp;BN$3,'물품 입고 내역'!$A$5:$O$629,2,0),"")</f>
        <v/>
      </c>
      <c r="BO28" s="86" t="str">
        <f>IFERROR(VLOOKUP($A28&amp;"_"&amp;BO$3,'물품 입고 내역'!$A$5:$O$629,2,0),"")</f>
        <v/>
      </c>
      <c r="BP28" s="86" t="str">
        <f>IFERROR(VLOOKUP($A28&amp;"_"&amp;BP$3,'물품 입고 내역'!$A$5:$O$629,2,0),"")</f>
        <v/>
      </c>
      <c r="BQ28" s="86" t="str">
        <f>IFERROR(VLOOKUP($A28&amp;"_"&amp;BQ$3,'물품 입고 내역'!$A$5:$O$629,2,0),"")</f>
        <v/>
      </c>
      <c r="BR28" s="86" t="str">
        <f>IFERROR(VLOOKUP($A28&amp;"_"&amp;BR$3,'물품 입고 내역'!$A$5:$O$629,2,0),"")</f>
        <v/>
      </c>
      <c r="BS28" s="86" t="str">
        <f>IFERROR(VLOOKUP($A28&amp;"_"&amp;BS$3,'물품 입고 내역'!$A$5:$O$629,2,0),"")</f>
        <v/>
      </c>
      <c r="BT28" s="86" t="str">
        <f>IFERROR(VLOOKUP($A28&amp;"_"&amp;BT$3,'물품 입고 내역'!$A$5:$O$629,2,0),"")</f>
        <v/>
      </c>
      <c r="BU28" s="86" t="str">
        <f>IFERROR(VLOOKUP($A28&amp;"_"&amp;BU$3,'물품 입고 내역'!$A$5:$O$629,2,0),"")</f>
        <v/>
      </c>
      <c r="BV28" s="86" t="str">
        <f>IFERROR(VLOOKUP($A28&amp;"_"&amp;BV$3,'물품 입고 내역'!$A$5:$O$629,2,0),"")</f>
        <v/>
      </c>
      <c r="BW28" s="86" t="str">
        <f>IFERROR(VLOOKUP($A28&amp;"_"&amp;BW$3,'물품 입고 내역'!$A$5:$O$629,2,0),"")</f>
        <v/>
      </c>
      <c r="BX28" s="86" t="str">
        <f>IFERROR(VLOOKUP($A28&amp;"_"&amp;BX$3,'물품 입고 내역'!$A$5:$O$629,2,0),"")</f>
        <v/>
      </c>
      <c r="BY28" s="86" t="str">
        <f>IFERROR(VLOOKUP($A28&amp;"_"&amp;BY$3,'물품 입고 내역'!$A$5:$O$629,2,0),"")</f>
        <v/>
      </c>
      <c r="BZ28" s="86" t="str">
        <f>IFERROR(VLOOKUP($A28&amp;"_"&amp;BZ$3,'물품 입고 내역'!$A$5:$O$629,2,0),"")</f>
        <v/>
      </c>
      <c r="CA28" s="86" t="str">
        <f>IFERROR(VLOOKUP($A28&amp;"_"&amp;CA$3,'물품 입고 내역'!$A$5:$O$629,2,0),"")</f>
        <v/>
      </c>
      <c r="CB28" s="86" t="str">
        <f>IFERROR(VLOOKUP($A28&amp;"_"&amp;CB$3,'물품 입고 내역'!$A$5:$O$629,2,0),"")</f>
        <v/>
      </c>
      <c r="CC28" s="86" t="str">
        <f>IFERROR(VLOOKUP($A28&amp;"_"&amp;CC$3,'물품 입고 내역'!$A$5:$O$629,2,0),"")</f>
        <v/>
      </c>
      <c r="CD28" s="86" t="str">
        <f>IFERROR(VLOOKUP($A28&amp;"_"&amp;CD$3,'물품 입고 내역'!$A$5:$O$629,2,0),"")</f>
        <v/>
      </c>
      <c r="CE28" s="86" t="str">
        <f>IFERROR(VLOOKUP($A28&amp;"_"&amp;CE$3,'물품 입고 내역'!$A$5:$O$629,2,0),"")</f>
        <v/>
      </c>
      <c r="CF28" s="86" t="str">
        <f>IFERROR(VLOOKUP($A28&amp;"_"&amp;CF$3,'물품 입고 내역'!$A$5:$O$629,2,0),"")</f>
        <v/>
      </c>
      <c r="CG28" s="86" t="str">
        <f>IFERROR(VLOOKUP($A28&amp;"_"&amp;CG$3,'물품 입고 내역'!$A$5:$O$629,2,0),"")</f>
        <v/>
      </c>
      <c r="CH28" s="86" t="str">
        <f>IFERROR(VLOOKUP($A28&amp;"_"&amp;CH$3,'물품 입고 내역'!$A$5:$O$629,2,0),"")</f>
        <v/>
      </c>
      <c r="CI28" s="86" t="str">
        <f>IFERROR(VLOOKUP($A28&amp;"_"&amp;CI$3,'물품 입고 내역'!$A$5:$O$629,2,0),"")</f>
        <v/>
      </c>
      <c r="CJ28" s="86" t="str">
        <f>IFERROR(VLOOKUP($A28&amp;"_"&amp;CJ$3,'물품 입고 내역'!$A$5:$O$629,2,0),"")</f>
        <v/>
      </c>
      <c r="CK28" s="86" t="str">
        <f>IFERROR(VLOOKUP($A28&amp;"_"&amp;CK$3,'물품 입고 내역'!$A$5:$O$629,2,0),"")</f>
        <v/>
      </c>
      <c r="CL28" s="86" t="str">
        <f>IFERROR(VLOOKUP($A28&amp;"_"&amp;CL$3,'물품 입고 내역'!$A$5:$O$629,2,0),"")</f>
        <v/>
      </c>
      <c r="CM28" s="86" t="str">
        <f>IFERROR(VLOOKUP($A28&amp;"_"&amp;CM$3,'물품 입고 내역'!$A$5:$O$629,2,0),"")</f>
        <v/>
      </c>
      <c r="CN28" s="86" t="str">
        <f>IFERROR(VLOOKUP($A28&amp;"_"&amp;CN$3,'물품 입고 내역'!$A$5:$O$629,2,0),"")</f>
        <v/>
      </c>
      <c r="CO28" s="86" t="str">
        <f>IFERROR(VLOOKUP($A28&amp;"_"&amp;CO$3,'물품 입고 내역'!$A$5:$O$629,2,0),"")</f>
        <v/>
      </c>
      <c r="CP28" s="86" t="str">
        <f>IFERROR(VLOOKUP($A28&amp;"_"&amp;CP$3,'물품 입고 내역'!$A$5:$O$629,2,0),"")</f>
        <v/>
      </c>
      <c r="CQ28" s="86" t="str">
        <f>IFERROR(VLOOKUP($A28&amp;"_"&amp;CQ$3,'물품 입고 내역'!$A$5:$O$629,2,0),"")</f>
        <v/>
      </c>
      <c r="CR28" s="86" t="str">
        <f>IFERROR(VLOOKUP($A28&amp;"_"&amp;CR$3,'물품 입고 내역'!$A$5:$O$629,2,0),"")</f>
        <v/>
      </c>
      <c r="CS28" s="86" t="str">
        <f>IFERROR(VLOOKUP($A28&amp;"_"&amp;CS$3,'물품 입고 내역'!$A$5:$O$629,2,0),"")</f>
        <v/>
      </c>
      <c r="CT28" s="86" t="str">
        <f>IFERROR(VLOOKUP($A28&amp;"_"&amp;CT$3,'물품 입고 내역'!$A$5:$O$629,2,0),"")</f>
        <v/>
      </c>
      <c r="CU28" s="86" t="str">
        <f>IFERROR(VLOOKUP($A28&amp;"_"&amp;CU$3,'물품 입고 내역'!$A$5:$O$629,2,0),"")</f>
        <v/>
      </c>
      <c r="CV28" s="86" t="str">
        <f>IFERROR(VLOOKUP($A28&amp;"_"&amp;CV$3,'물품 입고 내역'!$A$5:$O$629,2,0),"")</f>
        <v/>
      </c>
      <c r="CW28" s="86" t="str">
        <f>IFERROR(VLOOKUP($A28&amp;"_"&amp;CW$3,'물품 입고 내역'!$A$5:$O$629,2,0),"")</f>
        <v/>
      </c>
      <c r="CX28" s="86" t="str">
        <f>IFERROR(VLOOKUP($A28&amp;"_"&amp;CX$3,'물품 입고 내역'!$A$5:$O$629,2,0),"")</f>
        <v/>
      </c>
      <c r="CY28" s="86" t="str">
        <f>IFERROR(VLOOKUP($A28&amp;"_"&amp;CY$3,'물품 입고 내역'!$A$5:$O$629,2,0),"")</f>
        <v/>
      </c>
      <c r="CZ28" s="86" t="str">
        <f>IFERROR(VLOOKUP($A28&amp;"_"&amp;CZ$3,'물품 입고 내역'!$A$5:$O$629,2,0),"")</f>
        <v/>
      </c>
      <c r="DA28" s="86" t="str">
        <f>IFERROR(VLOOKUP($A28&amp;"_"&amp;DA$3,'물품 입고 내역'!$A$5:$O$629,2,0),"")</f>
        <v/>
      </c>
      <c r="DB28" s="86" t="str">
        <f>IFERROR(VLOOKUP($A28&amp;"_"&amp;DB$3,'물품 입고 내역'!$A$5:$O$629,2,0),"")</f>
        <v/>
      </c>
    </row>
    <row r="29" spans="1:106" ht="31.5" customHeight="1">
      <c r="A29" s="87" t="s">
        <v>413</v>
      </c>
      <c r="B29" s="142" t="str">
        <f>IFERROR(INDEX('물품 입고 내역'!$E$6:$N$105,MATCH($A29,'물품 입고 내역'!$N$6:$N$105,0),1)," ")</f>
        <v xml:space="preserve"> </v>
      </c>
      <c r="C29" s="87">
        <v>102</v>
      </c>
      <c r="D29" s="142" t="str">
        <f t="shared" si="0"/>
        <v xml:space="preserve">                                                                                                   </v>
      </c>
      <c r="E29" s="87"/>
      <c r="F29" s="86">
        <f t="shared" si="1"/>
        <v>0</v>
      </c>
      <c r="G29" s="86" t="str">
        <f>IFERROR(VLOOKUP($A29&amp;"_"&amp;G$3,'물품 입고 내역'!$A$5:$O$629,2,0),"")</f>
        <v/>
      </c>
      <c r="H29" s="86" t="str">
        <f>IFERROR(VLOOKUP($A29&amp;"_"&amp;H$3,'물품 입고 내역'!$A$5:$O$629,2,0),"")</f>
        <v/>
      </c>
      <c r="I29" s="86" t="str">
        <f>IFERROR(VLOOKUP($A29&amp;"_"&amp;I$3,'물품 입고 내역'!$A$5:$O$629,2,0),"")</f>
        <v/>
      </c>
      <c r="J29" s="86" t="str">
        <f>IFERROR(VLOOKUP($A29&amp;"_"&amp;J$3,'물품 입고 내역'!$A$5:$O$629,2,0),"")</f>
        <v/>
      </c>
      <c r="K29" s="86" t="str">
        <f>IFERROR(VLOOKUP($A29&amp;"_"&amp;K$3,'물품 입고 내역'!$A$5:$O$629,2,0),"")</f>
        <v/>
      </c>
      <c r="L29" s="86" t="str">
        <f>IFERROR(VLOOKUP($A29&amp;"_"&amp;L$3,'물품 입고 내역'!$A$5:$O$629,2,0),"")</f>
        <v/>
      </c>
      <c r="M29" s="86" t="str">
        <f>IFERROR(VLOOKUP($A29&amp;"_"&amp;M$3,'물품 입고 내역'!$A$5:$O$629,2,0),"")</f>
        <v/>
      </c>
      <c r="N29" s="86" t="str">
        <f>IFERROR(VLOOKUP($A29&amp;"_"&amp;N$3,'물품 입고 내역'!$A$5:$O$629,2,0),"")</f>
        <v/>
      </c>
      <c r="O29" s="86" t="str">
        <f>IFERROR(VLOOKUP($A29&amp;"_"&amp;O$3,'물품 입고 내역'!$A$5:$O$629,2,0),"")</f>
        <v/>
      </c>
      <c r="P29" s="86" t="str">
        <f>IFERROR(VLOOKUP($A29&amp;"_"&amp;P$3,'물품 입고 내역'!$A$5:$O$629,2,0),"")</f>
        <v/>
      </c>
      <c r="Q29" s="86" t="str">
        <f>IFERROR(VLOOKUP($A29&amp;"_"&amp;Q$3,'물품 입고 내역'!$A$5:$O$629,2,0),"")</f>
        <v/>
      </c>
      <c r="R29" s="86" t="str">
        <f>IFERROR(VLOOKUP($A29&amp;"_"&amp;R$3,'물품 입고 내역'!$A$5:$O$629,2,0),"")</f>
        <v/>
      </c>
      <c r="S29" s="86" t="str">
        <f>IFERROR(VLOOKUP($A29&amp;"_"&amp;S$3,'물품 입고 내역'!$A$5:$O$629,2,0),"")</f>
        <v/>
      </c>
      <c r="T29" s="86" t="str">
        <f>IFERROR(VLOOKUP($A29&amp;"_"&amp;T$3,'물품 입고 내역'!$A$5:$O$629,2,0),"")</f>
        <v/>
      </c>
      <c r="U29" s="86" t="str">
        <f>IFERROR(VLOOKUP($A29&amp;"_"&amp;U$3,'물품 입고 내역'!$A$5:$O$629,2,0),"")</f>
        <v/>
      </c>
      <c r="V29" s="86" t="str">
        <f>IFERROR(VLOOKUP($A29&amp;"_"&amp;V$3,'물품 입고 내역'!$A$5:$O$629,2,0),"")</f>
        <v/>
      </c>
      <c r="W29" s="86" t="str">
        <f>IFERROR(VLOOKUP($A29&amp;"_"&amp;W$3,'물품 입고 내역'!$A$5:$O$629,2,0),"")</f>
        <v/>
      </c>
      <c r="X29" s="86" t="str">
        <f>IFERROR(VLOOKUP($A29&amp;"_"&amp;X$3,'물품 입고 내역'!$A$5:$O$629,2,0),"")</f>
        <v/>
      </c>
      <c r="Y29" s="86" t="str">
        <f>IFERROR(VLOOKUP($A29&amp;"_"&amp;Y$3,'물품 입고 내역'!$A$5:$O$629,2,0),"")</f>
        <v/>
      </c>
      <c r="Z29" s="86" t="str">
        <f>IFERROR(VLOOKUP($A29&amp;"_"&amp;Z$3,'물품 입고 내역'!$A$5:$O$629,2,0),"")</f>
        <v/>
      </c>
      <c r="AA29" s="86" t="str">
        <f>IFERROR(VLOOKUP($A29&amp;"_"&amp;AA$3,'물품 입고 내역'!$A$5:$O$629,2,0),"")</f>
        <v/>
      </c>
      <c r="AB29" s="86" t="str">
        <f>IFERROR(VLOOKUP($A29&amp;"_"&amp;AB$3,'물품 입고 내역'!$A$5:$O$629,2,0),"")</f>
        <v/>
      </c>
      <c r="AC29" s="86" t="str">
        <f>IFERROR(VLOOKUP($A29&amp;"_"&amp;AC$3,'물품 입고 내역'!$A$5:$O$629,2,0),"")</f>
        <v/>
      </c>
      <c r="AD29" s="86" t="str">
        <f>IFERROR(VLOOKUP($A29&amp;"_"&amp;AD$3,'물품 입고 내역'!$A$5:$O$629,2,0),"")</f>
        <v/>
      </c>
      <c r="AE29" s="86" t="str">
        <f>IFERROR(VLOOKUP($A29&amp;"_"&amp;AE$3,'물품 입고 내역'!$A$5:$O$629,2,0),"")</f>
        <v/>
      </c>
      <c r="AF29" s="86" t="str">
        <f>IFERROR(VLOOKUP($A29&amp;"_"&amp;AF$3,'물품 입고 내역'!$A$5:$O$629,2,0),"")</f>
        <v/>
      </c>
      <c r="AG29" s="86" t="str">
        <f>IFERROR(VLOOKUP($A29&amp;"_"&amp;AG$3,'물품 입고 내역'!$A$5:$O$629,2,0),"")</f>
        <v/>
      </c>
      <c r="AH29" s="86" t="str">
        <f>IFERROR(VLOOKUP($A29&amp;"_"&amp;AH$3,'물품 입고 내역'!$A$5:$O$629,2,0),"")</f>
        <v/>
      </c>
      <c r="AI29" s="86" t="str">
        <f>IFERROR(VLOOKUP($A29&amp;"_"&amp;AI$3,'물품 입고 내역'!$A$5:$O$629,2,0),"")</f>
        <v/>
      </c>
      <c r="AJ29" s="86" t="str">
        <f>IFERROR(VLOOKUP($A29&amp;"_"&amp;AJ$3,'물품 입고 내역'!$A$5:$O$629,2,0),"")</f>
        <v/>
      </c>
      <c r="AK29" s="86" t="str">
        <f>IFERROR(VLOOKUP($A29&amp;"_"&amp;AK$3,'물품 입고 내역'!$A$5:$O$629,2,0),"")</f>
        <v/>
      </c>
      <c r="AL29" s="86" t="str">
        <f>IFERROR(VLOOKUP($A29&amp;"_"&amp;AL$3,'물품 입고 내역'!$A$5:$O$629,2,0),"")</f>
        <v/>
      </c>
      <c r="AM29" s="86" t="str">
        <f>IFERROR(VLOOKUP($A29&amp;"_"&amp;AM$3,'물품 입고 내역'!$A$5:$O$629,2,0),"")</f>
        <v/>
      </c>
      <c r="AN29" s="86" t="str">
        <f>IFERROR(VLOOKUP($A29&amp;"_"&amp;AN$3,'물품 입고 내역'!$A$5:$O$629,2,0),"")</f>
        <v/>
      </c>
      <c r="AO29" s="86" t="str">
        <f>IFERROR(VLOOKUP($A29&amp;"_"&amp;AO$3,'물품 입고 내역'!$A$5:$O$629,2,0),"")</f>
        <v/>
      </c>
      <c r="AP29" s="86" t="str">
        <f>IFERROR(VLOOKUP($A29&amp;"_"&amp;AP$3,'물품 입고 내역'!$A$5:$O$629,2,0),"")</f>
        <v/>
      </c>
      <c r="AQ29" s="86" t="str">
        <f>IFERROR(VLOOKUP($A29&amp;"_"&amp;AQ$3,'물품 입고 내역'!$A$5:$O$629,2,0),"")</f>
        <v/>
      </c>
      <c r="AR29" s="86" t="str">
        <f>IFERROR(VLOOKUP($A29&amp;"_"&amp;AR$3,'물품 입고 내역'!$A$5:$O$629,2,0),"")</f>
        <v/>
      </c>
      <c r="AS29" s="86" t="str">
        <f>IFERROR(VLOOKUP($A29&amp;"_"&amp;AS$3,'물품 입고 내역'!$A$5:$O$629,2,0),"")</f>
        <v/>
      </c>
      <c r="AT29" s="86" t="str">
        <f>IFERROR(VLOOKUP($A29&amp;"_"&amp;AT$3,'물품 입고 내역'!$A$5:$O$629,2,0),"")</f>
        <v/>
      </c>
      <c r="AU29" s="86" t="str">
        <f>IFERROR(VLOOKUP($A29&amp;"_"&amp;AU$3,'물품 입고 내역'!$A$5:$O$629,2,0),"")</f>
        <v/>
      </c>
      <c r="AV29" s="86" t="str">
        <f>IFERROR(VLOOKUP($A29&amp;"_"&amp;AV$3,'물품 입고 내역'!$A$5:$O$629,2,0),"")</f>
        <v/>
      </c>
      <c r="AW29" s="86" t="str">
        <f>IFERROR(VLOOKUP($A29&amp;"_"&amp;AW$3,'물품 입고 내역'!$A$5:$O$629,2,0),"")</f>
        <v/>
      </c>
      <c r="AX29" s="86" t="str">
        <f>IFERROR(VLOOKUP($A29&amp;"_"&amp;AX$3,'물품 입고 내역'!$A$5:$O$629,2,0),"")</f>
        <v/>
      </c>
      <c r="AY29" s="86" t="str">
        <f>IFERROR(VLOOKUP($A29&amp;"_"&amp;AY$3,'물품 입고 내역'!$A$5:$O$629,2,0),"")</f>
        <v/>
      </c>
      <c r="AZ29" s="86" t="str">
        <f>IFERROR(VLOOKUP($A29&amp;"_"&amp;AZ$3,'물품 입고 내역'!$A$5:$O$629,2,0),"")</f>
        <v/>
      </c>
      <c r="BA29" s="86" t="str">
        <f>IFERROR(VLOOKUP($A29&amp;"_"&amp;BA$3,'물품 입고 내역'!$A$5:$O$629,2,0),"")</f>
        <v/>
      </c>
      <c r="BB29" s="86" t="str">
        <f>IFERROR(VLOOKUP($A29&amp;"_"&amp;BB$3,'물품 입고 내역'!$A$5:$O$629,2,0),"")</f>
        <v/>
      </c>
      <c r="BC29" s="86" t="str">
        <f>IFERROR(VLOOKUP($A29&amp;"_"&amp;BC$3,'물품 입고 내역'!$A$5:$O$629,2,0),"")</f>
        <v/>
      </c>
      <c r="BD29" s="86" t="str">
        <f>IFERROR(VLOOKUP($A29&amp;"_"&amp;BD$3,'물품 입고 내역'!$A$5:$O$629,2,0),"")</f>
        <v/>
      </c>
      <c r="BE29" s="86" t="str">
        <f>IFERROR(VLOOKUP($A29&amp;"_"&amp;BE$3,'물품 입고 내역'!$A$5:$O$629,2,0),"")</f>
        <v/>
      </c>
      <c r="BF29" s="86" t="str">
        <f>IFERROR(VLOOKUP($A29&amp;"_"&amp;BF$3,'물품 입고 내역'!$A$5:$O$629,2,0),"")</f>
        <v/>
      </c>
      <c r="BG29" s="86" t="str">
        <f>IFERROR(VLOOKUP($A29&amp;"_"&amp;BG$3,'물품 입고 내역'!$A$5:$O$629,2,0),"")</f>
        <v/>
      </c>
      <c r="BH29" s="86" t="str">
        <f>IFERROR(VLOOKUP($A29&amp;"_"&amp;BH$3,'물품 입고 내역'!$A$5:$O$629,2,0),"")</f>
        <v/>
      </c>
      <c r="BI29" s="86" t="str">
        <f>IFERROR(VLOOKUP($A29&amp;"_"&amp;BI$3,'물품 입고 내역'!$A$5:$O$629,2,0),"")</f>
        <v/>
      </c>
      <c r="BJ29" s="86" t="str">
        <f>IFERROR(VLOOKUP($A29&amp;"_"&amp;BJ$3,'물품 입고 내역'!$A$5:$O$629,2,0),"")</f>
        <v/>
      </c>
      <c r="BK29" s="86" t="str">
        <f>IFERROR(VLOOKUP($A29&amp;"_"&amp;BK$3,'물품 입고 내역'!$A$5:$O$629,2,0),"")</f>
        <v/>
      </c>
      <c r="BL29" s="86" t="str">
        <f>IFERROR(VLOOKUP($A29&amp;"_"&amp;BL$3,'물품 입고 내역'!$A$5:$O$629,2,0),"")</f>
        <v/>
      </c>
      <c r="BM29" s="86" t="str">
        <f>IFERROR(VLOOKUP($A29&amp;"_"&amp;BM$3,'물품 입고 내역'!$A$5:$O$629,2,0),"")</f>
        <v/>
      </c>
      <c r="BN29" s="86" t="str">
        <f>IFERROR(VLOOKUP($A29&amp;"_"&amp;BN$3,'물품 입고 내역'!$A$5:$O$629,2,0),"")</f>
        <v/>
      </c>
      <c r="BO29" s="86" t="str">
        <f>IFERROR(VLOOKUP($A29&amp;"_"&amp;BO$3,'물품 입고 내역'!$A$5:$O$629,2,0),"")</f>
        <v/>
      </c>
      <c r="BP29" s="86" t="str">
        <f>IFERROR(VLOOKUP($A29&amp;"_"&amp;BP$3,'물품 입고 내역'!$A$5:$O$629,2,0),"")</f>
        <v/>
      </c>
      <c r="BQ29" s="86" t="str">
        <f>IFERROR(VLOOKUP($A29&amp;"_"&amp;BQ$3,'물품 입고 내역'!$A$5:$O$629,2,0),"")</f>
        <v/>
      </c>
      <c r="BR29" s="86" t="str">
        <f>IFERROR(VLOOKUP($A29&amp;"_"&amp;BR$3,'물품 입고 내역'!$A$5:$O$629,2,0),"")</f>
        <v/>
      </c>
      <c r="BS29" s="86" t="str">
        <f>IFERROR(VLOOKUP($A29&amp;"_"&amp;BS$3,'물품 입고 내역'!$A$5:$O$629,2,0),"")</f>
        <v/>
      </c>
      <c r="BT29" s="86" t="str">
        <f>IFERROR(VLOOKUP($A29&amp;"_"&amp;BT$3,'물품 입고 내역'!$A$5:$O$629,2,0),"")</f>
        <v/>
      </c>
      <c r="BU29" s="86" t="str">
        <f>IFERROR(VLOOKUP($A29&amp;"_"&amp;BU$3,'물품 입고 내역'!$A$5:$O$629,2,0),"")</f>
        <v/>
      </c>
      <c r="BV29" s="86" t="str">
        <f>IFERROR(VLOOKUP($A29&amp;"_"&amp;BV$3,'물품 입고 내역'!$A$5:$O$629,2,0),"")</f>
        <v/>
      </c>
      <c r="BW29" s="86" t="str">
        <f>IFERROR(VLOOKUP($A29&amp;"_"&amp;BW$3,'물품 입고 내역'!$A$5:$O$629,2,0),"")</f>
        <v/>
      </c>
      <c r="BX29" s="86" t="str">
        <f>IFERROR(VLOOKUP($A29&amp;"_"&amp;BX$3,'물품 입고 내역'!$A$5:$O$629,2,0),"")</f>
        <v/>
      </c>
      <c r="BY29" s="86" t="str">
        <f>IFERROR(VLOOKUP($A29&amp;"_"&amp;BY$3,'물품 입고 내역'!$A$5:$O$629,2,0),"")</f>
        <v/>
      </c>
      <c r="BZ29" s="86" t="str">
        <f>IFERROR(VLOOKUP($A29&amp;"_"&amp;BZ$3,'물품 입고 내역'!$A$5:$O$629,2,0),"")</f>
        <v/>
      </c>
      <c r="CA29" s="86" t="str">
        <f>IFERROR(VLOOKUP($A29&amp;"_"&amp;CA$3,'물품 입고 내역'!$A$5:$O$629,2,0),"")</f>
        <v/>
      </c>
      <c r="CB29" s="86" t="str">
        <f>IFERROR(VLOOKUP($A29&amp;"_"&amp;CB$3,'물품 입고 내역'!$A$5:$O$629,2,0),"")</f>
        <v/>
      </c>
      <c r="CC29" s="86" t="str">
        <f>IFERROR(VLOOKUP($A29&amp;"_"&amp;CC$3,'물품 입고 내역'!$A$5:$O$629,2,0),"")</f>
        <v/>
      </c>
      <c r="CD29" s="86" t="str">
        <f>IFERROR(VLOOKUP($A29&amp;"_"&amp;CD$3,'물품 입고 내역'!$A$5:$O$629,2,0),"")</f>
        <v/>
      </c>
      <c r="CE29" s="86" t="str">
        <f>IFERROR(VLOOKUP($A29&amp;"_"&amp;CE$3,'물품 입고 내역'!$A$5:$O$629,2,0),"")</f>
        <v/>
      </c>
      <c r="CF29" s="86" t="str">
        <f>IFERROR(VLOOKUP($A29&amp;"_"&amp;CF$3,'물품 입고 내역'!$A$5:$O$629,2,0),"")</f>
        <v/>
      </c>
      <c r="CG29" s="86" t="str">
        <f>IFERROR(VLOOKUP($A29&amp;"_"&amp;CG$3,'물품 입고 내역'!$A$5:$O$629,2,0),"")</f>
        <v/>
      </c>
      <c r="CH29" s="86" t="str">
        <f>IFERROR(VLOOKUP($A29&amp;"_"&amp;CH$3,'물품 입고 내역'!$A$5:$O$629,2,0),"")</f>
        <v/>
      </c>
      <c r="CI29" s="86" t="str">
        <f>IFERROR(VLOOKUP($A29&amp;"_"&amp;CI$3,'물품 입고 내역'!$A$5:$O$629,2,0),"")</f>
        <v/>
      </c>
      <c r="CJ29" s="86" t="str">
        <f>IFERROR(VLOOKUP($A29&amp;"_"&amp;CJ$3,'물품 입고 내역'!$A$5:$O$629,2,0),"")</f>
        <v/>
      </c>
      <c r="CK29" s="86" t="str">
        <f>IFERROR(VLOOKUP($A29&amp;"_"&amp;CK$3,'물품 입고 내역'!$A$5:$O$629,2,0),"")</f>
        <v/>
      </c>
      <c r="CL29" s="86" t="str">
        <f>IFERROR(VLOOKUP($A29&amp;"_"&amp;CL$3,'물품 입고 내역'!$A$5:$O$629,2,0),"")</f>
        <v/>
      </c>
      <c r="CM29" s="86" t="str">
        <f>IFERROR(VLOOKUP($A29&amp;"_"&amp;CM$3,'물품 입고 내역'!$A$5:$O$629,2,0),"")</f>
        <v/>
      </c>
      <c r="CN29" s="86" t="str">
        <f>IFERROR(VLOOKUP($A29&amp;"_"&amp;CN$3,'물품 입고 내역'!$A$5:$O$629,2,0),"")</f>
        <v/>
      </c>
      <c r="CO29" s="86" t="str">
        <f>IFERROR(VLOOKUP($A29&amp;"_"&amp;CO$3,'물품 입고 내역'!$A$5:$O$629,2,0),"")</f>
        <v/>
      </c>
      <c r="CP29" s="86" t="str">
        <f>IFERROR(VLOOKUP($A29&amp;"_"&amp;CP$3,'물품 입고 내역'!$A$5:$O$629,2,0),"")</f>
        <v/>
      </c>
      <c r="CQ29" s="86" t="str">
        <f>IFERROR(VLOOKUP($A29&amp;"_"&amp;CQ$3,'물품 입고 내역'!$A$5:$O$629,2,0),"")</f>
        <v/>
      </c>
      <c r="CR29" s="86" t="str">
        <f>IFERROR(VLOOKUP($A29&amp;"_"&amp;CR$3,'물품 입고 내역'!$A$5:$O$629,2,0),"")</f>
        <v/>
      </c>
      <c r="CS29" s="86" t="str">
        <f>IFERROR(VLOOKUP($A29&amp;"_"&amp;CS$3,'물품 입고 내역'!$A$5:$O$629,2,0),"")</f>
        <v/>
      </c>
      <c r="CT29" s="86" t="str">
        <f>IFERROR(VLOOKUP($A29&amp;"_"&amp;CT$3,'물품 입고 내역'!$A$5:$O$629,2,0),"")</f>
        <v/>
      </c>
      <c r="CU29" s="86" t="str">
        <f>IFERROR(VLOOKUP($A29&amp;"_"&amp;CU$3,'물품 입고 내역'!$A$5:$O$629,2,0),"")</f>
        <v/>
      </c>
      <c r="CV29" s="86" t="str">
        <f>IFERROR(VLOOKUP($A29&amp;"_"&amp;CV$3,'물품 입고 내역'!$A$5:$O$629,2,0),"")</f>
        <v/>
      </c>
      <c r="CW29" s="86" t="str">
        <f>IFERROR(VLOOKUP($A29&amp;"_"&amp;CW$3,'물품 입고 내역'!$A$5:$O$629,2,0),"")</f>
        <v/>
      </c>
      <c r="CX29" s="86" t="str">
        <f>IFERROR(VLOOKUP($A29&amp;"_"&amp;CX$3,'물품 입고 내역'!$A$5:$O$629,2,0),"")</f>
        <v/>
      </c>
      <c r="CY29" s="86" t="str">
        <f>IFERROR(VLOOKUP($A29&amp;"_"&amp;CY$3,'물품 입고 내역'!$A$5:$O$629,2,0),"")</f>
        <v/>
      </c>
      <c r="CZ29" s="86" t="str">
        <f>IFERROR(VLOOKUP($A29&amp;"_"&amp;CZ$3,'물품 입고 내역'!$A$5:$O$629,2,0),"")</f>
        <v/>
      </c>
      <c r="DA29" s="86" t="str">
        <f>IFERROR(VLOOKUP($A29&amp;"_"&amp;DA$3,'물품 입고 내역'!$A$5:$O$629,2,0),"")</f>
        <v/>
      </c>
      <c r="DB29" s="86" t="str">
        <f>IFERROR(VLOOKUP($A29&amp;"_"&amp;DB$3,'물품 입고 내역'!$A$5:$O$629,2,0),"")</f>
        <v/>
      </c>
    </row>
    <row r="30" spans="1:106" ht="31.5" customHeight="1">
      <c r="A30" s="87" t="s">
        <v>414</v>
      </c>
      <c r="B30" s="142" t="str">
        <f>IFERROR(INDEX('물품 입고 내역'!$E$6:$N$105,MATCH($A30,'물품 입고 내역'!$N$6:$N$105,0),1)," ")</f>
        <v xml:space="preserve"> </v>
      </c>
      <c r="C30" s="87">
        <v>102</v>
      </c>
      <c r="D30" s="142" t="str">
        <f t="shared" si="0"/>
        <v xml:space="preserve">                                                                                                   </v>
      </c>
      <c r="E30" s="87"/>
      <c r="F30" s="86">
        <f t="shared" si="1"/>
        <v>0</v>
      </c>
      <c r="G30" s="86" t="str">
        <f>IFERROR(VLOOKUP($A30&amp;"_"&amp;G$3,'물품 입고 내역'!$A$5:$O$629,2,0),"")</f>
        <v/>
      </c>
      <c r="H30" s="86" t="str">
        <f>IFERROR(VLOOKUP($A30&amp;"_"&amp;H$3,'물품 입고 내역'!$A$5:$O$629,2,0),"")</f>
        <v/>
      </c>
      <c r="I30" s="86" t="str">
        <f>IFERROR(VLOOKUP($A30&amp;"_"&amp;I$3,'물품 입고 내역'!$A$5:$O$629,2,0),"")</f>
        <v/>
      </c>
      <c r="J30" s="86" t="str">
        <f>IFERROR(VLOOKUP($A30&amp;"_"&amp;J$3,'물품 입고 내역'!$A$5:$O$629,2,0),"")</f>
        <v/>
      </c>
      <c r="K30" s="86" t="str">
        <f>IFERROR(VLOOKUP($A30&amp;"_"&amp;K$3,'물품 입고 내역'!$A$5:$O$629,2,0),"")</f>
        <v/>
      </c>
      <c r="L30" s="86" t="str">
        <f>IFERROR(VLOOKUP($A30&amp;"_"&amp;L$3,'물품 입고 내역'!$A$5:$O$629,2,0),"")</f>
        <v/>
      </c>
      <c r="M30" s="86" t="str">
        <f>IFERROR(VLOOKUP($A30&amp;"_"&amp;M$3,'물품 입고 내역'!$A$5:$O$629,2,0),"")</f>
        <v/>
      </c>
      <c r="N30" s="86" t="str">
        <f>IFERROR(VLOOKUP($A30&amp;"_"&amp;N$3,'물품 입고 내역'!$A$5:$O$629,2,0),"")</f>
        <v/>
      </c>
      <c r="O30" s="86" t="str">
        <f>IFERROR(VLOOKUP($A30&amp;"_"&amp;O$3,'물품 입고 내역'!$A$5:$O$629,2,0),"")</f>
        <v/>
      </c>
      <c r="P30" s="86" t="str">
        <f>IFERROR(VLOOKUP($A30&amp;"_"&amp;P$3,'물품 입고 내역'!$A$5:$O$629,2,0),"")</f>
        <v/>
      </c>
      <c r="Q30" s="86" t="str">
        <f>IFERROR(VLOOKUP($A30&amp;"_"&amp;Q$3,'물품 입고 내역'!$A$5:$O$629,2,0),"")</f>
        <v/>
      </c>
      <c r="R30" s="86" t="str">
        <f>IFERROR(VLOOKUP($A30&amp;"_"&amp;R$3,'물품 입고 내역'!$A$5:$O$629,2,0),"")</f>
        <v/>
      </c>
      <c r="S30" s="86" t="str">
        <f>IFERROR(VLOOKUP($A30&amp;"_"&amp;S$3,'물품 입고 내역'!$A$5:$O$629,2,0),"")</f>
        <v/>
      </c>
      <c r="T30" s="86" t="str">
        <f>IFERROR(VLOOKUP($A30&amp;"_"&amp;T$3,'물품 입고 내역'!$A$5:$O$629,2,0),"")</f>
        <v/>
      </c>
      <c r="U30" s="86" t="str">
        <f>IFERROR(VLOOKUP($A30&amp;"_"&amp;U$3,'물품 입고 내역'!$A$5:$O$629,2,0),"")</f>
        <v/>
      </c>
      <c r="V30" s="86" t="str">
        <f>IFERROR(VLOOKUP($A30&amp;"_"&amp;V$3,'물품 입고 내역'!$A$5:$O$629,2,0),"")</f>
        <v/>
      </c>
      <c r="W30" s="86" t="str">
        <f>IFERROR(VLOOKUP($A30&amp;"_"&amp;W$3,'물품 입고 내역'!$A$5:$O$629,2,0),"")</f>
        <v/>
      </c>
      <c r="X30" s="86" t="str">
        <f>IFERROR(VLOOKUP($A30&amp;"_"&amp;X$3,'물품 입고 내역'!$A$5:$O$629,2,0),"")</f>
        <v/>
      </c>
      <c r="Y30" s="86" t="str">
        <f>IFERROR(VLOOKUP($A30&amp;"_"&amp;Y$3,'물품 입고 내역'!$A$5:$O$629,2,0),"")</f>
        <v/>
      </c>
      <c r="Z30" s="86" t="str">
        <f>IFERROR(VLOOKUP($A30&amp;"_"&amp;Z$3,'물품 입고 내역'!$A$5:$O$629,2,0),"")</f>
        <v/>
      </c>
      <c r="AA30" s="86" t="str">
        <f>IFERROR(VLOOKUP($A30&amp;"_"&amp;AA$3,'물품 입고 내역'!$A$5:$O$629,2,0),"")</f>
        <v/>
      </c>
      <c r="AB30" s="86" t="str">
        <f>IFERROR(VLOOKUP($A30&amp;"_"&amp;AB$3,'물품 입고 내역'!$A$5:$O$629,2,0),"")</f>
        <v/>
      </c>
      <c r="AC30" s="86" t="str">
        <f>IFERROR(VLOOKUP($A30&amp;"_"&amp;AC$3,'물품 입고 내역'!$A$5:$O$629,2,0),"")</f>
        <v/>
      </c>
      <c r="AD30" s="86" t="str">
        <f>IFERROR(VLOOKUP($A30&amp;"_"&amp;AD$3,'물품 입고 내역'!$A$5:$O$629,2,0),"")</f>
        <v/>
      </c>
      <c r="AE30" s="86" t="str">
        <f>IFERROR(VLOOKUP($A30&amp;"_"&amp;AE$3,'물품 입고 내역'!$A$5:$O$629,2,0),"")</f>
        <v/>
      </c>
      <c r="AF30" s="86" t="str">
        <f>IFERROR(VLOOKUP($A30&amp;"_"&amp;AF$3,'물품 입고 내역'!$A$5:$O$629,2,0),"")</f>
        <v/>
      </c>
      <c r="AG30" s="86" t="str">
        <f>IFERROR(VLOOKUP($A30&amp;"_"&amp;AG$3,'물품 입고 내역'!$A$5:$O$629,2,0),"")</f>
        <v/>
      </c>
      <c r="AH30" s="86" t="str">
        <f>IFERROR(VLOOKUP($A30&amp;"_"&amp;AH$3,'물품 입고 내역'!$A$5:$O$629,2,0),"")</f>
        <v/>
      </c>
      <c r="AI30" s="86" t="str">
        <f>IFERROR(VLOOKUP($A30&amp;"_"&amp;AI$3,'물품 입고 내역'!$A$5:$O$629,2,0),"")</f>
        <v/>
      </c>
      <c r="AJ30" s="86" t="str">
        <f>IFERROR(VLOOKUP($A30&amp;"_"&amp;AJ$3,'물품 입고 내역'!$A$5:$O$629,2,0),"")</f>
        <v/>
      </c>
      <c r="AK30" s="86" t="str">
        <f>IFERROR(VLOOKUP($A30&amp;"_"&amp;AK$3,'물품 입고 내역'!$A$5:$O$629,2,0),"")</f>
        <v/>
      </c>
      <c r="AL30" s="86" t="str">
        <f>IFERROR(VLOOKUP($A30&amp;"_"&amp;AL$3,'물품 입고 내역'!$A$5:$O$629,2,0),"")</f>
        <v/>
      </c>
      <c r="AM30" s="86" t="str">
        <f>IFERROR(VLOOKUP($A30&amp;"_"&amp;AM$3,'물품 입고 내역'!$A$5:$O$629,2,0),"")</f>
        <v/>
      </c>
      <c r="AN30" s="86" t="str">
        <f>IFERROR(VLOOKUP($A30&amp;"_"&amp;AN$3,'물품 입고 내역'!$A$5:$O$629,2,0),"")</f>
        <v/>
      </c>
      <c r="AO30" s="86" t="str">
        <f>IFERROR(VLOOKUP($A30&amp;"_"&amp;AO$3,'물품 입고 내역'!$A$5:$O$629,2,0),"")</f>
        <v/>
      </c>
      <c r="AP30" s="86" t="str">
        <f>IFERROR(VLOOKUP($A30&amp;"_"&amp;AP$3,'물품 입고 내역'!$A$5:$O$629,2,0),"")</f>
        <v/>
      </c>
      <c r="AQ30" s="86" t="str">
        <f>IFERROR(VLOOKUP($A30&amp;"_"&amp;AQ$3,'물품 입고 내역'!$A$5:$O$629,2,0),"")</f>
        <v/>
      </c>
      <c r="AR30" s="86" t="str">
        <f>IFERROR(VLOOKUP($A30&amp;"_"&amp;AR$3,'물품 입고 내역'!$A$5:$O$629,2,0),"")</f>
        <v/>
      </c>
      <c r="AS30" s="86" t="str">
        <f>IFERROR(VLOOKUP($A30&amp;"_"&amp;AS$3,'물품 입고 내역'!$A$5:$O$629,2,0),"")</f>
        <v/>
      </c>
      <c r="AT30" s="86" t="str">
        <f>IFERROR(VLOOKUP($A30&amp;"_"&amp;AT$3,'물품 입고 내역'!$A$5:$O$629,2,0),"")</f>
        <v/>
      </c>
      <c r="AU30" s="86" t="str">
        <f>IFERROR(VLOOKUP($A30&amp;"_"&amp;AU$3,'물품 입고 내역'!$A$5:$O$629,2,0),"")</f>
        <v/>
      </c>
      <c r="AV30" s="86" t="str">
        <f>IFERROR(VLOOKUP($A30&amp;"_"&amp;AV$3,'물품 입고 내역'!$A$5:$O$629,2,0),"")</f>
        <v/>
      </c>
      <c r="AW30" s="86" t="str">
        <f>IFERROR(VLOOKUP($A30&amp;"_"&amp;AW$3,'물품 입고 내역'!$A$5:$O$629,2,0),"")</f>
        <v/>
      </c>
      <c r="AX30" s="86" t="str">
        <f>IFERROR(VLOOKUP($A30&amp;"_"&amp;AX$3,'물품 입고 내역'!$A$5:$O$629,2,0),"")</f>
        <v/>
      </c>
      <c r="AY30" s="86" t="str">
        <f>IFERROR(VLOOKUP($A30&amp;"_"&amp;AY$3,'물품 입고 내역'!$A$5:$O$629,2,0),"")</f>
        <v/>
      </c>
      <c r="AZ30" s="86" t="str">
        <f>IFERROR(VLOOKUP($A30&amp;"_"&amp;AZ$3,'물품 입고 내역'!$A$5:$O$629,2,0),"")</f>
        <v/>
      </c>
      <c r="BA30" s="86" t="str">
        <f>IFERROR(VLOOKUP($A30&amp;"_"&amp;BA$3,'물품 입고 내역'!$A$5:$O$629,2,0),"")</f>
        <v/>
      </c>
      <c r="BB30" s="86" t="str">
        <f>IFERROR(VLOOKUP($A30&amp;"_"&amp;BB$3,'물품 입고 내역'!$A$5:$O$629,2,0),"")</f>
        <v/>
      </c>
      <c r="BC30" s="86" t="str">
        <f>IFERROR(VLOOKUP($A30&amp;"_"&amp;BC$3,'물품 입고 내역'!$A$5:$O$629,2,0),"")</f>
        <v/>
      </c>
      <c r="BD30" s="86" t="str">
        <f>IFERROR(VLOOKUP($A30&amp;"_"&amp;BD$3,'물품 입고 내역'!$A$5:$O$629,2,0),"")</f>
        <v/>
      </c>
      <c r="BE30" s="86" t="str">
        <f>IFERROR(VLOOKUP($A30&amp;"_"&amp;BE$3,'물품 입고 내역'!$A$5:$O$629,2,0),"")</f>
        <v/>
      </c>
      <c r="BF30" s="86" t="str">
        <f>IFERROR(VLOOKUP($A30&amp;"_"&amp;BF$3,'물품 입고 내역'!$A$5:$O$629,2,0),"")</f>
        <v/>
      </c>
      <c r="BG30" s="86" t="str">
        <f>IFERROR(VLOOKUP($A30&amp;"_"&amp;BG$3,'물품 입고 내역'!$A$5:$O$629,2,0),"")</f>
        <v/>
      </c>
      <c r="BH30" s="86" t="str">
        <f>IFERROR(VLOOKUP($A30&amp;"_"&amp;BH$3,'물품 입고 내역'!$A$5:$O$629,2,0),"")</f>
        <v/>
      </c>
      <c r="BI30" s="86" t="str">
        <f>IFERROR(VLOOKUP($A30&amp;"_"&amp;BI$3,'물품 입고 내역'!$A$5:$O$629,2,0),"")</f>
        <v/>
      </c>
      <c r="BJ30" s="86" t="str">
        <f>IFERROR(VLOOKUP($A30&amp;"_"&amp;BJ$3,'물품 입고 내역'!$A$5:$O$629,2,0),"")</f>
        <v/>
      </c>
      <c r="BK30" s="86" t="str">
        <f>IFERROR(VLOOKUP($A30&amp;"_"&amp;BK$3,'물품 입고 내역'!$A$5:$O$629,2,0),"")</f>
        <v/>
      </c>
      <c r="BL30" s="86" t="str">
        <f>IFERROR(VLOOKUP($A30&amp;"_"&amp;BL$3,'물품 입고 내역'!$A$5:$O$629,2,0),"")</f>
        <v/>
      </c>
      <c r="BM30" s="86" t="str">
        <f>IFERROR(VLOOKUP($A30&amp;"_"&amp;BM$3,'물품 입고 내역'!$A$5:$O$629,2,0),"")</f>
        <v/>
      </c>
      <c r="BN30" s="86" t="str">
        <f>IFERROR(VLOOKUP($A30&amp;"_"&amp;BN$3,'물품 입고 내역'!$A$5:$O$629,2,0),"")</f>
        <v/>
      </c>
      <c r="BO30" s="86" t="str">
        <f>IFERROR(VLOOKUP($A30&amp;"_"&amp;BO$3,'물품 입고 내역'!$A$5:$O$629,2,0),"")</f>
        <v/>
      </c>
      <c r="BP30" s="86" t="str">
        <f>IFERROR(VLOOKUP($A30&amp;"_"&amp;BP$3,'물품 입고 내역'!$A$5:$O$629,2,0),"")</f>
        <v/>
      </c>
      <c r="BQ30" s="86" t="str">
        <f>IFERROR(VLOOKUP($A30&amp;"_"&amp;BQ$3,'물품 입고 내역'!$A$5:$O$629,2,0),"")</f>
        <v/>
      </c>
      <c r="BR30" s="86" t="str">
        <f>IFERROR(VLOOKUP($A30&amp;"_"&amp;BR$3,'물품 입고 내역'!$A$5:$O$629,2,0),"")</f>
        <v/>
      </c>
      <c r="BS30" s="86" t="str">
        <f>IFERROR(VLOOKUP($A30&amp;"_"&amp;BS$3,'물품 입고 내역'!$A$5:$O$629,2,0),"")</f>
        <v/>
      </c>
      <c r="BT30" s="86" t="str">
        <f>IFERROR(VLOOKUP($A30&amp;"_"&amp;BT$3,'물품 입고 내역'!$A$5:$O$629,2,0),"")</f>
        <v/>
      </c>
      <c r="BU30" s="86" t="str">
        <f>IFERROR(VLOOKUP($A30&amp;"_"&amp;BU$3,'물품 입고 내역'!$A$5:$O$629,2,0),"")</f>
        <v/>
      </c>
      <c r="BV30" s="86" t="str">
        <f>IFERROR(VLOOKUP($A30&amp;"_"&amp;BV$3,'물품 입고 내역'!$A$5:$O$629,2,0),"")</f>
        <v/>
      </c>
      <c r="BW30" s="86" t="str">
        <f>IFERROR(VLOOKUP($A30&amp;"_"&amp;BW$3,'물품 입고 내역'!$A$5:$O$629,2,0),"")</f>
        <v/>
      </c>
      <c r="BX30" s="86" t="str">
        <f>IFERROR(VLOOKUP($A30&amp;"_"&amp;BX$3,'물품 입고 내역'!$A$5:$O$629,2,0),"")</f>
        <v/>
      </c>
      <c r="BY30" s="86" t="str">
        <f>IFERROR(VLOOKUP($A30&amp;"_"&amp;BY$3,'물품 입고 내역'!$A$5:$O$629,2,0),"")</f>
        <v/>
      </c>
      <c r="BZ30" s="86" t="str">
        <f>IFERROR(VLOOKUP($A30&amp;"_"&amp;BZ$3,'물품 입고 내역'!$A$5:$O$629,2,0),"")</f>
        <v/>
      </c>
      <c r="CA30" s="86" t="str">
        <f>IFERROR(VLOOKUP($A30&amp;"_"&amp;CA$3,'물품 입고 내역'!$A$5:$O$629,2,0),"")</f>
        <v/>
      </c>
      <c r="CB30" s="86" t="str">
        <f>IFERROR(VLOOKUP($A30&amp;"_"&amp;CB$3,'물품 입고 내역'!$A$5:$O$629,2,0),"")</f>
        <v/>
      </c>
      <c r="CC30" s="86" t="str">
        <f>IFERROR(VLOOKUP($A30&amp;"_"&amp;CC$3,'물품 입고 내역'!$A$5:$O$629,2,0),"")</f>
        <v/>
      </c>
      <c r="CD30" s="86" t="str">
        <f>IFERROR(VLOOKUP($A30&amp;"_"&amp;CD$3,'물품 입고 내역'!$A$5:$O$629,2,0),"")</f>
        <v/>
      </c>
      <c r="CE30" s="86" t="str">
        <f>IFERROR(VLOOKUP($A30&amp;"_"&amp;CE$3,'물품 입고 내역'!$A$5:$O$629,2,0),"")</f>
        <v/>
      </c>
      <c r="CF30" s="86" t="str">
        <f>IFERROR(VLOOKUP($A30&amp;"_"&amp;CF$3,'물품 입고 내역'!$A$5:$O$629,2,0),"")</f>
        <v/>
      </c>
      <c r="CG30" s="86" t="str">
        <f>IFERROR(VLOOKUP($A30&amp;"_"&amp;CG$3,'물품 입고 내역'!$A$5:$O$629,2,0),"")</f>
        <v/>
      </c>
      <c r="CH30" s="86" t="str">
        <f>IFERROR(VLOOKUP($A30&amp;"_"&amp;CH$3,'물품 입고 내역'!$A$5:$O$629,2,0),"")</f>
        <v/>
      </c>
      <c r="CI30" s="86" t="str">
        <f>IFERROR(VLOOKUP($A30&amp;"_"&amp;CI$3,'물품 입고 내역'!$A$5:$O$629,2,0),"")</f>
        <v/>
      </c>
      <c r="CJ30" s="86" t="str">
        <f>IFERROR(VLOOKUP($A30&amp;"_"&amp;CJ$3,'물품 입고 내역'!$A$5:$O$629,2,0),"")</f>
        <v/>
      </c>
      <c r="CK30" s="86" t="str">
        <f>IFERROR(VLOOKUP($A30&amp;"_"&amp;CK$3,'물품 입고 내역'!$A$5:$O$629,2,0),"")</f>
        <v/>
      </c>
      <c r="CL30" s="86" t="str">
        <f>IFERROR(VLOOKUP($A30&amp;"_"&amp;CL$3,'물품 입고 내역'!$A$5:$O$629,2,0),"")</f>
        <v/>
      </c>
      <c r="CM30" s="86" t="str">
        <f>IFERROR(VLOOKUP($A30&amp;"_"&amp;CM$3,'물품 입고 내역'!$A$5:$O$629,2,0),"")</f>
        <v/>
      </c>
      <c r="CN30" s="86" t="str">
        <f>IFERROR(VLOOKUP($A30&amp;"_"&amp;CN$3,'물품 입고 내역'!$A$5:$O$629,2,0),"")</f>
        <v/>
      </c>
      <c r="CO30" s="86" t="str">
        <f>IFERROR(VLOOKUP($A30&amp;"_"&amp;CO$3,'물품 입고 내역'!$A$5:$O$629,2,0),"")</f>
        <v/>
      </c>
      <c r="CP30" s="86" t="str">
        <f>IFERROR(VLOOKUP($A30&amp;"_"&amp;CP$3,'물품 입고 내역'!$A$5:$O$629,2,0),"")</f>
        <v/>
      </c>
      <c r="CQ30" s="86" t="str">
        <f>IFERROR(VLOOKUP($A30&amp;"_"&amp;CQ$3,'물품 입고 내역'!$A$5:$O$629,2,0),"")</f>
        <v/>
      </c>
      <c r="CR30" s="86" t="str">
        <f>IFERROR(VLOOKUP($A30&amp;"_"&amp;CR$3,'물품 입고 내역'!$A$5:$O$629,2,0),"")</f>
        <v/>
      </c>
      <c r="CS30" s="86" t="str">
        <f>IFERROR(VLOOKUP($A30&amp;"_"&amp;CS$3,'물품 입고 내역'!$A$5:$O$629,2,0),"")</f>
        <v/>
      </c>
      <c r="CT30" s="86" t="str">
        <f>IFERROR(VLOOKUP($A30&amp;"_"&amp;CT$3,'물품 입고 내역'!$A$5:$O$629,2,0),"")</f>
        <v/>
      </c>
      <c r="CU30" s="86" t="str">
        <f>IFERROR(VLOOKUP($A30&amp;"_"&amp;CU$3,'물품 입고 내역'!$A$5:$O$629,2,0),"")</f>
        <v/>
      </c>
      <c r="CV30" s="86" t="str">
        <f>IFERROR(VLOOKUP($A30&amp;"_"&amp;CV$3,'물품 입고 내역'!$A$5:$O$629,2,0),"")</f>
        <v/>
      </c>
      <c r="CW30" s="86" t="str">
        <f>IFERROR(VLOOKUP($A30&amp;"_"&amp;CW$3,'물품 입고 내역'!$A$5:$O$629,2,0),"")</f>
        <v/>
      </c>
      <c r="CX30" s="86" t="str">
        <f>IFERROR(VLOOKUP($A30&amp;"_"&amp;CX$3,'물품 입고 내역'!$A$5:$O$629,2,0),"")</f>
        <v/>
      </c>
      <c r="CY30" s="86" t="str">
        <f>IFERROR(VLOOKUP($A30&amp;"_"&amp;CY$3,'물품 입고 내역'!$A$5:$O$629,2,0),"")</f>
        <v/>
      </c>
      <c r="CZ30" s="86" t="str">
        <f>IFERROR(VLOOKUP($A30&amp;"_"&amp;CZ$3,'물품 입고 내역'!$A$5:$O$629,2,0),"")</f>
        <v/>
      </c>
      <c r="DA30" s="86" t="str">
        <f>IFERROR(VLOOKUP($A30&amp;"_"&amp;DA$3,'물품 입고 내역'!$A$5:$O$629,2,0),"")</f>
        <v/>
      </c>
      <c r="DB30" s="86" t="str">
        <f>IFERROR(VLOOKUP($A30&amp;"_"&amp;DB$3,'물품 입고 내역'!$A$5:$O$629,2,0),"")</f>
        <v/>
      </c>
    </row>
    <row r="31" spans="1:106" ht="31.5" customHeight="1">
      <c r="A31" s="87" t="s">
        <v>415</v>
      </c>
      <c r="B31" s="142" t="str">
        <f>IFERROR(INDEX('물품 입고 내역'!$E$6:$N$105,MATCH($A31,'물품 입고 내역'!$N$6:$N$105,0),1)," ")</f>
        <v xml:space="preserve"> </v>
      </c>
      <c r="C31" s="87">
        <v>102</v>
      </c>
      <c r="D31" s="142" t="str">
        <f t="shared" si="0"/>
        <v xml:space="preserve">                                                                                                   </v>
      </c>
      <c r="E31" s="87"/>
      <c r="F31" s="86">
        <f t="shared" si="1"/>
        <v>0</v>
      </c>
      <c r="G31" s="86" t="str">
        <f>IFERROR(VLOOKUP($A31&amp;"_"&amp;G$3,'물품 입고 내역'!$A$5:$O$629,2,0),"")</f>
        <v/>
      </c>
      <c r="H31" s="86" t="str">
        <f>IFERROR(VLOOKUP($A31&amp;"_"&amp;H$3,'물품 입고 내역'!$A$5:$O$629,2,0),"")</f>
        <v/>
      </c>
      <c r="I31" s="86" t="str">
        <f>IFERROR(VLOOKUP($A31&amp;"_"&amp;I$3,'물품 입고 내역'!$A$5:$O$629,2,0),"")</f>
        <v/>
      </c>
      <c r="J31" s="86" t="str">
        <f>IFERROR(VLOOKUP($A31&amp;"_"&amp;J$3,'물품 입고 내역'!$A$5:$O$629,2,0),"")</f>
        <v/>
      </c>
      <c r="K31" s="86" t="str">
        <f>IFERROR(VLOOKUP($A31&amp;"_"&amp;K$3,'물품 입고 내역'!$A$5:$O$629,2,0),"")</f>
        <v/>
      </c>
      <c r="L31" s="86" t="str">
        <f>IFERROR(VLOOKUP($A31&amp;"_"&amp;L$3,'물품 입고 내역'!$A$5:$O$629,2,0),"")</f>
        <v/>
      </c>
      <c r="M31" s="86" t="str">
        <f>IFERROR(VLOOKUP($A31&amp;"_"&amp;M$3,'물품 입고 내역'!$A$5:$O$629,2,0),"")</f>
        <v/>
      </c>
      <c r="N31" s="86" t="str">
        <f>IFERROR(VLOOKUP($A31&amp;"_"&amp;N$3,'물품 입고 내역'!$A$5:$O$629,2,0),"")</f>
        <v/>
      </c>
      <c r="O31" s="86" t="str">
        <f>IFERROR(VLOOKUP($A31&amp;"_"&amp;O$3,'물품 입고 내역'!$A$5:$O$629,2,0),"")</f>
        <v/>
      </c>
      <c r="P31" s="86" t="str">
        <f>IFERROR(VLOOKUP($A31&amp;"_"&amp;P$3,'물품 입고 내역'!$A$5:$O$629,2,0),"")</f>
        <v/>
      </c>
      <c r="Q31" s="86" t="str">
        <f>IFERROR(VLOOKUP($A31&amp;"_"&amp;Q$3,'물품 입고 내역'!$A$5:$O$629,2,0),"")</f>
        <v/>
      </c>
      <c r="R31" s="86" t="str">
        <f>IFERROR(VLOOKUP($A31&amp;"_"&amp;R$3,'물품 입고 내역'!$A$5:$O$629,2,0),"")</f>
        <v/>
      </c>
      <c r="S31" s="86" t="str">
        <f>IFERROR(VLOOKUP($A31&amp;"_"&amp;S$3,'물품 입고 내역'!$A$5:$O$629,2,0),"")</f>
        <v/>
      </c>
      <c r="T31" s="86" t="str">
        <f>IFERROR(VLOOKUP($A31&amp;"_"&amp;T$3,'물품 입고 내역'!$A$5:$O$629,2,0),"")</f>
        <v/>
      </c>
      <c r="U31" s="86" t="str">
        <f>IFERROR(VLOOKUP($A31&amp;"_"&amp;U$3,'물품 입고 내역'!$A$5:$O$629,2,0),"")</f>
        <v/>
      </c>
      <c r="V31" s="86" t="str">
        <f>IFERROR(VLOOKUP($A31&amp;"_"&amp;V$3,'물품 입고 내역'!$A$5:$O$629,2,0),"")</f>
        <v/>
      </c>
      <c r="W31" s="86" t="str">
        <f>IFERROR(VLOOKUP($A31&amp;"_"&amp;W$3,'물품 입고 내역'!$A$5:$O$629,2,0),"")</f>
        <v/>
      </c>
      <c r="X31" s="86" t="str">
        <f>IFERROR(VLOOKUP($A31&amp;"_"&amp;X$3,'물품 입고 내역'!$A$5:$O$629,2,0),"")</f>
        <v/>
      </c>
      <c r="Y31" s="86" t="str">
        <f>IFERROR(VLOOKUP($A31&amp;"_"&amp;Y$3,'물품 입고 내역'!$A$5:$O$629,2,0),"")</f>
        <v/>
      </c>
      <c r="Z31" s="86" t="str">
        <f>IFERROR(VLOOKUP($A31&amp;"_"&amp;Z$3,'물품 입고 내역'!$A$5:$O$629,2,0),"")</f>
        <v/>
      </c>
      <c r="AA31" s="86" t="str">
        <f>IFERROR(VLOOKUP($A31&amp;"_"&amp;AA$3,'물품 입고 내역'!$A$5:$O$629,2,0),"")</f>
        <v/>
      </c>
      <c r="AB31" s="86" t="str">
        <f>IFERROR(VLOOKUP($A31&amp;"_"&amp;AB$3,'물품 입고 내역'!$A$5:$O$629,2,0),"")</f>
        <v/>
      </c>
      <c r="AC31" s="86" t="str">
        <f>IFERROR(VLOOKUP($A31&amp;"_"&amp;AC$3,'물품 입고 내역'!$A$5:$O$629,2,0),"")</f>
        <v/>
      </c>
      <c r="AD31" s="86" t="str">
        <f>IFERROR(VLOOKUP($A31&amp;"_"&amp;AD$3,'물품 입고 내역'!$A$5:$O$629,2,0),"")</f>
        <v/>
      </c>
      <c r="AE31" s="86" t="str">
        <f>IFERROR(VLOOKUP($A31&amp;"_"&amp;AE$3,'물품 입고 내역'!$A$5:$O$629,2,0),"")</f>
        <v/>
      </c>
      <c r="AF31" s="86" t="str">
        <f>IFERROR(VLOOKUP($A31&amp;"_"&amp;AF$3,'물품 입고 내역'!$A$5:$O$629,2,0),"")</f>
        <v/>
      </c>
      <c r="AG31" s="86" t="str">
        <f>IFERROR(VLOOKUP($A31&amp;"_"&amp;AG$3,'물품 입고 내역'!$A$5:$O$629,2,0),"")</f>
        <v/>
      </c>
      <c r="AH31" s="86" t="str">
        <f>IFERROR(VLOOKUP($A31&amp;"_"&amp;AH$3,'물품 입고 내역'!$A$5:$O$629,2,0),"")</f>
        <v/>
      </c>
      <c r="AI31" s="86" t="str">
        <f>IFERROR(VLOOKUP($A31&amp;"_"&amp;AI$3,'물품 입고 내역'!$A$5:$O$629,2,0),"")</f>
        <v/>
      </c>
      <c r="AJ31" s="86" t="str">
        <f>IFERROR(VLOOKUP($A31&amp;"_"&amp;AJ$3,'물품 입고 내역'!$A$5:$O$629,2,0),"")</f>
        <v/>
      </c>
      <c r="AK31" s="86" t="str">
        <f>IFERROR(VLOOKUP($A31&amp;"_"&amp;AK$3,'물품 입고 내역'!$A$5:$O$629,2,0),"")</f>
        <v/>
      </c>
      <c r="AL31" s="86" t="str">
        <f>IFERROR(VLOOKUP($A31&amp;"_"&amp;AL$3,'물품 입고 내역'!$A$5:$O$629,2,0),"")</f>
        <v/>
      </c>
      <c r="AM31" s="86" t="str">
        <f>IFERROR(VLOOKUP($A31&amp;"_"&amp;AM$3,'물품 입고 내역'!$A$5:$O$629,2,0),"")</f>
        <v/>
      </c>
      <c r="AN31" s="86" t="str">
        <f>IFERROR(VLOOKUP($A31&amp;"_"&amp;AN$3,'물품 입고 내역'!$A$5:$O$629,2,0),"")</f>
        <v/>
      </c>
      <c r="AO31" s="86" t="str">
        <f>IFERROR(VLOOKUP($A31&amp;"_"&amp;AO$3,'물품 입고 내역'!$A$5:$O$629,2,0),"")</f>
        <v/>
      </c>
      <c r="AP31" s="86" t="str">
        <f>IFERROR(VLOOKUP($A31&amp;"_"&amp;AP$3,'물품 입고 내역'!$A$5:$O$629,2,0),"")</f>
        <v/>
      </c>
      <c r="AQ31" s="86" t="str">
        <f>IFERROR(VLOOKUP($A31&amp;"_"&amp;AQ$3,'물품 입고 내역'!$A$5:$O$629,2,0),"")</f>
        <v/>
      </c>
      <c r="AR31" s="86" t="str">
        <f>IFERROR(VLOOKUP($A31&amp;"_"&amp;AR$3,'물품 입고 내역'!$A$5:$O$629,2,0),"")</f>
        <v/>
      </c>
      <c r="AS31" s="86" t="str">
        <f>IFERROR(VLOOKUP($A31&amp;"_"&amp;AS$3,'물품 입고 내역'!$A$5:$O$629,2,0),"")</f>
        <v/>
      </c>
      <c r="AT31" s="86" t="str">
        <f>IFERROR(VLOOKUP($A31&amp;"_"&amp;AT$3,'물품 입고 내역'!$A$5:$O$629,2,0),"")</f>
        <v/>
      </c>
      <c r="AU31" s="86" t="str">
        <f>IFERROR(VLOOKUP($A31&amp;"_"&amp;AU$3,'물품 입고 내역'!$A$5:$O$629,2,0),"")</f>
        <v/>
      </c>
      <c r="AV31" s="86" t="str">
        <f>IFERROR(VLOOKUP($A31&amp;"_"&amp;AV$3,'물품 입고 내역'!$A$5:$O$629,2,0),"")</f>
        <v/>
      </c>
      <c r="AW31" s="86" t="str">
        <f>IFERROR(VLOOKUP($A31&amp;"_"&amp;AW$3,'물품 입고 내역'!$A$5:$O$629,2,0),"")</f>
        <v/>
      </c>
      <c r="AX31" s="86" t="str">
        <f>IFERROR(VLOOKUP($A31&amp;"_"&amp;AX$3,'물품 입고 내역'!$A$5:$O$629,2,0),"")</f>
        <v/>
      </c>
      <c r="AY31" s="86" t="str">
        <f>IFERROR(VLOOKUP($A31&amp;"_"&amp;AY$3,'물품 입고 내역'!$A$5:$O$629,2,0),"")</f>
        <v/>
      </c>
      <c r="AZ31" s="86" t="str">
        <f>IFERROR(VLOOKUP($A31&amp;"_"&amp;AZ$3,'물품 입고 내역'!$A$5:$O$629,2,0),"")</f>
        <v/>
      </c>
      <c r="BA31" s="86" t="str">
        <f>IFERROR(VLOOKUP($A31&amp;"_"&amp;BA$3,'물품 입고 내역'!$A$5:$O$629,2,0),"")</f>
        <v/>
      </c>
      <c r="BB31" s="86" t="str">
        <f>IFERROR(VLOOKUP($A31&amp;"_"&amp;BB$3,'물품 입고 내역'!$A$5:$O$629,2,0),"")</f>
        <v/>
      </c>
      <c r="BC31" s="86" t="str">
        <f>IFERROR(VLOOKUP($A31&amp;"_"&amp;BC$3,'물품 입고 내역'!$A$5:$O$629,2,0),"")</f>
        <v/>
      </c>
      <c r="BD31" s="86" t="str">
        <f>IFERROR(VLOOKUP($A31&amp;"_"&amp;BD$3,'물품 입고 내역'!$A$5:$O$629,2,0),"")</f>
        <v/>
      </c>
      <c r="BE31" s="86" t="str">
        <f>IFERROR(VLOOKUP($A31&amp;"_"&amp;BE$3,'물품 입고 내역'!$A$5:$O$629,2,0),"")</f>
        <v/>
      </c>
      <c r="BF31" s="86" t="str">
        <f>IFERROR(VLOOKUP($A31&amp;"_"&amp;BF$3,'물품 입고 내역'!$A$5:$O$629,2,0),"")</f>
        <v/>
      </c>
      <c r="BG31" s="86" t="str">
        <f>IFERROR(VLOOKUP($A31&amp;"_"&amp;BG$3,'물품 입고 내역'!$A$5:$O$629,2,0),"")</f>
        <v/>
      </c>
      <c r="BH31" s="86" t="str">
        <f>IFERROR(VLOOKUP($A31&amp;"_"&amp;BH$3,'물품 입고 내역'!$A$5:$O$629,2,0),"")</f>
        <v/>
      </c>
      <c r="BI31" s="86" t="str">
        <f>IFERROR(VLOOKUP($A31&amp;"_"&amp;BI$3,'물품 입고 내역'!$A$5:$O$629,2,0),"")</f>
        <v/>
      </c>
      <c r="BJ31" s="86" t="str">
        <f>IFERROR(VLOOKUP($A31&amp;"_"&amp;BJ$3,'물품 입고 내역'!$A$5:$O$629,2,0),"")</f>
        <v/>
      </c>
      <c r="BK31" s="86" t="str">
        <f>IFERROR(VLOOKUP($A31&amp;"_"&amp;BK$3,'물품 입고 내역'!$A$5:$O$629,2,0),"")</f>
        <v/>
      </c>
      <c r="BL31" s="86" t="str">
        <f>IFERROR(VLOOKUP($A31&amp;"_"&amp;BL$3,'물품 입고 내역'!$A$5:$O$629,2,0),"")</f>
        <v/>
      </c>
      <c r="BM31" s="86" t="str">
        <f>IFERROR(VLOOKUP($A31&amp;"_"&amp;BM$3,'물품 입고 내역'!$A$5:$O$629,2,0),"")</f>
        <v/>
      </c>
      <c r="BN31" s="86" t="str">
        <f>IFERROR(VLOOKUP($A31&amp;"_"&amp;BN$3,'물품 입고 내역'!$A$5:$O$629,2,0),"")</f>
        <v/>
      </c>
      <c r="BO31" s="86" t="str">
        <f>IFERROR(VLOOKUP($A31&amp;"_"&amp;BO$3,'물품 입고 내역'!$A$5:$O$629,2,0),"")</f>
        <v/>
      </c>
      <c r="BP31" s="86" t="str">
        <f>IFERROR(VLOOKUP($A31&amp;"_"&amp;BP$3,'물품 입고 내역'!$A$5:$O$629,2,0),"")</f>
        <v/>
      </c>
      <c r="BQ31" s="86" t="str">
        <f>IFERROR(VLOOKUP($A31&amp;"_"&amp;BQ$3,'물품 입고 내역'!$A$5:$O$629,2,0),"")</f>
        <v/>
      </c>
      <c r="BR31" s="86" t="str">
        <f>IFERROR(VLOOKUP($A31&amp;"_"&amp;BR$3,'물품 입고 내역'!$A$5:$O$629,2,0),"")</f>
        <v/>
      </c>
      <c r="BS31" s="86" t="str">
        <f>IFERROR(VLOOKUP($A31&amp;"_"&amp;BS$3,'물품 입고 내역'!$A$5:$O$629,2,0),"")</f>
        <v/>
      </c>
      <c r="BT31" s="86" t="str">
        <f>IFERROR(VLOOKUP($A31&amp;"_"&amp;BT$3,'물품 입고 내역'!$A$5:$O$629,2,0),"")</f>
        <v/>
      </c>
      <c r="BU31" s="86" t="str">
        <f>IFERROR(VLOOKUP($A31&amp;"_"&amp;BU$3,'물품 입고 내역'!$A$5:$O$629,2,0),"")</f>
        <v/>
      </c>
      <c r="BV31" s="86" t="str">
        <f>IFERROR(VLOOKUP($A31&amp;"_"&amp;BV$3,'물품 입고 내역'!$A$5:$O$629,2,0),"")</f>
        <v/>
      </c>
      <c r="BW31" s="86" t="str">
        <f>IFERROR(VLOOKUP($A31&amp;"_"&amp;BW$3,'물품 입고 내역'!$A$5:$O$629,2,0),"")</f>
        <v/>
      </c>
      <c r="BX31" s="86" t="str">
        <f>IFERROR(VLOOKUP($A31&amp;"_"&amp;BX$3,'물품 입고 내역'!$A$5:$O$629,2,0),"")</f>
        <v/>
      </c>
      <c r="BY31" s="86" t="str">
        <f>IFERROR(VLOOKUP($A31&amp;"_"&amp;BY$3,'물품 입고 내역'!$A$5:$O$629,2,0),"")</f>
        <v/>
      </c>
      <c r="BZ31" s="86" t="str">
        <f>IFERROR(VLOOKUP($A31&amp;"_"&amp;BZ$3,'물품 입고 내역'!$A$5:$O$629,2,0),"")</f>
        <v/>
      </c>
      <c r="CA31" s="86" t="str">
        <f>IFERROR(VLOOKUP($A31&amp;"_"&amp;CA$3,'물품 입고 내역'!$A$5:$O$629,2,0),"")</f>
        <v/>
      </c>
      <c r="CB31" s="86" t="str">
        <f>IFERROR(VLOOKUP($A31&amp;"_"&amp;CB$3,'물품 입고 내역'!$A$5:$O$629,2,0),"")</f>
        <v/>
      </c>
      <c r="CC31" s="86" t="str">
        <f>IFERROR(VLOOKUP($A31&amp;"_"&amp;CC$3,'물품 입고 내역'!$A$5:$O$629,2,0),"")</f>
        <v/>
      </c>
      <c r="CD31" s="86" t="str">
        <f>IFERROR(VLOOKUP($A31&amp;"_"&amp;CD$3,'물품 입고 내역'!$A$5:$O$629,2,0),"")</f>
        <v/>
      </c>
      <c r="CE31" s="86" t="str">
        <f>IFERROR(VLOOKUP($A31&amp;"_"&amp;CE$3,'물품 입고 내역'!$A$5:$O$629,2,0),"")</f>
        <v/>
      </c>
      <c r="CF31" s="86" t="str">
        <f>IFERROR(VLOOKUP($A31&amp;"_"&amp;CF$3,'물품 입고 내역'!$A$5:$O$629,2,0),"")</f>
        <v/>
      </c>
      <c r="CG31" s="86" t="str">
        <f>IFERROR(VLOOKUP($A31&amp;"_"&amp;CG$3,'물품 입고 내역'!$A$5:$O$629,2,0),"")</f>
        <v/>
      </c>
      <c r="CH31" s="86" t="str">
        <f>IFERROR(VLOOKUP($A31&amp;"_"&amp;CH$3,'물품 입고 내역'!$A$5:$O$629,2,0),"")</f>
        <v/>
      </c>
      <c r="CI31" s="86" t="str">
        <f>IFERROR(VLOOKUP($A31&amp;"_"&amp;CI$3,'물품 입고 내역'!$A$5:$O$629,2,0),"")</f>
        <v/>
      </c>
      <c r="CJ31" s="86" t="str">
        <f>IFERROR(VLOOKUP($A31&amp;"_"&amp;CJ$3,'물품 입고 내역'!$A$5:$O$629,2,0),"")</f>
        <v/>
      </c>
      <c r="CK31" s="86" t="str">
        <f>IFERROR(VLOOKUP($A31&amp;"_"&amp;CK$3,'물품 입고 내역'!$A$5:$O$629,2,0),"")</f>
        <v/>
      </c>
      <c r="CL31" s="86" t="str">
        <f>IFERROR(VLOOKUP($A31&amp;"_"&amp;CL$3,'물품 입고 내역'!$A$5:$O$629,2,0),"")</f>
        <v/>
      </c>
      <c r="CM31" s="86" t="str">
        <f>IFERROR(VLOOKUP($A31&amp;"_"&amp;CM$3,'물품 입고 내역'!$A$5:$O$629,2,0),"")</f>
        <v/>
      </c>
      <c r="CN31" s="86" t="str">
        <f>IFERROR(VLOOKUP($A31&amp;"_"&amp;CN$3,'물품 입고 내역'!$A$5:$O$629,2,0),"")</f>
        <v/>
      </c>
      <c r="CO31" s="86" t="str">
        <f>IFERROR(VLOOKUP($A31&amp;"_"&amp;CO$3,'물품 입고 내역'!$A$5:$O$629,2,0),"")</f>
        <v/>
      </c>
      <c r="CP31" s="86" t="str">
        <f>IFERROR(VLOOKUP($A31&amp;"_"&amp;CP$3,'물품 입고 내역'!$A$5:$O$629,2,0),"")</f>
        <v/>
      </c>
      <c r="CQ31" s="86" t="str">
        <f>IFERROR(VLOOKUP($A31&amp;"_"&amp;CQ$3,'물품 입고 내역'!$A$5:$O$629,2,0),"")</f>
        <v/>
      </c>
      <c r="CR31" s="86" t="str">
        <f>IFERROR(VLOOKUP($A31&amp;"_"&amp;CR$3,'물품 입고 내역'!$A$5:$O$629,2,0),"")</f>
        <v/>
      </c>
      <c r="CS31" s="86" t="str">
        <f>IFERROR(VLOOKUP($A31&amp;"_"&amp;CS$3,'물품 입고 내역'!$A$5:$O$629,2,0),"")</f>
        <v/>
      </c>
      <c r="CT31" s="86" t="str">
        <f>IFERROR(VLOOKUP($A31&amp;"_"&amp;CT$3,'물품 입고 내역'!$A$5:$O$629,2,0),"")</f>
        <v/>
      </c>
      <c r="CU31" s="86" t="str">
        <f>IFERROR(VLOOKUP($A31&amp;"_"&amp;CU$3,'물품 입고 내역'!$A$5:$O$629,2,0),"")</f>
        <v/>
      </c>
      <c r="CV31" s="86" t="str">
        <f>IFERROR(VLOOKUP($A31&amp;"_"&amp;CV$3,'물품 입고 내역'!$A$5:$O$629,2,0),"")</f>
        <v/>
      </c>
      <c r="CW31" s="86" t="str">
        <f>IFERROR(VLOOKUP($A31&amp;"_"&amp;CW$3,'물품 입고 내역'!$A$5:$O$629,2,0),"")</f>
        <v/>
      </c>
      <c r="CX31" s="86" t="str">
        <f>IFERROR(VLOOKUP($A31&amp;"_"&amp;CX$3,'물품 입고 내역'!$A$5:$O$629,2,0),"")</f>
        <v/>
      </c>
      <c r="CY31" s="86" t="str">
        <f>IFERROR(VLOOKUP($A31&amp;"_"&amp;CY$3,'물품 입고 내역'!$A$5:$O$629,2,0),"")</f>
        <v/>
      </c>
      <c r="CZ31" s="86" t="str">
        <f>IFERROR(VLOOKUP($A31&amp;"_"&amp;CZ$3,'물품 입고 내역'!$A$5:$O$629,2,0),"")</f>
        <v/>
      </c>
      <c r="DA31" s="86" t="str">
        <f>IFERROR(VLOOKUP($A31&amp;"_"&amp;DA$3,'물품 입고 내역'!$A$5:$O$629,2,0),"")</f>
        <v/>
      </c>
      <c r="DB31" s="86" t="str">
        <f>IFERROR(VLOOKUP($A31&amp;"_"&amp;DB$3,'물품 입고 내역'!$A$5:$O$629,2,0),"")</f>
        <v/>
      </c>
    </row>
    <row r="32" spans="1:106" ht="31.5" customHeight="1">
      <c r="A32" s="87" t="s">
        <v>416</v>
      </c>
      <c r="B32" s="142" t="str">
        <f>IFERROR(INDEX('물품 입고 내역'!$E$6:$N$105,MATCH($A32,'물품 입고 내역'!$N$6:$N$105,0),1)," ")</f>
        <v xml:space="preserve"> </v>
      </c>
      <c r="C32" s="87">
        <v>102</v>
      </c>
      <c r="D32" s="142" t="str">
        <f t="shared" si="0"/>
        <v xml:space="preserve">                                                                                                   </v>
      </c>
      <c r="E32" s="87"/>
      <c r="F32" s="86">
        <f t="shared" si="1"/>
        <v>0</v>
      </c>
      <c r="G32" s="86" t="str">
        <f>IFERROR(VLOOKUP($A32&amp;"_"&amp;G$3,'물품 입고 내역'!$A$5:$O$629,2,0),"")</f>
        <v/>
      </c>
      <c r="H32" s="86" t="str">
        <f>IFERROR(VLOOKUP($A32&amp;"_"&amp;H$3,'물품 입고 내역'!$A$5:$O$629,2,0),"")</f>
        <v/>
      </c>
      <c r="I32" s="86" t="str">
        <f>IFERROR(VLOOKUP($A32&amp;"_"&amp;I$3,'물품 입고 내역'!$A$5:$O$629,2,0),"")</f>
        <v/>
      </c>
      <c r="J32" s="86" t="str">
        <f>IFERROR(VLOOKUP($A32&amp;"_"&amp;J$3,'물품 입고 내역'!$A$5:$O$629,2,0),"")</f>
        <v/>
      </c>
      <c r="K32" s="86" t="str">
        <f>IFERROR(VLOOKUP($A32&amp;"_"&amp;K$3,'물품 입고 내역'!$A$5:$O$629,2,0),"")</f>
        <v/>
      </c>
      <c r="L32" s="86" t="str">
        <f>IFERROR(VLOOKUP($A32&amp;"_"&amp;L$3,'물품 입고 내역'!$A$5:$O$629,2,0),"")</f>
        <v/>
      </c>
      <c r="M32" s="86" t="str">
        <f>IFERROR(VLOOKUP($A32&amp;"_"&amp;M$3,'물품 입고 내역'!$A$5:$O$629,2,0),"")</f>
        <v/>
      </c>
      <c r="N32" s="86" t="str">
        <f>IFERROR(VLOOKUP($A32&amp;"_"&amp;N$3,'물품 입고 내역'!$A$5:$O$629,2,0),"")</f>
        <v/>
      </c>
      <c r="O32" s="86" t="str">
        <f>IFERROR(VLOOKUP($A32&amp;"_"&amp;O$3,'물품 입고 내역'!$A$5:$O$629,2,0),"")</f>
        <v/>
      </c>
      <c r="P32" s="86" t="str">
        <f>IFERROR(VLOOKUP($A32&amp;"_"&amp;P$3,'물품 입고 내역'!$A$5:$O$629,2,0),"")</f>
        <v/>
      </c>
      <c r="Q32" s="86" t="str">
        <f>IFERROR(VLOOKUP($A32&amp;"_"&amp;Q$3,'물품 입고 내역'!$A$5:$O$629,2,0),"")</f>
        <v/>
      </c>
      <c r="R32" s="86" t="str">
        <f>IFERROR(VLOOKUP($A32&amp;"_"&amp;R$3,'물품 입고 내역'!$A$5:$O$629,2,0),"")</f>
        <v/>
      </c>
      <c r="S32" s="86" t="str">
        <f>IFERROR(VLOOKUP($A32&amp;"_"&amp;S$3,'물품 입고 내역'!$A$5:$O$629,2,0),"")</f>
        <v/>
      </c>
      <c r="T32" s="86" t="str">
        <f>IFERROR(VLOOKUP($A32&amp;"_"&amp;T$3,'물품 입고 내역'!$A$5:$O$629,2,0),"")</f>
        <v/>
      </c>
      <c r="U32" s="86" t="str">
        <f>IFERROR(VLOOKUP($A32&amp;"_"&amp;U$3,'물품 입고 내역'!$A$5:$O$629,2,0),"")</f>
        <v/>
      </c>
      <c r="V32" s="86" t="str">
        <f>IFERROR(VLOOKUP($A32&amp;"_"&amp;V$3,'물품 입고 내역'!$A$5:$O$629,2,0),"")</f>
        <v/>
      </c>
      <c r="W32" s="86" t="str">
        <f>IFERROR(VLOOKUP($A32&amp;"_"&amp;W$3,'물품 입고 내역'!$A$5:$O$629,2,0),"")</f>
        <v/>
      </c>
      <c r="X32" s="86" t="str">
        <f>IFERROR(VLOOKUP($A32&amp;"_"&amp;X$3,'물품 입고 내역'!$A$5:$O$629,2,0),"")</f>
        <v/>
      </c>
      <c r="Y32" s="86" t="str">
        <f>IFERROR(VLOOKUP($A32&amp;"_"&amp;Y$3,'물품 입고 내역'!$A$5:$O$629,2,0),"")</f>
        <v/>
      </c>
      <c r="Z32" s="86" t="str">
        <f>IFERROR(VLOOKUP($A32&amp;"_"&amp;Z$3,'물품 입고 내역'!$A$5:$O$629,2,0),"")</f>
        <v/>
      </c>
      <c r="AA32" s="86" t="str">
        <f>IFERROR(VLOOKUP($A32&amp;"_"&amp;AA$3,'물품 입고 내역'!$A$5:$O$629,2,0),"")</f>
        <v/>
      </c>
      <c r="AB32" s="86" t="str">
        <f>IFERROR(VLOOKUP($A32&amp;"_"&amp;AB$3,'물품 입고 내역'!$A$5:$O$629,2,0),"")</f>
        <v/>
      </c>
      <c r="AC32" s="86" t="str">
        <f>IFERROR(VLOOKUP($A32&amp;"_"&amp;AC$3,'물품 입고 내역'!$A$5:$O$629,2,0),"")</f>
        <v/>
      </c>
      <c r="AD32" s="86" t="str">
        <f>IFERROR(VLOOKUP($A32&amp;"_"&amp;AD$3,'물품 입고 내역'!$A$5:$O$629,2,0),"")</f>
        <v/>
      </c>
      <c r="AE32" s="86" t="str">
        <f>IFERROR(VLOOKUP($A32&amp;"_"&amp;AE$3,'물품 입고 내역'!$A$5:$O$629,2,0),"")</f>
        <v/>
      </c>
      <c r="AF32" s="86" t="str">
        <f>IFERROR(VLOOKUP($A32&amp;"_"&amp;AF$3,'물품 입고 내역'!$A$5:$O$629,2,0),"")</f>
        <v/>
      </c>
      <c r="AG32" s="86" t="str">
        <f>IFERROR(VLOOKUP($A32&amp;"_"&amp;AG$3,'물품 입고 내역'!$A$5:$O$629,2,0),"")</f>
        <v/>
      </c>
      <c r="AH32" s="86" t="str">
        <f>IFERROR(VLOOKUP($A32&amp;"_"&amp;AH$3,'물품 입고 내역'!$A$5:$O$629,2,0),"")</f>
        <v/>
      </c>
      <c r="AI32" s="86" t="str">
        <f>IFERROR(VLOOKUP($A32&amp;"_"&amp;AI$3,'물품 입고 내역'!$A$5:$O$629,2,0),"")</f>
        <v/>
      </c>
      <c r="AJ32" s="86" t="str">
        <f>IFERROR(VLOOKUP($A32&amp;"_"&amp;AJ$3,'물품 입고 내역'!$A$5:$O$629,2,0),"")</f>
        <v/>
      </c>
      <c r="AK32" s="86" t="str">
        <f>IFERROR(VLOOKUP($A32&amp;"_"&amp;AK$3,'물품 입고 내역'!$A$5:$O$629,2,0),"")</f>
        <v/>
      </c>
      <c r="AL32" s="86" t="str">
        <f>IFERROR(VLOOKUP($A32&amp;"_"&amp;AL$3,'물품 입고 내역'!$A$5:$O$629,2,0),"")</f>
        <v/>
      </c>
      <c r="AM32" s="86" t="str">
        <f>IFERROR(VLOOKUP($A32&amp;"_"&amp;AM$3,'물품 입고 내역'!$A$5:$O$629,2,0),"")</f>
        <v/>
      </c>
      <c r="AN32" s="86" t="str">
        <f>IFERROR(VLOOKUP($A32&amp;"_"&amp;AN$3,'물품 입고 내역'!$A$5:$O$629,2,0),"")</f>
        <v/>
      </c>
      <c r="AO32" s="86" t="str">
        <f>IFERROR(VLOOKUP($A32&amp;"_"&amp;AO$3,'물품 입고 내역'!$A$5:$O$629,2,0),"")</f>
        <v/>
      </c>
      <c r="AP32" s="86" t="str">
        <f>IFERROR(VLOOKUP($A32&amp;"_"&amp;AP$3,'물품 입고 내역'!$A$5:$O$629,2,0),"")</f>
        <v/>
      </c>
      <c r="AQ32" s="86" t="str">
        <f>IFERROR(VLOOKUP($A32&amp;"_"&amp;AQ$3,'물품 입고 내역'!$A$5:$O$629,2,0),"")</f>
        <v/>
      </c>
      <c r="AR32" s="86" t="str">
        <f>IFERROR(VLOOKUP($A32&amp;"_"&amp;AR$3,'물품 입고 내역'!$A$5:$O$629,2,0),"")</f>
        <v/>
      </c>
      <c r="AS32" s="86" t="str">
        <f>IFERROR(VLOOKUP($A32&amp;"_"&amp;AS$3,'물품 입고 내역'!$A$5:$O$629,2,0),"")</f>
        <v/>
      </c>
      <c r="AT32" s="86" t="str">
        <f>IFERROR(VLOOKUP($A32&amp;"_"&amp;AT$3,'물품 입고 내역'!$A$5:$O$629,2,0),"")</f>
        <v/>
      </c>
      <c r="AU32" s="86" t="str">
        <f>IFERROR(VLOOKUP($A32&amp;"_"&amp;AU$3,'물품 입고 내역'!$A$5:$O$629,2,0),"")</f>
        <v/>
      </c>
      <c r="AV32" s="86" t="str">
        <f>IFERROR(VLOOKUP($A32&amp;"_"&amp;AV$3,'물품 입고 내역'!$A$5:$O$629,2,0),"")</f>
        <v/>
      </c>
      <c r="AW32" s="86" t="str">
        <f>IFERROR(VLOOKUP($A32&amp;"_"&amp;AW$3,'물품 입고 내역'!$A$5:$O$629,2,0),"")</f>
        <v/>
      </c>
      <c r="AX32" s="86" t="str">
        <f>IFERROR(VLOOKUP($A32&amp;"_"&amp;AX$3,'물품 입고 내역'!$A$5:$O$629,2,0),"")</f>
        <v/>
      </c>
      <c r="AY32" s="86" t="str">
        <f>IFERROR(VLOOKUP($A32&amp;"_"&amp;AY$3,'물품 입고 내역'!$A$5:$O$629,2,0),"")</f>
        <v/>
      </c>
      <c r="AZ32" s="86" t="str">
        <f>IFERROR(VLOOKUP($A32&amp;"_"&amp;AZ$3,'물품 입고 내역'!$A$5:$O$629,2,0),"")</f>
        <v/>
      </c>
      <c r="BA32" s="86" t="str">
        <f>IFERROR(VLOOKUP($A32&amp;"_"&amp;BA$3,'물품 입고 내역'!$A$5:$O$629,2,0),"")</f>
        <v/>
      </c>
      <c r="BB32" s="86" t="str">
        <f>IFERROR(VLOOKUP($A32&amp;"_"&amp;BB$3,'물품 입고 내역'!$A$5:$O$629,2,0),"")</f>
        <v/>
      </c>
      <c r="BC32" s="86" t="str">
        <f>IFERROR(VLOOKUP($A32&amp;"_"&amp;BC$3,'물품 입고 내역'!$A$5:$O$629,2,0),"")</f>
        <v/>
      </c>
      <c r="BD32" s="86" t="str">
        <f>IFERROR(VLOOKUP($A32&amp;"_"&amp;BD$3,'물품 입고 내역'!$A$5:$O$629,2,0),"")</f>
        <v/>
      </c>
      <c r="BE32" s="86" t="str">
        <f>IFERROR(VLOOKUP($A32&amp;"_"&amp;BE$3,'물품 입고 내역'!$A$5:$O$629,2,0),"")</f>
        <v/>
      </c>
      <c r="BF32" s="86" t="str">
        <f>IFERROR(VLOOKUP($A32&amp;"_"&amp;BF$3,'물품 입고 내역'!$A$5:$O$629,2,0),"")</f>
        <v/>
      </c>
      <c r="BG32" s="86" t="str">
        <f>IFERROR(VLOOKUP($A32&amp;"_"&amp;BG$3,'물품 입고 내역'!$A$5:$O$629,2,0),"")</f>
        <v/>
      </c>
      <c r="BH32" s="86" t="str">
        <f>IFERROR(VLOOKUP($A32&amp;"_"&amp;BH$3,'물품 입고 내역'!$A$5:$O$629,2,0),"")</f>
        <v/>
      </c>
      <c r="BI32" s="86" t="str">
        <f>IFERROR(VLOOKUP($A32&amp;"_"&amp;BI$3,'물품 입고 내역'!$A$5:$O$629,2,0),"")</f>
        <v/>
      </c>
      <c r="BJ32" s="86" t="str">
        <f>IFERROR(VLOOKUP($A32&amp;"_"&amp;BJ$3,'물품 입고 내역'!$A$5:$O$629,2,0),"")</f>
        <v/>
      </c>
      <c r="BK32" s="86" t="str">
        <f>IFERROR(VLOOKUP($A32&amp;"_"&amp;BK$3,'물품 입고 내역'!$A$5:$O$629,2,0),"")</f>
        <v/>
      </c>
      <c r="BL32" s="86" t="str">
        <f>IFERROR(VLOOKUP($A32&amp;"_"&amp;BL$3,'물품 입고 내역'!$A$5:$O$629,2,0),"")</f>
        <v/>
      </c>
      <c r="BM32" s="86" t="str">
        <f>IFERROR(VLOOKUP($A32&amp;"_"&amp;BM$3,'물품 입고 내역'!$A$5:$O$629,2,0),"")</f>
        <v/>
      </c>
      <c r="BN32" s="86" t="str">
        <f>IFERROR(VLOOKUP($A32&amp;"_"&amp;BN$3,'물품 입고 내역'!$A$5:$O$629,2,0),"")</f>
        <v/>
      </c>
      <c r="BO32" s="86" t="str">
        <f>IFERROR(VLOOKUP($A32&amp;"_"&amp;BO$3,'물품 입고 내역'!$A$5:$O$629,2,0),"")</f>
        <v/>
      </c>
      <c r="BP32" s="86" t="str">
        <f>IFERROR(VLOOKUP($A32&amp;"_"&amp;BP$3,'물품 입고 내역'!$A$5:$O$629,2,0),"")</f>
        <v/>
      </c>
      <c r="BQ32" s="86" t="str">
        <f>IFERROR(VLOOKUP($A32&amp;"_"&amp;BQ$3,'물품 입고 내역'!$A$5:$O$629,2,0),"")</f>
        <v/>
      </c>
      <c r="BR32" s="86" t="str">
        <f>IFERROR(VLOOKUP($A32&amp;"_"&amp;BR$3,'물품 입고 내역'!$A$5:$O$629,2,0),"")</f>
        <v/>
      </c>
      <c r="BS32" s="86" t="str">
        <f>IFERROR(VLOOKUP($A32&amp;"_"&amp;BS$3,'물품 입고 내역'!$A$5:$O$629,2,0),"")</f>
        <v/>
      </c>
      <c r="BT32" s="86" t="str">
        <f>IFERROR(VLOOKUP($A32&amp;"_"&amp;BT$3,'물품 입고 내역'!$A$5:$O$629,2,0),"")</f>
        <v/>
      </c>
      <c r="BU32" s="86" t="str">
        <f>IFERROR(VLOOKUP($A32&amp;"_"&amp;BU$3,'물품 입고 내역'!$A$5:$O$629,2,0),"")</f>
        <v/>
      </c>
      <c r="BV32" s="86" t="str">
        <f>IFERROR(VLOOKUP($A32&amp;"_"&amp;BV$3,'물품 입고 내역'!$A$5:$O$629,2,0),"")</f>
        <v/>
      </c>
      <c r="BW32" s="86" t="str">
        <f>IFERROR(VLOOKUP($A32&amp;"_"&amp;BW$3,'물품 입고 내역'!$A$5:$O$629,2,0),"")</f>
        <v/>
      </c>
      <c r="BX32" s="86" t="str">
        <f>IFERROR(VLOOKUP($A32&amp;"_"&amp;BX$3,'물품 입고 내역'!$A$5:$O$629,2,0),"")</f>
        <v/>
      </c>
      <c r="BY32" s="86" t="str">
        <f>IFERROR(VLOOKUP($A32&amp;"_"&amp;BY$3,'물품 입고 내역'!$A$5:$O$629,2,0),"")</f>
        <v/>
      </c>
      <c r="BZ32" s="86" t="str">
        <f>IFERROR(VLOOKUP($A32&amp;"_"&amp;BZ$3,'물품 입고 내역'!$A$5:$O$629,2,0),"")</f>
        <v/>
      </c>
      <c r="CA32" s="86" t="str">
        <f>IFERROR(VLOOKUP($A32&amp;"_"&amp;CA$3,'물품 입고 내역'!$A$5:$O$629,2,0),"")</f>
        <v/>
      </c>
      <c r="CB32" s="86" t="str">
        <f>IFERROR(VLOOKUP($A32&amp;"_"&amp;CB$3,'물품 입고 내역'!$A$5:$O$629,2,0),"")</f>
        <v/>
      </c>
      <c r="CC32" s="86" t="str">
        <f>IFERROR(VLOOKUP($A32&amp;"_"&amp;CC$3,'물품 입고 내역'!$A$5:$O$629,2,0),"")</f>
        <v/>
      </c>
      <c r="CD32" s="86" t="str">
        <f>IFERROR(VLOOKUP($A32&amp;"_"&amp;CD$3,'물품 입고 내역'!$A$5:$O$629,2,0),"")</f>
        <v/>
      </c>
      <c r="CE32" s="86" t="str">
        <f>IFERROR(VLOOKUP($A32&amp;"_"&amp;CE$3,'물품 입고 내역'!$A$5:$O$629,2,0),"")</f>
        <v/>
      </c>
      <c r="CF32" s="86" t="str">
        <f>IFERROR(VLOOKUP($A32&amp;"_"&amp;CF$3,'물품 입고 내역'!$A$5:$O$629,2,0),"")</f>
        <v/>
      </c>
      <c r="CG32" s="86" t="str">
        <f>IFERROR(VLOOKUP($A32&amp;"_"&amp;CG$3,'물품 입고 내역'!$A$5:$O$629,2,0),"")</f>
        <v/>
      </c>
      <c r="CH32" s="86" t="str">
        <f>IFERROR(VLOOKUP($A32&amp;"_"&amp;CH$3,'물품 입고 내역'!$A$5:$O$629,2,0),"")</f>
        <v/>
      </c>
      <c r="CI32" s="86" t="str">
        <f>IFERROR(VLOOKUP($A32&amp;"_"&amp;CI$3,'물품 입고 내역'!$A$5:$O$629,2,0),"")</f>
        <v/>
      </c>
      <c r="CJ32" s="86" t="str">
        <f>IFERROR(VLOOKUP($A32&amp;"_"&amp;CJ$3,'물품 입고 내역'!$A$5:$O$629,2,0),"")</f>
        <v/>
      </c>
      <c r="CK32" s="86" t="str">
        <f>IFERROR(VLOOKUP($A32&amp;"_"&amp;CK$3,'물품 입고 내역'!$A$5:$O$629,2,0),"")</f>
        <v/>
      </c>
      <c r="CL32" s="86" t="str">
        <f>IFERROR(VLOOKUP($A32&amp;"_"&amp;CL$3,'물품 입고 내역'!$A$5:$O$629,2,0),"")</f>
        <v/>
      </c>
      <c r="CM32" s="86" t="str">
        <f>IFERROR(VLOOKUP($A32&amp;"_"&amp;CM$3,'물품 입고 내역'!$A$5:$O$629,2,0),"")</f>
        <v/>
      </c>
      <c r="CN32" s="86" t="str">
        <f>IFERROR(VLOOKUP($A32&amp;"_"&amp;CN$3,'물품 입고 내역'!$A$5:$O$629,2,0),"")</f>
        <v/>
      </c>
      <c r="CO32" s="86" t="str">
        <f>IFERROR(VLOOKUP($A32&amp;"_"&amp;CO$3,'물품 입고 내역'!$A$5:$O$629,2,0),"")</f>
        <v/>
      </c>
      <c r="CP32" s="86" t="str">
        <f>IFERROR(VLOOKUP($A32&amp;"_"&amp;CP$3,'물품 입고 내역'!$A$5:$O$629,2,0),"")</f>
        <v/>
      </c>
      <c r="CQ32" s="86" t="str">
        <f>IFERROR(VLOOKUP($A32&amp;"_"&amp;CQ$3,'물품 입고 내역'!$A$5:$O$629,2,0),"")</f>
        <v/>
      </c>
      <c r="CR32" s="86" t="str">
        <f>IFERROR(VLOOKUP($A32&amp;"_"&amp;CR$3,'물품 입고 내역'!$A$5:$O$629,2,0),"")</f>
        <v/>
      </c>
      <c r="CS32" s="86" t="str">
        <f>IFERROR(VLOOKUP($A32&amp;"_"&amp;CS$3,'물품 입고 내역'!$A$5:$O$629,2,0),"")</f>
        <v/>
      </c>
      <c r="CT32" s="86" t="str">
        <f>IFERROR(VLOOKUP($A32&amp;"_"&amp;CT$3,'물품 입고 내역'!$A$5:$O$629,2,0),"")</f>
        <v/>
      </c>
      <c r="CU32" s="86" t="str">
        <f>IFERROR(VLOOKUP($A32&amp;"_"&amp;CU$3,'물품 입고 내역'!$A$5:$O$629,2,0),"")</f>
        <v/>
      </c>
      <c r="CV32" s="86" t="str">
        <f>IFERROR(VLOOKUP($A32&amp;"_"&amp;CV$3,'물품 입고 내역'!$A$5:$O$629,2,0),"")</f>
        <v/>
      </c>
      <c r="CW32" s="86" t="str">
        <f>IFERROR(VLOOKUP($A32&amp;"_"&amp;CW$3,'물품 입고 내역'!$A$5:$O$629,2,0),"")</f>
        <v/>
      </c>
      <c r="CX32" s="86" t="str">
        <f>IFERROR(VLOOKUP($A32&amp;"_"&amp;CX$3,'물품 입고 내역'!$A$5:$O$629,2,0),"")</f>
        <v/>
      </c>
      <c r="CY32" s="86" t="str">
        <f>IFERROR(VLOOKUP($A32&amp;"_"&amp;CY$3,'물품 입고 내역'!$A$5:$O$629,2,0),"")</f>
        <v/>
      </c>
      <c r="CZ32" s="86" t="str">
        <f>IFERROR(VLOOKUP($A32&amp;"_"&amp;CZ$3,'물품 입고 내역'!$A$5:$O$629,2,0),"")</f>
        <v/>
      </c>
      <c r="DA32" s="86" t="str">
        <f>IFERROR(VLOOKUP($A32&amp;"_"&amp;DA$3,'물품 입고 내역'!$A$5:$O$629,2,0),"")</f>
        <v/>
      </c>
      <c r="DB32" s="86" t="str">
        <f>IFERROR(VLOOKUP($A32&amp;"_"&amp;DB$3,'물품 입고 내역'!$A$5:$O$629,2,0),"")</f>
        <v/>
      </c>
    </row>
    <row r="33" spans="1:106" ht="31.5" customHeight="1">
      <c r="A33" s="87" t="s">
        <v>417</v>
      </c>
      <c r="B33" s="142" t="str">
        <f>IFERROR(INDEX('물품 입고 내역'!$E$6:$N$105,MATCH($A33,'물품 입고 내역'!$N$6:$N$105,0),1)," ")</f>
        <v xml:space="preserve"> </v>
      </c>
      <c r="C33" s="87">
        <v>102</v>
      </c>
      <c r="D33" s="142" t="str">
        <f t="shared" si="0"/>
        <v xml:space="preserve">                                                                                                   </v>
      </c>
      <c r="E33" s="87"/>
      <c r="F33" s="86">
        <f t="shared" si="1"/>
        <v>0</v>
      </c>
      <c r="G33" s="86" t="str">
        <f>IFERROR(VLOOKUP($A33&amp;"_"&amp;G$3,'물품 입고 내역'!$A$5:$O$629,2,0),"")</f>
        <v/>
      </c>
      <c r="H33" s="86" t="str">
        <f>IFERROR(VLOOKUP($A33&amp;"_"&amp;H$3,'물품 입고 내역'!$A$5:$O$629,2,0),"")</f>
        <v/>
      </c>
      <c r="I33" s="86" t="str">
        <f>IFERROR(VLOOKUP($A33&amp;"_"&amp;I$3,'물품 입고 내역'!$A$5:$O$629,2,0),"")</f>
        <v/>
      </c>
      <c r="J33" s="86" t="str">
        <f>IFERROR(VLOOKUP($A33&amp;"_"&amp;J$3,'물품 입고 내역'!$A$5:$O$629,2,0),"")</f>
        <v/>
      </c>
      <c r="K33" s="86" t="str">
        <f>IFERROR(VLOOKUP($A33&amp;"_"&amp;K$3,'물품 입고 내역'!$A$5:$O$629,2,0),"")</f>
        <v/>
      </c>
      <c r="L33" s="86" t="str">
        <f>IFERROR(VLOOKUP($A33&amp;"_"&amp;L$3,'물품 입고 내역'!$A$5:$O$629,2,0),"")</f>
        <v/>
      </c>
      <c r="M33" s="86" t="str">
        <f>IFERROR(VLOOKUP($A33&amp;"_"&amp;M$3,'물품 입고 내역'!$A$5:$O$629,2,0),"")</f>
        <v/>
      </c>
      <c r="N33" s="86" t="str">
        <f>IFERROR(VLOOKUP($A33&amp;"_"&amp;N$3,'물품 입고 내역'!$A$5:$O$629,2,0),"")</f>
        <v/>
      </c>
      <c r="O33" s="86" t="str">
        <f>IFERROR(VLOOKUP($A33&amp;"_"&amp;O$3,'물품 입고 내역'!$A$5:$O$629,2,0),"")</f>
        <v/>
      </c>
      <c r="P33" s="86" t="str">
        <f>IFERROR(VLOOKUP($A33&amp;"_"&amp;P$3,'물품 입고 내역'!$A$5:$O$629,2,0),"")</f>
        <v/>
      </c>
      <c r="Q33" s="86" t="str">
        <f>IFERROR(VLOOKUP($A33&amp;"_"&amp;Q$3,'물품 입고 내역'!$A$5:$O$629,2,0),"")</f>
        <v/>
      </c>
      <c r="R33" s="86" t="str">
        <f>IFERROR(VLOOKUP($A33&amp;"_"&amp;R$3,'물품 입고 내역'!$A$5:$O$629,2,0),"")</f>
        <v/>
      </c>
      <c r="S33" s="86" t="str">
        <f>IFERROR(VLOOKUP($A33&amp;"_"&amp;S$3,'물품 입고 내역'!$A$5:$O$629,2,0),"")</f>
        <v/>
      </c>
      <c r="T33" s="86" t="str">
        <f>IFERROR(VLOOKUP($A33&amp;"_"&amp;T$3,'물품 입고 내역'!$A$5:$O$629,2,0),"")</f>
        <v/>
      </c>
      <c r="U33" s="86" t="str">
        <f>IFERROR(VLOOKUP($A33&amp;"_"&amp;U$3,'물품 입고 내역'!$A$5:$O$629,2,0),"")</f>
        <v/>
      </c>
      <c r="V33" s="86" t="str">
        <f>IFERROR(VLOOKUP($A33&amp;"_"&amp;V$3,'물품 입고 내역'!$A$5:$O$629,2,0),"")</f>
        <v/>
      </c>
      <c r="W33" s="86" t="str">
        <f>IFERROR(VLOOKUP($A33&amp;"_"&amp;W$3,'물품 입고 내역'!$A$5:$O$629,2,0),"")</f>
        <v/>
      </c>
      <c r="X33" s="86" t="str">
        <f>IFERROR(VLOOKUP($A33&amp;"_"&amp;X$3,'물품 입고 내역'!$A$5:$O$629,2,0),"")</f>
        <v/>
      </c>
      <c r="Y33" s="86" t="str">
        <f>IFERROR(VLOOKUP($A33&amp;"_"&amp;Y$3,'물품 입고 내역'!$A$5:$O$629,2,0),"")</f>
        <v/>
      </c>
      <c r="Z33" s="86" t="str">
        <f>IFERROR(VLOOKUP($A33&amp;"_"&amp;Z$3,'물품 입고 내역'!$A$5:$O$629,2,0),"")</f>
        <v/>
      </c>
      <c r="AA33" s="86" t="str">
        <f>IFERROR(VLOOKUP($A33&amp;"_"&amp;AA$3,'물품 입고 내역'!$A$5:$O$629,2,0),"")</f>
        <v/>
      </c>
      <c r="AB33" s="86" t="str">
        <f>IFERROR(VLOOKUP($A33&amp;"_"&amp;AB$3,'물품 입고 내역'!$A$5:$O$629,2,0),"")</f>
        <v/>
      </c>
      <c r="AC33" s="86" t="str">
        <f>IFERROR(VLOOKUP($A33&amp;"_"&amp;AC$3,'물품 입고 내역'!$A$5:$O$629,2,0),"")</f>
        <v/>
      </c>
      <c r="AD33" s="86" t="str">
        <f>IFERROR(VLOOKUP($A33&amp;"_"&amp;AD$3,'물품 입고 내역'!$A$5:$O$629,2,0),"")</f>
        <v/>
      </c>
      <c r="AE33" s="86" t="str">
        <f>IFERROR(VLOOKUP($A33&amp;"_"&amp;AE$3,'물품 입고 내역'!$A$5:$O$629,2,0),"")</f>
        <v/>
      </c>
      <c r="AF33" s="86" t="str">
        <f>IFERROR(VLOOKUP($A33&amp;"_"&amp;AF$3,'물품 입고 내역'!$A$5:$O$629,2,0),"")</f>
        <v/>
      </c>
      <c r="AG33" s="86" t="str">
        <f>IFERROR(VLOOKUP($A33&amp;"_"&amp;AG$3,'물품 입고 내역'!$A$5:$O$629,2,0),"")</f>
        <v/>
      </c>
      <c r="AH33" s="86" t="str">
        <f>IFERROR(VLOOKUP($A33&amp;"_"&amp;AH$3,'물품 입고 내역'!$A$5:$O$629,2,0),"")</f>
        <v/>
      </c>
      <c r="AI33" s="86" t="str">
        <f>IFERROR(VLOOKUP($A33&amp;"_"&amp;AI$3,'물품 입고 내역'!$A$5:$O$629,2,0),"")</f>
        <v/>
      </c>
      <c r="AJ33" s="86" t="str">
        <f>IFERROR(VLOOKUP($A33&amp;"_"&amp;AJ$3,'물품 입고 내역'!$A$5:$O$629,2,0),"")</f>
        <v/>
      </c>
      <c r="AK33" s="86" t="str">
        <f>IFERROR(VLOOKUP($A33&amp;"_"&amp;AK$3,'물품 입고 내역'!$A$5:$O$629,2,0),"")</f>
        <v/>
      </c>
      <c r="AL33" s="86" t="str">
        <f>IFERROR(VLOOKUP($A33&amp;"_"&amp;AL$3,'물품 입고 내역'!$A$5:$O$629,2,0),"")</f>
        <v/>
      </c>
      <c r="AM33" s="86" t="str">
        <f>IFERROR(VLOOKUP($A33&amp;"_"&amp;AM$3,'물품 입고 내역'!$A$5:$O$629,2,0),"")</f>
        <v/>
      </c>
      <c r="AN33" s="86" t="str">
        <f>IFERROR(VLOOKUP($A33&amp;"_"&amp;AN$3,'물품 입고 내역'!$A$5:$O$629,2,0),"")</f>
        <v/>
      </c>
      <c r="AO33" s="86" t="str">
        <f>IFERROR(VLOOKUP($A33&amp;"_"&amp;AO$3,'물품 입고 내역'!$A$5:$O$629,2,0),"")</f>
        <v/>
      </c>
      <c r="AP33" s="86" t="str">
        <f>IFERROR(VLOOKUP($A33&amp;"_"&amp;AP$3,'물품 입고 내역'!$A$5:$O$629,2,0),"")</f>
        <v/>
      </c>
      <c r="AQ33" s="86" t="str">
        <f>IFERROR(VLOOKUP($A33&amp;"_"&amp;AQ$3,'물품 입고 내역'!$A$5:$O$629,2,0),"")</f>
        <v/>
      </c>
      <c r="AR33" s="86" t="str">
        <f>IFERROR(VLOOKUP($A33&amp;"_"&amp;AR$3,'물품 입고 내역'!$A$5:$O$629,2,0),"")</f>
        <v/>
      </c>
      <c r="AS33" s="86" t="str">
        <f>IFERROR(VLOOKUP($A33&amp;"_"&amp;AS$3,'물품 입고 내역'!$A$5:$O$629,2,0),"")</f>
        <v/>
      </c>
      <c r="AT33" s="86" t="str">
        <f>IFERROR(VLOOKUP($A33&amp;"_"&amp;AT$3,'물품 입고 내역'!$A$5:$O$629,2,0),"")</f>
        <v/>
      </c>
      <c r="AU33" s="86" t="str">
        <f>IFERROR(VLOOKUP($A33&amp;"_"&amp;AU$3,'물품 입고 내역'!$A$5:$O$629,2,0),"")</f>
        <v/>
      </c>
      <c r="AV33" s="86" t="str">
        <f>IFERROR(VLOOKUP($A33&amp;"_"&amp;AV$3,'물품 입고 내역'!$A$5:$O$629,2,0),"")</f>
        <v/>
      </c>
      <c r="AW33" s="86" t="str">
        <f>IFERROR(VLOOKUP($A33&amp;"_"&amp;AW$3,'물품 입고 내역'!$A$5:$O$629,2,0),"")</f>
        <v/>
      </c>
      <c r="AX33" s="86" t="str">
        <f>IFERROR(VLOOKUP($A33&amp;"_"&amp;AX$3,'물품 입고 내역'!$A$5:$O$629,2,0),"")</f>
        <v/>
      </c>
      <c r="AY33" s="86" t="str">
        <f>IFERROR(VLOOKUP($A33&amp;"_"&amp;AY$3,'물품 입고 내역'!$A$5:$O$629,2,0),"")</f>
        <v/>
      </c>
      <c r="AZ33" s="86" t="str">
        <f>IFERROR(VLOOKUP($A33&amp;"_"&amp;AZ$3,'물품 입고 내역'!$A$5:$O$629,2,0),"")</f>
        <v/>
      </c>
      <c r="BA33" s="86" t="str">
        <f>IFERROR(VLOOKUP($A33&amp;"_"&amp;BA$3,'물품 입고 내역'!$A$5:$O$629,2,0),"")</f>
        <v/>
      </c>
      <c r="BB33" s="86" t="str">
        <f>IFERROR(VLOOKUP($A33&amp;"_"&amp;BB$3,'물품 입고 내역'!$A$5:$O$629,2,0),"")</f>
        <v/>
      </c>
      <c r="BC33" s="86" t="str">
        <f>IFERROR(VLOOKUP($A33&amp;"_"&amp;BC$3,'물품 입고 내역'!$A$5:$O$629,2,0),"")</f>
        <v/>
      </c>
      <c r="BD33" s="86" t="str">
        <f>IFERROR(VLOOKUP($A33&amp;"_"&amp;BD$3,'물품 입고 내역'!$A$5:$O$629,2,0),"")</f>
        <v/>
      </c>
      <c r="BE33" s="86" t="str">
        <f>IFERROR(VLOOKUP($A33&amp;"_"&amp;BE$3,'물품 입고 내역'!$A$5:$O$629,2,0),"")</f>
        <v/>
      </c>
      <c r="BF33" s="86" t="str">
        <f>IFERROR(VLOOKUP($A33&amp;"_"&amp;BF$3,'물품 입고 내역'!$A$5:$O$629,2,0),"")</f>
        <v/>
      </c>
      <c r="BG33" s="86" t="str">
        <f>IFERROR(VLOOKUP($A33&amp;"_"&amp;BG$3,'물품 입고 내역'!$A$5:$O$629,2,0),"")</f>
        <v/>
      </c>
      <c r="BH33" s="86" t="str">
        <f>IFERROR(VLOOKUP($A33&amp;"_"&amp;BH$3,'물품 입고 내역'!$A$5:$O$629,2,0),"")</f>
        <v/>
      </c>
      <c r="BI33" s="86" t="str">
        <f>IFERROR(VLOOKUP($A33&amp;"_"&amp;BI$3,'물품 입고 내역'!$A$5:$O$629,2,0),"")</f>
        <v/>
      </c>
      <c r="BJ33" s="86" t="str">
        <f>IFERROR(VLOOKUP($A33&amp;"_"&amp;BJ$3,'물품 입고 내역'!$A$5:$O$629,2,0),"")</f>
        <v/>
      </c>
      <c r="BK33" s="86" t="str">
        <f>IFERROR(VLOOKUP($A33&amp;"_"&amp;BK$3,'물품 입고 내역'!$A$5:$O$629,2,0),"")</f>
        <v/>
      </c>
      <c r="BL33" s="86" t="str">
        <f>IFERROR(VLOOKUP($A33&amp;"_"&amp;BL$3,'물품 입고 내역'!$A$5:$O$629,2,0),"")</f>
        <v/>
      </c>
      <c r="BM33" s="86" t="str">
        <f>IFERROR(VLOOKUP($A33&amp;"_"&amp;BM$3,'물품 입고 내역'!$A$5:$O$629,2,0),"")</f>
        <v/>
      </c>
      <c r="BN33" s="86" t="str">
        <f>IFERROR(VLOOKUP($A33&amp;"_"&amp;BN$3,'물품 입고 내역'!$A$5:$O$629,2,0),"")</f>
        <v/>
      </c>
      <c r="BO33" s="86" t="str">
        <f>IFERROR(VLOOKUP($A33&amp;"_"&amp;BO$3,'물품 입고 내역'!$A$5:$O$629,2,0),"")</f>
        <v/>
      </c>
      <c r="BP33" s="86" t="str">
        <f>IFERROR(VLOOKUP($A33&amp;"_"&amp;BP$3,'물품 입고 내역'!$A$5:$O$629,2,0),"")</f>
        <v/>
      </c>
      <c r="BQ33" s="86" t="str">
        <f>IFERROR(VLOOKUP($A33&amp;"_"&amp;BQ$3,'물품 입고 내역'!$A$5:$O$629,2,0),"")</f>
        <v/>
      </c>
      <c r="BR33" s="86" t="str">
        <f>IFERROR(VLOOKUP($A33&amp;"_"&amp;BR$3,'물품 입고 내역'!$A$5:$O$629,2,0),"")</f>
        <v/>
      </c>
      <c r="BS33" s="86" t="str">
        <f>IFERROR(VLOOKUP($A33&amp;"_"&amp;BS$3,'물품 입고 내역'!$A$5:$O$629,2,0),"")</f>
        <v/>
      </c>
      <c r="BT33" s="86" t="str">
        <f>IFERROR(VLOOKUP($A33&amp;"_"&amp;BT$3,'물품 입고 내역'!$A$5:$O$629,2,0),"")</f>
        <v/>
      </c>
      <c r="BU33" s="86" t="str">
        <f>IFERROR(VLOOKUP($A33&amp;"_"&amp;BU$3,'물품 입고 내역'!$A$5:$O$629,2,0),"")</f>
        <v/>
      </c>
      <c r="BV33" s="86" t="str">
        <f>IFERROR(VLOOKUP($A33&amp;"_"&amp;BV$3,'물품 입고 내역'!$A$5:$O$629,2,0),"")</f>
        <v/>
      </c>
      <c r="BW33" s="86" t="str">
        <f>IFERROR(VLOOKUP($A33&amp;"_"&amp;BW$3,'물품 입고 내역'!$A$5:$O$629,2,0),"")</f>
        <v/>
      </c>
      <c r="BX33" s="86" t="str">
        <f>IFERROR(VLOOKUP($A33&amp;"_"&amp;BX$3,'물품 입고 내역'!$A$5:$O$629,2,0),"")</f>
        <v/>
      </c>
      <c r="BY33" s="86" t="str">
        <f>IFERROR(VLOOKUP($A33&amp;"_"&amp;BY$3,'물품 입고 내역'!$A$5:$O$629,2,0),"")</f>
        <v/>
      </c>
      <c r="BZ33" s="86" t="str">
        <f>IFERROR(VLOOKUP($A33&amp;"_"&amp;BZ$3,'물품 입고 내역'!$A$5:$O$629,2,0),"")</f>
        <v/>
      </c>
      <c r="CA33" s="86" t="str">
        <f>IFERROR(VLOOKUP($A33&amp;"_"&amp;CA$3,'물품 입고 내역'!$A$5:$O$629,2,0),"")</f>
        <v/>
      </c>
      <c r="CB33" s="86" t="str">
        <f>IFERROR(VLOOKUP($A33&amp;"_"&amp;CB$3,'물품 입고 내역'!$A$5:$O$629,2,0),"")</f>
        <v/>
      </c>
      <c r="CC33" s="86" t="str">
        <f>IFERROR(VLOOKUP($A33&amp;"_"&amp;CC$3,'물품 입고 내역'!$A$5:$O$629,2,0),"")</f>
        <v/>
      </c>
      <c r="CD33" s="86" t="str">
        <f>IFERROR(VLOOKUP($A33&amp;"_"&amp;CD$3,'물품 입고 내역'!$A$5:$O$629,2,0),"")</f>
        <v/>
      </c>
      <c r="CE33" s="86" t="str">
        <f>IFERROR(VLOOKUP($A33&amp;"_"&amp;CE$3,'물품 입고 내역'!$A$5:$O$629,2,0),"")</f>
        <v/>
      </c>
      <c r="CF33" s="86" t="str">
        <f>IFERROR(VLOOKUP($A33&amp;"_"&amp;CF$3,'물품 입고 내역'!$A$5:$O$629,2,0),"")</f>
        <v/>
      </c>
      <c r="CG33" s="86" t="str">
        <f>IFERROR(VLOOKUP($A33&amp;"_"&amp;CG$3,'물품 입고 내역'!$A$5:$O$629,2,0),"")</f>
        <v/>
      </c>
      <c r="CH33" s="86" t="str">
        <f>IFERROR(VLOOKUP($A33&amp;"_"&amp;CH$3,'물품 입고 내역'!$A$5:$O$629,2,0),"")</f>
        <v/>
      </c>
      <c r="CI33" s="86" t="str">
        <f>IFERROR(VLOOKUP($A33&amp;"_"&amp;CI$3,'물품 입고 내역'!$A$5:$O$629,2,0),"")</f>
        <v/>
      </c>
      <c r="CJ33" s="86" t="str">
        <f>IFERROR(VLOOKUP($A33&amp;"_"&amp;CJ$3,'물품 입고 내역'!$A$5:$O$629,2,0),"")</f>
        <v/>
      </c>
      <c r="CK33" s="86" t="str">
        <f>IFERROR(VLOOKUP($A33&amp;"_"&amp;CK$3,'물품 입고 내역'!$A$5:$O$629,2,0),"")</f>
        <v/>
      </c>
      <c r="CL33" s="86" t="str">
        <f>IFERROR(VLOOKUP($A33&amp;"_"&amp;CL$3,'물품 입고 내역'!$A$5:$O$629,2,0),"")</f>
        <v/>
      </c>
      <c r="CM33" s="86" t="str">
        <f>IFERROR(VLOOKUP($A33&amp;"_"&amp;CM$3,'물품 입고 내역'!$A$5:$O$629,2,0),"")</f>
        <v/>
      </c>
      <c r="CN33" s="86" t="str">
        <f>IFERROR(VLOOKUP($A33&amp;"_"&amp;CN$3,'물품 입고 내역'!$A$5:$O$629,2,0),"")</f>
        <v/>
      </c>
      <c r="CO33" s="86" t="str">
        <f>IFERROR(VLOOKUP($A33&amp;"_"&amp;CO$3,'물품 입고 내역'!$A$5:$O$629,2,0),"")</f>
        <v/>
      </c>
      <c r="CP33" s="86" t="str">
        <f>IFERROR(VLOOKUP($A33&amp;"_"&amp;CP$3,'물품 입고 내역'!$A$5:$O$629,2,0),"")</f>
        <v/>
      </c>
      <c r="CQ33" s="86" t="str">
        <f>IFERROR(VLOOKUP($A33&amp;"_"&amp;CQ$3,'물품 입고 내역'!$A$5:$O$629,2,0),"")</f>
        <v/>
      </c>
      <c r="CR33" s="86" t="str">
        <f>IFERROR(VLOOKUP($A33&amp;"_"&amp;CR$3,'물품 입고 내역'!$A$5:$O$629,2,0),"")</f>
        <v/>
      </c>
      <c r="CS33" s="86" t="str">
        <f>IFERROR(VLOOKUP($A33&amp;"_"&amp;CS$3,'물품 입고 내역'!$A$5:$O$629,2,0),"")</f>
        <v/>
      </c>
      <c r="CT33" s="86" t="str">
        <f>IFERROR(VLOOKUP($A33&amp;"_"&amp;CT$3,'물품 입고 내역'!$A$5:$O$629,2,0),"")</f>
        <v/>
      </c>
      <c r="CU33" s="86" t="str">
        <f>IFERROR(VLOOKUP($A33&amp;"_"&amp;CU$3,'물품 입고 내역'!$A$5:$O$629,2,0),"")</f>
        <v/>
      </c>
      <c r="CV33" s="86" t="str">
        <f>IFERROR(VLOOKUP($A33&amp;"_"&amp;CV$3,'물품 입고 내역'!$A$5:$O$629,2,0),"")</f>
        <v/>
      </c>
      <c r="CW33" s="86" t="str">
        <f>IFERROR(VLOOKUP($A33&amp;"_"&amp;CW$3,'물품 입고 내역'!$A$5:$O$629,2,0),"")</f>
        <v/>
      </c>
      <c r="CX33" s="86" t="str">
        <f>IFERROR(VLOOKUP($A33&amp;"_"&amp;CX$3,'물품 입고 내역'!$A$5:$O$629,2,0),"")</f>
        <v/>
      </c>
      <c r="CY33" s="86" t="str">
        <f>IFERROR(VLOOKUP($A33&amp;"_"&amp;CY$3,'물품 입고 내역'!$A$5:$O$629,2,0),"")</f>
        <v/>
      </c>
      <c r="CZ33" s="86" t="str">
        <f>IFERROR(VLOOKUP($A33&amp;"_"&amp;CZ$3,'물품 입고 내역'!$A$5:$O$629,2,0),"")</f>
        <v/>
      </c>
      <c r="DA33" s="86" t="str">
        <f>IFERROR(VLOOKUP($A33&amp;"_"&amp;DA$3,'물품 입고 내역'!$A$5:$O$629,2,0),"")</f>
        <v/>
      </c>
      <c r="DB33" s="86" t="str">
        <f>IFERROR(VLOOKUP($A33&amp;"_"&amp;DB$3,'물품 입고 내역'!$A$5:$O$629,2,0),"")</f>
        <v/>
      </c>
    </row>
    <row r="34" spans="1:106" ht="31.5" customHeight="1">
      <c r="A34" s="87" t="s">
        <v>418</v>
      </c>
      <c r="B34" s="142" t="str">
        <f>IFERROR(INDEX('물품 입고 내역'!$E$6:$N$105,MATCH($A34,'물품 입고 내역'!$N$6:$N$105,0),1)," ")</f>
        <v xml:space="preserve"> </v>
      </c>
      <c r="C34" s="87">
        <v>102</v>
      </c>
      <c r="D34" s="142" t="str">
        <f t="shared" si="0"/>
        <v xml:space="preserve">                                                                                                   </v>
      </c>
      <c r="E34" s="87"/>
      <c r="F34" s="86">
        <f t="shared" si="1"/>
        <v>0</v>
      </c>
      <c r="G34" s="86" t="str">
        <f>IFERROR(VLOOKUP($A34&amp;"_"&amp;G$3,'물품 입고 내역'!$A$5:$O$629,2,0),"")</f>
        <v/>
      </c>
      <c r="H34" s="86" t="str">
        <f>IFERROR(VLOOKUP($A34&amp;"_"&amp;H$3,'물품 입고 내역'!$A$5:$O$629,2,0),"")</f>
        <v/>
      </c>
      <c r="I34" s="86" t="str">
        <f>IFERROR(VLOOKUP($A34&amp;"_"&amp;I$3,'물품 입고 내역'!$A$5:$O$629,2,0),"")</f>
        <v/>
      </c>
      <c r="J34" s="86" t="str">
        <f>IFERROR(VLOOKUP($A34&amp;"_"&amp;J$3,'물품 입고 내역'!$A$5:$O$629,2,0),"")</f>
        <v/>
      </c>
      <c r="K34" s="86" t="str">
        <f>IFERROR(VLOOKUP($A34&amp;"_"&amp;K$3,'물품 입고 내역'!$A$5:$O$629,2,0),"")</f>
        <v/>
      </c>
      <c r="L34" s="86" t="str">
        <f>IFERROR(VLOOKUP($A34&amp;"_"&amp;L$3,'물품 입고 내역'!$A$5:$O$629,2,0),"")</f>
        <v/>
      </c>
      <c r="M34" s="86" t="str">
        <f>IFERROR(VLOOKUP($A34&amp;"_"&amp;M$3,'물품 입고 내역'!$A$5:$O$629,2,0),"")</f>
        <v/>
      </c>
      <c r="N34" s="86" t="str">
        <f>IFERROR(VLOOKUP($A34&amp;"_"&amp;N$3,'물품 입고 내역'!$A$5:$O$629,2,0),"")</f>
        <v/>
      </c>
      <c r="O34" s="86" t="str">
        <f>IFERROR(VLOOKUP($A34&amp;"_"&amp;O$3,'물품 입고 내역'!$A$5:$O$629,2,0),"")</f>
        <v/>
      </c>
      <c r="P34" s="86" t="str">
        <f>IFERROR(VLOOKUP($A34&amp;"_"&amp;P$3,'물품 입고 내역'!$A$5:$O$629,2,0),"")</f>
        <v/>
      </c>
      <c r="Q34" s="86" t="str">
        <f>IFERROR(VLOOKUP($A34&amp;"_"&amp;Q$3,'물품 입고 내역'!$A$5:$O$629,2,0),"")</f>
        <v/>
      </c>
      <c r="R34" s="86" t="str">
        <f>IFERROR(VLOOKUP($A34&amp;"_"&amp;R$3,'물품 입고 내역'!$A$5:$O$629,2,0),"")</f>
        <v/>
      </c>
      <c r="S34" s="86" t="str">
        <f>IFERROR(VLOOKUP($A34&amp;"_"&amp;S$3,'물품 입고 내역'!$A$5:$O$629,2,0),"")</f>
        <v/>
      </c>
      <c r="T34" s="86" t="str">
        <f>IFERROR(VLOOKUP($A34&amp;"_"&amp;T$3,'물품 입고 내역'!$A$5:$O$629,2,0),"")</f>
        <v/>
      </c>
      <c r="U34" s="86" t="str">
        <f>IFERROR(VLOOKUP($A34&amp;"_"&amp;U$3,'물품 입고 내역'!$A$5:$O$629,2,0),"")</f>
        <v/>
      </c>
      <c r="V34" s="86" t="str">
        <f>IFERROR(VLOOKUP($A34&amp;"_"&amp;V$3,'물품 입고 내역'!$A$5:$O$629,2,0),"")</f>
        <v/>
      </c>
      <c r="W34" s="86" t="str">
        <f>IFERROR(VLOOKUP($A34&amp;"_"&amp;W$3,'물품 입고 내역'!$A$5:$O$629,2,0),"")</f>
        <v/>
      </c>
      <c r="X34" s="86" t="str">
        <f>IFERROR(VLOOKUP($A34&amp;"_"&amp;X$3,'물품 입고 내역'!$A$5:$O$629,2,0),"")</f>
        <v/>
      </c>
      <c r="Y34" s="86" t="str">
        <f>IFERROR(VLOOKUP($A34&amp;"_"&amp;Y$3,'물품 입고 내역'!$A$5:$O$629,2,0),"")</f>
        <v/>
      </c>
      <c r="Z34" s="86" t="str">
        <f>IFERROR(VLOOKUP($A34&amp;"_"&amp;Z$3,'물품 입고 내역'!$A$5:$O$629,2,0),"")</f>
        <v/>
      </c>
      <c r="AA34" s="86" t="str">
        <f>IFERROR(VLOOKUP($A34&amp;"_"&amp;AA$3,'물품 입고 내역'!$A$5:$O$629,2,0),"")</f>
        <v/>
      </c>
      <c r="AB34" s="86" t="str">
        <f>IFERROR(VLOOKUP($A34&amp;"_"&amp;AB$3,'물품 입고 내역'!$A$5:$O$629,2,0),"")</f>
        <v/>
      </c>
      <c r="AC34" s="86" t="str">
        <f>IFERROR(VLOOKUP($A34&amp;"_"&amp;AC$3,'물품 입고 내역'!$A$5:$O$629,2,0),"")</f>
        <v/>
      </c>
      <c r="AD34" s="86" t="str">
        <f>IFERROR(VLOOKUP($A34&amp;"_"&amp;AD$3,'물품 입고 내역'!$A$5:$O$629,2,0),"")</f>
        <v/>
      </c>
      <c r="AE34" s="86" t="str">
        <f>IFERROR(VLOOKUP($A34&amp;"_"&amp;AE$3,'물품 입고 내역'!$A$5:$O$629,2,0),"")</f>
        <v/>
      </c>
      <c r="AF34" s="86" t="str">
        <f>IFERROR(VLOOKUP($A34&amp;"_"&amp;AF$3,'물품 입고 내역'!$A$5:$O$629,2,0),"")</f>
        <v/>
      </c>
      <c r="AG34" s="86" t="str">
        <f>IFERROR(VLOOKUP($A34&amp;"_"&amp;AG$3,'물품 입고 내역'!$A$5:$O$629,2,0),"")</f>
        <v/>
      </c>
      <c r="AH34" s="86" t="str">
        <f>IFERROR(VLOOKUP($A34&amp;"_"&amp;AH$3,'물품 입고 내역'!$A$5:$O$629,2,0),"")</f>
        <v/>
      </c>
      <c r="AI34" s="86" t="str">
        <f>IFERROR(VLOOKUP($A34&amp;"_"&amp;AI$3,'물품 입고 내역'!$A$5:$O$629,2,0),"")</f>
        <v/>
      </c>
      <c r="AJ34" s="86" t="str">
        <f>IFERROR(VLOOKUP($A34&amp;"_"&amp;AJ$3,'물품 입고 내역'!$A$5:$O$629,2,0),"")</f>
        <v/>
      </c>
      <c r="AK34" s="86" t="str">
        <f>IFERROR(VLOOKUP($A34&amp;"_"&amp;AK$3,'물품 입고 내역'!$A$5:$O$629,2,0),"")</f>
        <v/>
      </c>
      <c r="AL34" s="86" t="str">
        <f>IFERROR(VLOOKUP($A34&amp;"_"&amp;AL$3,'물품 입고 내역'!$A$5:$O$629,2,0),"")</f>
        <v/>
      </c>
      <c r="AM34" s="86" t="str">
        <f>IFERROR(VLOOKUP($A34&amp;"_"&amp;AM$3,'물품 입고 내역'!$A$5:$O$629,2,0),"")</f>
        <v/>
      </c>
      <c r="AN34" s="86" t="str">
        <f>IFERROR(VLOOKUP($A34&amp;"_"&amp;AN$3,'물품 입고 내역'!$A$5:$O$629,2,0),"")</f>
        <v/>
      </c>
      <c r="AO34" s="86" t="str">
        <f>IFERROR(VLOOKUP($A34&amp;"_"&amp;AO$3,'물품 입고 내역'!$A$5:$O$629,2,0),"")</f>
        <v/>
      </c>
      <c r="AP34" s="86" t="str">
        <f>IFERROR(VLOOKUP($A34&amp;"_"&amp;AP$3,'물품 입고 내역'!$A$5:$O$629,2,0),"")</f>
        <v/>
      </c>
      <c r="AQ34" s="86" t="str">
        <f>IFERROR(VLOOKUP($A34&amp;"_"&amp;AQ$3,'물품 입고 내역'!$A$5:$O$629,2,0),"")</f>
        <v/>
      </c>
      <c r="AR34" s="86" t="str">
        <f>IFERROR(VLOOKUP($A34&amp;"_"&amp;AR$3,'물품 입고 내역'!$A$5:$O$629,2,0),"")</f>
        <v/>
      </c>
      <c r="AS34" s="86" t="str">
        <f>IFERROR(VLOOKUP($A34&amp;"_"&amp;AS$3,'물품 입고 내역'!$A$5:$O$629,2,0),"")</f>
        <v/>
      </c>
      <c r="AT34" s="86" t="str">
        <f>IFERROR(VLOOKUP($A34&amp;"_"&amp;AT$3,'물품 입고 내역'!$A$5:$O$629,2,0),"")</f>
        <v/>
      </c>
      <c r="AU34" s="86" t="str">
        <f>IFERROR(VLOOKUP($A34&amp;"_"&amp;AU$3,'물품 입고 내역'!$A$5:$O$629,2,0),"")</f>
        <v/>
      </c>
      <c r="AV34" s="86" t="str">
        <f>IFERROR(VLOOKUP($A34&amp;"_"&amp;AV$3,'물품 입고 내역'!$A$5:$O$629,2,0),"")</f>
        <v/>
      </c>
      <c r="AW34" s="86" t="str">
        <f>IFERROR(VLOOKUP($A34&amp;"_"&amp;AW$3,'물품 입고 내역'!$A$5:$O$629,2,0),"")</f>
        <v/>
      </c>
      <c r="AX34" s="86" t="str">
        <f>IFERROR(VLOOKUP($A34&amp;"_"&amp;AX$3,'물품 입고 내역'!$A$5:$O$629,2,0),"")</f>
        <v/>
      </c>
      <c r="AY34" s="86" t="str">
        <f>IFERROR(VLOOKUP($A34&amp;"_"&amp;AY$3,'물품 입고 내역'!$A$5:$O$629,2,0),"")</f>
        <v/>
      </c>
      <c r="AZ34" s="86" t="str">
        <f>IFERROR(VLOOKUP($A34&amp;"_"&amp;AZ$3,'물품 입고 내역'!$A$5:$O$629,2,0),"")</f>
        <v/>
      </c>
      <c r="BA34" s="86" t="str">
        <f>IFERROR(VLOOKUP($A34&amp;"_"&amp;BA$3,'물품 입고 내역'!$A$5:$O$629,2,0),"")</f>
        <v/>
      </c>
      <c r="BB34" s="86" t="str">
        <f>IFERROR(VLOOKUP($A34&amp;"_"&amp;BB$3,'물품 입고 내역'!$A$5:$O$629,2,0),"")</f>
        <v/>
      </c>
      <c r="BC34" s="86" t="str">
        <f>IFERROR(VLOOKUP($A34&amp;"_"&amp;BC$3,'물품 입고 내역'!$A$5:$O$629,2,0),"")</f>
        <v/>
      </c>
      <c r="BD34" s="86" t="str">
        <f>IFERROR(VLOOKUP($A34&amp;"_"&amp;BD$3,'물품 입고 내역'!$A$5:$O$629,2,0),"")</f>
        <v/>
      </c>
      <c r="BE34" s="86" t="str">
        <f>IFERROR(VLOOKUP($A34&amp;"_"&amp;BE$3,'물품 입고 내역'!$A$5:$O$629,2,0),"")</f>
        <v/>
      </c>
      <c r="BF34" s="86" t="str">
        <f>IFERROR(VLOOKUP($A34&amp;"_"&amp;BF$3,'물품 입고 내역'!$A$5:$O$629,2,0),"")</f>
        <v/>
      </c>
      <c r="BG34" s="86" t="str">
        <f>IFERROR(VLOOKUP($A34&amp;"_"&amp;BG$3,'물품 입고 내역'!$A$5:$O$629,2,0),"")</f>
        <v/>
      </c>
      <c r="BH34" s="86" t="str">
        <f>IFERROR(VLOOKUP($A34&amp;"_"&amp;BH$3,'물품 입고 내역'!$A$5:$O$629,2,0),"")</f>
        <v/>
      </c>
      <c r="BI34" s="86" t="str">
        <f>IFERROR(VLOOKUP($A34&amp;"_"&amp;BI$3,'물품 입고 내역'!$A$5:$O$629,2,0),"")</f>
        <v/>
      </c>
      <c r="BJ34" s="86" t="str">
        <f>IFERROR(VLOOKUP($A34&amp;"_"&amp;BJ$3,'물품 입고 내역'!$A$5:$O$629,2,0),"")</f>
        <v/>
      </c>
      <c r="BK34" s="86" t="str">
        <f>IFERROR(VLOOKUP($A34&amp;"_"&amp;BK$3,'물품 입고 내역'!$A$5:$O$629,2,0),"")</f>
        <v/>
      </c>
      <c r="BL34" s="86" t="str">
        <f>IFERROR(VLOOKUP($A34&amp;"_"&amp;BL$3,'물품 입고 내역'!$A$5:$O$629,2,0),"")</f>
        <v/>
      </c>
      <c r="BM34" s="86" t="str">
        <f>IFERROR(VLOOKUP($A34&amp;"_"&amp;BM$3,'물품 입고 내역'!$A$5:$O$629,2,0),"")</f>
        <v/>
      </c>
      <c r="BN34" s="86" t="str">
        <f>IFERROR(VLOOKUP($A34&amp;"_"&amp;BN$3,'물품 입고 내역'!$A$5:$O$629,2,0),"")</f>
        <v/>
      </c>
      <c r="BO34" s="86" t="str">
        <f>IFERROR(VLOOKUP($A34&amp;"_"&amp;BO$3,'물품 입고 내역'!$A$5:$O$629,2,0),"")</f>
        <v/>
      </c>
      <c r="BP34" s="86" t="str">
        <f>IFERROR(VLOOKUP($A34&amp;"_"&amp;BP$3,'물품 입고 내역'!$A$5:$O$629,2,0),"")</f>
        <v/>
      </c>
      <c r="BQ34" s="86" t="str">
        <f>IFERROR(VLOOKUP($A34&amp;"_"&amp;BQ$3,'물품 입고 내역'!$A$5:$O$629,2,0),"")</f>
        <v/>
      </c>
      <c r="BR34" s="86" t="str">
        <f>IFERROR(VLOOKUP($A34&amp;"_"&amp;BR$3,'물품 입고 내역'!$A$5:$O$629,2,0),"")</f>
        <v/>
      </c>
      <c r="BS34" s="86" t="str">
        <f>IFERROR(VLOOKUP($A34&amp;"_"&amp;BS$3,'물품 입고 내역'!$A$5:$O$629,2,0),"")</f>
        <v/>
      </c>
      <c r="BT34" s="86" t="str">
        <f>IFERROR(VLOOKUP($A34&amp;"_"&amp;BT$3,'물품 입고 내역'!$A$5:$O$629,2,0),"")</f>
        <v/>
      </c>
      <c r="BU34" s="86" t="str">
        <f>IFERROR(VLOOKUP($A34&amp;"_"&amp;BU$3,'물품 입고 내역'!$A$5:$O$629,2,0),"")</f>
        <v/>
      </c>
      <c r="BV34" s="86" t="str">
        <f>IFERROR(VLOOKUP($A34&amp;"_"&amp;BV$3,'물품 입고 내역'!$A$5:$O$629,2,0),"")</f>
        <v/>
      </c>
      <c r="BW34" s="86" t="str">
        <f>IFERROR(VLOOKUP($A34&amp;"_"&amp;BW$3,'물품 입고 내역'!$A$5:$O$629,2,0),"")</f>
        <v/>
      </c>
      <c r="BX34" s="86" t="str">
        <f>IFERROR(VLOOKUP($A34&amp;"_"&amp;BX$3,'물품 입고 내역'!$A$5:$O$629,2,0),"")</f>
        <v/>
      </c>
      <c r="BY34" s="86" t="str">
        <f>IFERROR(VLOOKUP($A34&amp;"_"&amp;BY$3,'물품 입고 내역'!$A$5:$O$629,2,0),"")</f>
        <v/>
      </c>
      <c r="BZ34" s="86" t="str">
        <f>IFERROR(VLOOKUP($A34&amp;"_"&amp;BZ$3,'물품 입고 내역'!$A$5:$O$629,2,0),"")</f>
        <v/>
      </c>
      <c r="CA34" s="86" t="str">
        <f>IFERROR(VLOOKUP($A34&amp;"_"&amp;CA$3,'물품 입고 내역'!$A$5:$O$629,2,0),"")</f>
        <v/>
      </c>
      <c r="CB34" s="86" t="str">
        <f>IFERROR(VLOOKUP($A34&amp;"_"&amp;CB$3,'물품 입고 내역'!$A$5:$O$629,2,0),"")</f>
        <v/>
      </c>
      <c r="CC34" s="86" t="str">
        <f>IFERROR(VLOOKUP($A34&amp;"_"&amp;CC$3,'물품 입고 내역'!$A$5:$O$629,2,0),"")</f>
        <v/>
      </c>
      <c r="CD34" s="86" t="str">
        <f>IFERROR(VLOOKUP($A34&amp;"_"&amp;CD$3,'물품 입고 내역'!$A$5:$O$629,2,0),"")</f>
        <v/>
      </c>
      <c r="CE34" s="86" t="str">
        <f>IFERROR(VLOOKUP($A34&amp;"_"&amp;CE$3,'물품 입고 내역'!$A$5:$O$629,2,0),"")</f>
        <v/>
      </c>
      <c r="CF34" s="86" t="str">
        <f>IFERROR(VLOOKUP($A34&amp;"_"&amp;CF$3,'물품 입고 내역'!$A$5:$O$629,2,0),"")</f>
        <v/>
      </c>
      <c r="CG34" s="86" t="str">
        <f>IFERROR(VLOOKUP($A34&amp;"_"&amp;CG$3,'물품 입고 내역'!$A$5:$O$629,2,0),"")</f>
        <v/>
      </c>
      <c r="CH34" s="86" t="str">
        <f>IFERROR(VLOOKUP($A34&amp;"_"&amp;CH$3,'물품 입고 내역'!$A$5:$O$629,2,0),"")</f>
        <v/>
      </c>
      <c r="CI34" s="86" t="str">
        <f>IFERROR(VLOOKUP($A34&amp;"_"&amp;CI$3,'물품 입고 내역'!$A$5:$O$629,2,0),"")</f>
        <v/>
      </c>
      <c r="CJ34" s="86" t="str">
        <f>IFERROR(VLOOKUP($A34&amp;"_"&amp;CJ$3,'물품 입고 내역'!$A$5:$O$629,2,0),"")</f>
        <v/>
      </c>
      <c r="CK34" s="86" t="str">
        <f>IFERROR(VLOOKUP($A34&amp;"_"&amp;CK$3,'물품 입고 내역'!$A$5:$O$629,2,0),"")</f>
        <v/>
      </c>
      <c r="CL34" s="86" t="str">
        <f>IFERROR(VLOOKUP($A34&amp;"_"&amp;CL$3,'물품 입고 내역'!$A$5:$O$629,2,0),"")</f>
        <v/>
      </c>
      <c r="CM34" s="86" t="str">
        <f>IFERROR(VLOOKUP($A34&amp;"_"&amp;CM$3,'물품 입고 내역'!$A$5:$O$629,2,0),"")</f>
        <v/>
      </c>
      <c r="CN34" s="86" t="str">
        <f>IFERROR(VLOOKUP($A34&amp;"_"&amp;CN$3,'물품 입고 내역'!$A$5:$O$629,2,0),"")</f>
        <v/>
      </c>
      <c r="CO34" s="86" t="str">
        <f>IFERROR(VLOOKUP($A34&amp;"_"&amp;CO$3,'물품 입고 내역'!$A$5:$O$629,2,0),"")</f>
        <v/>
      </c>
      <c r="CP34" s="86" t="str">
        <f>IFERROR(VLOOKUP($A34&amp;"_"&amp;CP$3,'물품 입고 내역'!$A$5:$O$629,2,0),"")</f>
        <v/>
      </c>
      <c r="CQ34" s="86" t="str">
        <f>IFERROR(VLOOKUP($A34&amp;"_"&amp;CQ$3,'물품 입고 내역'!$A$5:$O$629,2,0),"")</f>
        <v/>
      </c>
      <c r="CR34" s="86" t="str">
        <f>IFERROR(VLOOKUP($A34&amp;"_"&amp;CR$3,'물품 입고 내역'!$A$5:$O$629,2,0),"")</f>
        <v/>
      </c>
      <c r="CS34" s="86" t="str">
        <f>IFERROR(VLOOKUP($A34&amp;"_"&amp;CS$3,'물품 입고 내역'!$A$5:$O$629,2,0),"")</f>
        <v/>
      </c>
      <c r="CT34" s="86" t="str">
        <f>IFERROR(VLOOKUP($A34&amp;"_"&amp;CT$3,'물품 입고 내역'!$A$5:$O$629,2,0),"")</f>
        <v/>
      </c>
      <c r="CU34" s="86" t="str">
        <f>IFERROR(VLOOKUP($A34&amp;"_"&amp;CU$3,'물품 입고 내역'!$A$5:$O$629,2,0),"")</f>
        <v/>
      </c>
      <c r="CV34" s="86" t="str">
        <f>IFERROR(VLOOKUP($A34&amp;"_"&amp;CV$3,'물품 입고 내역'!$A$5:$O$629,2,0),"")</f>
        <v/>
      </c>
      <c r="CW34" s="86" t="str">
        <f>IFERROR(VLOOKUP($A34&amp;"_"&amp;CW$3,'물품 입고 내역'!$A$5:$O$629,2,0),"")</f>
        <v/>
      </c>
      <c r="CX34" s="86" t="str">
        <f>IFERROR(VLOOKUP($A34&amp;"_"&amp;CX$3,'물품 입고 내역'!$A$5:$O$629,2,0),"")</f>
        <v/>
      </c>
      <c r="CY34" s="86" t="str">
        <f>IFERROR(VLOOKUP($A34&amp;"_"&amp;CY$3,'물품 입고 내역'!$A$5:$O$629,2,0),"")</f>
        <v/>
      </c>
      <c r="CZ34" s="86" t="str">
        <f>IFERROR(VLOOKUP($A34&amp;"_"&amp;CZ$3,'물품 입고 내역'!$A$5:$O$629,2,0),"")</f>
        <v/>
      </c>
      <c r="DA34" s="86" t="str">
        <f>IFERROR(VLOOKUP($A34&amp;"_"&amp;DA$3,'물품 입고 내역'!$A$5:$O$629,2,0),"")</f>
        <v/>
      </c>
      <c r="DB34" s="86" t="str">
        <f>IFERROR(VLOOKUP($A34&amp;"_"&amp;DB$3,'물품 입고 내역'!$A$5:$O$629,2,0),"")</f>
        <v/>
      </c>
    </row>
    <row r="35" spans="1:106" ht="31.5" customHeight="1">
      <c r="A35" s="87" t="s">
        <v>419</v>
      </c>
      <c r="B35" s="142" t="str">
        <f>IFERROR(INDEX('물품 입고 내역'!$E$6:$N$105,MATCH($A35,'물품 입고 내역'!$N$6:$N$105,0),1)," ")</f>
        <v xml:space="preserve"> </v>
      </c>
      <c r="C35" s="87">
        <v>102</v>
      </c>
      <c r="D35" s="142" t="str">
        <f t="shared" si="0"/>
        <v xml:space="preserve">                                                                                                   </v>
      </c>
      <c r="E35" s="87"/>
      <c r="F35" s="86">
        <f t="shared" si="1"/>
        <v>0</v>
      </c>
      <c r="G35" s="86" t="str">
        <f>IFERROR(VLOOKUP($A35&amp;"_"&amp;G$3,'물품 입고 내역'!$A$5:$O$629,2,0),"")</f>
        <v/>
      </c>
      <c r="H35" s="86" t="str">
        <f>IFERROR(VLOOKUP($A35&amp;"_"&amp;H$3,'물품 입고 내역'!$A$5:$O$629,2,0),"")</f>
        <v/>
      </c>
      <c r="I35" s="86" t="str">
        <f>IFERROR(VLOOKUP($A35&amp;"_"&amp;I$3,'물품 입고 내역'!$A$5:$O$629,2,0),"")</f>
        <v/>
      </c>
      <c r="J35" s="86" t="str">
        <f>IFERROR(VLOOKUP($A35&amp;"_"&amp;J$3,'물품 입고 내역'!$A$5:$O$629,2,0),"")</f>
        <v/>
      </c>
      <c r="K35" s="86" t="str">
        <f>IFERROR(VLOOKUP($A35&amp;"_"&amp;K$3,'물품 입고 내역'!$A$5:$O$629,2,0),"")</f>
        <v/>
      </c>
      <c r="L35" s="86" t="str">
        <f>IFERROR(VLOOKUP($A35&amp;"_"&amp;L$3,'물품 입고 내역'!$A$5:$O$629,2,0),"")</f>
        <v/>
      </c>
      <c r="M35" s="86" t="str">
        <f>IFERROR(VLOOKUP($A35&amp;"_"&amp;M$3,'물품 입고 내역'!$A$5:$O$629,2,0),"")</f>
        <v/>
      </c>
      <c r="N35" s="86" t="str">
        <f>IFERROR(VLOOKUP($A35&amp;"_"&amp;N$3,'물품 입고 내역'!$A$5:$O$629,2,0),"")</f>
        <v/>
      </c>
      <c r="O35" s="86" t="str">
        <f>IFERROR(VLOOKUP($A35&amp;"_"&amp;O$3,'물품 입고 내역'!$A$5:$O$629,2,0),"")</f>
        <v/>
      </c>
      <c r="P35" s="86" t="str">
        <f>IFERROR(VLOOKUP($A35&amp;"_"&amp;P$3,'물품 입고 내역'!$A$5:$O$629,2,0),"")</f>
        <v/>
      </c>
      <c r="Q35" s="86" t="str">
        <f>IFERROR(VLOOKUP($A35&amp;"_"&amp;Q$3,'물품 입고 내역'!$A$5:$O$629,2,0),"")</f>
        <v/>
      </c>
      <c r="R35" s="86" t="str">
        <f>IFERROR(VLOOKUP($A35&amp;"_"&amp;R$3,'물품 입고 내역'!$A$5:$O$629,2,0),"")</f>
        <v/>
      </c>
      <c r="S35" s="86" t="str">
        <f>IFERROR(VLOOKUP($A35&amp;"_"&amp;S$3,'물품 입고 내역'!$A$5:$O$629,2,0),"")</f>
        <v/>
      </c>
      <c r="T35" s="86" t="str">
        <f>IFERROR(VLOOKUP($A35&amp;"_"&amp;T$3,'물품 입고 내역'!$A$5:$O$629,2,0),"")</f>
        <v/>
      </c>
      <c r="U35" s="86" t="str">
        <f>IFERROR(VLOOKUP($A35&amp;"_"&amp;U$3,'물품 입고 내역'!$A$5:$O$629,2,0),"")</f>
        <v/>
      </c>
      <c r="V35" s="86" t="str">
        <f>IFERROR(VLOOKUP($A35&amp;"_"&amp;V$3,'물품 입고 내역'!$A$5:$O$629,2,0),"")</f>
        <v/>
      </c>
      <c r="W35" s="86" t="str">
        <f>IFERROR(VLOOKUP($A35&amp;"_"&amp;W$3,'물품 입고 내역'!$A$5:$O$629,2,0),"")</f>
        <v/>
      </c>
      <c r="X35" s="86" t="str">
        <f>IFERROR(VLOOKUP($A35&amp;"_"&amp;X$3,'물품 입고 내역'!$A$5:$O$629,2,0),"")</f>
        <v/>
      </c>
      <c r="Y35" s="86" t="str">
        <f>IFERROR(VLOOKUP($A35&amp;"_"&amp;Y$3,'물품 입고 내역'!$A$5:$O$629,2,0),"")</f>
        <v/>
      </c>
      <c r="Z35" s="86" t="str">
        <f>IFERROR(VLOOKUP($A35&amp;"_"&amp;Z$3,'물품 입고 내역'!$A$5:$O$629,2,0),"")</f>
        <v/>
      </c>
      <c r="AA35" s="86" t="str">
        <f>IFERROR(VLOOKUP($A35&amp;"_"&amp;AA$3,'물품 입고 내역'!$A$5:$O$629,2,0),"")</f>
        <v/>
      </c>
      <c r="AB35" s="86" t="str">
        <f>IFERROR(VLOOKUP($A35&amp;"_"&amp;AB$3,'물품 입고 내역'!$A$5:$O$629,2,0),"")</f>
        <v/>
      </c>
      <c r="AC35" s="86" t="str">
        <f>IFERROR(VLOOKUP($A35&amp;"_"&amp;AC$3,'물품 입고 내역'!$A$5:$O$629,2,0),"")</f>
        <v/>
      </c>
      <c r="AD35" s="86" t="str">
        <f>IFERROR(VLOOKUP($A35&amp;"_"&amp;AD$3,'물품 입고 내역'!$A$5:$O$629,2,0),"")</f>
        <v/>
      </c>
      <c r="AE35" s="86" t="str">
        <f>IFERROR(VLOOKUP($A35&amp;"_"&amp;AE$3,'물품 입고 내역'!$A$5:$O$629,2,0),"")</f>
        <v/>
      </c>
      <c r="AF35" s="86" t="str">
        <f>IFERROR(VLOOKUP($A35&amp;"_"&amp;AF$3,'물품 입고 내역'!$A$5:$O$629,2,0),"")</f>
        <v/>
      </c>
      <c r="AG35" s="86" t="str">
        <f>IFERROR(VLOOKUP($A35&amp;"_"&amp;AG$3,'물품 입고 내역'!$A$5:$O$629,2,0),"")</f>
        <v/>
      </c>
      <c r="AH35" s="86" t="str">
        <f>IFERROR(VLOOKUP($A35&amp;"_"&amp;AH$3,'물품 입고 내역'!$A$5:$O$629,2,0),"")</f>
        <v/>
      </c>
      <c r="AI35" s="86" t="str">
        <f>IFERROR(VLOOKUP($A35&amp;"_"&amp;AI$3,'물품 입고 내역'!$A$5:$O$629,2,0),"")</f>
        <v/>
      </c>
      <c r="AJ35" s="86" t="str">
        <f>IFERROR(VLOOKUP($A35&amp;"_"&amp;AJ$3,'물품 입고 내역'!$A$5:$O$629,2,0),"")</f>
        <v/>
      </c>
      <c r="AK35" s="86" t="str">
        <f>IFERROR(VLOOKUP($A35&amp;"_"&amp;AK$3,'물품 입고 내역'!$A$5:$O$629,2,0),"")</f>
        <v/>
      </c>
      <c r="AL35" s="86" t="str">
        <f>IFERROR(VLOOKUP($A35&amp;"_"&amp;AL$3,'물품 입고 내역'!$A$5:$O$629,2,0),"")</f>
        <v/>
      </c>
      <c r="AM35" s="86" t="str">
        <f>IFERROR(VLOOKUP($A35&amp;"_"&amp;AM$3,'물품 입고 내역'!$A$5:$O$629,2,0),"")</f>
        <v/>
      </c>
      <c r="AN35" s="86" t="str">
        <f>IFERROR(VLOOKUP($A35&amp;"_"&amp;AN$3,'물품 입고 내역'!$A$5:$O$629,2,0),"")</f>
        <v/>
      </c>
      <c r="AO35" s="86" t="str">
        <f>IFERROR(VLOOKUP($A35&amp;"_"&amp;AO$3,'물품 입고 내역'!$A$5:$O$629,2,0),"")</f>
        <v/>
      </c>
      <c r="AP35" s="86" t="str">
        <f>IFERROR(VLOOKUP($A35&amp;"_"&amp;AP$3,'물품 입고 내역'!$A$5:$O$629,2,0),"")</f>
        <v/>
      </c>
      <c r="AQ35" s="86" t="str">
        <f>IFERROR(VLOOKUP($A35&amp;"_"&amp;AQ$3,'물품 입고 내역'!$A$5:$O$629,2,0),"")</f>
        <v/>
      </c>
      <c r="AR35" s="86" t="str">
        <f>IFERROR(VLOOKUP($A35&amp;"_"&amp;AR$3,'물품 입고 내역'!$A$5:$O$629,2,0),"")</f>
        <v/>
      </c>
      <c r="AS35" s="86" t="str">
        <f>IFERROR(VLOOKUP($A35&amp;"_"&amp;AS$3,'물품 입고 내역'!$A$5:$O$629,2,0),"")</f>
        <v/>
      </c>
      <c r="AT35" s="86" t="str">
        <f>IFERROR(VLOOKUP($A35&amp;"_"&amp;AT$3,'물품 입고 내역'!$A$5:$O$629,2,0),"")</f>
        <v/>
      </c>
      <c r="AU35" s="86" t="str">
        <f>IFERROR(VLOOKUP($A35&amp;"_"&amp;AU$3,'물품 입고 내역'!$A$5:$O$629,2,0),"")</f>
        <v/>
      </c>
      <c r="AV35" s="86" t="str">
        <f>IFERROR(VLOOKUP($A35&amp;"_"&amp;AV$3,'물품 입고 내역'!$A$5:$O$629,2,0),"")</f>
        <v/>
      </c>
      <c r="AW35" s="86" t="str">
        <f>IFERROR(VLOOKUP($A35&amp;"_"&amp;AW$3,'물품 입고 내역'!$A$5:$O$629,2,0),"")</f>
        <v/>
      </c>
      <c r="AX35" s="86" t="str">
        <f>IFERROR(VLOOKUP($A35&amp;"_"&amp;AX$3,'물품 입고 내역'!$A$5:$O$629,2,0),"")</f>
        <v/>
      </c>
      <c r="AY35" s="86" t="str">
        <f>IFERROR(VLOOKUP($A35&amp;"_"&amp;AY$3,'물품 입고 내역'!$A$5:$O$629,2,0),"")</f>
        <v/>
      </c>
      <c r="AZ35" s="86" t="str">
        <f>IFERROR(VLOOKUP($A35&amp;"_"&amp;AZ$3,'물품 입고 내역'!$A$5:$O$629,2,0),"")</f>
        <v/>
      </c>
      <c r="BA35" s="86" t="str">
        <f>IFERROR(VLOOKUP($A35&amp;"_"&amp;BA$3,'물품 입고 내역'!$A$5:$O$629,2,0),"")</f>
        <v/>
      </c>
      <c r="BB35" s="86" t="str">
        <f>IFERROR(VLOOKUP($A35&amp;"_"&amp;BB$3,'물품 입고 내역'!$A$5:$O$629,2,0),"")</f>
        <v/>
      </c>
      <c r="BC35" s="86" t="str">
        <f>IFERROR(VLOOKUP($A35&amp;"_"&amp;BC$3,'물품 입고 내역'!$A$5:$O$629,2,0),"")</f>
        <v/>
      </c>
      <c r="BD35" s="86" t="str">
        <f>IFERROR(VLOOKUP($A35&amp;"_"&amp;BD$3,'물품 입고 내역'!$A$5:$O$629,2,0),"")</f>
        <v/>
      </c>
      <c r="BE35" s="86" t="str">
        <f>IFERROR(VLOOKUP($A35&amp;"_"&amp;BE$3,'물품 입고 내역'!$A$5:$O$629,2,0),"")</f>
        <v/>
      </c>
      <c r="BF35" s="86" t="str">
        <f>IFERROR(VLOOKUP($A35&amp;"_"&amp;BF$3,'물품 입고 내역'!$A$5:$O$629,2,0),"")</f>
        <v/>
      </c>
      <c r="BG35" s="86" t="str">
        <f>IFERROR(VLOOKUP($A35&amp;"_"&amp;BG$3,'물품 입고 내역'!$A$5:$O$629,2,0),"")</f>
        <v/>
      </c>
      <c r="BH35" s="86" t="str">
        <f>IFERROR(VLOOKUP($A35&amp;"_"&amp;BH$3,'물품 입고 내역'!$A$5:$O$629,2,0),"")</f>
        <v/>
      </c>
      <c r="BI35" s="86" t="str">
        <f>IFERROR(VLOOKUP($A35&amp;"_"&amp;BI$3,'물품 입고 내역'!$A$5:$O$629,2,0),"")</f>
        <v/>
      </c>
      <c r="BJ35" s="86" t="str">
        <f>IFERROR(VLOOKUP($A35&amp;"_"&amp;BJ$3,'물품 입고 내역'!$A$5:$O$629,2,0),"")</f>
        <v/>
      </c>
      <c r="BK35" s="86" t="str">
        <f>IFERROR(VLOOKUP($A35&amp;"_"&amp;BK$3,'물품 입고 내역'!$A$5:$O$629,2,0),"")</f>
        <v/>
      </c>
      <c r="BL35" s="86" t="str">
        <f>IFERROR(VLOOKUP($A35&amp;"_"&amp;BL$3,'물품 입고 내역'!$A$5:$O$629,2,0),"")</f>
        <v/>
      </c>
      <c r="BM35" s="86" t="str">
        <f>IFERROR(VLOOKUP($A35&amp;"_"&amp;BM$3,'물품 입고 내역'!$A$5:$O$629,2,0),"")</f>
        <v/>
      </c>
      <c r="BN35" s="86" t="str">
        <f>IFERROR(VLOOKUP($A35&amp;"_"&amp;BN$3,'물품 입고 내역'!$A$5:$O$629,2,0),"")</f>
        <v/>
      </c>
      <c r="BO35" s="86" t="str">
        <f>IFERROR(VLOOKUP($A35&amp;"_"&amp;BO$3,'물품 입고 내역'!$A$5:$O$629,2,0),"")</f>
        <v/>
      </c>
      <c r="BP35" s="86" t="str">
        <f>IFERROR(VLOOKUP($A35&amp;"_"&amp;BP$3,'물품 입고 내역'!$A$5:$O$629,2,0),"")</f>
        <v/>
      </c>
      <c r="BQ35" s="86" t="str">
        <f>IFERROR(VLOOKUP($A35&amp;"_"&amp;BQ$3,'물품 입고 내역'!$A$5:$O$629,2,0),"")</f>
        <v/>
      </c>
      <c r="BR35" s="86" t="str">
        <f>IFERROR(VLOOKUP($A35&amp;"_"&amp;BR$3,'물품 입고 내역'!$A$5:$O$629,2,0),"")</f>
        <v/>
      </c>
      <c r="BS35" s="86" t="str">
        <f>IFERROR(VLOOKUP($A35&amp;"_"&amp;BS$3,'물품 입고 내역'!$A$5:$O$629,2,0),"")</f>
        <v/>
      </c>
      <c r="BT35" s="86" t="str">
        <f>IFERROR(VLOOKUP($A35&amp;"_"&amp;BT$3,'물품 입고 내역'!$A$5:$O$629,2,0),"")</f>
        <v/>
      </c>
      <c r="BU35" s="86" t="str">
        <f>IFERROR(VLOOKUP($A35&amp;"_"&amp;BU$3,'물품 입고 내역'!$A$5:$O$629,2,0),"")</f>
        <v/>
      </c>
      <c r="BV35" s="86" t="str">
        <f>IFERROR(VLOOKUP($A35&amp;"_"&amp;BV$3,'물품 입고 내역'!$A$5:$O$629,2,0),"")</f>
        <v/>
      </c>
      <c r="BW35" s="86" t="str">
        <f>IFERROR(VLOOKUP($A35&amp;"_"&amp;BW$3,'물품 입고 내역'!$A$5:$O$629,2,0),"")</f>
        <v/>
      </c>
      <c r="BX35" s="86" t="str">
        <f>IFERROR(VLOOKUP($A35&amp;"_"&amp;BX$3,'물품 입고 내역'!$A$5:$O$629,2,0),"")</f>
        <v/>
      </c>
      <c r="BY35" s="86" t="str">
        <f>IFERROR(VLOOKUP($A35&amp;"_"&amp;BY$3,'물품 입고 내역'!$A$5:$O$629,2,0),"")</f>
        <v/>
      </c>
      <c r="BZ35" s="86" t="str">
        <f>IFERROR(VLOOKUP($A35&amp;"_"&amp;BZ$3,'물품 입고 내역'!$A$5:$O$629,2,0),"")</f>
        <v/>
      </c>
      <c r="CA35" s="86" t="str">
        <f>IFERROR(VLOOKUP($A35&amp;"_"&amp;CA$3,'물품 입고 내역'!$A$5:$O$629,2,0),"")</f>
        <v/>
      </c>
      <c r="CB35" s="86" t="str">
        <f>IFERROR(VLOOKUP($A35&amp;"_"&amp;CB$3,'물품 입고 내역'!$A$5:$O$629,2,0),"")</f>
        <v/>
      </c>
      <c r="CC35" s="86" t="str">
        <f>IFERROR(VLOOKUP($A35&amp;"_"&amp;CC$3,'물품 입고 내역'!$A$5:$O$629,2,0),"")</f>
        <v/>
      </c>
      <c r="CD35" s="86" t="str">
        <f>IFERROR(VLOOKUP($A35&amp;"_"&amp;CD$3,'물품 입고 내역'!$A$5:$O$629,2,0),"")</f>
        <v/>
      </c>
      <c r="CE35" s="86" t="str">
        <f>IFERROR(VLOOKUP($A35&amp;"_"&amp;CE$3,'물품 입고 내역'!$A$5:$O$629,2,0),"")</f>
        <v/>
      </c>
      <c r="CF35" s="86" t="str">
        <f>IFERROR(VLOOKUP($A35&amp;"_"&amp;CF$3,'물품 입고 내역'!$A$5:$O$629,2,0),"")</f>
        <v/>
      </c>
      <c r="CG35" s="86" t="str">
        <f>IFERROR(VLOOKUP($A35&amp;"_"&amp;CG$3,'물품 입고 내역'!$A$5:$O$629,2,0),"")</f>
        <v/>
      </c>
      <c r="CH35" s="86" t="str">
        <f>IFERROR(VLOOKUP($A35&amp;"_"&amp;CH$3,'물품 입고 내역'!$A$5:$O$629,2,0),"")</f>
        <v/>
      </c>
      <c r="CI35" s="86" t="str">
        <f>IFERROR(VLOOKUP($A35&amp;"_"&amp;CI$3,'물품 입고 내역'!$A$5:$O$629,2,0),"")</f>
        <v/>
      </c>
      <c r="CJ35" s="86" t="str">
        <f>IFERROR(VLOOKUP($A35&amp;"_"&amp;CJ$3,'물품 입고 내역'!$A$5:$O$629,2,0),"")</f>
        <v/>
      </c>
      <c r="CK35" s="86" t="str">
        <f>IFERROR(VLOOKUP($A35&amp;"_"&amp;CK$3,'물품 입고 내역'!$A$5:$O$629,2,0),"")</f>
        <v/>
      </c>
      <c r="CL35" s="86" t="str">
        <f>IFERROR(VLOOKUP($A35&amp;"_"&amp;CL$3,'물품 입고 내역'!$A$5:$O$629,2,0),"")</f>
        <v/>
      </c>
      <c r="CM35" s="86" t="str">
        <f>IFERROR(VLOOKUP($A35&amp;"_"&amp;CM$3,'물품 입고 내역'!$A$5:$O$629,2,0),"")</f>
        <v/>
      </c>
      <c r="CN35" s="86" t="str">
        <f>IFERROR(VLOOKUP($A35&amp;"_"&amp;CN$3,'물품 입고 내역'!$A$5:$O$629,2,0),"")</f>
        <v/>
      </c>
      <c r="CO35" s="86" t="str">
        <f>IFERROR(VLOOKUP($A35&amp;"_"&amp;CO$3,'물품 입고 내역'!$A$5:$O$629,2,0),"")</f>
        <v/>
      </c>
      <c r="CP35" s="86" t="str">
        <f>IFERROR(VLOOKUP($A35&amp;"_"&amp;CP$3,'물품 입고 내역'!$A$5:$O$629,2,0),"")</f>
        <v/>
      </c>
      <c r="CQ35" s="86" t="str">
        <f>IFERROR(VLOOKUP($A35&amp;"_"&amp;CQ$3,'물품 입고 내역'!$A$5:$O$629,2,0),"")</f>
        <v/>
      </c>
      <c r="CR35" s="86" t="str">
        <f>IFERROR(VLOOKUP($A35&amp;"_"&amp;CR$3,'물품 입고 내역'!$A$5:$O$629,2,0),"")</f>
        <v/>
      </c>
      <c r="CS35" s="86" t="str">
        <f>IFERROR(VLOOKUP($A35&amp;"_"&amp;CS$3,'물품 입고 내역'!$A$5:$O$629,2,0),"")</f>
        <v/>
      </c>
      <c r="CT35" s="86" t="str">
        <f>IFERROR(VLOOKUP($A35&amp;"_"&amp;CT$3,'물품 입고 내역'!$A$5:$O$629,2,0),"")</f>
        <v/>
      </c>
      <c r="CU35" s="86" t="str">
        <f>IFERROR(VLOOKUP($A35&amp;"_"&amp;CU$3,'물품 입고 내역'!$A$5:$O$629,2,0),"")</f>
        <v/>
      </c>
      <c r="CV35" s="86" t="str">
        <f>IFERROR(VLOOKUP($A35&amp;"_"&amp;CV$3,'물품 입고 내역'!$A$5:$O$629,2,0),"")</f>
        <v/>
      </c>
      <c r="CW35" s="86" t="str">
        <f>IFERROR(VLOOKUP($A35&amp;"_"&amp;CW$3,'물품 입고 내역'!$A$5:$O$629,2,0),"")</f>
        <v/>
      </c>
      <c r="CX35" s="86" t="str">
        <f>IFERROR(VLOOKUP($A35&amp;"_"&amp;CX$3,'물품 입고 내역'!$A$5:$O$629,2,0),"")</f>
        <v/>
      </c>
      <c r="CY35" s="86" t="str">
        <f>IFERROR(VLOOKUP($A35&amp;"_"&amp;CY$3,'물품 입고 내역'!$A$5:$O$629,2,0),"")</f>
        <v/>
      </c>
      <c r="CZ35" s="86" t="str">
        <f>IFERROR(VLOOKUP($A35&amp;"_"&amp;CZ$3,'물품 입고 내역'!$A$5:$O$629,2,0),"")</f>
        <v/>
      </c>
      <c r="DA35" s="86" t="str">
        <f>IFERROR(VLOOKUP($A35&amp;"_"&amp;DA$3,'물품 입고 내역'!$A$5:$O$629,2,0),"")</f>
        <v/>
      </c>
      <c r="DB35" s="86" t="str">
        <f>IFERROR(VLOOKUP($A35&amp;"_"&amp;DB$3,'물품 입고 내역'!$A$5:$O$629,2,0),"")</f>
        <v/>
      </c>
    </row>
    <row r="36" spans="1:106" ht="31.5" customHeight="1">
      <c r="A36" s="87" t="s">
        <v>420</v>
      </c>
      <c r="B36" s="142" t="str">
        <f>IFERROR(INDEX('물품 입고 내역'!$E$6:$N$105,MATCH($A36,'물품 입고 내역'!$N$6:$N$105,0),1)," ")</f>
        <v xml:space="preserve"> </v>
      </c>
      <c r="C36" s="87">
        <v>102</v>
      </c>
      <c r="D36" s="142" t="str">
        <f t="shared" si="0"/>
        <v xml:space="preserve">                                                                                                   </v>
      </c>
      <c r="E36" s="87"/>
      <c r="F36" s="86">
        <f t="shared" si="1"/>
        <v>0</v>
      </c>
      <c r="G36" s="86" t="str">
        <f>IFERROR(VLOOKUP($A36&amp;"_"&amp;G$3,'물품 입고 내역'!$A$5:$O$629,2,0),"")</f>
        <v/>
      </c>
      <c r="H36" s="86" t="str">
        <f>IFERROR(VLOOKUP($A36&amp;"_"&amp;H$3,'물품 입고 내역'!$A$5:$O$629,2,0),"")</f>
        <v/>
      </c>
      <c r="I36" s="86" t="str">
        <f>IFERROR(VLOOKUP($A36&amp;"_"&amp;I$3,'물품 입고 내역'!$A$5:$O$629,2,0),"")</f>
        <v/>
      </c>
      <c r="J36" s="86" t="str">
        <f>IFERROR(VLOOKUP($A36&amp;"_"&amp;J$3,'물품 입고 내역'!$A$5:$O$629,2,0),"")</f>
        <v/>
      </c>
      <c r="K36" s="86" t="str">
        <f>IFERROR(VLOOKUP($A36&amp;"_"&amp;K$3,'물품 입고 내역'!$A$5:$O$629,2,0),"")</f>
        <v/>
      </c>
      <c r="L36" s="86" t="str">
        <f>IFERROR(VLOOKUP($A36&amp;"_"&amp;L$3,'물품 입고 내역'!$A$5:$O$629,2,0),"")</f>
        <v/>
      </c>
      <c r="M36" s="86" t="str">
        <f>IFERROR(VLOOKUP($A36&amp;"_"&amp;M$3,'물품 입고 내역'!$A$5:$O$629,2,0),"")</f>
        <v/>
      </c>
      <c r="N36" s="86" t="str">
        <f>IFERROR(VLOOKUP($A36&amp;"_"&amp;N$3,'물품 입고 내역'!$A$5:$O$629,2,0),"")</f>
        <v/>
      </c>
      <c r="O36" s="86" t="str">
        <f>IFERROR(VLOOKUP($A36&amp;"_"&amp;O$3,'물품 입고 내역'!$A$5:$O$629,2,0),"")</f>
        <v/>
      </c>
      <c r="P36" s="86" t="str">
        <f>IFERROR(VLOOKUP($A36&amp;"_"&amp;P$3,'물품 입고 내역'!$A$5:$O$629,2,0),"")</f>
        <v/>
      </c>
      <c r="Q36" s="86" t="str">
        <f>IFERROR(VLOOKUP($A36&amp;"_"&amp;Q$3,'물품 입고 내역'!$A$5:$O$629,2,0),"")</f>
        <v/>
      </c>
      <c r="R36" s="86" t="str">
        <f>IFERROR(VLOOKUP($A36&amp;"_"&amp;R$3,'물품 입고 내역'!$A$5:$O$629,2,0),"")</f>
        <v/>
      </c>
      <c r="S36" s="86" t="str">
        <f>IFERROR(VLOOKUP($A36&amp;"_"&amp;S$3,'물품 입고 내역'!$A$5:$O$629,2,0),"")</f>
        <v/>
      </c>
      <c r="T36" s="86" t="str">
        <f>IFERROR(VLOOKUP($A36&amp;"_"&amp;T$3,'물품 입고 내역'!$A$5:$O$629,2,0),"")</f>
        <v/>
      </c>
      <c r="U36" s="86" t="str">
        <f>IFERROR(VLOOKUP($A36&amp;"_"&amp;U$3,'물품 입고 내역'!$A$5:$O$629,2,0),"")</f>
        <v/>
      </c>
      <c r="V36" s="86" t="str">
        <f>IFERROR(VLOOKUP($A36&amp;"_"&amp;V$3,'물품 입고 내역'!$A$5:$O$629,2,0),"")</f>
        <v/>
      </c>
      <c r="W36" s="86" t="str">
        <f>IFERROR(VLOOKUP($A36&amp;"_"&amp;W$3,'물품 입고 내역'!$A$5:$O$629,2,0),"")</f>
        <v/>
      </c>
      <c r="X36" s="86" t="str">
        <f>IFERROR(VLOOKUP($A36&amp;"_"&amp;X$3,'물품 입고 내역'!$A$5:$O$629,2,0),"")</f>
        <v/>
      </c>
      <c r="Y36" s="86" t="str">
        <f>IFERROR(VLOOKUP($A36&amp;"_"&amp;Y$3,'물품 입고 내역'!$A$5:$O$629,2,0),"")</f>
        <v/>
      </c>
      <c r="Z36" s="86" t="str">
        <f>IFERROR(VLOOKUP($A36&amp;"_"&amp;Z$3,'물품 입고 내역'!$A$5:$O$629,2,0),"")</f>
        <v/>
      </c>
      <c r="AA36" s="86" t="str">
        <f>IFERROR(VLOOKUP($A36&amp;"_"&amp;AA$3,'물품 입고 내역'!$A$5:$O$629,2,0),"")</f>
        <v/>
      </c>
      <c r="AB36" s="86" t="str">
        <f>IFERROR(VLOOKUP($A36&amp;"_"&amp;AB$3,'물품 입고 내역'!$A$5:$O$629,2,0),"")</f>
        <v/>
      </c>
      <c r="AC36" s="86" t="str">
        <f>IFERROR(VLOOKUP($A36&amp;"_"&amp;AC$3,'물품 입고 내역'!$A$5:$O$629,2,0),"")</f>
        <v/>
      </c>
      <c r="AD36" s="86" t="str">
        <f>IFERROR(VLOOKUP($A36&amp;"_"&amp;AD$3,'물품 입고 내역'!$A$5:$O$629,2,0),"")</f>
        <v/>
      </c>
      <c r="AE36" s="86" t="str">
        <f>IFERROR(VLOOKUP($A36&amp;"_"&amp;AE$3,'물품 입고 내역'!$A$5:$O$629,2,0),"")</f>
        <v/>
      </c>
      <c r="AF36" s="86" t="str">
        <f>IFERROR(VLOOKUP($A36&amp;"_"&amp;AF$3,'물품 입고 내역'!$A$5:$O$629,2,0),"")</f>
        <v/>
      </c>
      <c r="AG36" s="86" t="str">
        <f>IFERROR(VLOOKUP($A36&amp;"_"&amp;AG$3,'물품 입고 내역'!$A$5:$O$629,2,0),"")</f>
        <v/>
      </c>
      <c r="AH36" s="86" t="str">
        <f>IFERROR(VLOOKUP($A36&amp;"_"&amp;AH$3,'물품 입고 내역'!$A$5:$O$629,2,0),"")</f>
        <v/>
      </c>
      <c r="AI36" s="86" t="str">
        <f>IFERROR(VLOOKUP($A36&amp;"_"&amp;AI$3,'물품 입고 내역'!$A$5:$O$629,2,0),"")</f>
        <v/>
      </c>
      <c r="AJ36" s="86" t="str">
        <f>IFERROR(VLOOKUP($A36&amp;"_"&amp;AJ$3,'물품 입고 내역'!$A$5:$O$629,2,0),"")</f>
        <v/>
      </c>
      <c r="AK36" s="86" t="str">
        <f>IFERROR(VLOOKUP($A36&amp;"_"&amp;AK$3,'물품 입고 내역'!$A$5:$O$629,2,0),"")</f>
        <v/>
      </c>
      <c r="AL36" s="86" t="str">
        <f>IFERROR(VLOOKUP($A36&amp;"_"&amp;AL$3,'물품 입고 내역'!$A$5:$O$629,2,0),"")</f>
        <v/>
      </c>
      <c r="AM36" s="86" t="str">
        <f>IFERROR(VLOOKUP($A36&amp;"_"&amp;AM$3,'물품 입고 내역'!$A$5:$O$629,2,0),"")</f>
        <v/>
      </c>
      <c r="AN36" s="86" t="str">
        <f>IFERROR(VLOOKUP($A36&amp;"_"&amp;AN$3,'물품 입고 내역'!$A$5:$O$629,2,0),"")</f>
        <v/>
      </c>
      <c r="AO36" s="86" t="str">
        <f>IFERROR(VLOOKUP($A36&amp;"_"&amp;AO$3,'물품 입고 내역'!$A$5:$O$629,2,0),"")</f>
        <v/>
      </c>
      <c r="AP36" s="86" t="str">
        <f>IFERROR(VLOOKUP($A36&amp;"_"&amp;AP$3,'물품 입고 내역'!$A$5:$O$629,2,0),"")</f>
        <v/>
      </c>
      <c r="AQ36" s="86" t="str">
        <f>IFERROR(VLOOKUP($A36&amp;"_"&amp;AQ$3,'물품 입고 내역'!$A$5:$O$629,2,0),"")</f>
        <v/>
      </c>
      <c r="AR36" s="86" t="str">
        <f>IFERROR(VLOOKUP($A36&amp;"_"&amp;AR$3,'물품 입고 내역'!$A$5:$O$629,2,0),"")</f>
        <v/>
      </c>
      <c r="AS36" s="86" t="str">
        <f>IFERROR(VLOOKUP($A36&amp;"_"&amp;AS$3,'물품 입고 내역'!$A$5:$O$629,2,0),"")</f>
        <v/>
      </c>
      <c r="AT36" s="86" t="str">
        <f>IFERROR(VLOOKUP($A36&amp;"_"&amp;AT$3,'물품 입고 내역'!$A$5:$O$629,2,0),"")</f>
        <v/>
      </c>
      <c r="AU36" s="86" t="str">
        <f>IFERROR(VLOOKUP($A36&amp;"_"&amp;AU$3,'물품 입고 내역'!$A$5:$O$629,2,0),"")</f>
        <v/>
      </c>
      <c r="AV36" s="86" t="str">
        <f>IFERROR(VLOOKUP($A36&amp;"_"&amp;AV$3,'물품 입고 내역'!$A$5:$O$629,2,0),"")</f>
        <v/>
      </c>
      <c r="AW36" s="86" t="str">
        <f>IFERROR(VLOOKUP($A36&amp;"_"&amp;AW$3,'물품 입고 내역'!$A$5:$O$629,2,0),"")</f>
        <v/>
      </c>
      <c r="AX36" s="86" t="str">
        <f>IFERROR(VLOOKUP($A36&amp;"_"&amp;AX$3,'물품 입고 내역'!$A$5:$O$629,2,0),"")</f>
        <v/>
      </c>
      <c r="AY36" s="86" t="str">
        <f>IFERROR(VLOOKUP($A36&amp;"_"&amp;AY$3,'물품 입고 내역'!$A$5:$O$629,2,0),"")</f>
        <v/>
      </c>
      <c r="AZ36" s="86" t="str">
        <f>IFERROR(VLOOKUP($A36&amp;"_"&amp;AZ$3,'물품 입고 내역'!$A$5:$O$629,2,0),"")</f>
        <v/>
      </c>
      <c r="BA36" s="86" t="str">
        <f>IFERROR(VLOOKUP($A36&amp;"_"&amp;BA$3,'물품 입고 내역'!$A$5:$O$629,2,0),"")</f>
        <v/>
      </c>
      <c r="BB36" s="86" t="str">
        <f>IFERROR(VLOOKUP($A36&amp;"_"&amp;BB$3,'물품 입고 내역'!$A$5:$O$629,2,0),"")</f>
        <v/>
      </c>
      <c r="BC36" s="86" t="str">
        <f>IFERROR(VLOOKUP($A36&amp;"_"&amp;BC$3,'물품 입고 내역'!$A$5:$O$629,2,0),"")</f>
        <v/>
      </c>
      <c r="BD36" s="86" t="str">
        <f>IFERROR(VLOOKUP($A36&amp;"_"&amp;BD$3,'물품 입고 내역'!$A$5:$O$629,2,0),"")</f>
        <v/>
      </c>
      <c r="BE36" s="86" t="str">
        <f>IFERROR(VLOOKUP($A36&amp;"_"&amp;BE$3,'물품 입고 내역'!$A$5:$O$629,2,0),"")</f>
        <v/>
      </c>
      <c r="BF36" s="86" t="str">
        <f>IFERROR(VLOOKUP($A36&amp;"_"&amp;BF$3,'물품 입고 내역'!$A$5:$O$629,2,0),"")</f>
        <v/>
      </c>
      <c r="BG36" s="86" t="str">
        <f>IFERROR(VLOOKUP($A36&amp;"_"&amp;BG$3,'물품 입고 내역'!$A$5:$O$629,2,0),"")</f>
        <v/>
      </c>
      <c r="BH36" s="86" t="str">
        <f>IFERROR(VLOOKUP($A36&amp;"_"&amp;BH$3,'물품 입고 내역'!$A$5:$O$629,2,0),"")</f>
        <v/>
      </c>
      <c r="BI36" s="86" t="str">
        <f>IFERROR(VLOOKUP($A36&amp;"_"&amp;BI$3,'물품 입고 내역'!$A$5:$O$629,2,0),"")</f>
        <v/>
      </c>
      <c r="BJ36" s="86" t="str">
        <f>IFERROR(VLOOKUP($A36&amp;"_"&amp;BJ$3,'물품 입고 내역'!$A$5:$O$629,2,0),"")</f>
        <v/>
      </c>
      <c r="BK36" s="86" t="str">
        <f>IFERROR(VLOOKUP($A36&amp;"_"&amp;BK$3,'물품 입고 내역'!$A$5:$O$629,2,0),"")</f>
        <v/>
      </c>
      <c r="BL36" s="86" t="str">
        <f>IFERROR(VLOOKUP($A36&amp;"_"&amp;BL$3,'물품 입고 내역'!$A$5:$O$629,2,0),"")</f>
        <v/>
      </c>
      <c r="BM36" s="86" t="str">
        <f>IFERROR(VLOOKUP($A36&amp;"_"&amp;BM$3,'물품 입고 내역'!$A$5:$O$629,2,0),"")</f>
        <v/>
      </c>
      <c r="BN36" s="86" t="str">
        <f>IFERROR(VLOOKUP($A36&amp;"_"&amp;BN$3,'물품 입고 내역'!$A$5:$O$629,2,0),"")</f>
        <v/>
      </c>
      <c r="BO36" s="86" t="str">
        <f>IFERROR(VLOOKUP($A36&amp;"_"&amp;BO$3,'물품 입고 내역'!$A$5:$O$629,2,0),"")</f>
        <v/>
      </c>
      <c r="BP36" s="86" t="str">
        <f>IFERROR(VLOOKUP($A36&amp;"_"&amp;BP$3,'물품 입고 내역'!$A$5:$O$629,2,0),"")</f>
        <v/>
      </c>
      <c r="BQ36" s="86" t="str">
        <f>IFERROR(VLOOKUP($A36&amp;"_"&amp;BQ$3,'물품 입고 내역'!$A$5:$O$629,2,0),"")</f>
        <v/>
      </c>
      <c r="BR36" s="86" t="str">
        <f>IFERROR(VLOOKUP($A36&amp;"_"&amp;BR$3,'물품 입고 내역'!$A$5:$O$629,2,0),"")</f>
        <v/>
      </c>
      <c r="BS36" s="86" t="str">
        <f>IFERROR(VLOOKUP($A36&amp;"_"&amp;BS$3,'물품 입고 내역'!$A$5:$O$629,2,0),"")</f>
        <v/>
      </c>
      <c r="BT36" s="86" t="str">
        <f>IFERROR(VLOOKUP($A36&amp;"_"&amp;BT$3,'물품 입고 내역'!$A$5:$O$629,2,0),"")</f>
        <v/>
      </c>
      <c r="BU36" s="86" t="str">
        <f>IFERROR(VLOOKUP($A36&amp;"_"&amp;BU$3,'물품 입고 내역'!$A$5:$O$629,2,0),"")</f>
        <v/>
      </c>
      <c r="BV36" s="86" t="str">
        <f>IFERROR(VLOOKUP($A36&amp;"_"&amp;BV$3,'물품 입고 내역'!$A$5:$O$629,2,0),"")</f>
        <v/>
      </c>
      <c r="BW36" s="86" t="str">
        <f>IFERROR(VLOOKUP($A36&amp;"_"&amp;BW$3,'물품 입고 내역'!$A$5:$O$629,2,0),"")</f>
        <v/>
      </c>
      <c r="BX36" s="86" t="str">
        <f>IFERROR(VLOOKUP($A36&amp;"_"&amp;BX$3,'물품 입고 내역'!$A$5:$O$629,2,0),"")</f>
        <v/>
      </c>
      <c r="BY36" s="86" t="str">
        <f>IFERROR(VLOOKUP($A36&amp;"_"&amp;BY$3,'물품 입고 내역'!$A$5:$O$629,2,0),"")</f>
        <v/>
      </c>
      <c r="BZ36" s="86" t="str">
        <f>IFERROR(VLOOKUP($A36&amp;"_"&amp;BZ$3,'물품 입고 내역'!$A$5:$O$629,2,0),"")</f>
        <v/>
      </c>
      <c r="CA36" s="86" t="str">
        <f>IFERROR(VLOOKUP($A36&amp;"_"&amp;CA$3,'물품 입고 내역'!$A$5:$O$629,2,0),"")</f>
        <v/>
      </c>
      <c r="CB36" s="86" t="str">
        <f>IFERROR(VLOOKUP($A36&amp;"_"&amp;CB$3,'물품 입고 내역'!$A$5:$O$629,2,0),"")</f>
        <v/>
      </c>
      <c r="CC36" s="86" t="str">
        <f>IFERROR(VLOOKUP($A36&amp;"_"&amp;CC$3,'물품 입고 내역'!$A$5:$O$629,2,0),"")</f>
        <v/>
      </c>
      <c r="CD36" s="86" t="str">
        <f>IFERROR(VLOOKUP($A36&amp;"_"&amp;CD$3,'물품 입고 내역'!$A$5:$O$629,2,0),"")</f>
        <v/>
      </c>
      <c r="CE36" s="86" t="str">
        <f>IFERROR(VLOOKUP($A36&amp;"_"&amp;CE$3,'물품 입고 내역'!$A$5:$O$629,2,0),"")</f>
        <v/>
      </c>
      <c r="CF36" s="86" t="str">
        <f>IFERROR(VLOOKUP($A36&amp;"_"&amp;CF$3,'물품 입고 내역'!$A$5:$O$629,2,0),"")</f>
        <v/>
      </c>
      <c r="CG36" s="86" t="str">
        <f>IFERROR(VLOOKUP($A36&amp;"_"&amp;CG$3,'물품 입고 내역'!$A$5:$O$629,2,0),"")</f>
        <v/>
      </c>
      <c r="CH36" s="86" t="str">
        <f>IFERROR(VLOOKUP($A36&amp;"_"&amp;CH$3,'물품 입고 내역'!$A$5:$O$629,2,0),"")</f>
        <v/>
      </c>
      <c r="CI36" s="86" t="str">
        <f>IFERROR(VLOOKUP($A36&amp;"_"&amp;CI$3,'물품 입고 내역'!$A$5:$O$629,2,0),"")</f>
        <v/>
      </c>
      <c r="CJ36" s="86" t="str">
        <f>IFERROR(VLOOKUP($A36&amp;"_"&amp;CJ$3,'물품 입고 내역'!$A$5:$O$629,2,0),"")</f>
        <v/>
      </c>
      <c r="CK36" s="86" t="str">
        <f>IFERROR(VLOOKUP($A36&amp;"_"&amp;CK$3,'물품 입고 내역'!$A$5:$O$629,2,0),"")</f>
        <v/>
      </c>
      <c r="CL36" s="86" t="str">
        <f>IFERROR(VLOOKUP($A36&amp;"_"&amp;CL$3,'물품 입고 내역'!$A$5:$O$629,2,0),"")</f>
        <v/>
      </c>
      <c r="CM36" s="86" t="str">
        <f>IFERROR(VLOOKUP($A36&amp;"_"&amp;CM$3,'물품 입고 내역'!$A$5:$O$629,2,0),"")</f>
        <v/>
      </c>
      <c r="CN36" s="86" t="str">
        <f>IFERROR(VLOOKUP($A36&amp;"_"&amp;CN$3,'물품 입고 내역'!$A$5:$O$629,2,0),"")</f>
        <v/>
      </c>
      <c r="CO36" s="86" t="str">
        <f>IFERROR(VLOOKUP($A36&amp;"_"&amp;CO$3,'물품 입고 내역'!$A$5:$O$629,2,0),"")</f>
        <v/>
      </c>
      <c r="CP36" s="86" t="str">
        <f>IFERROR(VLOOKUP($A36&amp;"_"&amp;CP$3,'물품 입고 내역'!$A$5:$O$629,2,0),"")</f>
        <v/>
      </c>
      <c r="CQ36" s="86" t="str">
        <f>IFERROR(VLOOKUP($A36&amp;"_"&amp;CQ$3,'물품 입고 내역'!$A$5:$O$629,2,0),"")</f>
        <v/>
      </c>
      <c r="CR36" s="86" t="str">
        <f>IFERROR(VLOOKUP($A36&amp;"_"&amp;CR$3,'물품 입고 내역'!$A$5:$O$629,2,0),"")</f>
        <v/>
      </c>
      <c r="CS36" s="86" t="str">
        <f>IFERROR(VLOOKUP($A36&amp;"_"&amp;CS$3,'물품 입고 내역'!$A$5:$O$629,2,0),"")</f>
        <v/>
      </c>
      <c r="CT36" s="86" t="str">
        <f>IFERROR(VLOOKUP($A36&amp;"_"&amp;CT$3,'물품 입고 내역'!$A$5:$O$629,2,0),"")</f>
        <v/>
      </c>
      <c r="CU36" s="86" t="str">
        <f>IFERROR(VLOOKUP($A36&amp;"_"&amp;CU$3,'물품 입고 내역'!$A$5:$O$629,2,0),"")</f>
        <v/>
      </c>
      <c r="CV36" s="86" t="str">
        <f>IFERROR(VLOOKUP($A36&amp;"_"&amp;CV$3,'물품 입고 내역'!$A$5:$O$629,2,0),"")</f>
        <v/>
      </c>
      <c r="CW36" s="86" t="str">
        <f>IFERROR(VLOOKUP($A36&amp;"_"&amp;CW$3,'물품 입고 내역'!$A$5:$O$629,2,0),"")</f>
        <v/>
      </c>
      <c r="CX36" s="86" t="str">
        <f>IFERROR(VLOOKUP($A36&amp;"_"&amp;CX$3,'물품 입고 내역'!$A$5:$O$629,2,0),"")</f>
        <v/>
      </c>
      <c r="CY36" s="86" t="str">
        <f>IFERROR(VLOOKUP($A36&amp;"_"&amp;CY$3,'물품 입고 내역'!$A$5:$O$629,2,0),"")</f>
        <v/>
      </c>
      <c r="CZ36" s="86" t="str">
        <f>IFERROR(VLOOKUP($A36&amp;"_"&amp;CZ$3,'물품 입고 내역'!$A$5:$O$629,2,0),"")</f>
        <v/>
      </c>
      <c r="DA36" s="86" t="str">
        <f>IFERROR(VLOOKUP($A36&amp;"_"&amp;DA$3,'물품 입고 내역'!$A$5:$O$629,2,0),"")</f>
        <v/>
      </c>
      <c r="DB36" s="86" t="str">
        <f>IFERROR(VLOOKUP($A36&amp;"_"&amp;DB$3,'물품 입고 내역'!$A$5:$O$629,2,0),"")</f>
        <v/>
      </c>
    </row>
    <row r="37" spans="1:106" ht="31.5" customHeight="1">
      <c r="A37" s="87" t="s">
        <v>421</v>
      </c>
      <c r="B37" s="142" t="str">
        <f>IFERROR(INDEX('물품 입고 내역'!$E$6:$N$105,MATCH($A37,'물품 입고 내역'!$N$6:$N$105,0),1)," ")</f>
        <v xml:space="preserve"> </v>
      </c>
      <c r="C37" s="87">
        <v>102</v>
      </c>
      <c r="D37" s="142" t="str">
        <f t="shared" si="0"/>
        <v xml:space="preserve">                                                                                                   </v>
      </c>
      <c r="E37" s="87"/>
      <c r="F37" s="86">
        <f t="shared" si="1"/>
        <v>0</v>
      </c>
      <c r="G37" s="86" t="str">
        <f>IFERROR(VLOOKUP($A37&amp;"_"&amp;G$3,'물품 입고 내역'!$A$5:$O$629,2,0),"")</f>
        <v/>
      </c>
      <c r="H37" s="86" t="str">
        <f>IFERROR(VLOOKUP($A37&amp;"_"&amp;H$3,'물품 입고 내역'!$A$5:$O$629,2,0),"")</f>
        <v/>
      </c>
      <c r="I37" s="86" t="str">
        <f>IFERROR(VLOOKUP($A37&amp;"_"&amp;I$3,'물품 입고 내역'!$A$5:$O$629,2,0),"")</f>
        <v/>
      </c>
      <c r="J37" s="86" t="str">
        <f>IFERROR(VLOOKUP($A37&amp;"_"&amp;J$3,'물품 입고 내역'!$A$5:$O$629,2,0),"")</f>
        <v/>
      </c>
      <c r="K37" s="86" t="str">
        <f>IFERROR(VLOOKUP($A37&amp;"_"&amp;K$3,'물품 입고 내역'!$A$5:$O$629,2,0),"")</f>
        <v/>
      </c>
      <c r="L37" s="86" t="str">
        <f>IFERROR(VLOOKUP($A37&amp;"_"&amp;L$3,'물품 입고 내역'!$A$5:$O$629,2,0),"")</f>
        <v/>
      </c>
      <c r="M37" s="86" t="str">
        <f>IFERROR(VLOOKUP($A37&amp;"_"&amp;M$3,'물품 입고 내역'!$A$5:$O$629,2,0),"")</f>
        <v/>
      </c>
      <c r="N37" s="86" t="str">
        <f>IFERROR(VLOOKUP($A37&amp;"_"&amp;N$3,'물품 입고 내역'!$A$5:$O$629,2,0),"")</f>
        <v/>
      </c>
      <c r="O37" s="86" t="str">
        <f>IFERROR(VLOOKUP($A37&amp;"_"&amp;O$3,'물품 입고 내역'!$A$5:$O$629,2,0),"")</f>
        <v/>
      </c>
      <c r="P37" s="86" t="str">
        <f>IFERROR(VLOOKUP($A37&amp;"_"&amp;P$3,'물품 입고 내역'!$A$5:$O$629,2,0),"")</f>
        <v/>
      </c>
      <c r="Q37" s="86" t="str">
        <f>IFERROR(VLOOKUP($A37&amp;"_"&amp;Q$3,'물품 입고 내역'!$A$5:$O$629,2,0),"")</f>
        <v/>
      </c>
      <c r="R37" s="86" t="str">
        <f>IFERROR(VLOOKUP($A37&amp;"_"&amp;R$3,'물품 입고 내역'!$A$5:$O$629,2,0),"")</f>
        <v/>
      </c>
      <c r="S37" s="86" t="str">
        <f>IFERROR(VLOOKUP($A37&amp;"_"&amp;S$3,'물품 입고 내역'!$A$5:$O$629,2,0),"")</f>
        <v/>
      </c>
      <c r="T37" s="86" t="str">
        <f>IFERROR(VLOOKUP($A37&amp;"_"&amp;T$3,'물품 입고 내역'!$A$5:$O$629,2,0),"")</f>
        <v/>
      </c>
      <c r="U37" s="86" t="str">
        <f>IFERROR(VLOOKUP($A37&amp;"_"&amp;U$3,'물품 입고 내역'!$A$5:$O$629,2,0),"")</f>
        <v/>
      </c>
      <c r="V37" s="86" t="str">
        <f>IFERROR(VLOOKUP($A37&amp;"_"&amp;V$3,'물품 입고 내역'!$A$5:$O$629,2,0),"")</f>
        <v/>
      </c>
      <c r="W37" s="86" t="str">
        <f>IFERROR(VLOOKUP($A37&amp;"_"&amp;W$3,'물품 입고 내역'!$A$5:$O$629,2,0),"")</f>
        <v/>
      </c>
      <c r="X37" s="86" t="str">
        <f>IFERROR(VLOOKUP($A37&amp;"_"&amp;X$3,'물품 입고 내역'!$A$5:$O$629,2,0),"")</f>
        <v/>
      </c>
      <c r="Y37" s="86" t="str">
        <f>IFERROR(VLOOKUP($A37&amp;"_"&amp;Y$3,'물품 입고 내역'!$A$5:$O$629,2,0),"")</f>
        <v/>
      </c>
      <c r="Z37" s="86" t="str">
        <f>IFERROR(VLOOKUP($A37&amp;"_"&amp;Z$3,'물품 입고 내역'!$A$5:$O$629,2,0),"")</f>
        <v/>
      </c>
      <c r="AA37" s="86" t="str">
        <f>IFERROR(VLOOKUP($A37&amp;"_"&amp;AA$3,'물품 입고 내역'!$A$5:$O$629,2,0),"")</f>
        <v/>
      </c>
      <c r="AB37" s="86" t="str">
        <f>IFERROR(VLOOKUP($A37&amp;"_"&amp;AB$3,'물품 입고 내역'!$A$5:$O$629,2,0),"")</f>
        <v/>
      </c>
      <c r="AC37" s="86" t="str">
        <f>IFERROR(VLOOKUP($A37&amp;"_"&amp;AC$3,'물품 입고 내역'!$A$5:$O$629,2,0),"")</f>
        <v/>
      </c>
      <c r="AD37" s="86" t="str">
        <f>IFERROR(VLOOKUP($A37&amp;"_"&amp;AD$3,'물품 입고 내역'!$A$5:$O$629,2,0),"")</f>
        <v/>
      </c>
      <c r="AE37" s="86" t="str">
        <f>IFERROR(VLOOKUP($A37&amp;"_"&amp;AE$3,'물품 입고 내역'!$A$5:$O$629,2,0),"")</f>
        <v/>
      </c>
      <c r="AF37" s="86" t="str">
        <f>IFERROR(VLOOKUP($A37&amp;"_"&amp;AF$3,'물품 입고 내역'!$A$5:$O$629,2,0),"")</f>
        <v/>
      </c>
      <c r="AG37" s="86" t="str">
        <f>IFERROR(VLOOKUP($A37&amp;"_"&amp;AG$3,'물품 입고 내역'!$A$5:$O$629,2,0),"")</f>
        <v/>
      </c>
      <c r="AH37" s="86" t="str">
        <f>IFERROR(VLOOKUP($A37&amp;"_"&amp;AH$3,'물품 입고 내역'!$A$5:$O$629,2,0),"")</f>
        <v/>
      </c>
      <c r="AI37" s="86" t="str">
        <f>IFERROR(VLOOKUP($A37&amp;"_"&amp;AI$3,'물품 입고 내역'!$A$5:$O$629,2,0),"")</f>
        <v/>
      </c>
      <c r="AJ37" s="86" t="str">
        <f>IFERROR(VLOOKUP($A37&amp;"_"&amp;AJ$3,'물품 입고 내역'!$A$5:$O$629,2,0),"")</f>
        <v/>
      </c>
      <c r="AK37" s="86" t="str">
        <f>IFERROR(VLOOKUP($A37&amp;"_"&amp;AK$3,'물품 입고 내역'!$A$5:$O$629,2,0),"")</f>
        <v/>
      </c>
      <c r="AL37" s="86" t="str">
        <f>IFERROR(VLOOKUP($A37&amp;"_"&amp;AL$3,'물품 입고 내역'!$A$5:$O$629,2,0),"")</f>
        <v/>
      </c>
      <c r="AM37" s="86" t="str">
        <f>IFERROR(VLOOKUP($A37&amp;"_"&amp;AM$3,'물품 입고 내역'!$A$5:$O$629,2,0),"")</f>
        <v/>
      </c>
      <c r="AN37" s="86" t="str">
        <f>IFERROR(VLOOKUP($A37&amp;"_"&amp;AN$3,'물품 입고 내역'!$A$5:$O$629,2,0),"")</f>
        <v/>
      </c>
      <c r="AO37" s="86" t="str">
        <f>IFERROR(VLOOKUP($A37&amp;"_"&amp;AO$3,'물품 입고 내역'!$A$5:$O$629,2,0),"")</f>
        <v/>
      </c>
      <c r="AP37" s="86" t="str">
        <f>IFERROR(VLOOKUP($A37&amp;"_"&amp;AP$3,'물품 입고 내역'!$A$5:$O$629,2,0),"")</f>
        <v/>
      </c>
      <c r="AQ37" s="86" t="str">
        <f>IFERROR(VLOOKUP($A37&amp;"_"&amp;AQ$3,'물품 입고 내역'!$A$5:$O$629,2,0),"")</f>
        <v/>
      </c>
      <c r="AR37" s="86" t="str">
        <f>IFERROR(VLOOKUP($A37&amp;"_"&amp;AR$3,'물품 입고 내역'!$A$5:$O$629,2,0),"")</f>
        <v/>
      </c>
      <c r="AS37" s="86" t="str">
        <f>IFERROR(VLOOKUP($A37&amp;"_"&amp;AS$3,'물품 입고 내역'!$A$5:$O$629,2,0),"")</f>
        <v/>
      </c>
      <c r="AT37" s="86" t="str">
        <f>IFERROR(VLOOKUP($A37&amp;"_"&amp;AT$3,'물품 입고 내역'!$A$5:$O$629,2,0),"")</f>
        <v/>
      </c>
      <c r="AU37" s="86" t="str">
        <f>IFERROR(VLOOKUP($A37&amp;"_"&amp;AU$3,'물품 입고 내역'!$A$5:$O$629,2,0),"")</f>
        <v/>
      </c>
      <c r="AV37" s="86" t="str">
        <f>IFERROR(VLOOKUP($A37&amp;"_"&amp;AV$3,'물품 입고 내역'!$A$5:$O$629,2,0),"")</f>
        <v/>
      </c>
      <c r="AW37" s="86" t="str">
        <f>IFERROR(VLOOKUP($A37&amp;"_"&amp;AW$3,'물품 입고 내역'!$A$5:$O$629,2,0),"")</f>
        <v/>
      </c>
      <c r="AX37" s="86" t="str">
        <f>IFERROR(VLOOKUP($A37&amp;"_"&amp;AX$3,'물품 입고 내역'!$A$5:$O$629,2,0),"")</f>
        <v/>
      </c>
      <c r="AY37" s="86" t="str">
        <f>IFERROR(VLOOKUP($A37&amp;"_"&amp;AY$3,'물품 입고 내역'!$A$5:$O$629,2,0),"")</f>
        <v/>
      </c>
      <c r="AZ37" s="86" t="str">
        <f>IFERROR(VLOOKUP($A37&amp;"_"&amp;AZ$3,'물품 입고 내역'!$A$5:$O$629,2,0),"")</f>
        <v/>
      </c>
      <c r="BA37" s="86" t="str">
        <f>IFERROR(VLOOKUP($A37&amp;"_"&amp;BA$3,'물품 입고 내역'!$A$5:$O$629,2,0),"")</f>
        <v/>
      </c>
      <c r="BB37" s="86" t="str">
        <f>IFERROR(VLOOKUP($A37&amp;"_"&amp;BB$3,'물품 입고 내역'!$A$5:$O$629,2,0),"")</f>
        <v/>
      </c>
      <c r="BC37" s="86" t="str">
        <f>IFERROR(VLOOKUP($A37&amp;"_"&amp;BC$3,'물품 입고 내역'!$A$5:$O$629,2,0),"")</f>
        <v/>
      </c>
      <c r="BD37" s="86" t="str">
        <f>IFERROR(VLOOKUP($A37&amp;"_"&amp;BD$3,'물품 입고 내역'!$A$5:$O$629,2,0),"")</f>
        <v/>
      </c>
      <c r="BE37" s="86" t="str">
        <f>IFERROR(VLOOKUP($A37&amp;"_"&amp;BE$3,'물품 입고 내역'!$A$5:$O$629,2,0),"")</f>
        <v/>
      </c>
      <c r="BF37" s="86" t="str">
        <f>IFERROR(VLOOKUP($A37&amp;"_"&amp;BF$3,'물품 입고 내역'!$A$5:$O$629,2,0),"")</f>
        <v/>
      </c>
      <c r="BG37" s="86" t="str">
        <f>IFERROR(VLOOKUP($A37&amp;"_"&amp;BG$3,'물품 입고 내역'!$A$5:$O$629,2,0),"")</f>
        <v/>
      </c>
      <c r="BH37" s="86" t="str">
        <f>IFERROR(VLOOKUP($A37&amp;"_"&amp;BH$3,'물품 입고 내역'!$A$5:$O$629,2,0),"")</f>
        <v/>
      </c>
      <c r="BI37" s="86" t="str">
        <f>IFERROR(VLOOKUP($A37&amp;"_"&amp;BI$3,'물품 입고 내역'!$A$5:$O$629,2,0),"")</f>
        <v/>
      </c>
      <c r="BJ37" s="86" t="str">
        <f>IFERROR(VLOOKUP($A37&amp;"_"&amp;BJ$3,'물품 입고 내역'!$A$5:$O$629,2,0),"")</f>
        <v/>
      </c>
      <c r="BK37" s="86" t="str">
        <f>IFERROR(VLOOKUP($A37&amp;"_"&amp;BK$3,'물품 입고 내역'!$A$5:$O$629,2,0),"")</f>
        <v/>
      </c>
      <c r="BL37" s="86" t="str">
        <f>IFERROR(VLOOKUP($A37&amp;"_"&amp;BL$3,'물품 입고 내역'!$A$5:$O$629,2,0),"")</f>
        <v/>
      </c>
      <c r="BM37" s="86" t="str">
        <f>IFERROR(VLOOKUP($A37&amp;"_"&amp;BM$3,'물품 입고 내역'!$A$5:$O$629,2,0),"")</f>
        <v/>
      </c>
      <c r="BN37" s="86" t="str">
        <f>IFERROR(VLOOKUP($A37&amp;"_"&amp;BN$3,'물품 입고 내역'!$A$5:$O$629,2,0),"")</f>
        <v/>
      </c>
      <c r="BO37" s="86" t="str">
        <f>IFERROR(VLOOKUP($A37&amp;"_"&amp;BO$3,'물품 입고 내역'!$A$5:$O$629,2,0),"")</f>
        <v/>
      </c>
      <c r="BP37" s="86" t="str">
        <f>IFERROR(VLOOKUP($A37&amp;"_"&amp;BP$3,'물품 입고 내역'!$A$5:$O$629,2,0),"")</f>
        <v/>
      </c>
      <c r="BQ37" s="86" t="str">
        <f>IFERROR(VLOOKUP($A37&amp;"_"&amp;BQ$3,'물품 입고 내역'!$A$5:$O$629,2,0),"")</f>
        <v/>
      </c>
      <c r="BR37" s="86" t="str">
        <f>IFERROR(VLOOKUP($A37&amp;"_"&amp;BR$3,'물품 입고 내역'!$A$5:$O$629,2,0),"")</f>
        <v/>
      </c>
      <c r="BS37" s="86" t="str">
        <f>IFERROR(VLOOKUP($A37&amp;"_"&amp;BS$3,'물품 입고 내역'!$A$5:$O$629,2,0),"")</f>
        <v/>
      </c>
      <c r="BT37" s="86" t="str">
        <f>IFERROR(VLOOKUP($A37&amp;"_"&amp;BT$3,'물품 입고 내역'!$A$5:$O$629,2,0),"")</f>
        <v/>
      </c>
      <c r="BU37" s="86" t="str">
        <f>IFERROR(VLOOKUP($A37&amp;"_"&amp;BU$3,'물품 입고 내역'!$A$5:$O$629,2,0),"")</f>
        <v/>
      </c>
      <c r="BV37" s="86" t="str">
        <f>IFERROR(VLOOKUP($A37&amp;"_"&amp;BV$3,'물품 입고 내역'!$A$5:$O$629,2,0),"")</f>
        <v/>
      </c>
      <c r="BW37" s="86" t="str">
        <f>IFERROR(VLOOKUP($A37&amp;"_"&amp;BW$3,'물품 입고 내역'!$A$5:$O$629,2,0),"")</f>
        <v/>
      </c>
      <c r="BX37" s="86" t="str">
        <f>IFERROR(VLOOKUP($A37&amp;"_"&amp;BX$3,'물품 입고 내역'!$A$5:$O$629,2,0),"")</f>
        <v/>
      </c>
      <c r="BY37" s="86" t="str">
        <f>IFERROR(VLOOKUP($A37&amp;"_"&amp;BY$3,'물품 입고 내역'!$A$5:$O$629,2,0),"")</f>
        <v/>
      </c>
      <c r="BZ37" s="86" t="str">
        <f>IFERROR(VLOOKUP($A37&amp;"_"&amp;BZ$3,'물품 입고 내역'!$A$5:$O$629,2,0),"")</f>
        <v/>
      </c>
      <c r="CA37" s="86" t="str">
        <f>IFERROR(VLOOKUP($A37&amp;"_"&amp;CA$3,'물품 입고 내역'!$A$5:$O$629,2,0),"")</f>
        <v/>
      </c>
      <c r="CB37" s="86" t="str">
        <f>IFERROR(VLOOKUP($A37&amp;"_"&amp;CB$3,'물품 입고 내역'!$A$5:$O$629,2,0),"")</f>
        <v/>
      </c>
      <c r="CC37" s="86" t="str">
        <f>IFERROR(VLOOKUP($A37&amp;"_"&amp;CC$3,'물품 입고 내역'!$A$5:$O$629,2,0),"")</f>
        <v/>
      </c>
      <c r="CD37" s="86" t="str">
        <f>IFERROR(VLOOKUP($A37&amp;"_"&amp;CD$3,'물품 입고 내역'!$A$5:$O$629,2,0),"")</f>
        <v/>
      </c>
      <c r="CE37" s="86" t="str">
        <f>IFERROR(VLOOKUP($A37&amp;"_"&amp;CE$3,'물품 입고 내역'!$A$5:$O$629,2,0),"")</f>
        <v/>
      </c>
      <c r="CF37" s="86" t="str">
        <f>IFERROR(VLOOKUP($A37&amp;"_"&amp;CF$3,'물품 입고 내역'!$A$5:$O$629,2,0),"")</f>
        <v/>
      </c>
      <c r="CG37" s="86" t="str">
        <f>IFERROR(VLOOKUP($A37&amp;"_"&amp;CG$3,'물품 입고 내역'!$A$5:$O$629,2,0),"")</f>
        <v/>
      </c>
      <c r="CH37" s="86" t="str">
        <f>IFERROR(VLOOKUP($A37&amp;"_"&amp;CH$3,'물품 입고 내역'!$A$5:$O$629,2,0),"")</f>
        <v/>
      </c>
      <c r="CI37" s="86" t="str">
        <f>IFERROR(VLOOKUP($A37&amp;"_"&amp;CI$3,'물품 입고 내역'!$A$5:$O$629,2,0),"")</f>
        <v/>
      </c>
      <c r="CJ37" s="86" t="str">
        <f>IFERROR(VLOOKUP($A37&amp;"_"&amp;CJ$3,'물품 입고 내역'!$A$5:$O$629,2,0),"")</f>
        <v/>
      </c>
      <c r="CK37" s="86" t="str">
        <f>IFERROR(VLOOKUP($A37&amp;"_"&amp;CK$3,'물품 입고 내역'!$A$5:$O$629,2,0),"")</f>
        <v/>
      </c>
      <c r="CL37" s="86" t="str">
        <f>IFERROR(VLOOKUP($A37&amp;"_"&amp;CL$3,'물품 입고 내역'!$A$5:$O$629,2,0),"")</f>
        <v/>
      </c>
      <c r="CM37" s="86" t="str">
        <f>IFERROR(VLOOKUP($A37&amp;"_"&amp;CM$3,'물품 입고 내역'!$A$5:$O$629,2,0),"")</f>
        <v/>
      </c>
      <c r="CN37" s="86" t="str">
        <f>IFERROR(VLOOKUP($A37&amp;"_"&amp;CN$3,'물품 입고 내역'!$A$5:$O$629,2,0),"")</f>
        <v/>
      </c>
      <c r="CO37" s="86" t="str">
        <f>IFERROR(VLOOKUP($A37&amp;"_"&amp;CO$3,'물품 입고 내역'!$A$5:$O$629,2,0),"")</f>
        <v/>
      </c>
      <c r="CP37" s="86" t="str">
        <f>IFERROR(VLOOKUP($A37&amp;"_"&amp;CP$3,'물품 입고 내역'!$A$5:$O$629,2,0),"")</f>
        <v/>
      </c>
      <c r="CQ37" s="86" t="str">
        <f>IFERROR(VLOOKUP($A37&amp;"_"&amp;CQ$3,'물품 입고 내역'!$A$5:$O$629,2,0),"")</f>
        <v/>
      </c>
      <c r="CR37" s="86" t="str">
        <f>IFERROR(VLOOKUP($A37&amp;"_"&amp;CR$3,'물품 입고 내역'!$A$5:$O$629,2,0),"")</f>
        <v/>
      </c>
      <c r="CS37" s="86" t="str">
        <f>IFERROR(VLOOKUP($A37&amp;"_"&amp;CS$3,'물품 입고 내역'!$A$5:$O$629,2,0),"")</f>
        <v/>
      </c>
      <c r="CT37" s="86" t="str">
        <f>IFERROR(VLOOKUP($A37&amp;"_"&amp;CT$3,'물품 입고 내역'!$A$5:$O$629,2,0),"")</f>
        <v/>
      </c>
      <c r="CU37" s="86" t="str">
        <f>IFERROR(VLOOKUP($A37&amp;"_"&amp;CU$3,'물품 입고 내역'!$A$5:$O$629,2,0),"")</f>
        <v/>
      </c>
      <c r="CV37" s="86" t="str">
        <f>IFERROR(VLOOKUP($A37&amp;"_"&amp;CV$3,'물품 입고 내역'!$A$5:$O$629,2,0),"")</f>
        <v/>
      </c>
      <c r="CW37" s="86" t="str">
        <f>IFERROR(VLOOKUP($A37&amp;"_"&amp;CW$3,'물품 입고 내역'!$A$5:$O$629,2,0),"")</f>
        <v/>
      </c>
      <c r="CX37" s="86" t="str">
        <f>IFERROR(VLOOKUP($A37&amp;"_"&amp;CX$3,'물품 입고 내역'!$A$5:$O$629,2,0),"")</f>
        <v/>
      </c>
      <c r="CY37" s="86" t="str">
        <f>IFERROR(VLOOKUP($A37&amp;"_"&amp;CY$3,'물품 입고 내역'!$A$5:$O$629,2,0),"")</f>
        <v/>
      </c>
      <c r="CZ37" s="86" t="str">
        <f>IFERROR(VLOOKUP($A37&amp;"_"&amp;CZ$3,'물품 입고 내역'!$A$5:$O$629,2,0),"")</f>
        <v/>
      </c>
      <c r="DA37" s="86" t="str">
        <f>IFERROR(VLOOKUP($A37&amp;"_"&amp;DA$3,'물품 입고 내역'!$A$5:$O$629,2,0),"")</f>
        <v/>
      </c>
      <c r="DB37" s="86" t="str">
        <f>IFERROR(VLOOKUP($A37&amp;"_"&amp;DB$3,'물품 입고 내역'!$A$5:$O$629,2,0),"")</f>
        <v/>
      </c>
    </row>
    <row r="38" spans="1:106" ht="31.5" customHeight="1">
      <c r="A38" s="87" t="s">
        <v>422</v>
      </c>
      <c r="B38" s="142" t="str">
        <f>IFERROR(INDEX('물품 입고 내역'!$E$6:$N$105,MATCH($A38,'물품 입고 내역'!$N$6:$N$105,0),1)," ")</f>
        <v xml:space="preserve"> </v>
      </c>
      <c r="C38" s="87">
        <v>102</v>
      </c>
      <c r="D38" s="142" t="str">
        <f t="shared" si="0"/>
        <v xml:space="preserve">                                                                                                   </v>
      </c>
      <c r="E38" s="87"/>
      <c r="F38" s="86">
        <f t="shared" si="1"/>
        <v>0</v>
      </c>
      <c r="G38" s="86" t="str">
        <f>IFERROR(VLOOKUP($A38&amp;"_"&amp;G$3,'물품 입고 내역'!$A$5:$O$629,2,0),"")</f>
        <v/>
      </c>
      <c r="H38" s="86" t="str">
        <f>IFERROR(VLOOKUP($A38&amp;"_"&amp;H$3,'물품 입고 내역'!$A$5:$O$629,2,0),"")</f>
        <v/>
      </c>
      <c r="I38" s="86" t="str">
        <f>IFERROR(VLOOKUP($A38&amp;"_"&amp;I$3,'물품 입고 내역'!$A$5:$O$629,2,0),"")</f>
        <v/>
      </c>
      <c r="J38" s="86" t="str">
        <f>IFERROR(VLOOKUP($A38&amp;"_"&amp;J$3,'물품 입고 내역'!$A$5:$O$629,2,0),"")</f>
        <v/>
      </c>
      <c r="K38" s="86" t="str">
        <f>IFERROR(VLOOKUP($A38&amp;"_"&amp;K$3,'물품 입고 내역'!$A$5:$O$629,2,0),"")</f>
        <v/>
      </c>
      <c r="L38" s="86" t="str">
        <f>IFERROR(VLOOKUP($A38&amp;"_"&amp;L$3,'물품 입고 내역'!$A$5:$O$629,2,0),"")</f>
        <v/>
      </c>
      <c r="M38" s="86" t="str">
        <f>IFERROR(VLOOKUP($A38&amp;"_"&amp;M$3,'물품 입고 내역'!$A$5:$O$629,2,0),"")</f>
        <v/>
      </c>
      <c r="N38" s="86" t="str">
        <f>IFERROR(VLOOKUP($A38&amp;"_"&amp;N$3,'물품 입고 내역'!$A$5:$O$629,2,0),"")</f>
        <v/>
      </c>
      <c r="O38" s="86" t="str">
        <f>IFERROR(VLOOKUP($A38&amp;"_"&amp;O$3,'물품 입고 내역'!$A$5:$O$629,2,0),"")</f>
        <v/>
      </c>
      <c r="P38" s="86" t="str">
        <f>IFERROR(VLOOKUP($A38&amp;"_"&amp;P$3,'물품 입고 내역'!$A$5:$O$629,2,0),"")</f>
        <v/>
      </c>
      <c r="Q38" s="86" t="str">
        <f>IFERROR(VLOOKUP($A38&amp;"_"&amp;Q$3,'물품 입고 내역'!$A$5:$O$629,2,0),"")</f>
        <v/>
      </c>
      <c r="R38" s="86" t="str">
        <f>IFERROR(VLOOKUP($A38&amp;"_"&amp;R$3,'물품 입고 내역'!$A$5:$O$629,2,0),"")</f>
        <v/>
      </c>
      <c r="S38" s="86" t="str">
        <f>IFERROR(VLOOKUP($A38&amp;"_"&amp;S$3,'물품 입고 내역'!$A$5:$O$629,2,0),"")</f>
        <v/>
      </c>
      <c r="T38" s="86" t="str">
        <f>IFERROR(VLOOKUP($A38&amp;"_"&amp;T$3,'물품 입고 내역'!$A$5:$O$629,2,0),"")</f>
        <v/>
      </c>
      <c r="U38" s="86" t="str">
        <f>IFERROR(VLOOKUP($A38&amp;"_"&amp;U$3,'물품 입고 내역'!$A$5:$O$629,2,0),"")</f>
        <v/>
      </c>
      <c r="V38" s="86" t="str">
        <f>IFERROR(VLOOKUP($A38&amp;"_"&amp;V$3,'물품 입고 내역'!$A$5:$O$629,2,0),"")</f>
        <v/>
      </c>
      <c r="W38" s="86" t="str">
        <f>IFERROR(VLOOKUP($A38&amp;"_"&amp;W$3,'물품 입고 내역'!$A$5:$O$629,2,0),"")</f>
        <v/>
      </c>
      <c r="X38" s="86" t="str">
        <f>IFERROR(VLOOKUP($A38&amp;"_"&amp;X$3,'물품 입고 내역'!$A$5:$O$629,2,0),"")</f>
        <v/>
      </c>
      <c r="Y38" s="86" t="str">
        <f>IFERROR(VLOOKUP($A38&amp;"_"&amp;Y$3,'물품 입고 내역'!$A$5:$O$629,2,0),"")</f>
        <v/>
      </c>
      <c r="Z38" s="86" t="str">
        <f>IFERROR(VLOOKUP($A38&amp;"_"&amp;Z$3,'물품 입고 내역'!$A$5:$O$629,2,0),"")</f>
        <v/>
      </c>
      <c r="AA38" s="86" t="str">
        <f>IFERROR(VLOOKUP($A38&amp;"_"&amp;AA$3,'물품 입고 내역'!$A$5:$O$629,2,0),"")</f>
        <v/>
      </c>
      <c r="AB38" s="86" t="str">
        <f>IFERROR(VLOOKUP($A38&amp;"_"&amp;AB$3,'물품 입고 내역'!$A$5:$O$629,2,0),"")</f>
        <v/>
      </c>
      <c r="AC38" s="86" t="str">
        <f>IFERROR(VLOOKUP($A38&amp;"_"&amp;AC$3,'물품 입고 내역'!$A$5:$O$629,2,0),"")</f>
        <v/>
      </c>
      <c r="AD38" s="86" t="str">
        <f>IFERROR(VLOOKUP($A38&amp;"_"&amp;AD$3,'물품 입고 내역'!$A$5:$O$629,2,0),"")</f>
        <v/>
      </c>
      <c r="AE38" s="86" t="str">
        <f>IFERROR(VLOOKUP($A38&amp;"_"&amp;AE$3,'물품 입고 내역'!$A$5:$O$629,2,0),"")</f>
        <v/>
      </c>
      <c r="AF38" s="86" t="str">
        <f>IFERROR(VLOOKUP($A38&amp;"_"&amp;AF$3,'물품 입고 내역'!$A$5:$O$629,2,0),"")</f>
        <v/>
      </c>
      <c r="AG38" s="86" t="str">
        <f>IFERROR(VLOOKUP($A38&amp;"_"&amp;AG$3,'물품 입고 내역'!$A$5:$O$629,2,0),"")</f>
        <v/>
      </c>
      <c r="AH38" s="86" t="str">
        <f>IFERROR(VLOOKUP($A38&amp;"_"&amp;AH$3,'물품 입고 내역'!$A$5:$O$629,2,0),"")</f>
        <v/>
      </c>
      <c r="AI38" s="86" t="str">
        <f>IFERROR(VLOOKUP($A38&amp;"_"&amp;AI$3,'물품 입고 내역'!$A$5:$O$629,2,0),"")</f>
        <v/>
      </c>
      <c r="AJ38" s="86" t="str">
        <f>IFERROR(VLOOKUP($A38&amp;"_"&amp;AJ$3,'물품 입고 내역'!$A$5:$O$629,2,0),"")</f>
        <v/>
      </c>
      <c r="AK38" s="86" t="str">
        <f>IFERROR(VLOOKUP($A38&amp;"_"&amp;AK$3,'물품 입고 내역'!$A$5:$O$629,2,0),"")</f>
        <v/>
      </c>
      <c r="AL38" s="86" t="str">
        <f>IFERROR(VLOOKUP($A38&amp;"_"&amp;AL$3,'물품 입고 내역'!$A$5:$O$629,2,0),"")</f>
        <v/>
      </c>
      <c r="AM38" s="86" t="str">
        <f>IFERROR(VLOOKUP($A38&amp;"_"&amp;AM$3,'물품 입고 내역'!$A$5:$O$629,2,0),"")</f>
        <v/>
      </c>
      <c r="AN38" s="86" t="str">
        <f>IFERROR(VLOOKUP($A38&amp;"_"&amp;AN$3,'물품 입고 내역'!$A$5:$O$629,2,0),"")</f>
        <v/>
      </c>
      <c r="AO38" s="86" t="str">
        <f>IFERROR(VLOOKUP($A38&amp;"_"&amp;AO$3,'물품 입고 내역'!$A$5:$O$629,2,0),"")</f>
        <v/>
      </c>
      <c r="AP38" s="86" t="str">
        <f>IFERROR(VLOOKUP($A38&amp;"_"&amp;AP$3,'물품 입고 내역'!$A$5:$O$629,2,0),"")</f>
        <v/>
      </c>
      <c r="AQ38" s="86" t="str">
        <f>IFERROR(VLOOKUP($A38&amp;"_"&amp;AQ$3,'물품 입고 내역'!$A$5:$O$629,2,0),"")</f>
        <v/>
      </c>
      <c r="AR38" s="86" t="str">
        <f>IFERROR(VLOOKUP($A38&amp;"_"&amp;AR$3,'물품 입고 내역'!$A$5:$O$629,2,0),"")</f>
        <v/>
      </c>
      <c r="AS38" s="86" t="str">
        <f>IFERROR(VLOOKUP($A38&amp;"_"&amp;AS$3,'물품 입고 내역'!$A$5:$O$629,2,0),"")</f>
        <v/>
      </c>
      <c r="AT38" s="86" t="str">
        <f>IFERROR(VLOOKUP($A38&amp;"_"&amp;AT$3,'물품 입고 내역'!$A$5:$O$629,2,0),"")</f>
        <v/>
      </c>
      <c r="AU38" s="86" t="str">
        <f>IFERROR(VLOOKUP($A38&amp;"_"&amp;AU$3,'물품 입고 내역'!$A$5:$O$629,2,0),"")</f>
        <v/>
      </c>
      <c r="AV38" s="86" t="str">
        <f>IFERROR(VLOOKUP($A38&amp;"_"&amp;AV$3,'물품 입고 내역'!$A$5:$O$629,2,0),"")</f>
        <v/>
      </c>
      <c r="AW38" s="86" t="str">
        <f>IFERROR(VLOOKUP($A38&amp;"_"&amp;AW$3,'물품 입고 내역'!$A$5:$O$629,2,0),"")</f>
        <v/>
      </c>
      <c r="AX38" s="86" t="str">
        <f>IFERROR(VLOOKUP($A38&amp;"_"&amp;AX$3,'물품 입고 내역'!$A$5:$O$629,2,0),"")</f>
        <v/>
      </c>
      <c r="AY38" s="86" t="str">
        <f>IFERROR(VLOOKUP($A38&amp;"_"&amp;AY$3,'물품 입고 내역'!$A$5:$O$629,2,0),"")</f>
        <v/>
      </c>
      <c r="AZ38" s="86" t="str">
        <f>IFERROR(VLOOKUP($A38&amp;"_"&amp;AZ$3,'물품 입고 내역'!$A$5:$O$629,2,0),"")</f>
        <v/>
      </c>
      <c r="BA38" s="86" t="str">
        <f>IFERROR(VLOOKUP($A38&amp;"_"&amp;BA$3,'물품 입고 내역'!$A$5:$O$629,2,0),"")</f>
        <v/>
      </c>
      <c r="BB38" s="86" t="str">
        <f>IFERROR(VLOOKUP($A38&amp;"_"&amp;BB$3,'물품 입고 내역'!$A$5:$O$629,2,0),"")</f>
        <v/>
      </c>
      <c r="BC38" s="86" t="str">
        <f>IFERROR(VLOOKUP($A38&amp;"_"&amp;BC$3,'물품 입고 내역'!$A$5:$O$629,2,0),"")</f>
        <v/>
      </c>
      <c r="BD38" s="86" t="str">
        <f>IFERROR(VLOOKUP($A38&amp;"_"&amp;BD$3,'물품 입고 내역'!$A$5:$O$629,2,0),"")</f>
        <v/>
      </c>
      <c r="BE38" s="86" t="str">
        <f>IFERROR(VLOOKUP($A38&amp;"_"&amp;BE$3,'물품 입고 내역'!$A$5:$O$629,2,0),"")</f>
        <v/>
      </c>
      <c r="BF38" s="86" t="str">
        <f>IFERROR(VLOOKUP($A38&amp;"_"&amp;BF$3,'물품 입고 내역'!$A$5:$O$629,2,0),"")</f>
        <v/>
      </c>
      <c r="BG38" s="86" t="str">
        <f>IFERROR(VLOOKUP($A38&amp;"_"&amp;BG$3,'물품 입고 내역'!$A$5:$O$629,2,0),"")</f>
        <v/>
      </c>
      <c r="BH38" s="86" t="str">
        <f>IFERROR(VLOOKUP($A38&amp;"_"&amp;BH$3,'물품 입고 내역'!$A$5:$O$629,2,0),"")</f>
        <v/>
      </c>
      <c r="BI38" s="86" t="str">
        <f>IFERROR(VLOOKUP($A38&amp;"_"&amp;BI$3,'물품 입고 내역'!$A$5:$O$629,2,0),"")</f>
        <v/>
      </c>
      <c r="BJ38" s="86" t="str">
        <f>IFERROR(VLOOKUP($A38&amp;"_"&amp;BJ$3,'물품 입고 내역'!$A$5:$O$629,2,0),"")</f>
        <v/>
      </c>
      <c r="BK38" s="86" t="str">
        <f>IFERROR(VLOOKUP($A38&amp;"_"&amp;BK$3,'물품 입고 내역'!$A$5:$O$629,2,0),"")</f>
        <v/>
      </c>
      <c r="BL38" s="86" t="str">
        <f>IFERROR(VLOOKUP($A38&amp;"_"&amp;BL$3,'물품 입고 내역'!$A$5:$O$629,2,0),"")</f>
        <v/>
      </c>
      <c r="BM38" s="86" t="str">
        <f>IFERROR(VLOOKUP($A38&amp;"_"&amp;BM$3,'물품 입고 내역'!$A$5:$O$629,2,0),"")</f>
        <v/>
      </c>
      <c r="BN38" s="86" t="str">
        <f>IFERROR(VLOOKUP($A38&amp;"_"&amp;BN$3,'물품 입고 내역'!$A$5:$O$629,2,0),"")</f>
        <v/>
      </c>
      <c r="BO38" s="86" t="str">
        <f>IFERROR(VLOOKUP($A38&amp;"_"&amp;BO$3,'물품 입고 내역'!$A$5:$O$629,2,0),"")</f>
        <v/>
      </c>
      <c r="BP38" s="86" t="str">
        <f>IFERROR(VLOOKUP($A38&amp;"_"&amp;BP$3,'물품 입고 내역'!$A$5:$O$629,2,0),"")</f>
        <v/>
      </c>
      <c r="BQ38" s="86" t="str">
        <f>IFERROR(VLOOKUP($A38&amp;"_"&amp;BQ$3,'물품 입고 내역'!$A$5:$O$629,2,0),"")</f>
        <v/>
      </c>
      <c r="BR38" s="86" t="str">
        <f>IFERROR(VLOOKUP($A38&amp;"_"&amp;BR$3,'물품 입고 내역'!$A$5:$O$629,2,0),"")</f>
        <v/>
      </c>
      <c r="BS38" s="86" t="str">
        <f>IFERROR(VLOOKUP($A38&amp;"_"&amp;BS$3,'물품 입고 내역'!$A$5:$O$629,2,0),"")</f>
        <v/>
      </c>
      <c r="BT38" s="86" t="str">
        <f>IFERROR(VLOOKUP($A38&amp;"_"&amp;BT$3,'물품 입고 내역'!$A$5:$O$629,2,0),"")</f>
        <v/>
      </c>
      <c r="BU38" s="86" t="str">
        <f>IFERROR(VLOOKUP($A38&amp;"_"&amp;BU$3,'물품 입고 내역'!$A$5:$O$629,2,0),"")</f>
        <v/>
      </c>
      <c r="BV38" s="86" t="str">
        <f>IFERROR(VLOOKUP($A38&amp;"_"&amp;BV$3,'물품 입고 내역'!$A$5:$O$629,2,0),"")</f>
        <v/>
      </c>
      <c r="BW38" s="86" t="str">
        <f>IFERROR(VLOOKUP($A38&amp;"_"&amp;BW$3,'물품 입고 내역'!$A$5:$O$629,2,0),"")</f>
        <v/>
      </c>
      <c r="BX38" s="86" t="str">
        <f>IFERROR(VLOOKUP($A38&amp;"_"&amp;BX$3,'물품 입고 내역'!$A$5:$O$629,2,0),"")</f>
        <v/>
      </c>
      <c r="BY38" s="86" t="str">
        <f>IFERROR(VLOOKUP($A38&amp;"_"&amp;BY$3,'물품 입고 내역'!$A$5:$O$629,2,0),"")</f>
        <v/>
      </c>
      <c r="BZ38" s="86" t="str">
        <f>IFERROR(VLOOKUP($A38&amp;"_"&amp;BZ$3,'물품 입고 내역'!$A$5:$O$629,2,0),"")</f>
        <v/>
      </c>
      <c r="CA38" s="86" t="str">
        <f>IFERROR(VLOOKUP($A38&amp;"_"&amp;CA$3,'물품 입고 내역'!$A$5:$O$629,2,0),"")</f>
        <v/>
      </c>
      <c r="CB38" s="86" t="str">
        <f>IFERROR(VLOOKUP($A38&amp;"_"&amp;CB$3,'물품 입고 내역'!$A$5:$O$629,2,0),"")</f>
        <v/>
      </c>
      <c r="CC38" s="86" t="str">
        <f>IFERROR(VLOOKUP($A38&amp;"_"&amp;CC$3,'물품 입고 내역'!$A$5:$O$629,2,0),"")</f>
        <v/>
      </c>
      <c r="CD38" s="86" t="str">
        <f>IFERROR(VLOOKUP($A38&amp;"_"&amp;CD$3,'물품 입고 내역'!$A$5:$O$629,2,0),"")</f>
        <v/>
      </c>
      <c r="CE38" s="86" t="str">
        <f>IFERROR(VLOOKUP($A38&amp;"_"&amp;CE$3,'물품 입고 내역'!$A$5:$O$629,2,0),"")</f>
        <v/>
      </c>
      <c r="CF38" s="86" t="str">
        <f>IFERROR(VLOOKUP($A38&amp;"_"&amp;CF$3,'물품 입고 내역'!$A$5:$O$629,2,0),"")</f>
        <v/>
      </c>
      <c r="CG38" s="86" t="str">
        <f>IFERROR(VLOOKUP($A38&amp;"_"&amp;CG$3,'물품 입고 내역'!$A$5:$O$629,2,0),"")</f>
        <v/>
      </c>
      <c r="CH38" s="86" t="str">
        <f>IFERROR(VLOOKUP($A38&amp;"_"&amp;CH$3,'물품 입고 내역'!$A$5:$O$629,2,0),"")</f>
        <v/>
      </c>
      <c r="CI38" s="86" t="str">
        <f>IFERROR(VLOOKUP($A38&amp;"_"&amp;CI$3,'물품 입고 내역'!$A$5:$O$629,2,0),"")</f>
        <v/>
      </c>
      <c r="CJ38" s="86" t="str">
        <f>IFERROR(VLOOKUP($A38&amp;"_"&amp;CJ$3,'물품 입고 내역'!$A$5:$O$629,2,0),"")</f>
        <v/>
      </c>
      <c r="CK38" s="86" t="str">
        <f>IFERROR(VLOOKUP($A38&amp;"_"&amp;CK$3,'물품 입고 내역'!$A$5:$O$629,2,0),"")</f>
        <v/>
      </c>
      <c r="CL38" s="86" t="str">
        <f>IFERROR(VLOOKUP($A38&amp;"_"&amp;CL$3,'물품 입고 내역'!$A$5:$O$629,2,0),"")</f>
        <v/>
      </c>
      <c r="CM38" s="86" t="str">
        <f>IFERROR(VLOOKUP($A38&amp;"_"&amp;CM$3,'물품 입고 내역'!$A$5:$O$629,2,0),"")</f>
        <v/>
      </c>
      <c r="CN38" s="86" t="str">
        <f>IFERROR(VLOOKUP($A38&amp;"_"&amp;CN$3,'물품 입고 내역'!$A$5:$O$629,2,0),"")</f>
        <v/>
      </c>
      <c r="CO38" s="86" t="str">
        <f>IFERROR(VLOOKUP($A38&amp;"_"&amp;CO$3,'물품 입고 내역'!$A$5:$O$629,2,0),"")</f>
        <v/>
      </c>
      <c r="CP38" s="86" t="str">
        <f>IFERROR(VLOOKUP($A38&amp;"_"&amp;CP$3,'물품 입고 내역'!$A$5:$O$629,2,0),"")</f>
        <v/>
      </c>
      <c r="CQ38" s="86" t="str">
        <f>IFERROR(VLOOKUP($A38&amp;"_"&amp;CQ$3,'물품 입고 내역'!$A$5:$O$629,2,0),"")</f>
        <v/>
      </c>
      <c r="CR38" s="86" t="str">
        <f>IFERROR(VLOOKUP($A38&amp;"_"&amp;CR$3,'물품 입고 내역'!$A$5:$O$629,2,0),"")</f>
        <v/>
      </c>
      <c r="CS38" s="86" t="str">
        <f>IFERROR(VLOOKUP($A38&amp;"_"&amp;CS$3,'물품 입고 내역'!$A$5:$O$629,2,0),"")</f>
        <v/>
      </c>
      <c r="CT38" s="86" t="str">
        <f>IFERROR(VLOOKUP($A38&amp;"_"&amp;CT$3,'물품 입고 내역'!$A$5:$O$629,2,0),"")</f>
        <v/>
      </c>
      <c r="CU38" s="86" t="str">
        <f>IFERROR(VLOOKUP($A38&amp;"_"&amp;CU$3,'물품 입고 내역'!$A$5:$O$629,2,0),"")</f>
        <v/>
      </c>
      <c r="CV38" s="86" t="str">
        <f>IFERROR(VLOOKUP($A38&amp;"_"&amp;CV$3,'물품 입고 내역'!$A$5:$O$629,2,0),"")</f>
        <v/>
      </c>
      <c r="CW38" s="86" t="str">
        <f>IFERROR(VLOOKUP($A38&amp;"_"&amp;CW$3,'물품 입고 내역'!$A$5:$O$629,2,0),"")</f>
        <v/>
      </c>
      <c r="CX38" s="86" t="str">
        <f>IFERROR(VLOOKUP($A38&amp;"_"&amp;CX$3,'물품 입고 내역'!$A$5:$O$629,2,0),"")</f>
        <v/>
      </c>
      <c r="CY38" s="86" t="str">
        <f>IFERROR(VLOOKUP($A38&amp;"_"&amp;CY$3,'물품 입고 내역'!$A$5:$O$629,2,0),"")</f>
        <v/>
      </c>
      <c r="CZ38" s="86" t="str">
        <f>IFERROR(VLOOKUP($A38&amp;"_"&amp;CZ$3,'물품 입고 내역'!$A$5:$O$629,2,0),"")</f>
        <v/>
      </c>
      <c r="DA38" s="86" t="str">
        <f>IFERROR(VLOOKUP($A38&amp;"_"&amp;DA$3,'물품 입고 내역'!$A$5:$O$629,2,0),"")</f>
        <v/>
      </c>
      <c r="DB38" s="86" t="str">
        <f>IFERROR(VLOOKUP($A38&amp;"_"&amp;DB$3,'물품 입고 내역'!$A$5:$O$629,2,0),"")</f>
        <v/>
      </c>
    </row>
    <row r="39" spans="1:106" ht="31.5" customHeight="1">
      <c r="A39" s="87" t="s">
        <v>423</v>
      </c>
      <c r="B39" s="142" t="str">
        <f>IFERROR(INDEX('물품 입고 내역'!$E$6:$N$105,MATCH($A39,'물품 입고 내역'!$N$6:$N$105,0),1)," ")</f>
        <v xml:space="preserve"> </v>
      </c>
      <c r="C39" s="87">
        <v>102</v>
      </c>
      <c r="D39" s="142" t="str">
        <f t="shared" si="0"/>
        <v xml:space="preserve">                                                                                                   </v>
      </c>
      <c r="E39" s="87"/>
      <c r="F39" s="86">
        <f t="shared" si="1"/>
        <v>0</v>
      </c>
      <c r="G39" s="86" t="str">
        <f>IFERROR(VLOOKUP($A39&amp;"_"&amp;G$3,'물품 입고 내역'!$A$5:$O$629,2,0),"")</f>
        <v/>
      </c>
      <c r="H39" s="86" t="str">
        <f>IFERROR(VLOOKUP($A39&amp;"_"&amp;H$3,'물품 입고 내역'!$A$5:$O$629,2,0),"")</f>
        <v/>
      </c>
      <c r="I39" s="86" t="str">
        <f>IFERROR(VLOOKUP($A39&amp;"_"&amp;I$3,'물품 입고 내역'!$A$5:$O$629,2,0),"")</f>
        <v/>
      </c>
      <c r="J39" s="86" t="str">
        <f>IFERROR(VLOOKUP($A39&amp;"_"&amp;J$3,'물품 입고 내역'!$A$5:$O$629,2,0),"")</f>
        <v/>
      </c>
      <c r="K39" s="86" t="str">
        <f>IFERROR(VLOOKUP($A39&amp;"_"&amp;K$3,'물품 입고 내역'!$A$5:$O$629,2,0),"")</f>
        <v/>
      </c>
      <c r="L39" s="86" t="str">
        <f>IFERROR(VLOOKUP($A39&amp;"_"&amp;L$3,'물품 입고 내역'!$A$5:$O$629,2,0),"")</f>
        <v/>
      </c>
      <c r="M39" s="86" t="str">
        <f>IFERROR(VLOOKUP($A39&amp;"_"&amp;M$3,'물품 입고 내역'!$A$5:$O$629,2,0),"")</f>
        <v/>
      </c>
      <c r="N39" s="86" t="str">
        <f>IFERROR(VLOOKUP($A39&amp;"_"&amp;N$3,'물품 입고 내역'!$A$5:$O$629,2,0),"")</f>
        <v/>
      </c>
      <c r="O39" s="86" t="str">
        <f>IFERROR(VLOOKUP($A39&amp;"_"&amp;O$3,'물품 입고 내역'!$A$5:$O$629,2,0),"")</f>
        <v/>
      </c>
      <c r="P39" s="86" t="str">
        <f>IFERROR(VLOOKUP($A39&amp;"_"&amp;P$3,'물품 입고 내역'!$A$5:$O$629,2,0),"")</f>
        <v/>
      </c>
      <c r="Q39" s="86" t="str">
        <f>IFERROR(VLOOKUP($A39&amp;"_"&amp;Q$3,'물품 입고 내역'!$A$5:$O$629,2,0),"")</f>
        <v/>
      </c>
      <c r="R39" s="86" t="str">
        <f>IFERROR(VLOOKUP($A39&amp;"_"&amp;R$3,'물품 입고 내역'!$A$5:$O$629,2,0),"")</f>
        <v/>
      </c>
      <c r="S39" s="86" t="str">
        <f>IFERROR(VLOOKUP($A39&amp;"_"&amp;S$3,'물품 입고 내역'!$A$5:$O$629,2,0),"")</f>
        <v/>
      </c>
      <c r="T39" s="86" t="str">
        <f>IFERROR(VLOOKUP($A39&amp;"_"&amp;T$3,'물품 입고 내역'!$A$5:$O$629,2,0),"")</f>
        <v/>
      </c>
      <c r="U39" s="86" t="str">
        <f>IFERROR(VLOOKUP($A39&amp;"_"&amp;U$3,'물품 입고 내역'!$A$5:$O$629,2,0),"")</f>
        <v/>
      </c>
      <c r="V39" s="86" t="str">
        <f>IFERROR(VLOOKUP($A39&amp;"_"&amp;V$3,'물품 입고 내역'!$A$5:$O$629,2,0),"")</f>
        <v/>
      </c>
      <c r="W39" s="86" t="str">
        <f>IFERROR(VLOOKUP($A39&amp;"_"&amp;W$3,'물품 입고 내역'!$A$5:$O$629,2,0),"")</f>
        <v/>
      </c>
      <c r="X39" s="86" t="str">
        <f>IFERROR(VLOOKUP($A39&amp;"_"&amp;X$3,'물품 입고 내역'!$A$5:$O$629,2,0),"")</f>
        <v/>
      </c>
      <c r="Y39" s="86" t="str">
        <f>IFERROR(VLOOKUP($A39&amp;"_"&amp;Y$3,'물품 입고 내역'!$A$5:$O$629,2,0),"")</f>
        <v/>
      </c>
      <c r="Z39" s="86" t="str">
        <f>IFERROR(VLOOKUP($A39&amp;"_"&amp;Z$3,'물품 입고 내역'!$A$5:$O$629,2,0),"")</f>
        <v/>
      </c>
      <c r="AA39" s="86" t="str">
        <f>IFERROR(VLOOKUP($A39&amp;"_"&amp;AA$3,'물품 입고 내역'!$A$5:$O$629,2,0),"")</f>
        <v/>
      </c>
      <c r="AB39" s="86" t="str">
        <f>IFERROR(VLOOKUP($A39&amp;"_"&amp;AB$3,'물품 입고 내역'!$A$5:$O$629,2,0),"")</f>
        <v/>
      </c>
      <c r="AC39" s="86" t="str">
        <f>IFERROR(VLOOKUP($A39&amp;"_"&amp;AC$3,'물품 입고 내역'!$A$5:$O$629,2,0),"")</f>
        <v/>
      </c>
      <c r="AD39" s="86" t="str">
        <f>IFERROR(VLOOKUP($A39&amp;"_"&amp;AD$3,'물품 입고 내역'!$A$5:$O$629,2,0),"")</f>
        <v/>
      </c>
      <c r="AE39" s="86" t="str">
        <f>IFERROR(VLOOKUP($A39&amp;"_"&amp;AE$3,'물품 입고 내역'!$A$5:$O$629,2,0),"")</f>
        <v/>
      </c>
      <c r="AF39" s="86" t="str">
        <f>IFERROR(VLOOKUP($A39&amp;"_"&amp;AF$3,'물품 입고 내역'!$A$5:$O$629,2,0),"")</f>
        <v/>
      </c>
      <c r="AG39" s="86" t="str">
        <f>IFERROR(VLOOKUP($A39&amp;"_"&amp;AG$3,'물품 입고 내역'!$A$5:$O$629,2,0),"")</f>
        <v/>
      </c>
      <c r="AH39" s="86" t="str">
        <f>IFERROR(VLOOKUP($A39&amp;"_"&amp;AH$3,'물품 입고 내역'!$A$5:$O$629,2,0),"")</f>
        <v/>
      </c>
      <c r="AI39" s="86" t="str">
        <f>IFERROR(VLOOKUP($A39&amp;"_"&amp;AI$3,'물품 입고 내역'!$A$5:$O$629,2,0),"")</f>
        <v/>
      </c>
      <c r="AJ39" s="86" t="str">
        <f>IFERROR(VLOOKUP($A39&amp;"_"&amp;AJ$3,'물품 입고 내역'!$A$5:$O$629,2,0),"")</f>
        <v/>
      </c>
      <c r="AK39" s="86" t="str">
        <f>IFERROR(VLOOKUP($A39&amp;"_"&amp;AK$3,'물품 입고 내역'!$A$5:$O$629,2,0),"")</f>
        <v/>
      </c>
      <c r="AL39" s="86" t="str">
        <f>IFERROR(VLOOKUP($A39&amp;"_"&amp;AL$3,'물품 입고 내역'!$A$5:$O$629,2,0),"")</f>
        <v/>
      </c>
      <c r="AM39" s="86" t="str">
        <f>IFERROR(VLOOKUP($A39&amp;"_"&amp;AM$3,'물품 입고 내역'!$A$5:$O$629,2,0),"")</f>
        <v/>
      </c>
      <c r="AN39" s="86" t="str">
        <f>IFERROR(VLOOKUP($A39&amp;"_"&amp;AN$3,'물품 입고 내역'!$A$5:$O$629,2,0),"")</f>
        <v/>
      </c>
      <c r="AO39" s="86" t="str">
        <f>IFERROR(VLOOKUP($A39&amp;"_"&amp;AO$3,'물품 입고 내역'!$A$5:$O$629,2,0),"")</f>
        <v/>
      </c>
      <c r="AP39" s="86" t="str">
        <f>IFERROR(VLOOKUP($A39&amp;"_"&amp;AP$3,'물품 입고 내역'!$A$5:$O$629,2,0),"")</f>
        <v/>
      </c>
      <c r="AQ39" s="86" t="str">
        <f>IFERROR(VLOOKUP($A39&amp;"_"&amp;AQ$3,'물품 입고 내역'!$A$5:$O$629,2,0),"")</f>
        <v/>
      </c>
      <c r="AR39" s="86" t="str">
        <f>IFERROR(VLOOKUP($A39&amp;"_"&amp;AR$3,'물품 입고 내역'!$A$5:$O$629,2,0),"")</f>
        <v/>
      </c>
      <c r="AS39" s="86" t="str">
        <f>IFERROR(VLOOKUP($A39&amp;"_"&amp;AS$3,'물품 입고 내역'!$A$5:$O$629,2,0),"")</f>
        <v/>
      </c>
      <c r="AT39" s="86" t="str">
        <f>IFERROR(VLOOKUP($A39&amp;"_"&amp;AT$3,'물품 입고 내역'!$A$5:$O$629,2,0),"")</f>
        <v/>
      </c>
      <c r="AU39" s="86" t="str">
        <f>IFERROR(VLOOKUP($A39&amp;"_"&amp;AU$3,'물품 입고 내역'!$A$5:$O$629,2,0),"")</f>
        <v/>
      </c>
      <c r="AV39" s="86" t="str">
        <f>IFERROR(VLOOKUP($A39&amp;"_"&amp;AV$3,'물품 입고 내역'!$A$5:$O$629,2,0),"")</f>
        <v/>
      </c>
      <c r="AW39" s="86" t="str">
        <f>IFERROR(VLOOKUP($A39&amp;"_"&amp;AW$3,'물품 입고 내역'!$A$5:$O$629,2,0),"")</f>
        <v/>
      </c>
      <c r="AX39" s="86" t="str">
        <f>IFERROR(VLOOKUP($A39&amp;"_"&amp;AX$3,'물품 입고 내역'!$A$5:$O$629,2,0),"")</f>
        <v/>
      </c>
      <c r="AY39" s="86" t="str">
        <f>IFERROR(VLOOKUP($A39&amp;"_"&amp;AY$3,'물품 입고 내역'!$A$5:$O$629,2,0),"")</f>
        <v/>
      </c>
      <c r="AZ39" s="86" t="str">
        <f>IFERROR(VLOOKUP($A39&amp;"_"&amp;AZ$3,'물품 입고 내역'!$A$5:$O$629,2,0),"")</f>
        <v/>
      </c>
      <c r="BA39" s="86" t="str">
        <f>IFERROR(VLOOKUP($A39&amp;"_"&amp;BA$3,'물품 입고 내역'!$A$5:$O$629,2,0),"")</f>
        <v/>
      </c>
      <c r="BB39" s="86" t="str">
        <f>IFERROR(VLOOKUP($A39&amp;"_"&amp;BB$3,'물품 입고 내역'!$A$5:$O$629,2,0),"")</f>
        <v/>
      </c>
      <c r="BC39" s="86" t="str">
        <f>IFERROR(VLOOKUP($A39&amp;"_"&amp;BC$3,'물품 입고 내역'!$A$5:$O$629,2,0),"")</f>
        <v/>
      </c>
      <c r="BD39" s="86" t="str">
        <f>IFERROR(VLOOKUP($A39&amp;"_"&amp;BD$3,'물품 입고 내역'!$A$5:$O$629,2,0),"")</f>
        <v/>
      </c>
      <c r="BE39" s="86" t="str">
        <f>IFERROR(VLOOKUP($A39&amp;"_"&amp;BE$3,'물품 입고 내역'!$A$5:$O$629,2,0),"")</f>
        <v/>
      </c>
      <c r="BF39" s="86" t="str">
        <f>IFERROR(VLOOKUP($A39&amp;"_"&amp;BF$3,'물품 입고 내역'!$A$5:$O$629,2,0),"")</f>
        <v/>
      </c>
      <c r="BG39" s="86" t="str">
        <f>IFERROR(VLOOKUP($A39&amp;"_"&amp;BG$3,'물품 입고 내역'!$A$5:$O$629,2,0),"")</f>
        <v/>
      </c>
      <c r="BH39" s="86" t="str">
        <f>IFERROR(VLOOKUP($A39&amp;"_"&amp;BH$3,'물품 입고 내역'!$A$5:$O$629,2,0),"")</f>
        <v/>
      </c>
      <c r="BI39" s="86" t="str">
        <f>IFERROR(VLOOKUP($A39&amp;"_"&amp;BI$3,'물품 입고 내역'!$A$5:$O$629,2,0),"")</f>
        <v/>
      </c>
      <c r="BJ39" s="86" t="str">
        <f>IFERROR(VLOOKUP($A39&amp;"_"&amp;BJ$3,'물품 입고 내역'!$A$5:$O$629,2,0),"")</f>
        <v/>
      </c>
      <c r="BK39" s="86" t="str">
        <f>IFERROR(VLOOKUP($A39&amp;"_"&amp;BK$3,'물품 입고 내역'!$A$5:$O$629,2,0),"")</f>
        <v/>
      </c>
      <c r="BL39" s="86" t="str">
        <f>IFERROR(VLOOKUP($A39&amp;"_"&amp;BL$3,'물품 입고 내역'!$A$5:$O$629,2,0),"")</f>
        <v/>
      </c>
      <c r="BM39" s="86" t="str">
        <f>IFERROR(VLOOKUP($A39&amp;"_"&amp;BM$3,'물품 입고 내역'!$A$5:$O$629,2,0),"")</f>
        <v/>
      </c>
      <c r="BN39" s="86" t="str">
        <f>IFERROR(VLOOKUP($A39&amp;"_"&amp;BN$3,'물품 입고 내역'!$A$5:$O$629,2,0),"")</f>
        <v/>
      </c>
      <c r="BO39" s="86" t="str">
        <f>IFERROR(VLOOKUP($A39&amp;"_"&amp;BO$3,'물품 입고 내역'!$A$5:$O$629,2,0),"")</f>
        <v/>
      </c>
      <c r="BP39" s="86" t="str">
        <f>IFERROR(VLOOKUP($A39&amp;"_"&amp;BP$3,'물품 입고 내역'!$A$5:$O$629,2,0),"")</f>
        <v/>
      </c>
      <c r="BQ39" s="86" t="str">
        <f>IFERROR(VLOOKUP($A39&amp;"_"&amp;BQ$3,'물품 입고 내역'!$A$5:$O$629,2,0),"")</f>
        <v/>
      </c>
      <c r="BR39" s="86" t="str">
        <f>IFERROR(VLOOKUP($A39&amp;"_"&amp;BR$3,'물품 입고 내역'!$A$5:$O$629,2,0),"")</f>
        <v/>
      </c>
      <c r="BS39" s="86" t="str">
        <f>IFERROR(VLOOKUP($A39&amp;"_"&amp;BS$3,'물품 입고 내역'!$A$5:$O$629,2,0),"")</f>
        <v/>
      </c>
      <c r="BT39" s="86" t="str">
        <f>IFERROR(VLOOKUP($A39&amp;"_"&amp;BT$3,'물품 입고 내역'!$A$5:$O$629,2,0),"")</f>
        <v/>
      </c>
      <c r="BU39" s="86" t="str">
        <f>IFERROR(VLOOKUP($A39&amp;"_"&amp;BU$3,'물품 입고 내역'!$A$5:$O$629,2,0),"")</f>
        <v/>
      </c>
      <c r="BV39" s="86" t="str">
        <f>IFERROR(VLOOKUP($A39&amp;"_"&amp;BV$3,'물품 입고 내역'!$A$5:$O$629,2,0),"")</f>
        <v/>
      </c>
      <c r="BW39" s="86" t="str">
        <f>IFERROR(VLOOKUP($A39&amp;"_"&amp;BW$3,'물품 입고 내역'!$A$5:$O$629,2,0),"")</f>
        <v/>
      </c>
      <c r="BX39" s="86" t="str">
        <f>IFERROR(VLOOKUP($A39&amp;"_"&amp;BX$3,'물품 입고 내역'!$A$5:$O$629,2,0),"")</f>
        <v/>
      </c>
      <c r="BY39" s="86" t="str">
        <f>IFERROR(VLOOKUP($A39&amp;"_"&amp;BY$3,'물품 입고 내역'!$A$5:$O$629,2,0),"")</f>
        <v/>
      </c>
      <c r="BZ39" s="86" t="str">
        <f>IFERROR(VLOOKUP($A39&amp;"_"&amp;BZ$3,'물품 입고 내역'!$A$5:$O$629,2,0),"")</f>
        <v/>
      </c>
      <c r="CA39" s="86" t="str">
        <f>IFERROR(VLOOKUP($A39&amp;"_"&amp;CA$3,'물품 입고 내역'!$A$5:$O$629,2,0),"")</f>
        <v/>
      </c>
      <c r="CB39" s="86" t="str">
        <f>IFERROR(VLOOKUP($A39&amp;"_"&amp;CB$3,'물품 입고 내역'!$A$5:$O$629,2,0),"")</f>
        <v/>
      </c>
      <c r="CC39" s="86" t="str">
        <f>IFERROR(VLOOKUP($A39&amp;"_"&amp;CC$3,'물품 입고 내역'!$A$5:$O$629,2,0),"")</f>
        <v/>
      </c>
      <c r="CD39" s="86" t="str">
        <f>IFERROR(VLOOKUP($A39&amp;"_"&amp;CD$3,'물품 입고 내역'!$A$5:$O$629,2,0),"")</f>
        <v/>
      </c>
      <c r="CE39" s="86" t="str">
        <f>IFERROR(VLOOKUP($A39&amp;"_"&amp;CE$3,'물품 입고 내역'!$A$5:$O$629,2,0),"")</f>
        <v/>
      </c>
      <c r="CF39" s="86" t="str">
        <f>IFERROR(VLOOKUP($A39&amp;"_"&amp;CF$3,'물품 입고 내역'!$A$5:$O$629,2,0),"")</f>
        <v/>
      </c>
      <c r="CG39" s="86" t="str">
        <f>IFERROR(VLOOKUP($A39&amp;"_"&amp;CG$3,'물품 입고 내역'!$A$5:$O$629,2,0),"")</f>
        <v/>
      </c>
      <c r="CH39" s="86" t="str">
        <f>IFERROR(VLOOKUP($A39&amp;"_"&amp;CH$3,'물품 입고 내역'!$A$5:$O$629,2,0),"")</f>
        <v/>
      </c>
      <c r="CI39" s="86" t="str">
        <f>IFERROR(VLOOKUP($A39&amp;"_"&amp;CI$3,'물품 입고 내역'!$A$5:$O$629,2,0),"")</f>
        <v/>
      </c>
      <c r="CJ39" s="86" t="str">
        <f>IFERROR(VLOOKUP($A39&amp;"_"&amp;CJ$3,'물품 입고 내역'!$A$5:$O$629,2,0),"")</f>
        <v/>
      </c>
      <c r="CK39" s="86" t="str">
        <f>IFERROR(VLOOKUP($A39&amp;"_"&amp;CK$3,'물품 입고 내역'!$A$5:$O$629,2,0),"")</f>
        <v/>
      </c>
      <c r="CL39" s="86" t="str">
        <f>IFERROR(VLOOKUP($A39&amp;"_"&amp;CL$3,'물품 입고 내역'!$A$5:$O$629,2,0),"")</f>
        <v/>
      </c>
      <c r="CM39" s="86" t="str">
        <f>IFERROR(VLOOKUP($A39&amp;"_"&amp;CM$3,'물품 입고 내역'!$A$5:$O$629,2,0),"")</f>
        <v/>
      </c>
      <c r="CN39" s="86" t="str">
        <f>IFERROR(VLOOKUP($A39&amp;"_"&amp;CN$3,'물품 입고 내역'!$A$5:$O$629,2,0),"")</f>
        <v/>
      </c>
      <c r="CO39" s="86" t="str">
        <f>IFERROR(VLOOKUP($A39&amp;"_"&amp;CO$3,'물품 입고 내역'!$A$5:$O$629,2,0),"")</f>
        <v/>
      </c>
      <c r="CP39" s="86" t="str">
        <f>IFERROR(VLOOKUP($A39&amp;"_"&amp;CP$3,'물품 입고 내역'!$A$5:$O$629,2,0),"")</f>
        <v/>
      </c>
      <c r="CQ39" s="86" t="str">
        <f>IFERROR(VLOOKUP($A39&amp;"_"&amp;CQ$3,'물품 입고 내역'!$A$5:$O$629,2,0),"")</f>
        <v/>
      </c>
      <c r="CR39" s="86" t="str">
        <f>IFERROR(VLOOKUP($A39&amp;"_"&amp;CR$3,'물품 입고 내역'!$A$5:$O$629,2,0),"")</f>
        <v/>
      </c>
      <c r="CS39" s="86" t="str">
        <f>IFERROR(VLOOKUP($A39&amp;"_"&amp;CS$3,'물품 입고 내역'!$A$5:$O$629,2,0),"")</f>
        <v/>
      </c>
      <c r="CT39" s="86" t="str">
        <f>IFERROR(VLOOKUP($A39&amp;"_"&amp;CT$3,'물품 입고 내역'!$A$5:$O$629,2,0),"")</f>
        <v/>
      </c>
      <c r="CU39" s="86" t="str">
        <f>IFERROR(VLOOKUP($A39&amp;"_"&amp;CU$3,'물품 입고 내역'!$A$5:$O$629,2,0),"")</f>
        <v/>
      </c>
      <c r="CV39" s="86" t="str">
        <f>IFERROR(VLOOKUP($A39&amp;"_"&amp;CV$3,'물품 입고 내역'!$A$5:$O$629,2,0),"")</f>
        <v/>
      </c>
      <c r="CW39" s="86" t="str">
        <f>IFERROR(VLOOKUP($A39&amp;"_"&amp;CW$3,'물품 입고 내역'!$A$5:$O$629,2,0),"")</f>
        <v/>
      </c>
      <c r="CX39" s="86" t="str">
        <f>IFERROR(VLOOKUP($A39&amp;"_"&amp;CX$3,'물품 입고 내역'!$A$5:$O$629,2,0),"")</f>
        <v/>
      </c>
      <c r="CY39" s="86" t="str">
        <f>IFERROR(VLOOKUP($A39&amp;"_"&amp;CY$3,'물품 입고 내역'!$A$5:$O$629,2,0),"")</f>
        <v/>
      </c>
      <c r="CZ39" s="86" t="str">
        <f>IFERROR(VLOOKUP($A39&amp;"_"&amp;CZ$3,'물품 입고 내역'!$A$5:$O$629,2,0),"")</f>
        <v/>
      </c>
      <c r="DA39" s="86" t="str">
        <f>IFERROR(VLOOKUP($A39&amp;"_"&amp;DA$3,'물품 입고 내역'!$A$5:$O$629,2,0),"")</f>
        <v/>
      </c>
      <c r="DB39" s="86" t="str">
        <f>IFERROR(VLOOKUP($A39&amp;"_"&amp;DB$3,'물품 입고 내역'!$A$5:$O$629,2,0),"")</f>
        <v/>
      </c>
    </row>
    <row r="40" spans="1:106" ht="31.5" customHeight="1">
      <c r="A40" s="87" t="s">
        <v>424</v>
      </c>
      <c r="B40" s="142" t="str">
        <f>IFERROR(INDEX('물품 입고 내역'!$E$6:$N$105,MATCH($A40,'물품 입고 내역'!$N$6:$N$105,0),1)," ")</f>
        <v xml:space="preserve"> </v>
      </c>
      <c r="C40" s="87">
        <v>102</v>
      </c>
      <c r="D40" s="142" t="str">
        <f t="shared" si="0"/>
        <v xml:space="preserve">                                                                                                   </v>
      </c>
      <c r="E40" s="87"/>
      <c r="F40" s="86">
        <f t="shared" si="1"/>
        <v>0</v>
      </c>
      <c r="G40" s="86" t="str">
        <f>IFERROR(VLOOKUP($A40&amp;"_"&amp;G$3,'물품 입고 내역'!$A$5:$O$629,2,0),"")</f>
        <v/>
      </c>
      <c r="H40" s="86" t="str">
        <f>IFERROR(VLOOKUP($A40&amp;"_"&amp;H$3,'물품 입고 내역'!$A$5:$O$629,2,0),"")</f>
        <v/>
      </c>
      <c r="I40" s="86" t="str">
        <f>IFERROR(VLOOKUP($A40&amp;"_"&amp;I$3,'물품 입고 내역'!$A$5:$O$629,2,0),"")</f>
        <v/>
      </c>
      <c r="J40" s="86" t="str">
        <f>IFERROR(VLOOKUP($A40&amp;"_"&amp;J$3,'물품 입고 내역'!$A$5:$O$629,2,0),"")</f>
        <v/>
      </c>
      <c r="K40" s="86" t="str">
        <f>IFERROR(VLOOKUP($A40&amp;"_"&amp;K$3,'물품 입고 내역'!$A$5:$O$629,2,0),"")</f>
        <v/>
      </c>
      <c r="L40" s="86" t="str">
        <f>IFERROR(VLOOKUP($A40&amp;"_"&amp;L$3,'물품 입고 내역'!$A$5:$O$629,2,0),"")</f>
        <v/>
      </c>
      <c r="M40" s="86" t="str">
        <f>IFERROR(VLOOKUP($A40&amp;"_"&amp;M$3,'물품 입고 내역'!$A$5:$O$629,2,0),"")</f>
        <v/>
      </c>
      <c r="N40" s="86" t="str">
        <f>IFERROR(VLOOKUP($A40&amp;"_"&amp;N$3,'물품 입고 내역'!$A$5:$O$629,2,0),"")</f>
        <v/>
      </c>
      <c r="O40" s="86" t="str">
        <f>IFERROR(VLOOKUP($A40&amp;"_"&amp;O$3,'물품 입고 내역'!$A$5:$O$629,2,0),"")</f>
        <v/>
      </c>
      <c r="P40" s="86" t="str">
        <f>IFERROR(VLOOKUP($A40&amp;"_"&amp;P$3,'물품 입고 내역'!$A$5:$O$629,2,0),"")</f>
        <v/>
      </c>
      <c r="Q40" s="86" t="str">
        <f>IFERROR(VLOOKUP($A40&amp;"_"&amp;Q$3,'물품 입고 내역'!$A$5:$O$629,2,0),"")</f>
        <v/>
      </c>
      <c r="R40" s="86" t="str">
        <f>IFERROR(VLOOKUP($A40&amp;"_"&amp;R$3,'물품 입고 내역'!$A$5:$O$629,2,0),"")</f>
        <v/>
      </c>
      <c r="S40" s="86" t="str">
        <f>IFERROR(VLOOKUP($A40&amp;"_"&amp;S$3,'물품 입고 내역'!$A$5:$O$629,2,0),"")</f>
        <v/>
      </c>
      <c r="T40" s="86" t="str">
        <f>IFERROR(VLOOKUP($A40&amp;"_"&amp;T$3,'물품 입고 내역'!$A$5:$O$629,2,0),"")</f>
        <v/>
      </c>
      <c r="U40" s="86" t="str">
        <f>IFERROR(VLOOKUP($A40&amp;"_"&amp;U$3,'물품 입고 내역'!$A$5:$O$629,2,0),"")</f>
        <v/>
      </c>
      <c r="V40" s="86" t="str">
        <f>IFERROR(VLOOKUP($A40&amp;"_"&amp;V$3,'물품 입고 내역'!$A$5:$O$629,2,0),"")</f>
        <v/>
      </c>
      <c r="W40" s="86" t="str">
        <f>IFERROR(VLOOKUP($A40&amp;"_"&amp;W$3,'물품 입고 내역'!$A$5:$O$629,2,0),"")</f>
        <v/>
      </c>
      <c r="X40" s="86" t="str">
        <f>IFERROR(VLOOKUP($A40&amp;"_"&amp;X$3,'물품 입고 내역'!$A$5:$O$629,2,0),"")</f>
        <v/>
      </c>
      <c r="Y40" s="86" t="str">
        <f>IFERROR(VLOOKUP($A40&amp;"_"&amp;Y$3,'물품 입고 내역'!$A$5:$O$629,2,0),"")</f>
        <v/>
      </c>
      <c r="Z40" s="86" t="str">
        <f>IFERROR(VLOOKUP($A40&amp;"_"&amp;Z$3,'물품 입고 내역'!$A$5:$O$629,2,0),"")</f>
        <v/>
      </c>
      <c r="AA40" s="86" t="str">
        <f>IFERROR(VLOOKUP($A40&amp;"_"&amp;AA$3,'물품 입고 내역'!$A$5:$O$629,2,0),"")</f>
        <v/>
      </c>
      <c r="AB40" s="86" t="str">
        <f>IFERROR(VLOOKUP($A40&amp;"_"&amp;AB$3,'물품 입고 내역'!$A$5:$O$629,2,0),"")</f>
        <v/>
      </c>
      <c r="AC40" s="86" t="str">
        <f>IFERROR(VLOOKUP($A40&amp;"_"&amp;AC$3,'물품 입고 내역'!$A$5:$O$629,2,0),"")</f>
        <v/>
      </c>
      <c r="AD40" s="86" t="str">
        <f>IFERROR(VLOOKUP($A40&amp;"_"&amp;AD$3,'물품 입고 내역'!$A$5:$O$629,2,0),"")</f>
        <v/>
      </c>
      <c r="AE40" s="86" t="str">
        <f>IFERROR(VLOOKUP($A40&amp;"_"&amp;AE$3,'물품 입고 내역'!$A$5:$O$629,2,0),"")</f>
        <v/>
      </c>
      <c r="AF40" s="86" t="str">
        <f>IFERROR(VLOOKUP($A40&amp;"_"&amp;AF$3,'물품 입고 내역'!$A$5:$O$629,2,0),"")</f>
        <v/>
      </c>
      <c r="AG40" s="86" t="str">
        <f>IFERROR(VLOOKUP($A40&amp;"_"&amp;AG$3,'물품 입고 내역'!$A$5:$O$629,2,0),"")</f>
        <v/>
      </c>
      <c r="AH40" s="86" t="str">
        <f>IFERROR(VLOOKUP($A40&amp;"_"&amp;AH$3,'물품 입고 내역'!$A$5:$O$629,2,0),"")</f>
        <v/>
      </c>
      <c r="AI40" s="86" t="str">
        <f>IFERROR(VLOOKUP($A40&amp;"_"&amp;AI$3,'물품 입고 내역'!$A$5:$O$629,2,0),"")</f>
        <v/>
      </c>
      <c r="AJ40" s="86" t="str">
        <f>IFERROR(VLOOKUP($A40&amp;"_"&amp;AJ$3,'물품 입고 내역'!$A$5:$O$629,2,0),"")</f>
        <v/>
      </c>
      <c r="AK40" s="86" t="str">
        <f>IFERROR(VLOOKUP($A40&amp;"_"&amp;AK$3,'물품 입고 내역'!$A$5:$O$629,2,0),"")</f>
        <v/>
      </c>
      <c r="AL40" s="86" t="str">
        <f>IFERROR(VLOOKUP($A40&amp;"_"&amp;AL$3,'물품 입고 내역'!$A$5:$O$629,2,0),"")</f>
        <v/>
      </c>
      <c r="AM40" s="86" t="str">
        <f>IFERROR(VLOOKUP($A40&amp;"_"&amp;AM$3,'물품 입고 내역'!$A$5:$O$629,2,0),"")</f>
        <v/>
      </c>
      <c r="AN40" s="86" t="str">
        <f>IFERROR(VLOOKUP($A40&amp;"_"&amp;AN$3,'물품 입고 내역'!$A$5:$O$629,2,0),"")</f>
        <v/>
      </c>
      <c r="AO40" s="86" t="str">
        <f>IFERROR(VLOOKUP($A40&amp;"_"&amp;AO$3,'물품 입고 내역'!$A$5:$O$629,2,0),"")</f>
        <v/>
      </c>
      <c r="AP40" s="86" t="str">
        <f>IFERROR(VLOOKUP($A40&amp;"_"&amp;AP$3,'물품 입고 내역'!$A$5:$O$629,2,0),"")</f>
        <v/>
      </c>
      <c r="AQ40" s="86" t="str">
        <f>IFERROR(VLOOKUP($A40&amp;"_"&amp;AQ$3,'물품 입고 내역'!$A$5:$O$629,2,0),"")</f>
        <v/>
      </c>
      <c r="AR40" s="86" t="str">
        <f>IFERROR(VLOOKUP($A40&amp;"_"&amp;AR$3,'물품 입고 내역'!$A$5:$O$629,2,0),"")</f>
        <v/>
      </c>
      <c r="AS40" s="86" t="str">
        <f>IFERROR(VLOOKUP($A40&amp;"_"&amp;AS$3,'물품 입고 내역'!$A$5:$O$629,2,0),"")</f>
        <v/>
      </c>
      <c r="AT40" s="86" t="str">
        <f>IFERROR(VLOOKUP($A40&amp;"_"&amp;AT$3,'물품 입고 내역'!$A$5:$O$629,2,0),"")</f>
        <v/>
      </c>
      <c r="AU40" s="86" t="str">
        <f>IFERROR(VLOOKUP($A40&amp;"_"&amp;AU$3,'물품 입고 내역'!$A$5:$O$629,2,0),"")</f>
        <v/>
      </c>
      <c r="AV40" s="86" t="str">
        <f>IFERROR(VLOOKUP($A40&amp;"_"&amp;AV$3,'물품 입고 내역'!$A$5:$O$629,2,0),"")</f>
        <v/>
      </c>
      <c r="AW40" s="86" t="str">
        <f>IFERROR(VLOOKUP($A40&amp;"_"&amp;AW$3,'물품 입고 내역'!$A$5:$O$629,2,0),"")</f>
        <v/>
      </c>
      <c r="AX40" s="86" t="str">
        <f>IFERROR(VLOOKUP($A40&amp;"_"&amp;AX$3,'물품 입고 내역'!$A$5:$O$629,2,0),"")</f>
        <v/>
      </c>
      <c r="AY40" s="86" t="str">
        <f>IFERROR(VLOOKUP($A40&amp;"_"&amp;AY$3,'물품 입고 내역'!$A$5:$O$629,2,0),"")</f>
        <v/>
      </c>
      <c r="AZ40" s="86" t="str">
        <f>IFERROR(VLOOKUP($A40&amp;"_"&amp;AZ$3,'물품 입고 내역'!$A$5:$O$629,2,0),"")</f>
        <v/>
      </c>
      <c r="BA40" s="86" t="str">
        <f>IFERROR(VLOOKUP($A40&amp;"_"&amp;BA$3,'물품 입고 내역'!$A$5:$O$629,2,0),"")</f>
        <v/>
      </c>
      <c r="BB40" s="86" t="str">
        <f>IFERROR(VLOOKUP($A40&amp;"_"&amp;BB$3,'물품 입고 내역'!$A$5:$O$629,2,0),"")</f>
        <v/>
      </c>
      <c r="BC40" s="86" t="str">
        <f>IFERROR(VLOOKUP($A40&amp;"_"&amp;BC$3,'물품 입고 내역'!$A$5:$O$629,2,0),"")</f>
        <v/>
      </c>
      <c r="BD40" s="86" t="str">
        <f>IFERROR(VLOOKUP($A40&amp;"_"&amp;BD$3,'물품 입고 내역'!$A$5:$O$629,2,0),"")</f>
        <v/>
      </c>
      <c r="BE40" s="86" t="str">
        <f>IFERROR(VLOOKUP($A40&amp;"_"&amp;BE$3,'물품 입고 내역'!$A$5:$O$629,2,0),"")</f>
        <v/>
      </c>
      <c r="BF40" s="86" t="str">
        <f>IFERROR(VLOOKUP($A40&amp;"_"&amp;BF$3,'물품 입고 내역'!$A$5:$O$629,2,0),"")</f>
        <v/>
      </c>
      <c r="BG40" s="86" t="str">
        <f>IFERROR(VLOOKUP($A40&amp;"_"&amp;BG$3,'물품 입고 내역'!$A$5:$O$629,2,0),"")</f>
        <v/>
      </c>
      <c r="BH40" s="86" t="str">
        <f>IFERROR(VLOOKUP($A40&amp;"_"&amp;BH$3,'물품 입고 내역'!$A$5:$O$629,2,0),"")</f>
        <v/>
      </c>
      <c r="BI40" s="86" t="str">
        <f>IFERROR(VLOOKUP($A40&amp;"_"&amp;BI$3,'물품 입고 내역'!$A$5:$O$629,2,0),"")</f>
        <v/>
      </c>
      <c r="BJ40" s="86" t="str">
        <f>IFERROR(VLOOKUP($A40&amp;"_"&amp;BJ$3,'물품 입고 내역'!$A$5:$O$629,2,0),"")</f>
        <v/>
      </c>
      <c r="BK40" s="86" t="str">
        <f>IFERROR(VLOOKUP($A40&amp;"_"&amp;BK$3,'물품 입고 내역'!$A$5:$O$629,2,0),"")</f>
        <v/>
      </c>
      <c r="BL40" s="86" t="str">
        <f>IFERROR(VLOOKUP($A40&amp;"_"&amp;BL$3,'물품 입고 내역'!$A$5:$O$629,2,0),"")</f>
        <v/>
      </c>
      <c r="BM40" s="86" t="str">
        <f>IFERROR(VLOOKUP($A40&amp;"_"&amp;BM$3,'물품 입고 내역'!$A$5:$O$629,2,0),"")</f>
        <v/>
      </c>
      <c r="BN40" s="86" t="str">
        <f>IFERROR(VLOOKUP($A40&amp;"_"&amp;BN$3,'물품 입고 내역'!$A$5:$O$629,2,0),"")</f>
        <v/>
      </c>
      <c r="BO40" s="86" t="str">
        <f>IFERROR(VLOOKUP($A40&amp;"_"&amp;BO$3,'물품 입고 내역'!$A$5:$O$629,2,0),"")</f>
        <v/>
      </c>
      <c r="BP40" s="86" t="str">
        <f>IFERROR(VLOOKUP($A40&amp;"_"&amp;BP$3,'물품 입고 내역'!$A$5:$O$629,2,0),"")</f>
        <v/>
      </c>
      <c r="BQ40" s="86" t="str">
        <f>IFERROR(VLOOKUP($A40&amp;"_"&amp;BQ$3,'물품 입고 내역'!$A$5:$O$629,2,0),"")</f>
        <v/>
      </c>
      <c r="BR40" s="86" t="str">
        <f>IFERROR(VLOOKUP($A40&amp;"_"&amp;BR$3,'물품 입고 내역'!$A$5:$O$629,2,0),"")</f>
        <v/>
      </c>
      <c r="BS40" s="86" t="str">
        <f>IFERROR(VLOOKUP($A40&amp;"_"&amp;BS$3,'물품 입고 내역'!$A$5:$O$629,2,0),"")</f>
        <v/>
      </c>
      <c r="BT40" s="86" t="str">
        <f>IFERROR(VLOOKUP($A40&amp;"_"&amp;BT$3,'물품 입고 내역'!$A$5:$O$629,2,0),"")</f>
        <v/>
      </c>
      <c r="BU40" s="86" t="str">
        <f>IFERROR(VLOOKUP($A40&amp;"_"&amp;BU$3,'물품 입고 내역'!$A$5:$O$629,2,0),"")</f>
        <v/>
      </c>
      <c r="BV40" s="86" t="str">
        <f>IFERROR(VLOOKUP($A40&amp;"_"&amp;BV$3,'물품 입고 내역'!$A$5:$O$629,2,0),"")</f>
        <v/>
      </c>
      <c r="BW40" s="86" t="str">
        <f>IFERROR(VLOOKUP($A40&amp;"_"&amp;BW$3,'물품 입고 내역'!$A$5:$O$629,2,0),"")</f>
        <v/>
      </c>
      <c r="BX40" s="86" t="str">
        <f>IFERROR(VLOOKUP($A40&amp;"_"&amp;BX$3,'물품 입고 내역'!$A$5:$O$629,2,0),"")</f>
        <v/>
      </c>
      <c r="BY40" s="86" t="str">
        <f>IFERROR(VLOOKUP($A40&amp;"_"&amp;BY$3,'물품 입고 내역'!$A$5:$O$629,2,0),"")</f>
        <v/>
      </c>
      <c r="BZ40" s="86" t="str">
        <f>IFERROR(VLOOKUP($A40&amp;"_"&amp;BZ$3,'물품 입고 내역'!$A$5:$O$629,2,0),"")</f>
        <v/>
      </c>
      <c r="CA40" s="86" t="str">
        <f>IFERROR(VLOOKUP($A40&amp;"_"&amp;CA$3,'물품 입고 내역'!$A$5:$O$629,2,0),"")</f>
        <v/>
      </c>
      <c r="CB40" s="86" t="str">
        <f>IFERROR(VLOOKUP($A40&amp;"_"&amp;CB$3,'물품 입고 내역'!$A$5:$O$629,2,0),"")</f>
        <v/>
      </c>
      <c r="CC40" s="86" t="str">
        <f>IFERROR(VLOOKUP($A40&amp;"_"&amp;CC$3,'물품 입고 내역'!$A$5:$O$629,2,0),"")</f>
        <v/>
      </c>
      <c r="CD40" s="86" t="str">
        <f>IFERROR(VLOOKUP($A40&amp;"_"&amp;CD$3,'물품 입고 내역'!$A$5:$O$629,2,0),"")</f>
        <v/>
      </c>
      <c r="CE40" s="86" t="str">
        <f>IFERROR(VLOOKUP($A40&amp;"_"&amp;CE$3,'물품 입고 내역'!$A$5:$O$629,2,0),"")</f>
        <v/>
      </c>
      <c r="CF40" s="86" t="str">
        <f>IFERROR(VLOOKUP($A40&amp;"_"&amp;CF$3,'물품 입고 내역'!$A$5:$O$629,2,0),"")</f>
        <v/>
      </c>
      <c r="CG40" s="86" t="str">
        <f>IFERROR(VLOOKUP($A40&amp;"_"&amp;CG$3,'물품 입고 내역'!$A$5:$O$629,2,0),"")</f>
        <v/>
      </c>
      <c r="CH40" s="86" t="str">
        <f>IFERROR(VLOOKUP($A40&amp;"_"&amp;CH$3,'물품 입고 내역'!$A$5:$O$629,2,0),"")</f>
        <v/>
      </c>
      <c r="CI40" s="86" t="str">
        <f>IFERROR(VLOOKUP($A40&amp;"_"&amp;CI$3,'물품 입고 내역'!$A$5:$O$629,2,0),"")</f>
        <v/>
      </c>
      <c r="CJ40" s="86" t="str">
        <f>IFERROR(VLOOKUP($A40&amp;"_"&amp;CJ$3,'물품 입고 내역'!$A$5:$O$629,2,0),"")</f>
        <v/>
      </c>
      <c r="CK40" s="86" t="str">
        <f>IFERROR(VLOOKUP($A40&amp;"_"&amp;CK$3,'물품 입고 내역'!$A$5:$O$629,2,0),"")</f>
        <v/>
      </c>
      <c r="CL40" s="86" t="str">
        <f>IFERROR(VLOOKUP($A40&amp;"_"&amp;CL$3,'물품 입고 내역'!$A$5:$O$629,2,0),"")</f>
        <v/>
      </c>
      <c r="CM40" s="86" t="str">
        <f>IFERROR(VLOOKUP($A40&amp;"_"&amp;CM$3,'물품 입고 내역'!$A$5:$O$629,2,0),"")</f>
        <v/>
      </c>
      <c r="CN40" s="86" t="str">
        <f>IFERROR(VLOOKUP($A40&amp;"_"&amp;CN$3,'물품 입고 내역'!$A$5:$O$629,2,0),"")</f>
        <v/>
      </c>
      <c r="CO40" s="86" t="str">
        <f>IFERROR(VLOOKUP($A40&amp;"_"&amp;CO$3,'물품 입고 내역'!$A$5:$O$629,2,0),"")</f>
        <v/>
      </c>
      <c r="CP40" s="86" t="str">
        <f>IFERROR(VLOOKUP($A40&amp;"_"&amp;CP$3,'물품 입고 내역'!$A$5:$O$629,2,0),"")</f>
        <v/>
      </c>
      <c r="CQ40" s="86" t="str">
        <f>IFERROR(VLOOKUP($A40&amp;"_"&amp;CQ$3,'물품 입고 내역'!$A$5:$O$629,2,0),"")</f>
        <v/>
      </c>
      <c r="CR40" s="86" t="str">
        <f>IFERROR(VLOOKUP($A40&amp;"_"&amp;CR$3,'물품 입고 내역'!$A$5:$O$629,2,0),"")</f>
        <v/>
      </c>
      <c r="CS40" s="86" t="str">
        <f>IFERROR(VLOOKUP($A40&amp;"_"&amp;CS$3,'물품 입고 내역'!$A$5:$O$629,2,0),"")</f>
        <v/>
      </c>
      <c r="CT40" s="86" t="str">
        <f>IFERROR(VLOOKUP($A40&amp;"_"&amp;CT$3,'물품 입고 내역'!$A$5:$O$629,2,0),"")</f>
        <v/>
      </c>
      <c r="CU40" s="86" t="str">
        <f>IFERROR(VLOOKUP($A40&amp;"_"&amp;CU$3,'물품 입고 내역'!$A$5:$O$629,2,0),"")</f>
        <v/>
      </c>
      <c r="CV40" s="86" t="str">
        <f>IFERROR(VLOOKUP($A40&amp;"_"&amp;CV$3,'물품 입고 내역'!$A$5:$O$629,2,0),"")</f>
        <v/>
      </c>
      <c r="CW40" s="86" t="str">
        <f>IFERROR(VLOOKUP($A40&amp;"_"&amp;CW$3,'물품 입고 내역'!$A$5:$O$629,2,0),"")</f>
        <v/>
      </c>
      <c r="CX40" s="86" t="str">
        <f>IFERROR(VLOOKUP($A40&amp;"_"&amp;CX$3,'물품 입고 내역'!$A$5:$O$629,2,0),"")</f>
        <v/>
      </c>
      <c r="CY40" s="86" t="str">
        <f>IFERROR(VLOOKUP($A40&amp;"_"&amp;CY$3,'물품 입고 내역'!$A$5:$O$629,2,0),"")</f>
        <v/>
      </c>
      <c r="CZ40" s="86" t="str">
        <f>IFERROR(VLOOKUP($A40&amp;"_"&amp;CZ$3,'물품 입고 내역'!$A$5:$O$629,2,0),"")</f>
        <v/>
      </c>
      <c r="DA40" s="86" t="str">
        <f>IFERROR(VLOOKUP($A40&amp;"_"&amp;DA$3,'물품 입고 내역'!$A$5:$O$629,2,0),"")</f>
        <v/>
      </c>
      <c r="DB40" s="86" t="str">
        <f>IFERROR(VLOOKUP($A40&amp;"_"&amp;DB$3,'물품 입고 내역'!$A$5:$O$629,2,0),"")</f>
        <v/>
      </c>
    </row>
    <row r="41" spans="1:106" ht="31.5" customHeight="1">
      <c r="A41" s="87" t="s">
        <v>425</v>
      </c>
      <c r="B41" s="142" t="str">
        <f>IFERROR(INDEX('물품 입고 내역'!$E$6:$N$105,MATCH($A41,'물품 입고 내역'!$N$6:$N$105,0),1)," ")</f>
        <v xml:space="preserve"> </v>
      </c>
      <c r="C41" s="87">
        <v>102</v>
      </c>
      <c r="D41" s="142" t="str">
        <f t="shared" si="0"/>
        <v xml:space="preserve">                                                                                                   </v>
      </c>
      <c r="E41" s="87"/>
      <c r="F41" s="86">
        <f t="shared" si="1"/>
        <v>0</v>
      </c>
      <c r="G41" s="86" t="str">
        <f>IFERROR(VLOOKUP($A41&amp;"_"&amp;G$3,'물품 입고 내역'!$A$5:$O$629,2,0),"")</f>
        <v/>
      </c>
      <c r="H41" s="86" t="str">
        <f>IFERROR(VLOOKUP($A41&amp;"_"&amp;H$3,'물품 입고 내역'!$A$5:$O$629,2,0),"")</f>
        <v/>
      </c>
      <c r="I41" s="86" t="str">
        <f>IFERROR(VLOOKUP($A41&amp;"_"&amp;I$3,'물품 입고 내역'!$A$5:$O$629,2,0),"")</f>
        <v/>
      </c>
      <c r="J41" s="86" t="str">
        <f>IFERROR(VLOOKUP($A41&amp;"_"&amp;J$3,'물품 입고 내역'!$A$5:$O$629,2,0),"")</f>
        <v/>
      </c>
      <c r="K41" s="86" t="str">
        <f>IFERROR(VLOOKUP($A41&amp;"_"&amp;K$3,'물품 입고 내역'!$A$5:$O$629,2,0),"")</f>
        <v/>
      </c>
      <c r="L41" s="86" t="str">
        <f>IFERROR(VLOOKUP($A41&amp;"_"&amp;L$3,'물품 입고 내역'!$A$5:$O$629,2,0),"")</f>
        <v/>
      </c>
      <c r="M41" s="86" t="str">
        <f>IFERROR(VLOOKUP($A41&amp;"_"&amp;M$3,'물품 입고 내역'!$A$5:$O$629,2,0),"")</f>
        <v/>
      </c>
      <c r="N41" s="86" t="str">
        <f>IFERROR(VLOOKUP($A41&amp;"_"&amp;N$3,'물품 입고 내역'!$A$5:$O$629,2,0),"")</f>
        <v/>
      </c>
      <c r="O41" s="86" t="str">
        <f>IFERROR(VLOOKUP($A41&amp;"_"&amp;O$3,'물품 입고 내역'!$A$5:$O$629,2,0),"")</f>
        <v/>
      </c>
      <c r="P41" s="86" t="str">
        <f>IFERROR(VLOOKUP($A41&amp;"_"&amp;P$3,'물품 입고 내역'!$A$5:$O$629,2,0),"")</f>
        <v/>
      </c>
      <c r="Q41" s="86" t="str">
        <f>IFERROR(VLOOKUP($A41&amp;"_"&amp;Q$3,'물품 입고 내역'!$A$5:$O$629,2,0),"")</f>
        <v/>
      </c>
      <c r="R41" s="86" t="str">
        <f>IFERROR(VLOOKUP($A41&amp;"_"&amp;R$3,'물품 입고 내역'!$A$5:$O$629,2,0),"")</f>
        <v/>
      </c>
      <c r="S41" s="86" t="str">
        <f>IFERROR(VLOOKUP($A41&amp;"_"&amp;S$3,'물품 입고 내역'!$A$5:$O$629,2,0),"")</f>
        <v/>
      </c>
      <c r="T41" s="86" t="str">
        <f>IFERROR(VLOOKUP($A41&amp;"_"&amp;T$3,'물품 입고 내역'!$A$5:$O$629,2,0),"")</f>
        <v/>
      </c>
      <c r="U41" s="86" t="str">
        <f>IFERROR(VLOOKUP($A41&amp;"_"&amp;U$3,'물품 입고 내역'!$A$5:$O$629,2,0),"")</f>
        <v/>
      </c>
      <c r="V41" s="86" t="str">
        <f>IFERROR(VLOOKUP($A41&amp;"_"&amp;V$3,'물품 입고 내역'!$A$5:$O$629,2,0),"")</f>
        <v/>
      </c>
      <c r="W41" s="86" t="str">
        <f>IFERROR(VLOOKUP($A41&amp;"_"&amp;W$3,'물품 입고 내역'!$A$5:$O$629,2,0),"")</f>
        <v/>
      </c>
      <c r="X41" s="86" t="str">
        <f>IFERROR(VLOOKUP($A41&amp;"_"&amp;X$3,'물품 입고 내역'!$A$5:$O$629,2,0),"")</f>
        <v/>
      </c>
      <c r="Y41" s="86" t="str">
        <f>IFERROR(VLOOKUP($A41&amp;"_"&amp;Y$3,'물품 입고 내역'!$A$5:$O$629,2,0),"")</f>
        <v/>
      </c>
      <c r="Z41" s="86" t="str">
        <f>IFERROR(VLOOKUP($A41&amp;"_"&amp;Z$3,'물품 입고 내역'!$A$5:$O$629,2,0),"")</f>
        <v/>
      </c>
      <c r="AA41" s="86" t="str">
        <f>IFERROR(VLOOKUP($A41&amp;"_"&amp;AA$3,'물품 입고 내역'!$A$5:$O$629,2,0),"")</f>
        <v/>
      </c>
      <c r="AB41" s="86" t="str">
        <f>IFERROR(VLOOKUP($A41&amp;"_"&amp;AB$3,'물품 입고 내역'!$A$5:$O$629,2,0),"")</f>
        <v/>
      </c>
      <c r="AC41" s="86" t="str">
        <f>IFERROR(VLOOKUP($A41&amp;"_"&amp;AC$3,'물품 입고 내역'!$A$5:$O$629,2,0),"")</f>
        <v/>
      </c>
      <c r="AD41" s="86" t="str">
        <f>IFERROR(VLOOKUP($A41&amp;"_"&amp;AD$3,'물품 입고 내역'!$A$5:$O$629,2,0),"")</f>
        <v/>
      </c>
      <c r="AE41" s="86" t="str">
        <f>IFERROR(VLOOKUP($A41&amp;"_"&amp;AE$3,'물품 입고 내역'!$A$5:$O$629,2,0),"")</f>
        <v/>
      </c>
      <c r="AF41" s="86" t="str">
        <f>IFERROR(VLOOKUP($A41&amp;"_"&amp;AF$3,'물품 입고 내역'!$A$5:$O$629,2,0),"")</f>
        <v/>
      </c>
      <c r="AG41" s="86" t="str">
        <f>IFERROR(VLOOKUP($A41&amp;"_"&amp;AG$3,'물품 입고 내역'!$A$5:$O$629,2,0),"")</f>
        <v/>
      </c>
      <c r="AH41" s="86" t="str">
        <f>IFERROR(VLOOKUP($A41&amp;"_"&amp;AH$3,'물품 입고 내역'!$A$5:$O$629,2,0),"")</f>
        <v/>
      </c>
      <c r="AI41" s="86" t="str">
        <f>IFERROR(VLOOKUP($A41&amp;"_"&amp;AI$3,'물품 입고 내역'!$A$5:$O$629,2,0),"")</f>
        <v/>
      </c>
      <c r="AJ41" s="86" t="str">
        <f>IFERROR(VLOOKUP($A41&amp;"_"&amp;AJ$3,'물품 입고 내역'!$A$5:$O$629,2,0),"")</f>
        <v/>
      </c>
      <c r="AK41" s="86" t="str">
        <f>IFERROR(VLOOKUP($A41&amp;"_"&amp;AK$3,'물품 입고 내역'!$A$5:$O$629,2,0),"")</f>
        <v/>
      </c>
      <c r="AL41" s="86" t="str">
        <f>IFERROR(VLOOKUP($A41&amp;"_"&amp;AL$3,'물품 입고 내역'!$A$5:$O$629,2,0),"")</f>
        <v/>
      </c>
      <c r="AM41" s="86" t="str">
        <f>IFERROR(VLOOKUP($A41&amp;"_"&amp;AM$3,'물품 입고 내역'!$A$5:$O$629,2,0),"")</f>
        <v/>
      </c>
      <c r="AN41" s="86" t="str">
        <f>IFERROR(VLOOKUP($A41&amp;"_"&amp;AN$3,'물품 입고 내역'!$A$5:$O$629,2,0),"")</f>
        <v/>
      </c>
      <c r="AO41" s="86" t="str">
        <f>IFERROR(VLOOKUP($A41&amp;"_"&amp;AO$3,'물품 입고 내역'!$A$5:$O$629,2,0),"")</f>
        <v/>
      </c>
      <c r="AP41" s="86" t="str">
        <f>IFERROR(VLOOKUP($A41&amp;"_"&amp;AP$3,'물품 입고 내역'!$A$5:$O$629,2,0),"")</f>
        <v/>
      </c>
      <c r="AQ41" s="86" t="str">
        <f>IFERROR(VLOOKUP($A41&amp;"_"&amp;AQ$3,'물품 입고 내역'!$A$5:$O$629,2,0),"")</f>
        <v/>
      </c>
      <c r="AR41" s="86" t="str">
        <f>IFERROR(VLOOKUP($A41&amp;"_"&amp;AR$3,'물품 입고 내역'!$A$5:$O$629,2,0),"")</f>
        <v/>
      </c>
      <c r="AS41" s="86" t="str">
        <f>IFERROR(VLOOKUP($A41&amp;"_"&amp;AS$3,'물품 입고 내역'!$A$5:$O$629,2,0),"")</f>
        <v/>
      </c>
      <c r="AT41" s="86" t="str">
        <f>IFERROR(VLOOKUP($A41&amp;"_"&amp;AT$3,'물품 입고 내역'!$A$5:$O$629,2,0),"")</f>
        <v/>
      </c>
      <c r="AU41" s="86" t="str">
        <f>IFERROR(VLOOKUP($A41&amp;"_"&amp;AU$3,'물품 입고 내역'!$A$5:$O$629,2,0),"")</f>
        <v/>
      </c>
      <c r="AV41" s="86" t="str">
        <f>IFERROR(VLOOKUP($A41&amp;"_"&amp;AV$3,'물품 입고 내역'!$A$5:$O$629,2,0),"")</f>
        <v/>
      </c>
      <c r="AW41" s="86" t="str">
        <f>IFERROR(VLOOKUP($A41&amp;"_"&amp;AW$3,'물품 입고 내역'!$A$5:$O$629,2,0),"")</f>
        <v/>
      </c>
      <c r="AX41" s="86" t="str">
        <f>IFERROR(VLOOKUP($A41&amp;"_"&amp;AX$3,'물품 입고 내역'!$A$5:$O$629,2,0),"")</f>
        <v/>
      </c>
      <c r="AY41" s="86" t="str">
        <f>IFERROR(VLOOKUP($A41&amp;"_"&amp;AY$3,'물품 입고 내역'!$A$5:$O$629,2,0),"")</f>
        <v/>
      </c>
      <c r="AZ41" s="86" t="str">
        <f>IFERROR(VLOOKUP($A41&amp;"_"&amp;AZ$3,'물품 입고 내역'!$A$5:$O$629,2,0),"")</f>
        <v/>
      </c>
      <c r="BA41" s="86" t="str">
        <f>IFERROR(VLOOKUP($A41&amp;"_"&amp;BA$3,'물품 입고 내역'!$A$5:$O$629,2,0),"")</f>
        <v/>
      </c>
      <c r="BB41" s="86" t="str">
        <f>IFERROR(VLOOKUP($A41&amp;"_"&amp;BB$3,'물품 입고 내역'!$A$5:$O$629,2,0),"")</f>
        <v/>
      </c>
      <c r="BC41" s="86" t="str">
        <f>IFERROR(VLOOKUP($A41&amp;"_"&amp;BC$3,'물품 입고 내역'!$A$5:$O$629,2,0),"")</f>
        <v/>
      </c>
      <c r="BD41" s="86" t="str">
        <f>IFERROR(VLOOKUP($A41&amp;"_"&amp;BD$3,'물품 입고 내역'!$A$5:$O$629,2,0),"")</f>
        <v/>
      </c>
      <c r="BE41" s="86" t="str">
        <f>IFERROR(VLOOKUP($A41&amp;"_"&amp;BE$3,'물품 입고 내역'!$A$5:$O$629,2,0),"")</f>
        <v/>
      </c>
      <c r="BF41" s="86" t="str">
        <f>IFERROR(VLOOKUP($A41&amp;"_"&amp;BF$3,'물품 입고 내역'!$A$5:$O$629,2,0),"")</f>
        <v/>
      </c>
      <c r="BG41" s="86" t="str">
        <f>IFERROR(VLOOKUP($A41&amp;"_"&amp;BG$3,'물품 입고 내역'!$A$5:$O$629,2,0),"")</f>
        <v/>
      </c>
      <c r="BH41" s="86" t="str">
        <f>IFERROR(VLOOKUP($A41&amp;"_"&amp;BH$3,'물품 입고 내역'!$A$5:$O$629,2,0),"")</f>
        <v/>
      </c>
      <c r="BI41" s="86" t="str">
        <f>IFERROR(VLOOKUP($A41&amp;"_"&amp;BI$3,'물품 입고 내역'!$A$5:$O$629,2,0),"")</f>
        <v/>
      </c>
      <c r="BJ41" s="86" t="str">
        <f>IFERROR(VLOOKUP($A41&amp;"_"&amp;BJ$3,'물품 입고 내역'!$A$5:$O$629,2,0),"")</f>
        <v/>
      </c>
      <c r="BK41" s="86" t="str">
        <f>IFERROR(VLOOKUP($A41&amp;"_"&amp;BK$3,'물품 입고 내역'!$A$5:$O$629,2,0),"")</f>
        <v/>
      </c>
      <c r="BL41" s="86" t="str">
        <f>IFERROR(VLOOKUP($A41&amp;"_"&amp;BL$3,'물품 입고 내역'!$A$5:$O$629,2,0),"")</f>
        <v/>
      </c>
      <c r="BM41" s="86" t="str">
        <f>IFERROR(VLOOKUP($A41&amp;"_"&amp;BM$3,'물품 입고 내역'!$A$5:$O$629,2,0),"")</f>
        <v/>
      </c>
      <c r="BN41" s="86" t="str">
        <f>IFERROR(VLOOKUP($A41&amp;"_"&amp;BN$3,'물품 입고 내역'!$A$5:$O$629,2,0),"")</f>
        <v/>
      </c>
      <c r="BO41" s="86" t="str">
        <f>IFERROR(VLOOKUP($A41&amp;"_"&amp;BO$3,'물품 입고 내역'!$A$5:$O$629,2,0),"")</f>
        <v/>
      </c>
      <c r="BP41" s="86" t="str">
        <f>IFERROR(VLOOKUP($A41&amp;"_"&amp;BP$3,'물품 입고 내역'!$A$5:$O$629,2,0),"")</f>
        <v/>
      </c>
      <c r="BQ41" s="86" t="str">
        <f>IFERROR(VLOOKUP($A41&amp;"_"&amp;BQ$3,'물품 입고 내역'!$A$5:$O$629,2,0),"")</f>
        <v/>
      </c>
      <c r="BR41" s="86" t="str">
        <f>IFERROR(VLOOKUP($A41&amp;"_"&amp;BR$3,'물품 입고 내역'!$A$5:$O$629,2,0),"")</f>
        <v/>
      </c>
      <c r="BS41" s="86" t="str">
        <f>IFERROR(VLOOKUP($A41&amp;"_"&amp;BS$3,'물품 입고 내역'!$A$5:$O$629,2,0),"")</f>
        <v/>
      </c>
      <c r="BT41" s="86" t="str">
        <f>IFERROR(VLOOKUP($A41&amp;"_"&amp;BT$3,'물품 입고 내역'!$A$5:$O$629,2,0),"")</f>
        <v/>
      </c>
      <c r="BU41" s="86" t="str">
        <f>IFERROR(VLOOKUP($A41&amp;"_"&amp;BU$3,'물품 입고 내역'!$A$5:$O$629,2,0),"")</f>
        <v/>
      </c>
      <c r="BV41" s="86" t="str">
        <f>IFERROR(VLOOKUP($A41&amp;"_"&amp;BV$3,'물품 입고 내역'!$A$5:$O$629,2,0),"")</f>
        <v/>
      </c>
      <c r="BW41" s="86" t="str">
        <f>IFERROR(VLOOKUP($A41&amp;"_"&amp;BW$3,'물품 입고 내역'!$A$5:$O$629,2,0),"")</f>
        <v/>
      </c>
      <c r="BX41" s="86" t="str">
        <f>IFERROR(VLOOKUP($A41&amp;"_"&amp;BX$3,'물품 입고 내역'!$A$5:$O$629,2,0),"")</f>
        <v/>
      </c>
      <c r="BY41" s="86" t="str">
        <f>IFERROR(VLOOKUP($A41&amp;"_"&amp;BY$3,'물품 입고 내역'!$A$5:$O$629,2,0),"")</f>
        <v/>
      </c>
      <c r="BZ41" s="86" t="str">
        <f>IFERROR(VLOOKUP($A41&amp;"_"&amp;BZ$3,'물품 입고 내역'!$A$5:$O$629,2,0),"")</f>
        <v/>
      </c>
      <c r="CA41" s="86" t="str">
        <f>IFERROR(VLOOKUP($A41&amp;"_"&amp;CA$3,'물품 입고 내역'!$A$5:$O$629,2,0),"")</f>
        <v/>
      </c>
      <c r="CB41" s="86" t="str">
        <f>IFERROR(VLOOKUP($A41&amp;"_"&amp;CB$3,'물품 입고 내역'!$A$5:$O$629,2,0),"")</f>
        <v/>
      </c>
      <c r="CC41" s="86" t="str">
        <f>IFERROR(VLOOKUP($A41&amp;"_"&amp;CC$3,'물품 입고 내역'!$A$5:$O$629,2,0),"")</f>
        <v/>
      </c>
      <c r="CD41" s="86" t="str">
        <f>IFERROR(VLOOKUP($A41&amp;"_"&amp;CD$3,'물품 입고 내역'!$A$5:$O$629,2,0),"")</f>
        <v/>
      </c>
      <c r="CE41" s="86" t="str">
        <f>IFERROR(VLOOKUP($A41&amp;"_"&amp;CE$3,'물품 입고 내역'!$A$5:$O$629,2,0),"")</f>
        <v/>
      </c>
      <c r="CF41" s="86" t="str">
        <f>IFERROR(VLOOKUP($A41&amp;"_"&amp;CF$3,'물품 입고 내역'!$A$5:$O$629,2,0),"")</f>
        <v/>
      </c>
      <c r="CG41" s="86" t="str">
        <f>IFERROR(VLOOKUP($A41&amp;"_"&amp;CG$3,'물품 입고 내역'!$A$5:$O$629,2,0),"")</f>
        <v/>
      </c>
      <c r="CH41" s="86" t="str">
        <f>IFERROR(VLOOKUP($A41&amp;"_"&amp;CH$3,'물품 입고 내역'!$A$5:$O$629,2,0),"")</f>
        <v/>
      </c>
      <c r="CI41" s="86" t="str">
        <f>IFERROR(VLOOKUP($A41&amp;"_"&amp;CI$3,'물품 입고 내역'!$A$5:$O$629,2,0),"")</f>
        <v/>
      </c>
      <c r="CJ41" s="86" t="str">
        <f>IFERROR(VLOOKUP($A41&amp;"_"&amp;CJ$3,'물품 입고 내역'!$A$5:$O$629,2,0),"")</f>
        <v/>
      </c>
      <c r="CK41" s="86" t="str">
        <f>IFERROR(VLOOKUP($A41&amp;"_"&amp;CK$3,'물품 입고 내역'!$A$5:$O$629,2,0),"")</f>
        <v/>
      </c>
      <c r="CL41" s="86" t="str">
        <f>IFERROR(VLOOKUP($A41&amp;"_"&amp;CL$3,'물품 입고 내역'!$A$5:$O$629,2,0),"")</f>
        <v/>
      </c>
      <c r="CM41" s="86" t="str">
        <f>IFERROR(VLOOKUP($A41&amp;"_"&amp;CM$3,'물품 입고 내역'!$A$5:$O$629,2,0),"")</f>
        <v/>
      </c>
      <c r="CN41" s="86" t="str">
        <f>IFERROR(VLOOKUP($A41&amp;"_"&amp;CN$3,'물품 입고 내역'!$A$5:$O$629,2,0),"")</f>
        <v/>
      </c>
      <c r="CO41" s="86" t="str">
        <f>IFERROR(VLOOKUP($A41&amp;"_"&amp;CO$3,'물품 입고 내역'!$A$5:$O$629,2,0),"")</f>
        <v/>
      </c>
      <c r="CP41" s="86" t="str">
        <f>IFERROR(VLOOKUP($A41&amp;"_"&amp;CP$3,'물품 입고 내역'!$A$5:$O$629,2,0),"")</f>
        <v/>
      </c>
      <c r="CQ41" s="86" t="str">
        <f>IFERROR(VLOOKUP($A41&amp;"_"&amp;CQ$3,'물품 입고 내역'!$A$5:$O$629,2,0),"")</f>
        <v/>
      </c>
      <c r="CR41" s="86" t="str">
        <f>IFERROR(VLOOKUP($A41&amp;"_"&amp;CR$3,'물품 입고 내역'!$A$5:$O$629,2,0),"")</f>
        <v/>
      </c>
      <c r="CS41" s="86" t="str">
        <f>IFERROR(VLOOKUP($A41&amp;"_"&amp;CS$3,'물품 입고 내역'!$A$5:$O$629,2,0),"")</f>
        <v/>
      </c>
      <c r="CT41" s="86" t="str">
        <f>IFERROR(VLOOKUP($A41&amp;"_"&amp;CT$3,'물품 입고 내역'!$A$5:$O$629,2,0),"")</f>
        <v/>
      </c>
      <c r="CU41" s="86" t="str">
        <f>IFERROR(VLOOKUP($A41&amp;"_"&amp;CU$3,'물품 입고 내역'!$A$5:$O$629,2,0),"")</f>
        <v/>
      </c>
      <c r="CV41" s="86" t="str">
        <f>IFERROR(VLOOKUP($A41&amp;"_"&amp;CV$3,'물품 입고 내역'!$A$5:$O$629,2,0),"")</f>
        <v/>
      </c>
      <c r="CW41" s="86" t="str">
        <f>IFERROR(VLOOKUP($A41&amp;"_"&amp;CW$3,'물품 입고 내역'!$A$5:$O$629,2,0),"")</f>
        <v/>
      </c>
      <c r="CX41" s="86" t="str">
        <f>IFERROR(VLOOKUP($A41&amp;"_"&amp;CX$3,'물품 입고 내역'!$A$5:$O$629,2,0),"")</f>
        <v/>
      </c>
      <c r="CY41" s="86" t="str">
        <f>IFERROR(VLOOKUP($A41&amp;"_"&amp;CY$3,'물품 입고 내역'!$A$5:$O$629,2,0),"")</f>
        <v/>
      </c>
      <c r="CZ41" s="86" t="str">
        <f>IFERROR(VLOOKUP($A41&amp;"_"&amp;CZ$3,'물품 입고 내역'!$A$5:$O$629,2,0),"")</f>
        <v/>
      </c>
      <c r="DA41" s="86" t="str">
        <f>IFERROR(VLOOKUP($A41&amp;"_"&amp;DA$3,'물품 입고 내역'!$A$5:$O$629,2,0),"")</f>
        <v/>
      </c>
      <c r="DB41" s="86" t="str">
        <f>IFERROR(VLOOKUP($A41&amp;"_"&amp;DB$3,'물품 입고 내역'!$A$5:$O$629,2,0),"")</f>
        <v/>
      </c>
    </row>
    <row r="42" spans="1:106" ht="31.5" customHeight="1">
      <c r="A42" s="87" t="s">
        <v>426</v>
      </c>
      <c r="B42" s="142" t="str">
        <f>IFERROR(INDEX('물품 입고 내역'!$E$6:$N$105,MATCH($A42,'물품 입고 내역'!$N$6:$N$105,0),1)," ")</f>
        <v xml:space="preserve"> </v>
      </c>
      <c r="C42" s="87">
        <v>102</v>
      </c>
      <c r="D42" s="142" t="str">
        <f t="shared" si="0"/>
        <v xml:space="preserve">                                                                                                   </v>
      </c>
      <c r="E42" s="87"/>
      <c r="F42" s="86">
        <f t="shared" si="1"/>
        <v>0</v>
      </c>
      <c r="G42" s="86" t="str">
        <f>IFERROR(VLOOKUP($A42&amp;"_"&amp;G$3,'물품 입고 내역'!$A$5:$O$629,2,0),"")</f>
        <v/>
      </c>
      <c r="H42" s="86" t="str">
        <f>IFERROR(VLOOKUP($A42&amp;"_"&amp;H$3,'물품 입고 내역'!$A$5:$O$629,2,0),"")</f>
        <v/>
      </c>
      <c r="I42" s="86" t="str">
        <f>IFERROR(VLOOKUP($A42&amp;"_"&amp;I$3,'물품 입고 내역'!$A$5:$O$629,2,0),"")</f>
        <v/>
      </c>
      <c r="J42" s="86" t="str">
        <f>IFERROR(VLOOKUP($A42&amp;"_"&amp;J$3,'물품 입고 내역'!$A$5:$O$629,2,0),"")</f>
        <v/>
      </c>
      <c r="K42" s="86" t="str">
        <f>IFERROR(VLOOKUP($A42&amp;"_"&amp;K$3,'물품 입고 내역'!$A$5:$O$629,2,0),"")</f>
        <v/>
      </c>
      <c r="L42" s="86" t="str">
        <f>IFERROR(VLOOKUP($A42&amp;"_"&amp;L$3,'물품 입고 내역'!$A$5:$O$629,2,0),"")</f>
        <v/>
      </c>
      <c r="M42" s="86" t="str">
        <f>IFERROR(VLOOKUP($A42&amp;"_"&amp;M$3,'물품 입고 내역'!$A$5:$O$629,2,0),"")</f>
        <v/>
      </c>
      <c r="N42" s="86" t="str">
        <f>IFERROR(VLOOKUP($A42&amp;"_"&amp;N$3,'물품 입고 내역'!$A$5:$O$629,2,0),"")</f>
        <v/>
      </c>
      <c r="O42" s="86" t="str">
        <f>IFERROR(VLOOKUP($A42&amp;"_"&amp;O$3,'물품 입고 내역'!$A$5:$O$629,2,0),"")</f>
        <v/>
      </c>
      <c r="P42" s="86" t="str">
        <f>IFERROR(VLOOKUP($A42&amp;"_"&amp;P$3,'물품 입고 내역'!$A$5:$O$629,2,0),"")</f>
        <v/>
      </c>
      <c r="Q42" s="86" t="str">
        <f>IFERROR(VLOOKUP($A42&amp;"_"&amp;Q$3,'물품 입고 내역'!$A$5:$O$629,2,0),"")</f>
        <v/>
      </c>
      <c r="R42" s="86" t="str">
        <f>IFERROR(VLOOKUP($A42&amp;"_"&amp;R$3,'물품 입고 내역'!$A$5:$O$629,2,0),"")</f>
        <v/>
      </c>
      <c r="S42" s="86" t="str">
        <f>IFERROR(VLOOKUP($A42&amp;"_"&amp;S$3,'물품 입고 내역'!$A$5:$O$629,2,0),"")</f>
        <v/>
      </c>
      <c r="T42" s="86" t="str">
        <f>IFERROR(VLOOKUP($A42&amp;"_"&amp;T$3,'물품 입고 내역'!$A$5:$O$629,2,0),"")</f>
        <v/>
      </c>
      <c r="U42" s="86" t="str">
        <f>IFERROR(VLOOKUP($A42&amp;"_"&amp;U$3,'물품 입고 내역'!$A$5:$O$629,2,0),"")</f>
        <v/>
      </c>
      <c r="V42" s="86" t="str">
        <f>IFERROR(VLOOKUP($A42&amp;"_"&amp;V$3,'물품 입고 내역'!$A$5:$O$629,2,0),"")</f>
        <v/>
      </c>
      <c r="W42" s="86" t="str">
        <f>IFERROR(VLOOKUP($A42&amp;"_"&amp;W$3,'물품 입고 내역'!$A$5:$O$629,2,0),"")</f>
        <v/>
      </c>
      <c r="X42" s="86" t="str">
        <f>IFERROR(VLOOKUP($A42&amp;"_"&amp;X$3,'물품 입고 내역'!$A$5:$O$629,2,0),"")</f>
        <v/>
      </c>
      <c r="Y42" s="86" t="str">
        <f>IFERROR(VLOOKUP($A42&amp;"_"&amp;Y$3,'물품 입고 내역'!$A$5:$O$629,2,0),"")</f>
        <v/>
      </c>
      <c r="Z42" s="86" t="str">
        <f>IFERROR(VLOOKUP($A42&amp;"_"&amp;Z$3,'물품 입고 내역'!$A$5:$O$629,2,0),"")</f>
        <v/>
      </c>
      <c r="AA42" s="86" t="str">
        <f>IFERROR(VLOOKUP($A42&amp;"_"&amp;AA$3,'물품 입고 내역'!$A$5:$O$629,2,0),"")</f>
        <v/>
      </c>
      <c r="AB42" s="86" t="str">
        <f>IFERROR(VLOOKUP($A42&amp;"_"&amp;AB$3,'물품 입고 내역'!$A$5:$O$629,2,0),"")</f>
        <v/>
      </c>
      <c r="AC42" s="86" t="str">
        <f>IFERROR(VLOOKUP($A42&amp;"_"&amp;AC$3,'물품 입고 내역'!$A$5:$O$629,2,0),"")</f>
        <v/>
      </c>
      <c r="AD42" s="86" t="str">
        <f>IFERROR(VLOOKUP($A42&amp;"_"&amp;AD$3,'물품 입고 내역'!$A$5:$O$629,2,0),"")</f>
        <v/>
      </c>
      <c r="AE42" s="86" t="str">
        <f>IFERROR(VLOOKUP($A42&amp;"_"&amp;AE$3,'물품 입고 내역'!$A$5:$O$629,2,0),"")</f>
        <v/>
      </c>
      <c r="AF42" s="86" t="str">
        <f>IFERROR(VLOOKUP($A42&amp;"_"&amp;AF$3,'물품 입고 내역'!$A$5:$O$629,2,0),"")</f>
        <v/>
      </c>
      <c r="AG42" s="86" t="str">
        <f>IFERROR(VLOOKUP($A42&amp;"_"&amp;AG$3,'물품 입고 내역'!$A$5:$O$629,2,0),"")</f>
        <v/>
      </c>
      <c r="AH42" s="86" t="str">
        <f>IFERROR(VLOOKUP($A42&amp;"_"&amp;AH$3,'물품 입고 내역'!$A$5:$O$629,2,0),"")</f>
        <v/>
      </c>
      <c r="AI42" s="86" t="str">
        <f>IFERROR(VLOOKUP($A42&amp;"_"&amp;AI$3,'물품 입고 내역'!$A$5:$O$629,2,0),"")</f>
        <v/>
      </c>
      <c r="AJ42" s="86" t="str">
        <f>IFERROR(VLOOKUP($A42&amp;"_"&amp;AJ$3,'물품 입고 내역'!$A$5:$O$629,2,0),"")</f>
        <v/>
      </c>
      <c r="AK42" s="86" t="str">
        <f>IFERROR(VLOOKUP($A42&amp;"_"&amp;AK$3,'물품 입고 내역'!$A$5:$O$629,2,0),"")</f>
        <v/>
      </c>
      <c r="AL42" s="86" t="str">
        <f>IFERROR(VLOOKUP($A42&amp;"_"&amp;AL$3,'물품 입고 내역'!$A$5:$O$629,2,0),"")</f>
        <v/>
      </c>
      <c r="AM42" s="86" t="str">
        <f>IFERROR(VLOOKUP($A42&amp;"_"&amp;AM$3,'물품 입고 내역'!$A$5:$O$629,2,0),"")</f>
        <v/>
      </c>
      <c r="AN42" s="86" t="str">
        <f>IFERROR(VLOOKUP($A42&amp;"_"&amp;AN$3,'물품 입고 내역'!$A$5:$O$629,2,0),"")</f>
        <v/>
      </c>
      <c r="AO42" s="86" t="str">
        <f>IFERROR(VLOOKUP($A42&amp;"_"&amp;AO$3,'물품 입고 내역'!$A$5:$O$629,2,0),"")</f>
        <v/>
      </c>
      <c r="AP42" s="86" t="str">
        <f>IFERROR(VLOOKUP($A42&amp;"_"&amp;AP$3,'물품 입고 내역'!$A$5:$O$629,2,0),"")</f>
        <v/>
      </c>
      <c r="AQ42" s="86" t="str">
        <f>IFERROR(VLOOKUP($A42&amp;"_"&amp;AQ$3,'물품 입고 내역'!$A$5:$O$629,2,0),"")</f>
        <v/>
      </c>
      <c r="AR42" s="86" t="str">
        <f>IFERROR(VLOOKUP($A42&amp;"_"&amp;AR$3,'물품 입고 내역'!$A$5:$O$629,2,0),"")</f>
        <v/>
      </c>
      <c r="AS42" s="86" t="str">
        <f>IFERROR(VLOOKUP($A42&amp;"_"&amp;AS$3,'물품 입고 내역'!$A$5:$O$629,2,0),"")</f>
        <v/>
      </c>
      <c r="AT42" s="86" t="str">
        <f>IFERROR(VLOOKUP($A42&amp;"_"&amp;AT$3,'물품 입고 내역'!$A$5:$O$629,2,0),"")</f>
        <v/>
      </c>
      <c r="AU42" s="86" t="str">
        <f>IFERROR(VLOOKUP($A42&amp;"_"&amp;AU$3,'물품 입고 내역'!$A$5:$O$629,2,0),"")</f>
        <v/>
      </c>
      <c r="AV42" s="86" t="str">
        <f>IFERROR(VLOOKUP($A42&amp;"_"&amp;AV$3,'물품 입고 내역'!$A$5:$O$629,2,0),"")</f>
        <v/>
      </c>
      <c r="AW42" s="86" t="str">
        <f>IFERROR(VLOOKUP($A42&amp;"_"&amp;AW$3,'물품 입고 내역'!$A$5:$O$629,2,0),"")</f>
        <v/>
      </c>
      <c r="AX42" s="86" t="str">
        <f>IFERROR(VLOOKUP($A42&amp;"_"&amp;AX$3,'물품 입고 내역'!$A$5:$O$629,2,0),"")</f>
        <v/>
      </c>
      <c r="AY42" s="86" t="str">
        <f>IFERROR(VLOOKUP($A42&amp;"_"&amp;AY$3,'물품 입고 내역'!$A$5:$O$629,2,0),"")</f>
        <v/>
      </c>
      <c r="AZ42" s="86" t="str">
        <f>IFERROR(VLOOKUP($A42&amp;"_"&amp;AZ$3,'물품 입고 내역'!$A$5:$O$629,2,0),"")</f>
        <v/>
      </c>
      <c r="BA42" s="86" t="str">
        <f>IFERROR(VLOOKUP($A42&amp;"_"&amp;BA$3,'물품 입고 내역'!$A$5:$O$629,2,0),"")</f>
        <v/>
      </c>
      <c r="BB42" s="86" t="str">
        <f>IFERROR(VLOOKUP($A42&amp;"_"&amp;BB$3,'물품 입고 내역'!$A$5:$O$629,2,0),"")</f>
        <v/>
      </c>
      <c r="BC42" s="86" t="str">
        <f>IFERROR(VLOOKUP($A42&amp;"_"&amp;BC$3,'물품 입고 내역'!$A$5:$O$629,2,0),"")</f>
        <v/>
      </c>
      <c r="BD42" s="86" t="str">
        <f>IFERROR(VLOOKUP($A42&amp;"_"&amp;BD$3,'물품 입고 내역'!$A$5:$O$629,2,0),"")</f>
        <v/>
      </c>
      <c r="BE42" s="86" t="str">
        <f>IFERROR(VLOOKUP($A42&amp;"_"&amp;BE$3,'물품 입고 내역'!$A$5:$O$629,2,0),"")</f>
        <v/>
      </c>
      <c r="BF42" s="86" t="str">
        <f>IFERROR(VLOOKUP($A42&amp;"_"&amp;BF$3,'물품 입고 내역'!$A$5:$O$629,2,0),"")</f>
        <v/>
      </c>
      <c r="BG42" s="86" t="str">
        <f>IFERROR(VLOOKUP($A42&amp;"_"&amp;BG$3,'물품 입고 내역'!$A$5:$O$629,2,0),"")</f>
        <v/>
      </c>
      <c r="BH42" s="86" t="str">
        <f>IFERROR(VLOOKUP($A42&amp;"_"&amp;BH$3,'물품 입고 내역'!$A$5:$O$629,2,0),"")</f>
        <v/>
      </c>
      <c r="BI42" s="86" t="str">
        <f>IFERROR(VLOOKUP($A42&amp;"_"&amp;BI$3,'물품 입고 내역'!$A$5:$O$629,2,0),"")</f>
        <v/>
      </c>
      <c r="BJ42" s="86" t="str">
        <f>IFERROR(VLOOKUP($A42&amp;"_"&amp;BJ$3,'물품 입고 내역'!$A$5:$O$629,2,0),"")</f>
        <v/>
      </c>
      <c r="BK42" s="86" t="str">
        <f>IFERROR(VLOOKUP($A42&amp;"_"&amp;BK$3,'물품 입고 내역'!$A$5:$O$629,2,0),"")</f>
        <v/>
      </c>
      <c r="BL42" s="86" t="str">
        <f>IFERROR(VLOOKUP($A42&amp;"_"&amp;BL$3,'물품 입고 내역'!$A$5:$O$629,2,0),"")</f>
        <v/>
      </c>
      <c r="BM42" s="86" t="str">
        <f>IFERROR(VLOOKUP($A42&amp;"_"&amp;BM$3,'물품 입고 내역'!$A$5:$O$629,2,0),"")</f>
        <v/>
      </c>
      <c r="BN42" s="86" t="str">
        <f>IFERROR(VLOOKUP($A42&amp;"_"&amp;BN$3,'물품 입고 내역'!$A$5:$O$629,2,0),"")</f>
        <v/>
      </c>
      <c r="BO42" s="86" t="str">
        <f>IFERROR(VLOOKUP($A42&amp;"_"&amp;BO$3,'물품 입고 내역'!$A$5:$O$629,2,0),"")</f>
        <v/>
      </c>
      <c r="BP42" s="86" t="str">
        <f>IFERROR(VLOOKUP($A42&amp;"_"&amp;BP$3,'물품 입고 내역'!$A$5:$O$629,2,0),"")</f>
        <v/>
      </c>
      <c r="BQ42" s="86" t="str">
        <f>IFERROR(VLOOKUP($A42&amp;"_"&amp;BQ$3,'물품 입고 내역'!$A$5:$O$629,2,0),"")</f>
        <v/>
      </c>
      <c r="BR42" s="86" t="str">
        <f>IFERROR(VLOOKUP($A42&amp;"_"&amp;BR$3,'물품 입고 내역'!$A$5:$O$629,2,0),"")</f>
        <v/>
      </c>
      <c r="BS42" s="86" t="str">
        <f>IFERROR(VLOOKUP($A42&amp;"_"&amp;BS$3,'물품 입고 내역'!$A$5:$O$629,2,0),"")</f>
        <v/>
      </c>
      <c r="BT42" s="86" t="str">
        <f>IFERROR(VLOOKUP($A42&amp;"_"&amp;BT$3,'물품 입고 내역'!$A$5:$O$629,2,0),"")</f>
        <v/>
      </c>
      <c r="BU42" s="86" t="str">
        <f>IFERROR(VLOOKUP($A42&amp;"_"&amp;BU$3,'물품 입고 내역'!$A$5:$O$629,2,0),"")</f>
        <v/>
      </c>
      <c r="BV42" s="86" t="str">
        <f>IFERROR(VLOOKUP($A42&amp;"_"&amp;BV$3,'물품 입고 내역'!$A$5:$O$629,2,0),"")</f>
        <v/>
      </c>
      <c r="BW42" s="86" t="str">
        <f>IFERROR(VLOOKUP($A42&amp;"_"&amp;BW$3,'물품 입고 내역'!$A$5:$O$629,2,0),"")</f>
        <v/>
      </c>
      <c r="BX42" s="86" t="str">
        <f>IFERROR(VLOOKUP($A42&amp;"_"&amp;BX$3,'물품 입고 내역'!$A$5:$O$629,2,0),"")</f>
        <v/>
      </c>
      <c r="BY42" s="86" t="str">
        <f>IFERROR(VLOOKUP($A42&amp;"_"&amp;BY$3,'물품 입고 내역'!$A$5:$O$629,2,0),"")</f>
        <v/>
      </c>
      <c r="BZ42" s="86" t="str">
        <f>IFERROR(VLOOKUP($A42&amp;"_"&amp;BZ$3,'물품 입고 내역'!$A$5:$O$629,2,0),"")</f>
        <v/>
      </c>
      <c r="CA42" s="86" t="str">
        <f>IFERROR(VLOOKUP($A42&amp;"_"&amp;CA$3,'물품 입고 내역'!$A$5:$O$629,2,0),"")</f>
        <v/>
      </c>
      <c r="CB42" s="86" t="str">
        <f>IFERROR(VLOOKUP($A42&amp;"_"&amp;CB$3,'물품 입고 내역'!$A$5:$O$629,2,0),"")</f>
        <v/>
      </c>
      <c r="CC42" s="86" t="str">
        <f>IFERROR(VLOOKUP($A42&amp;"_"&amp;CC$3,'물품 입고 내역'!$A$5:$O$629,2,0),"")</f>
        <v/>
      </c>
      <c r="CD42" s="86" t="str">
        <f>IFERROR(VLOOKUP($A42&amp;"_"&amp;CD$3,'물품 입고 내역'!$A$5:$O$629,2,0),"")</f>
        <v/>
      </c>
      <c r="CE42" s="86" t="str">
        <f>IFERROR(VLOOKUP($A42&amp;"_"&amp;CE$3,'물품 입고 내역'!$A$5:$O$629,2,0),"")</f>
        <v/>
      </c>
      <c r="CF42" s="86" t="str">
        <f>IFERROR(VLOOKUP($A42&amp;"_"&amp;CF$3,'물품 입고 내역'!$A$5:$O$629,2,0),"")</f>
        <v/>
      </c>
      <c r="CG42" s="86" t="str">
        <f>IFERROR(VLOOKUP($A42&amp;"_"&amp;CG$3,'물품 입고 내역'!$A$5:$O$629,2,0),"")</f>
        <v/>
      </c>
      <c r="CH42" s="86" t="str">
        <f>IFERROR(VLOOKUP($A42&amp;"_"&amp;CH$3,'물품 입고 내역'!$A$5:$O$629,2,0),"")</f>
        <v/>
      </c>
      <c r="CI42" s="86" t="str">
        <f>IFERROR(VLOOKUP($A42&amp;"_"&amp;CI$3,'물품 입고 내역'!$A$5:$O$629,2,0),"")</f>
        <v/>
      </c>
      <c r="CJ42" s="86" t="str">
        <f>IFERROR(VLOOKUP($A42&amp;"_"&amp;CJ$3,'물품 입고 내역'!$A$5:$O$629,2,0),"")</f>
        <v/>
      </c>
      <c r="CK42" s="86" t="str">
        <f>IFERROR(VLOOKUP($A42&amp;"_"&amp;CK$3,'물품 입고 내역'!$A$5:$O$629,2,0),"")</f>
        <v/>
      </c>
      <c r="CL42" s="86" t="str">
        <f>IFERROR(VLOOKUP($A42&amp;"_"&amp;CL$3,'물품 입고 내역'!$A$5:$O$629,2,0),"")</f>
        <v/>
      </c>
      <c r="CM42" s="86" t="str">
        <f>IFERROR(VLOOKUP($A42&amp;"_"&amp;CM$3,'물품 입고 내역'!$A$5:$O$629,2,0),"")</f>
        <v/>
      </c>
      <c r="CN42" s="86" t="str">
        <f>IFERROR(VLOOKUP($A42&amp;"_"&amp;CN$3,'물품 입고 내역'!$A$5:$O$629,2,0),"")</f>
        <v/>
      </c>
      <c r="CO42" s="86" t="str">
        <f>IFERROR(VLOOKUP($A42&amp;"_"&amp;CO$3,'물품 입고 내역'!$A$5:$O$629,2,0),"")</f>
        <v/>
      </c>
      <c r="CP42" s="86" t="str">
        <f>IFERROR(VLOOKUP($A42&amp;"_"&amp;CP$3,'물품 입고 내역'!$A$5:$O$629,2,0),"")</f>
        <v/>
      </c>
      <c r="CQ42" s="86" t="str">
        <f>IFERROR(VLOOKUP($A42&amp;"_"&amp;CQ$3,'물품 입고 내역'!$A$5:$O$629,2,0),"")</f>
        <v/>
      </c>
      <c r="CR42" s="86" t="str">
        <f>IFERROR(VLOOKUP($A42&amp;"_"&amp;CR$3,'물품 입고 내역'!$A$5:$O$629,2,0),"")</f>
        <v/>
      </c>
      <c r="CS42" s="86" t="str">
        <f>IFERROR(VLOOKUP($A42&amp;"_"&amp;CS$3,'물품 입고 내역'!$A$5:$O$629,2,0),"")</f>
        <v/>
      </c>
      <c r="CT42" s="86" t="str">
        <f>IFERROR(VLOOKUP($A42&amp;"_"&amp;CT$3,'물품 입고 내역'!$A$5:$O$629,2,0),"")</f>
        <v/>
      </c>
      <c r="CU42" s="86" t="str">
        <f>IFERROR(VLOOKUP($A42&amp;"_"&amp;CU$3,'물품 입고 내역'!$A$5:$O$629,2,0),"")</f>
        <v/>
      </c>
      <c r="CV42" s="86" t="str">
        <f>IFERROR(VLOOKUP($A42&amp;"_"&amp;CV$3,'물품 입고 내역'!$A$5:$O$629,2,0),"")</f>
        <v/>
      </c>
      <c r="CW42" s="86" t="str">
        <f>IFERROR(VLOOKUP($A42&amp;"_"&amp;CW$3,'물품 입고 내역'!$A$5:$O$629,2,0),"")</f>
        <v/>
      </c>
      <c r="CX42" s="86" t="str">
        <f>IFERROR(VLOOKUP($A42&amp;"_"&amp;CX$3,'물품 입고 내역'!$A$5:$O$629,2,0),"")</f>
        <v/>
      </c>
      <c r="CY42" s="86" t="str">
        <f>IFERROR(VLOOKUP($A42&amp;"_"&amp;CY$3,'물품 입고 내역'!$A$5:$O$629,2,0),"")</f>
        <v/>
      </c>
      <c r="CZ42" s="86" t="str">
        <f>IFERROR(VLOOKUP($A42&amp;"_"&amp;CZ$3,'물품 입고 내역'!$A$5:$O$629,2,0),"")</f>
        <v/>
      </c>
      <c r="DA42" s="86" t="str">
        <f>IFERROR(VLOOKUP($A42&amp;"_"&amp;DA$3,'물품 입고 내역'!$A$5:$O$629,2,0),"")</f>
        <v/>
      </c>
      <c r="DB42" s="86" t="str">
        <f>IFERROR(VLOOKUP($A42&amp;"_"&amp;DB$3,'물품 입고 내역'!$A$5:$O$629,2,0),"")</f>
        <v/>
      </c>
    </row>
    <row r="43" spans="1:106" ht="31.5" customHeight="1">
      <c r="A43" s="87" t="s">
        <v>427</v>
      </c>
      <c r="B43" s="142" t="str">
        <f>IFERROR(INDEX('물품 입고 내역'!$E$6:$N$105,MATCH($A43,'물품 입고 내역'!$N$6:$N$105,0),1)," ")</f>
        <v xml:space="preserve"> </v>
      </c>
      <c r="C43" s="87">
        <v>102</v>
      </c>
      <c r="D43" s="142" t="str">
        <f t="shared" si="0"/>
        <v xml:space="preserve">                                                                                                   </v>
      </c>
      <c r="E43" s="87"/>
      <c r="F43" s="86">
        <f t="shared" si="1"/>
        <v>0</v>
      </c>
      <c r="G43" s="86" t="str">
        <f>IFERROR(VLOOKUP($A43&amp;"_"&amp;G$3,'물품 입고 내역'!$A$5:$O$629,2,0),"")</f>
        <v/>
      </c>
      <c r="H43" s="86" t="str">
        <f>IFERROR(VLOOKUP($A43&amp;"_"&amp;H$3,'물품 입고 내역'!$A$5:$O$629,2,0),"")</f>
        <v/>
      </c>
      <c r="I43" s="86" t="str">
        <f>IFERROR(VLOOKUP($A43&amp;"_"&amp;I$3,'물품 입고 내역'!$A$5:$O$629,2,0),"")</f>
        <v/>
      </c>
      <c r="J43" s="86" t="str">
        <f>IFERROR(VLOOKUP($A43&amp;"_"&amp;J$3,'물품 입고 내역'!$A$5:$O$629,2,0),"")</f>
        <v/>
      </c>
      <c r="K43" s="86" t="str">
        <f>IFERROR(VLOOKUP($A43&amp;"_"&amp;K$3,'물품 입고 내역'!$A$5:$O$629,2,0),"")</f>
        <v/>
      </c>
      <c r="L43" s="86" t="str">
        <f>IFERROR(VLOOKUP($A43&amp;"_"&amp;L$3,'물품 입고 내역'!$A$5:$O$629,2,0),"")</f>
        <v/>
      </c>
      <c r="M43" s="86" t="str">
        <f>IFERROR(VLOOKUP($A43&amp;"_"&amp;M$3,'물품 입고 내역'!$A$5:$O$629,2,0),"")</f>
        <v/>
      </c>
      <c r="N43" s="86" t="str">
        <f>IFERROR(VLOOKUP($A43&amp;"_"&amp;N$3,'물품 입고 내역'!$A$5:$O$629,2,0),"")</f>
        <v/>
      </c>
      <c r="O43" s="86" t="str">
        <f>IFERROR(VLOOKUP($A43&amp;"_"&amp;O$3,'물품 입고 내역'!$A$5:$O$629,2,0),"")</f>
        <v/>
      </c>
      <c r="P43" s="86" t="str">
        <f>IFERROR(VLOOKUP($A43&amp;"_"&amp;P$3,'물품 입고 내역'!$A$5:$O$629,2,0),"")</f>
        <v/>
      </c>
      <c r="Q43" s="86" t="str">
        <f>IFERROR(VLOOKUP($A43&amp;"_"&amp;Q$3,'물품 입고 내역'!$A$5:$O$629,2,0),"")</f>
        <v/>
      </c>
      <c r="R43" s="86" t="str">
        <f>IFERROR(VLOOKUP($A43&amp;"_"&amp;R$3,'물품 입고 내역'!$A$5:$O$629,2,0),"")</f>
        <v/>
      </c>
      <c r="S43" s="86" t="str">
        <f>IFERROR(VLOOKUP($A43&amp;"_"&amp;S$3,'물품 입고 내역'!$A$5:$O$629,2,0),"")</f>
        <v/>
      </c>
      <c r="T43" s="86" t="str">
        <f>IFERROR(VLOOKUP($A43&amp;"_"&amp;T$3,'물품 입고 내역'!$A$5:$O$629,2,0),"")</f>
        <v/>
      </c>
      <c r="U43" s="86" t="str">
        <f>IFERROR(VLOOKUP($A43&amp;"_"&amp;U$3,'물품 입고 내역'!$A$5:$O$629,2,0),"")</f>
        <v/>
      </c>
      <c r="V43" s="86" t="str">
        <f>IFERROR(VLOOKUP($A43&amp;"_"&amp;V$3,'물품 입고 내역'!$A$5:$O$629,2,0),"")</f>
        <v/>
      </c>
      <c r="W43" s="86" t="str">
        <f>IFERROR(VLOOKUP($A43&amp;"_"&amp;W$3,'물품 입고 내역'!$A$5:$O$629,2,0),"")</f>
        <v/>
      </c>
      <c r="X43" s="86" t="str">
        <f>IFERROR(VLOOKUP($A43&amp;"_"&amp;X$3,'물품 입고 내역'!$A$5:$O$629,2,0),"")</f>
        <v/>
      </c>
      <c r="Y43" s="86" t="str">
        <f>IFERROR(VLOOKUP($A43&amp;"_"&amp;Y$3,'물품 입고 내역'!$A$5:$O$629,2,0),"")</f>
        <v/>
      </c>
      <c r="Z43" s="86" t="str">
        <f>IFERROR(VLOOKUP($A43&amp;"_"&amp;Z$3,'물품 입고 내역'!$A$5:$O$629,2,0),"")</f>
        <v/>
      </c>
      <c r="AA43" s="86" t="str">
        <f>IFERROR(VLOOKUP($A43&amp;"_"&amp;AA$3,'물품 입고 내역'!$A$5:$O$629,2,0),"")</f>
        <v/>
      </c>
      <c r="AB43" s="86" t="str">
        <f>IFERROR(VLOOKUP($A43&amp;"_"&amp;AB$3,'물품 입고 내역'!$A$5:$O$629,2,0),"")</f>
        <v/>
      </c>
      <c r="AC43" s="86" t="str">
        <f>IFERROR(VLOOKUP($A43&amp;"_"&amp;AC$3,'물품 입고 내역'!$A$5:$O$629,2,0),"")</f>
        <v/>
      </c>
      <c r="AD43" s="86" t="str">
        <f>IFERROR(VLOOKUP($A43&amp;"_"&amp;AD$3,'물품 입고 내역'!$A$5:$O$629,2,0),"")</f>
        <v/>
      </c>
      <c r="AE43" s="86" t="str">
        <f>IFERROR(VLOOKUP($A43&amp;"_"&amp;AE$3,'물품 입고 내역'!$A$5:$O$629,2,0),"")</f>
        <v/>
      </c>
      <c r="AF43" s="86" t="str">
        <f>IFERROR(VLOOKUP($A43&amp;"_"&amp;AF$3,'물품 입고 내역'!$A$5:$O$629,2,0),"")</f>
        <v/>
      </c>
      <c r="AG43" s="86" t="str">
        <f>IFERROR(VLOOKUP($A43&amp;"_"&amp;AG$3,'물품 입고 내역'!$A$5:$O$629,2,0),"")</f>
        <v/>
      </c>
      <c r="AH43" s="86" t="str">
        <f>IFERROR(VLOOKUP($A43&amp;"_"&amp;AH$3,'물품 입고 내역'!$A$5:$O$629,2,0),"")</f>
        <v/>
      </c>
      <c r="AI43" s="86" t="str">
        <f>IFERROR(VLOOKUP($A43&amp;"_"&amp;AI$3,'물품 입고 내역'!$A$5:$O$629,2,0),"")</f>
        <v/>
      </c>
      <c r="AJ43" s="86" t="str">
        <f>IFERROR(VLOOKUP($A43&amp;"_"&amp;AJ$3,'물품 입고 내역'!$A$5:$O$629,2,0),"")</f>
        <v/>
      </c>
      <c r="AK43" s="86" t="str">
        <f>IFERROR(VLOOKUP($A43&amp;"_"&amp;AK$3,'물품 입고 내역'!$A$5:$O$629,2,0),"")</f>
        <v/>
      </c>
      <c r="AL43" s="86" t="str">
        <f>IFERROR(VLOOKUP($A43&amp;"_"&amp;AL$3,'물품 입고 내역'!$A$5:$O$629,2,0),"")</f>
        <v/>
      </c>
      <c r="AM43" s="86" t="str">
        <f>IFERROR(VLOOKUP($A43&amp;"_"&amp;AM$3,'물품 입고 내역'!$A$5:$O$629,2,0),"")</f>
        <v/>
      </c>
      <c r="AN43" s="86" t="str">
        <f>IFERROR(VLOOKUP($A43&amp;"_"&amp;AN$3,'물품 입고 내역'!$A$5:$O$629,2,0),"")</f>
        <v/>
      </c>
      <c r="AO43" s="86" t="str">
        <f>IFERROR(VLOOKUP($A43&amp;"_"&amp;AO$3,'물품 입고 내역'!$A$5:$O$629,2,0),"")</f>
        <v/>
      </c>
      <c r="AP43" s="86" t="str">
        <f>IFERROR(VLOOKUP($A43&amp;"_"&amp;AP$3,'물품 입고 내역'!$A$5:$O$629,2,0),"")</f>
        <v/>
      </c>
      <c r="AQ43" s="86" t="str">
        <f>IFERROR(VLOOKUP($A43&amp;"_"&amp;AQ$3,'물품 입고 내역'!$A$5:$O$629,2,0),"")</f>
        <v/>
      </c>
      <c r="AR43" s="86" t="str">
        <f>IFERROR(VLOOKUP($A43&amp;"_"&amp;AR$3,'물품 입고 내역'!$A$5:$O$629,2,0),"")</f>
        <v/>
      </c>
      <c r="AS43" s="86" t="str">
        <f>IFERROR(VLOOKUP($A43&amp;"_"&amp;AS$3,'물품 입고 내역'!$A$5:$O$629,2,0),"")</f>
        <v/>
      </c>
      <c r="AT43" s="86" t="str">
        <f>IFERROR(VLOOKUP($A43&amp;"_"&amp;AT$3,'물품 입고 내역'!$A$5:$O$629,2,0),"")</f>
        <v/>
      </c>
      <c r="AU43" s="86" t="str">
        <f>IFERROR(VLOOKUP($A43&amp;"_"&amp;AU$3,'물품 입고 내역'!$A$5:$O$629,2,0),"")</f>
        <v/>
      </c>
      <c r="AV43" s="86" t="str">
        <f>IFERROR(VLOOKUP($A43&amp;"_"&amp;AV$3,'물품 입고 내역'!$A$5:$O$629,2,0),"")</f>
        <v/>
      </c>
      <c r="AW43" s="86" t="str">
        <f>IFERROR(VLOOKUP($A43&amp;"_"&amp;AW$3,'물품 입고 내역'!$A$5:$O$629,2,0),"")</f>
        <v/>
      </c>
      <c r="AX43" s="86" t="str">
        <f>IFERROR(VLOOKUP($A43&amp;"_"&amp;AX$3,'물품 입고 내역'!$A$5:$O$629,2,0),"")</f>
        <v/>
      </c>
      <c r="AY43" s="86" t="str">
        <f>IFERROR(VLOOKUP($A43&amp;"_"&amp;AY$3,'물품 입고 내역'!$A$5:$O$629,2,0),"")</f>
        <v/>
      </c>
      <c r="AZ43" s="86" t="str">
        <f>IFERROR(VLOOKUP($A43&amp;"_"&amp;AZ$3,'물품 입고 내역'!$A$5:$O$629,2,0),"")</f>
        <v/>
      </c>
      <c r="BA43" s="86" t="str">
        <f>IFERROR(VLOOKUP($A43&amp;"_"&amp;BA$3,'물품 입고 내역'!$A$5:$O$629,2,0),"")</f>
        <v/>
      </c>
      <c r="BB43" s="86" t="str">
        <f>IFERROR(VLOOKUP($A43&amp;"_"&amp;BB$3,'물품 입고 내역'!$A$5:$O$629,2,0),"")</f>
        <v/>
      </c>
      <c r="BC43" s="86" t="str">
        <f>IFERROR(VLOOKUP($A43&amp;"_"&amp;BC$3,'물품 입고 내역'!$A$5:$O$629,2,0),"")</f>
        <v/>
      </c>
      <c r="BD43" s="86" t="str">
        <f>IFERROR(VLOOKUP($A43&amp;"_"&amp;BD$3,'물품 입고 내역'!$A$5:$O$629,2,0),"")</f>
        <v/>
      </c>
      <c r="BE43" s="86" t="str">
        <f>IFERROR(VLOOKUP($A43&amp;"_"&amp;BE$3,'물품 입고 내역'!$A$5:$O$629,2,0),"")</f>
        <v/>
      </c>
      <c r="BF43" s="86" t="str">
        <f>IFERROR(VLOOKUP($A43&amp;"_"&amp;BF$3,'물품 입고 내역'!$A$5:$O$629,2,0),"")</f>
        <v/>
      </c>
      <c r="BG43" s="86" t="str">
        <f>IFERROR(VLOOKUP($A43&amp;"_"&amp;BG$3,'물품 입고 내역'!$A$5:$O$629,2,0),"")</f>
        <v/>
      </c>
      <c r="BH43" s="86" t="str">
        <f>IFERROR(VLOOKUP($A43&amp;"_"&amp;BH$3,'물품 입고 내역'!$A$5:$O$629,2,0),"")</f>
        <v/>
      </c>
      <c r="BI43" s="86" t="str">
        <f>IFERROR(VLOOKUP($A43&amp;"_"&amp;BI$3,'물품 입고 내역'!$A$5:$O$629,2,0),"")</f>
        <v/>
      </c>
      <c r="BJ43" s="86" t="str">
        <f>IFERROR(VLOOKUP($A43&amp;"_"&amp;BJ$3,'물품 입고 내역'!$A$5:$O$629,2,0),"")</f>
        <v/>
      </c>
      <c r="BK43" s="86" t="str">
        <f>IFERROR(VLOOKUP($A43&amp;"_"&amp;BK$3,'물품 입고 내역'!$A$5:$O$629,2,0),"")</f>
        <v/>
      </c>
      <c r="BL43" s="86" t="str">
        <f>IFERROR(VLOOKUP($A43&amp;"_"&amp;BL$3,'물품 입고 내역'!$A$5:$O$629,2,0),"")</f>
        <v/>
      </c>
      <c r="BM43" s="86" t="str">
        <f>IFERROR(VLOOKUP($A43&amp;"_"&amp;BM$3,'물품 입고 내역'!$A$5:$O$629,2,0),"")</f>
        <v/>
      </c>
      <c r="BN43" s="86" t="str">
        <f>IFERROR(VLOOKUP($A43&amp;"_"&amp;BN$3,'물품 입고 내역'!$A$5:$O$629,2,0),"")</f>
        <v/>
      </c>
      <c r="BO43" s="86" t="str">
        <f>IFERROR(VLOOKUP($A43&amp;"_"&amp;BO$3,'물품 입고 내역'!$A$5:$O$629,2,0),"")</f>
        <v/>
      </c>
      <c r="BP43" s="86" t="str">
        <f>IFERROR(VLOOKUP($A43&amp;"_"&amp;BP$3,'물품 입고 내역'!$A$5:$O$629,2,0),"")</f>
        <v/>
      </c>
      <c r="BQ43" s="86" t="str">
        <f>IFERROR(VLOOKUP($A43&amp;"_"&amp;BQ$3,'물품 입고 내역'!$A$5:$O$629,2,0),"")</f>
        <v/>
      </c>
      <c r="BR43" s="86" t="str">
        <f>IFERROR(VLOOKUP($A43&amp;"_"&amp;BR$3,'물품 입고 내역'!$A$5:$O$629,2,0),"")</f>
        <v/>
      </c>
      <c r="BS43" s="86" t="str">
        <f>IFERROR(VLOOKUP($A43&amp;"_"&amp;BS$3,'물품 입고 내역'!$A$5:$O$629,2,0),"")</f>
        <v/>
      </c>
      <c r="BT43" s="86" t="str">
        <f>IFERROR(VLOOKUP($A43&amp;"_"&amp;BT$3,'물품 입고 내역'!$A$5:$O$629,2,0),"")</f>
        <v/>
      </c>
      <c r="BU43" s="86" t="str">
        <f>IFERROR(VLOOKUP($A43&amp;"_"&amp;BU$3,'물품 입고 내역'!$A$5:$O$629,2,0),"")</f>
        <v/>
      </c>
      <c r="BV43" s="86" t="str">
        <f>IFERROR(VLOOKUP($A43&amp;"_"&amp;BV$3,'물품 입고 내역'!$A$5:$O$629,2,0),"")</f>
        <v/>
      </c>
      <c r="BW43" s="86" t="str">
        <f>IFERROR(VLOOKUP($A43&amp;"_"&amp;BW$3,'물품 입고 내역'!$A$5:$O$629,2,0),"")</f>
        <v/>
      </c>
      <c r="BX43" s="86" t="str">
        <f>IFERROR(VLOOKUP($A43&amp;"_"&amp;BX$3,'물품 입고 내역'!$A$5:$O$629,2,0),"")</f>
        <v/>
      </c>
      <c r="BY43" s="86" t="str">
        <f>IFERROR(VLOOKUP($A43&amp;"_"&amp;BY$3,'물품 입고 내역'!$A$5:$O$629,2,0),"")</f>
        <v/>
      </c>
      <c r="BZ43" s="86" t="str">
        <f>IFERROR(VLOOKUP($A43&amp;"_"&amp;BZ$3,'물품 입고 내역'!$A$5:$O$629,2,0),"")</f>
        <v/>
      </c>
      <c r="CA43" s="86" t="str">
        <f>IFERROR(VLOOKUP($A43&amp;"_"&amp;CA$3,'물품 입고 내역'!$A$5:$O$629,2,0),"")</f>
        <v/>
      </c>
      <c r="CB43" s="86" t="str">
        <f>IFERROR(VLOOKUP($A43&amp;"_"&amp;CB$3,'물품 입고 내역'!$A$5:$O$629,2,0),"")</f>
        <v/>
      </c>
      <c r="CC43" s="86" t="str">
        <f>IFERROR(VLOOKUP($A43&amp;"_"&amp;CC$3,'물품 입고 내역'!$A$5:$O$629,2,0),"")</f>
        <v/>
      </c>
      <c r="CD43" s="86" t="str">
        <f>IFERROR(VLOOKUP($A43&amp;"_"&amp;CD$3,'물품 입고 내역'!$A$5:$O$629,2,0),"")</f>
        <v/>
      </c>
      <c r="CE43" s="86" t="str">
        <f>IFERROR(VLOOKUP($A43&amp;"_"&amp;CE$3,'물품 입고 내역'!$A$5:$O$629,2,0),"")</f>
        <v/>
      </c>
      <c r="CF43" s="86" t="str">
        <f>IFERROR(VLOOKUP($A43&amp;"_"&amp;CF$3,'물품 입고 내역'!$A$5:$O$629,2,0),"")</f>
        <v/>
      </c>
      <c r="CG43" s="86" t="str">
        <f>IFERROR(VLOOKUP($A43&amp;"_"&amp;CG$3,'물품 입고 내역'!$A$5:$O$629,2,0),"")</f>
        <v/>
      </c>
      <c r="CH43" s="86" t="str">
        <f>IFERROR(VLOOKUP($A43&amp;"_"&amp;CH$3,'물품 입고 내역'!$A$5:$O$629,2,0),"")</f>
        <v/>
      </c>
      <c r="CI43" s="86" t="str">
        <f>IFERROR(VLOOKUP($A43&amp;"_"&amp;CI$3,'물품 입고 내역'!$A$5:$O$629,2,0),"")</f>
        <v/>
      </c>
      <c r="CJ43" s="86" t="str">
        <f>IFERROR(VLOOKUP($A43&amp;"_"&amp;CJ$3,'물품 입고 내역'!$A$5:$O$629,2,0),"")</f>
        <v/>
      </c>
      <c r="CK43" s="86" t="str">
        <f>IFERROR(VLOOKUP($A43&amp;"_"&amp;CK$3,'물품 입고 내역'!$A$5:$O$629,2,0),"")</f>
        <v/>
      </c>
      <c r="CL43" s="86" t="str">
        <f>IFERROR(VLOOKUP($A43&amp;"_"&amp;CL$3,'물품 입고 내역'!$A$5:$O$629,2,0),"")</f>
        <v/>
      </c>
      <c r="CM43" s="86" t="str">
        <f>IFERROR(VLOOKUP($A43&amp;"_"&amp;CM$3,'물품 입고 내역'!$A$5:$O$629,2,0),"")</f>
        <v/>
      </c>
      <c r="CN43" s="86" t="str">
        <f>IFERROR(VLOOKUP($A43&amp;"_"&amp;CN$3,'물품 입고 내역'!$A$5:$O$629,2,0),"")</f>
        <v/>
      </c>
      <c r="CO43" s="86" t="str">
        <f>IFERROR(VLOOKUP($A43&amp;"_"&amp;CO$3,'물품 입고 내역'!$A$5:$O$629,2,0),"")</f>
        <v/>
      </c>
      <c r="CP43" s="86" t="str">
        <f>IFERROR(VLOOKUP($A43&amp;"_"&amp;CP$3,'물품 입고 내역'!$A$5:$O$629,2,0),"")</f>
        <v/>
      </c>
      <c r="CQ43" s="86" t="str">
        <f>IFERROR(VLOOKUP($A43&amp;"_"&amp;CQ$3,'물품 입고 내역'!$A$5:$O$629,2,0),"")</f>
        <v/>
      </c>
      <c r="CR43" s="86" t="str">
        <f>IFERROR(VLOOKUP($A43&amp;"_"&amp;CR$3,'물품 입고 내역'!$A$5:$O$629,2,0),"")</f>
        <v/>
      </c>
      <c r="CS43" s="86" t="str">
        <f>IFERROR(VLOOKUP($A43&amp;"_"&amp;CS$3,'물품 입고 내역'!$A$5:$O$629,2,0),"")</f>
        <v/>
      </c>
      <c r="CT43" s="86" t="str">
        <f>IFERROR(VLOOKUP($A43&amp;"_"&amp;CT$3,'물품 입고 내역'!$A$5:$O$629,2,0),"")</f>
        <v/>
      </c>
      <c r="CU43" s="86" t="str">
        <f>IFERROR(VLOOKUP($A43&amp;"_"&amp;CU$3,'물품 입고 내역'!$A$5:$O$629,2,0),"")</f>
        <v/>
      </c>
      <c r="CV43" s="86" t="str">
        <f>IFERROR(VLOOKUP($A43&amp;"_"&amp;CV$3,'물품 입고 내역'!$A$5:$O$629,2,0),"")</f>
        <v/>
      </c>
      <c r="CW43" s="86" t="str">
        <f>IFERROR(VLOOKUP($A43&amp;"_"&amp;CW$3,'물품 입고 내역'!$A$5:$O$629,2,0),"")</f>
        <v/>
      </c>
      <c r="CX43" s="86" t="str">
        <f>IFERROR(VLOOKUP($A43&amp;"_"&amp;CX$3,'물품 입고 내역'!$A$5:$O$629,2,0),"")</f>
        <v/>
      </c>
      <c r="CY43" s="86" t="str">
        <f>IFERROR(VLOOKUP($A43&amp;"_"&amp;CY$3,'물품 입고 내역'!$A$5:$O$629,2,0),"")</f>
        <v/>
      </c>
      <c r="CZ43" s="86" t="str">
        <f>IFERROR(VLOOKUP($A43&amp;"_"&amp;CZ$3,'물품 입고 내역'!$A$5:$O$629,2,0),"")</f>
        <v/>
      </c>
      <c r="DA43" s="86" t="str">
        <f>IFERROR(VLOOKUP($A43&amp;"_"&amp;DA$3,'물품 입고 내역'!$A$5:$O$629,2,0),"")</f>
        <v/>
      </c>
      <c r="DB43" s="86" t="str">
        <f>IFERROR(VLOOKUP($A43&amp;"_"&amp;DB$3,'물품 입고 내역'!$A$5:$O$629,2,0),"")</f>
        <v/>
      </c>
    </row>
    <row r="44" spans="1:106" ht="31.5" customHeight="1">
      <c r="A44" s="87" t="s">
        <v>428</v>
      </c>
      <c r="B44" s="142" t="str">
        <f>IFERROR(INDEX('물품 입고 내역'!$E$6:$N$105,MATCH($A44,'물품 입고 내역'!$N$6:$N$105,0),1)," ")</f>
        <v xml:space="preserve"> </v>
      </c>
      <c r="C44" s="87">
        <v>102</v>
      </c>
      <c r="D44" s="142" t="str">
        <f t="shared" si="0"/>
        <v xml:space="preserve">                                                                                                   </v>
      </c>
      <c r="E44" s="87"/>
      <c r="F44" s="86">
        <f t="shared" si="1"/>
        <v>0</v>
      </c>
      <c r="G44" s="86" t="str">
        <f>IFERROR(VLOOKUP($A44&amp;"_"&amp;G$3,'물품 입고 내역'!$A$5:$O$629,2,0),"")</f>
        <v/>
      </c>
      <c r="H44" s="86" t="str">
        <f>IFERROR(VLOOKUP($A44&amp;"_"&amp;H$3,'물품 입고 내역'!$A$5:$O$629,2,0),"")</f>
        <v/>
      </c>
      <c r="I44" s="86" t="str">
        <f>IFERROR(VLOOKUP($A44&amp;"_"&amp;I$3,'물품 입고 내역'!$A$5:$O$629,2,0),"")</f>
        <v/>
      </c>
      <c r="J44" s="86" t="str">
        <f>IFERROR(VLOOKUP($A44&amp;"_"&amp;J$3,'물품 입고 내역'!$A$5:$O$629,2,0),"")</f>
        <v/>
      </c>
      <c r="K44" s="86" t="str">
        <f>IFERROR(VLOOKUP($A44&amp;"_"&amp;K$3,'물품 입고 내역'!$A$5:$O$629,2,0),"")</f>
        <v/>
      </c>
      <c r="L44" s="86" t="str">
        <f>IFERROR(VLOOKUP($A44&amp;"_"&amp;L$3,'물품 입고 내역'!$A$5:$O$629,2,0),"")</f>
        <v/>
      </c>
      <c r="M44" s="86" t="str">
        <f>IFERROR(VLOOKUP($A44&amp;"_"&amp;M$3,'물품 입고 내역'!$A$5:$O$629,2,0),"")</f>
        <v/>
      </c>
      <c r="N44" s="86" t="str">
        <f>IFERROR(VLOOKUP($A44&amp;"_"&amp;N$3,'물품 입고 내역'!$A$5:$O$629,2,0),"")</f>
        <v/>
      </c>
      <c r="O44" s="86" t="str">
        <f>IFERROR(VLOOKUP($A44&amp;"_"&amp;O$3,'물품 입고 내역'!$A$5:$O$629,2,0),"")</f>
        <v/>
      </c>
      <c r="P44" s="86" t="str">
        <f>IFERROR(VLOOKUP($A44&amp;"_"&amp;P$3,'물품 입고 내역'!$A$5:$O$629,2,0),"")</f>
        <v/>
      </c>
      <c r="Q44" s="86" t="str">
        <f>IFERROR(VLOOKUP($A44&amp;"_"&amp;Q$3,'물품 입고 내역'!$A$5:$O$629,2,0),"")</f>
        <v/>
      </c>
      <c r="R44" s="86" t="str">
        <f>IFERROR(VLOOKUP($A44&amp;"_"&amp;R$3,'물품 입고 내역'!$A$5:$O$629,2,0),"")</f>
        <v/>
      </c>
      <c r="S44" s="86" t="str">
        <f>IFERROR(VLOOKUP($A44&amp;"_"&amp;S$3,'물품 입고 내역'!$A$5:$O$629,2,0),"")</f>
        <v/>
      </c>
      <c r="T44" s="86" t="str">
        <f>IFERROR(VLOOKUP($A44&amp;"_"&amp;T$3,'물품 입고 내역'!$A$5:$O$629,2,0),"")</f>
        <v/>
      </c>
      <c r="U44" s="86" t="str">
        <f>IFERROR(VLOOKUP($A44&amp;"_"&amp;U$3,'물품 입고 내역'!$A$5:$O$629,2,0),"")</f>
        <v/>
      </c>
      <c r="V44" s="86" t="str">
        <f>IFERROR(VLOOKUP($A44&amp;"_"&amp;V$3,'물품 입고 내역'!$A$5:$O$629,2,0),"")</f>
        <v/>
      </c>
      <c r="W44" s="86" t="str">
        <f>IFERROR(VLOOKUP($A44&amp;"_"&amp;W$3,'물품 입고 내역'!$A$5:$O$629,2,0),"")</f>
        <v/>
      </c>
      <c r="X44" s="86" t="str">
        <f>IFERROR(VLOOKUP($A44&amp;"_"&amp;X$3,'물품 입고 내역'!$A$5:$O$629,2,0),"")</f>
        <v/>
      </c>
      <c r="Y44" s="86" t="str">
        <f>IFERROR(VLOOKUP($A44&amp;"_"&amp;Y$3,'물품 입고 내역'!$A$5:$O$629,2,0),"")</f>
        <v/>
      </c>
      <c r="Z44" s="86" t="str">
        <f>IFERROR(VLOOKUP($A44&amp;"_"&amp;Z$3,'물품 입고 내역'!$A$5:$O$629,2,0),"")</f>
        <v/>
      </c>
      <c r="AA44" s="86" t="str">
        <f>IFERROR(VLOOKUP($A44&amp;"_"&amp;AA$3,'물품 입고 내역'!$A$5:$O$629,2,0),"")</f>
        <v/>
      </c>
      <c r="AB44" s="86" t="str">
        <f>IFERROR(VLOOKUP($A44&amp;"_"&amp;AB$3,'물품 입고 내역'!$A$5:$O$629,2,0),"")</f>
        <v/>
      </c>
      <c r="AC44" s="86" t="str">
        <f>IFERROR(VLOOKUP($A44&amp;"_"&amp;AC$3,'물품 입고 내역'!$A$5:$O$629,2,0),"")</f>
        <v/>
      </c>
      <c r="AD44" s="86" t="str">
        <f>IFERROR(VLOOKUP($A44&amp;"_"&amp;AD$3,'물품 입고 내역'!$A$5:$O$629,2,0),"")</f>
        <v/>
      </c>
      <c r="AE44" s="86" t="str">
        <f>IFERROR(VLOOKUP($A44&amp;"_"&amp;AE$3,'물품 입고 내역'!$A$5:$O$629,2,0),"")</f>
        <v/>
      </c>
      <c r="AF44" s="86" t="str">
        <f>IFERROR(VLOOKUP($A44&amp;"_"&amp;AF$3,'물품 입고 내역'!$A$5:$O$629,2,0),"")</f>
        <v/>
      </c>
      <c r="AG44" s="86" t="str">
        <f>IFERROR(VLOOKUP($A44&amp;"_"&amp;AG$3,'물품 입고 내역'!$A$5:$O$629,2,0),"")</f>
        <v/>
      </c>
      <c r="AH44" s="86" t="str">
        <f>IFERROR(VLOOKUP($A44&amp;"_"&amp;AH$3,'물품 입고 내역'!$A$5:$O$629,2,0),"")</f>
        <v/>
      </c>
      <c r="AI44" s="86" t="str">
        <f>IFERROR(VLOOKUP($A44&amp;"_"&amp;AI$3,'물품 입고 내역'!$A$5:$O$629,2,0),"")</f>
        <v/>
      </c>
      <c r="AJ44" s="86" t="str">
        <f>IFERROR(VLOOKUP($A44&amp;"_"&amp;AJ$3,'물품 입고 내역'!$A$5:$O$629,2,0),"")</f>
        <v/>
      </c>
      <c r="AK44" s="86" t="str">
        <f>IFERROR(VLOOKUP($A44&amp;"_"&amp;AK$3,'물품 입고 내역'!$A$5:$O$629,2,0),"")</f>
        <v/>
      </c>
      <c r="AL44" s="86" t="str">
        <f>IFERROR(VLOOKUP($A44&amp;"_"&amp;AL$3,'물품 입고 내역'!$A$5:$O$629,2,0),"")</f>
        <v/>
      </c>
      <c r="AM44" s="86" t="str">
        <f>IFERROR(VLOOKUP($A44&amp;"_"&amp;AM$3,'물품 입고 내역'!$A$5:$O$629,2,0),"")</f>
        <v/>
      </c>
      <c r="AN44" s="86" t="str">
        <f>IFERROR(VLOOKUP($A44&amp;"_"&amp;AN$3,'물품 입고 내역'!$A$5:$O$629,2,0),"")</f>
        <v/>
      </c>
      <c r="AO44" s="86" t="str">
        <f>IFERROR(VLOOKUP($A44&amp;"_"&amp;AO$3,'물품 입고 내역'!$A$5:$O$629,2,0),"")</f>
        <v/>
      </c>
      <c r="AP44" s="86" t="str">
        <f>IFERROR(VLOOKUP($A44&amp;"_"&amp;AP$3,'물품 입고 내역'!$A$5:$O$629,2,0),"")</f>
        <v/>
      </c>
      <c r="AQ44" s="86" t="str">
        <f>IFERROR(VLOOKUP($A44&amp;"_"&amp;AQ$3,'물품 입고 내역'!$A$5:$O$629,2,0),"")</f>
        <v/>
      </c>
      <c r="AR44" s="86" t="str">
        <f>IFERROR(VLOOKUP($A44&amp;"_"&amp;AR$3,'물품 입고 내역'!$A$5:$O$629,2,0),"")</f>
        <v/>
      </c>
      <c r="AS44" s="86" t="str">
        <f>IFERROR(VLOOKUP($A44&amp;"_"&amp;AS$3,'물품 입고 내역'!$A$5:$O$629,2,0),"")</f>
        <v/>
      </c>
      <c r="AT44" s="86" t="str">
        <f>IFERROR(VLOOKUP($A44&amp;"_"&amp;AT$3,'물품 입고 내역'!$A$5:$O$629,2,0),"")</f>
        <v/>
      </c>
      <c r="AU44" s="86" t="str">
        <f>IFERROR(VLOOKUP($A44&amp;"_"&amp;AU$3,'물품 입고 내역'!$A$5:$O$629,2,0),"")</f>
        <v/>
      </c>
      <c r="AV44" s="86" t="str">
        <f>IFERROR(VLOOKUP($A44&amp;"_"&amp;AV$3,'물품 입고 내역'!$A$5:$O$629,2,0),"")</f>
        <v/>
      </c>
      <c r="AW44" s="86" t="str">
        <f>IFERROR(VLOOKUP($A44&amp;"_"&amp;AW$3,'물품 입고 내역'!$A$5:$O$629,2,0),"")</f>
        <v/>
      </c>
      <c r="AX44" s="86" t="str">
        <f>IFERROR(VLOOKUP($A44&amp;"_"&amp;AX$3,'물품 입고 내역'!$A$5:$O$629,2,0),"")</f>
        <v/>
      </c>
      <c r="AY44" s="86" t="str">
        <f>IFERROR(VLOOKUP($A44&amp;"_"&amp;AY$3,'물품 입고 내역'!$A$5:$O$629,2,0),"")</f>
        <v/>
      </c>
      <c r="AZ44" s="86" t="str">
        <f>IFERROR(VLOOKUP($A44&amp;"_"&amp;AZ$3,'물품 입고 내역'!$A$5:$O$629,2,0),"")</f>
        <v/>
      </c>
      <c r="BA44" s="86" t="str">
        <f>IFERROR(VLOOKUP($A44&amp;"_"&amp;BA$3,'물품 입고 내역'!$A$5:$O$629,2,0),"")</f>
        <v/>
      </c>
      <c r="BB44" s="86" t="str">
        <f>IFERROR(VLOOKUP($A44&amp;"_"&amp;BB$3,'물품 입고 내역'!$A$5:$O$629,2,0),"")</f>
        <v/>
      </c>
      <c r="BC44" s="86" t="str">
        <f>IFERROR(VLOOKUP($A44&amp;"_"&amp;BC$3,'물품 입고 내역'!$A$5:$O$629,2,0),"")</f>
        <v/>
      </c>
      <c r="BD44" s="86" t="str">
        <f>IFERROR(VLOOKUP($A44&amp;"_"&amp;BD$3,'물품 입고 내역'!$A$5:$O$629,2,0),"")</f>
        <v/>
      </c>
      <c r="BE44" s="86" t="str">
        <f>IFERROR(VLOOKUP($A44&amp;"_"&amp;BE$3,'물품 입고 내역'!$A$5:$O$629,2,0),"")</f>
        <v/>
      </c>
      <c r="BF44" s="86" t="str">
        <f>IFERROR(VLOOKUP($A44&amp;"_"&amp;BF$3,'물품 입고 내역'!$A$5:$O$629,2,0),"")</f>
        <v/>
      </c>
      <c r="BG44" s="86" t="str">
        <f>IFERROR(VLOOKUP($A44&amp;"_"&amp;BG$3,'물품 입고 내역'!$A$5:$O$629,2,0),"")</f>
        <v/>
      </c>
      <c r="BH44" s="86" t="str">
        <f>IFERROR(VLOOKUP($A44&amp;"_"&amp;BH$3,'물품 입고 내역'!$A$5:$O$629,2,0),"")</f>
        <v/>
      </c>
      <c r="BI44" s="86" t="str">
        <f>IFERROR(VLOOKUP($A44&amp;"_"&amp;BI$3,'물품 입고 내역'!$A$5:$O$629,2,0),"")</f>
        <v/>
      </c>
      <c r="BJ44" s="86" t="str">
        <f>IFERROR(VLOOKUP($A44&amp;"_"&amp;BJ$3,'물품 입고 내역'!$A$5:$O$629,2,0),"")</f>
        <v/>
      </c>
      <c r="BK44" s="86" t="str">
        <f>IFERROR(VLOOKUP($A44&amp;"_"&amp;BK$3,'물품 입고 내역'!$A$5:$O$629,2,0),"")</f>
        <v/>
      </c>
      <c r="BL44" s="86" t="str">
        <f>IFERROR(VLOOKUP($A44&amp;"_"&amp;BL$3,'물품 입고 내역'!$A$5:$O$629,2,0),"")</f>
        <v/>
      </c>
      <c r="BM44" s="86" t="str">
        <f>IFERROR(VLOOKUP($A44&amp;"_"&amp;BM$3,'물품 입고 내역'!$A$5:$O$629,2,0),"")</f>
        <v/>
      </c>
      <c r="BN44" s="86" t="str">
        <f>IFERROR(VLOOKUP($A44&amp;"_"&amp;BN$3,'물품 입고 내역'!$A$5:$O$629,2,0),"")</f>
        <v/>
      </c>
      <c r="BO44" s="86" t="str">
        <f>IFERROR(VLOOKUP($A44&amp;"_"&amp;BO$3,'물품 입고 내역'!$A$5:$O$629,2,0),"")</f>
        <v/>
      </c>
      <c r="BP44" s="86" t="str">
        <f>IFERROR(VLOOKUP($A44&amp;"_"&amp;BP$3,'물품 입고 내역'!$A$5:$O$629,2,0),"")</f>
        <v/>
      </c>
      <c r="BQ44" s="86" t="str">
        <f>IFERROR(VLOOKUP($A44&amp;"_"&amp;BQ$3,'물품 입고 내역'!$A$5:$O$629,2,0),"")</f>
        <v/>
      </c>
      <c r="BR44" s="86" t="str">
        <f>IFERROR(VLOOKUP($A44&amp;"_"&amp;BR$3,'물품 입고 내역'!$A$5:$O$629,2,0),"")</f>
        <v/>
      </c>
      <c r="BS44" s="86" t="str">
        <f>IFERROR(VLOOKUP($A44&amp;"_"&amp;BS$3,'물품 입고 내역'!$A$5:$O$629,2,0),"")</f>
        <v/>
      </c>
      <c r="BT44" s="86" t="str">
        <f>IFERROR(VLOOKUP($A44&amp;"_"&amp;BT$3,'물품 입고 내역'!$A$5:$O$629,2,0),"")</f>
        <v/>
      </c>
      <c r="BU44" s="86" t="str">
        <f>IFERROR(VLOOKUP($A44&amp;"_"&amp;BU$3,'물품 입고 내역'!$A$5:$O$629,2,0),"")</f>
        <v/>
      </c>
      <c r="BV44" s="86" t="str">
        <f>IFERROR(VLOOKUP($A44&amp;"_"&amp;BV$3,'물품 입고 내역'!$A$5:$O$629,2,0),"")</f>
        <v/>
      </c>
      <c r="BW44" s="86" t="str">
        <f>IFERROR(VLOOKUP($A44&amp;"_"&amp;BW$3,'물품 입고 내역'!$A$5:$O$629,2,0),"")</f>
        <v/>
      </c>
      <c r="BX44" s="86" t="str">
        <f>IFERROR(VLOOKUP($A44&amp;"_"&amp;BX$3,'물품 입고 내역'!$A$5:$O$629,2,0),"")</f>
        <v/>
      </c>
      <c r="BY44" s="86" t="str">
        <f>IFERROR(VLOOKUP($A44&amp;"_"&amp;BY$3,'물품 입고 내역'!$A$5:$O$629,2,0),"")</f>
        <v/>
      </c>
      <c r="BZ44" s="86" t="str">
        <f>IFERROR(VLOOKUP($A44&amp;"_"&amp;BZ$3,'물품 입고 내역'!$A$5:$O$629,2,0),"")</f>
        <v/>
      </c>
      <c r="CA44" s="86" t="str">
        <f>IFERROR(VLOOKUP($A44&amp;"_"&amp;CA$3,'물품 입고 내역'!$A$5:$O$629,2,0),"")</f>
        <v/>
      </c>
      <c r="CB44" s="86" t="str">
        <f>IFERROR(VLOOKUP($A44&amp;"_"&amp;CB$3,'물품 입고 내역'!$A$5:$O$629,2,0),"")</f>
        <v/>
      </c>
      <c r="CC44" s="86" t="str">
        <f>IFERROR(VLOOKUP($A44&amp;"_"&amp;CC$3,'물품 입고 내역'!$A$5:$O$629,2,0),"")</f>
        <v/>
      </c>
      <c r="CD44" s="86" t="str">
        <f>IFERROR(VLOOKUP($A44&amp;"_"&amp;CD$3,'물품 입고 내역'!$A$5:$O$629,2,0),"")</f>
        <v/>
      </c>
      <c r="CE44" s="86" t="str">
        <f>IFERROR(VLOOKUP($A44&amp;"_"&amp;CE$3,'물품 입고 내역'!$A$5:$O$629,2,0),"")</f>
        <v/>
      </c>
      <c r="CF44" s="86" t="str">
        <f>IFERROR(VLOOKUP($A44&amp;"_"&amp;CF$3,'물품 입고 내역'!$A$5:$O$629,2,0),"")</f>
        <v/>
      </c>
      <c r="CG44" s="86" t="str">
        <f>IFERROR(VLOOKUP($A44&amp;"_"&amp;CG$3,'물품 입고 내역'!$A$5:$O$629,2,0),"")</f>
        <v/>
      </c>
      <c r="CH44" s="86" t="str">
        <f>IFERROR(VLOOKUP($A44&amp;"_"&amp;CH$3,'물품 입고 내역'!$A$5:$O$629,2,0),"")</f>
        <v/>
      </c>
      <c r="CI44" s="86" t="str">
        <f>IFERROR(VLOOKUP($A44&amp;"_"&amp;CI$3,'물품 입고 내역'!$A$5:$O$629,2,0),"")</f>
        <v/>
      </c>
      <c r="CJ44" s="86" t="str">
        <f>IFERROR(VLOOKUP($A44&amp;"_"&amp;CJ$3,'물품 입고 내역'!$A$5:$O$629,2,0),"")</f>
        <v/>
      </c>
      <c r="CK44" s="86" t="str">
        <f>IFERROR(VLOOKUP($A44&amp;"_"&amp;CK$3,'물품 입고 내역'!$A$5:$O$629,2,0),"")</f>
        <v/>
      </c>
      <c r="CL44" s="86" t="str">
        <f>IFERROR(VLOOKUP($A44&amp;"_"&amp;CL$3,'물품 입고 내역'!$A$5:$O$629,2,0),"")</f>
        <v/>
      </c>
      <c r="CM44" s="86" t="str">
        <f>IFERROR(VLOOKUP($A44&amp;"_"&amp;CM$3,'물품 입고 내역'!$A$5:$O$629,2,0),"")</f>
        <v/>
      </c>
      <c r="CN44" s="86" t="str">
        <f>IFERROR(VLOOKUP($A44&amp;"_"&amp;CN$3,'물품 입고 내역'!$A$5:$O$629,2,0),"")</f>
        <v/>
      </c>
      <c r="CO44" s="86" t="str">
        <f>IFERROR(VLOOKUP($A44&amp;"_"&amp;CO$3,'물품 입고 내역'!$A$5:$O$629,2,0),"")</f>
        <v/>
      </c>
      <c r="CP44" s="86" t="str">
        <f>IFERROR(VLOOKUP($A44&amp;"_"&amp;CP$3,'물품 입고 내역'!$A$5:$O$629,2,0),"")</f>
        <v/>
      </c>
      <c r="CQ44" s="86" t="str">
        <f>IFERROR(VLOOKUP($A44&amp;"_"&amp;CQ$3,'물품 입고 내역'!$A$5:$O$629,2,0),"")</f>
        <v/>
      </c>
      <c r="CR44" s="86" t="str">
        <f>IFERROR(VLOOKUP($A44&amp;"_"&amp;CR$3,'물품 입고 내역'!$A$5:$O$629,2,0),"")</f>
        <v/>
      </c>
      <c r="CS44" s="86" t="str">
        <f>IFERROR(VLOOKUP($A44&amp;"_"&amp;CS$3,'물품 입고 내역'!$A$5:$O$629,2,0),"")</f>
        <v/>
      </c>
      <c r="CT44" s="86" t="str">
        <f>IFERROR(VLOOKUP($A44&amp;"_"&amp;CT$3,'물품 입고 내역'!$A$5:$O$629,2,0),"")</f>
        <v/>
      </c>
      <c r="CU44" s="86" t="str">
        <f>IFERROR(VLOOKUP($A44&amp;"_"&amp;CU$3,'물품 입고 내역'!$A$5:$O$629,2,0),"")</f>
        <v/>
      </c>
      <c r="CV44" s="86" t="str">
        <f>IFERROR(VLOOKUP($A44&amp;"_"&amp;CV$3,'물품 입고 내역'!$A$5:$O$629,2,0),"")</f>
        <v/>
      </c>
      <c r="CW44" s="86" t="str">
        <f>IFERROR(VLOOKUP($A44&amp;"_"&amp;CW$3,'물품 입고 내역'!$A$5:$O$629,2,0),"")</f>
        <v/>
      </c>
      <c r="CX44" s="86" t="str">
        <f>IFERROR(VLOOKUP($A44&amp;"_"&amp;CX$3,'물품 입고 내역'!$A$5:$O$629,2,0),"")</f>
        <v/>
      </c>
      <c r="CY44" s="86" t="str">
        <f>IFERROR(VLOOKUP($A44&amp;"_"&amp;CY$3,'물품 입고 내역'!$A$5:$O$629,2,0),"")</f>
        <v/>
      </c>
      <c r="CZ44" s="86" t="str">
        <f>IFERROR(VLOOKUP($A44&amp;"_"&amp;CZ$3,'물품 입고 내역'!$A$5:$O$629,2,0),"")</f>
        <v/>
      </c>
      <c r="DA44" s="86" t="str">
        <f>IFERROR(VLOOKUP($A44&amp;"_"&amp;DA$3,'물품 입고 내역'!$A$5:$O$629,2,0),"")</f>
        <v/>
      </c>
      <c r="DB44" s="86" t="str">
        <f>IFERROR(VLOOKUP($A44&amp;"_"&amp;DB$3,'물품 입고 내역'!$A$5:$O$629,2,0),"")</f>
        <v/>
      </c>
    </row>
    <row r="45" spans="1:106" ht="31.5" customHeight="1">
      <c r="A45" s="87" t="s">
        <v>429</v>
      </c>
      <c r="B45" s="142" t="str">
        <f>IFERROR(INDEX('물품 입고 내역'!$E$6:$N$105,MATCH($A45,'물품 입고 내역'!$N$6:$N$105,0),1)," ")</f>
        <v xml:space="preserve"> </v>
      </c>
      <c r="C45" s="87">
        <v>102</v>
      </c>
      <c r="D45" s="142" t="str">
        <f t="shared" si="0"/>
        <v xml:space="preserve">                                                                                                   </v>
      </c>
      <c r="E45" s="87"/>
      <c r="F45" s="86">
        <f t="shared" si="1"/>
        <v>0</v>
      </c>
      <c r="G45" s="86" t="str">
        <f>IFERROR(VLOOKUP($A45&amp;"_"&amp;G$3,'물품 입고 내역'!$A$5:$O$629,2,0),"")</f>
        <v/>
      </c>
      <c r="H45" s="86" t="str">
        <f>IFERROR(VLOOKUP($A45&amp;"_"&amp;H$3,'물품 입고 내역'!$A$5:$O$629,2,0),"")</f>
        <v/>
      </c>
      <c r="I45" s="86" t="str">
        <f>IFERROR(VLOOKUP($A45&amp;"_"&amp;I$3,'물품 입고 내역'!$A$5:$O$629,2,0),"")</f>
        <v/>
      </c>
      <c r="J45" s="86" t="str">
        <f>IFERROR(VLOOKUP($A45&amp;"_"&amp;J$3,'물품 입고 내역'!$A$5:$O$629,2,0),"")</f>
        <v/>
      </c>
      <c r="K45" s="86" t="str">
        <f>IFERROR(VLOOKUP($A45&amp;"_"&amp;K$3,'물품 입고 내역'!$A$5:$O$629,2,0),"")</f>
        <v/>
      </c>
      <c r="L45" s="86" t="str">
        <f>IFERROR(VLOOKUP($A45&amp;"_"&amp;L$3,'물품 입고 내역'!$A$5:$O$629,2,0),"")</f>
        <v/>
      </c>
      <c r="M45" s="86" t="str">
        <f>IFERROR(VLOOKUP($A45&amp;"_"&amp;M$3,'물품 입고 내역'!$A$5:$O$629,2,0),"")</f>
        <v/>
      </c>
      <c r="N45" s="86" t="str">
        <f>IFERROR(VLOOKUP($A45&amp;"_"&amp;N$3,'물품 입고 내역'!$A$5:$O$629,2,0),"")</f>
        <v/>
      </c>
      <c r="O45" s="86" t="str">
        <f>IFERROR(VLOOKUP($A45&amp;"_"&amp;O$3,'물품 입고 내역'!$A$5:$O$629,2,0),"")</f>
        <v/>
      </c>
      <c r="P45" s="86" t="str">
        <f>IFERROR(VLOOKUP($A45&amp;"_"&amp;P$3,'물품 입고 내역'!$A$5:$O$629,2,0),"")</f>
        <v/>
      </c>
      <c r="Q45" s="86" t="str">
        <f>IFERROR(VLOOKUP($A45&amp;"_"&amp;Q$3,'물품 입고 내역'!$A$5:$O$629,2,0),"")</f>
        <v/>
      </c>
      <c r="R45" s="86" t="str">
        <f>IFERROR(VLOOKUP($A45&amp;"_"&amp;R$3,'물품 입고 내역'!$A$5:$O$629,2,0),"")</f>
        <v/>
      </c>
      <c r="S45" s="86" t="str">
        <f>IFERROR(VLOOKUP($A45&amp;"_"&amp;S$3,'물품 입고 내역'!$A$5:$O$629,2,0),"")</f>
        <v/>
      </c>
      <c r="T45" s="86" t="str">
        <f>IFERROR(VLOOKUP($A45&amp;"_"&amp;T$3,'물품 입고 내역'!$A$5:$O$629,2,0),"")</f>
        <v/>
      </c>
      <c r="U45" s="86" t="str">
        <f>IFERROR(VLOOKUP($A45&amp;"_"&amp;U$3,'물품 입고 내역'!$A$5:$O$629,2,0),"")</f>
        <v/>
      </c>
      <c r="V45" s="86" t="str">
        <f>IFERROR(VLOOKUP($A45&amp;"_"&amp;V$3,'물품 입고 내역'!$A$5:$O$629,2,0),"")</f>
        <v/>
      </c>
      <c r="W45" s="86" t="str">
        <f>IFERROR(VLOOKUP($A45&amp;"_"&amp;W$3,'물품 입고 내역'!$A$5:$O$629,2,0),"")</f>
        <v/>
      </c>
      <c r="X45" s="86" t="str">
        <f>IFERROR(VLOOKUP($A45&amp;"_"&amp;X$3,'물품 입고 내역'!$A$5:$O$629,2,0),"")</f>
        <v/>
      </c>
      <c r="Y45" s="86" t="str">
        <f>IFERROR(VLOOKUP($A45&amp;"_"&amp;Y$3,'물품 입고 내역'!$A$5:$O$629,2,0),"")</f>
        <v/>
      </c>
      <c r="Z45" s="86" t="str">
        <f>IFERROR(VLOOKUP($A45&amp;"_"&amp;Z$3,'물품 입고 내역'!$A$5:$O$629,2,0),"")</f>
        <v/>
      </c>
      <c r="AA45" s="86" t="str">
        <f>IFERROR(VLOOKUP($A45&amp;"_"&amp;AA$3,'물품 입고 내역'!$A$5:$O$629,2,0),"")</f>
        <v/>
      </c>
      <c r="AB45" s="86" t="str">
        <f>IFERROR(VLOOKUP($A45&amp;"_"&amp;AB$3,'물품 입고 내역'!$A$5:$O$629,2,0),"")</f>
        <v/>
      </c>
      <c r="AC45" s="86" t="str">
        <f>IFERROR(VLOOKUP($A45&amp;"_"&amp;AC$3,'물품 입고 내역'!$A$5:$O$629,2,0),"")</f>
        <v/>
      </c>
      <c r="AD45" s="86" t="str">
        <f>IFERROR(VLOOKUP($A45&amp;"_"&amp;AD$3,'물품 입고 내역'!$A$5:$O$629,2,0),"")</f>
        <v/>
      </c>
      <c r="AE45" s="86" t="str">
        <f>IFERROR(VLOOKUP($A45&amp;"_"&amp;AE$3,'물품 입고 내역'!$A$5:$O$629,2,0),"")</f>
        <v/>
      </c>
      <c r="AF45" s="86" t="str">
        <f>IFERROR(VLOOKUP($A45&amp;"_"&amp;AF$3,'물품 입고 내역'!$A$5:$O$629,2,0),"")</f>
        <v/>
      </c>
      <c r="AG45" s="86" t="str">
        <f>IFERROR(VLOOKUP($A45&amp;"_"&amp;AG$3,'물품 입고 내역'!$A$5:$O$629,2,0),"")</f>
        <v/>
      </c>
      <c r="AH45" s="86" t="str">
        <f>IFERROR(VLOOKUP($A45&amp;"_"&amp;AH$3,'물품 입고 내역'!$A$5:$O$629,2,0),"")</f>
        <v/>
      </c>
      <c r="AI45" s="86" t="str">
        <f>IFERROR(VLOOKUP($A45&amp;"_"&amp;AI$3,'물품 입고 내역'!$A$5:$O$629,2,0),"")</f>
        <v/>
      </c>
      <c r="AJ45" s="86" t="str">
        <f>IFERROR(VLOOKUP($A45&amp;"_"&amp;AJ$3,'물품 입고 내역'!$A$5:$O$629,2,0),"")</f>
        <v/>
      </c>
      <c r="AK45" s="86" t="str">
        <f>IFERROR(VLOOKUP($A45&amp;"_"&amp;AK$3,'물품 입고 내역'!$A$5:$O$629,2,0),"")</f>
        <v/>
      </c>
      <c r="AL45" s="86" t="str">
        <f>IFERROR(VLOOKUP($A45&amp;"_"&amp;AL$3,'물품 입고 내역'!$A$5:$O$629,2,0),"")</f>
        <v/>
      </c>
      <c r="AM45" s="86" t="str">
        <f>IFERROR(VLOOKUP($A45&amp;"_"&amp;AM$3,'물품 입고 내역'!$A$5:$O$629,2,0),"")</f>
        <v/>
      </c>
      <c r="AN45" s="86" t="str">
        <f>IFERROR(VLOOKUP($A45&amp;"_"&amp;AN$3,'물품 입고 내역'!$A$5:$O$629,2,0),"")</f>
        <v/>
      </c>
      <c r="AO45" s="86" t="str">
        <f>IFERROR(VLOOKUP($A45&amp;"_"&amp;AO$3,'물품 입고 내역'!$A$5:$O$629,2,0),"")</f>
        <v/>
      </c>
      <c r="AP45" s="86" t="str">
        <f>IFERROR(VLOOKUP($A45&amp;"_"&amp;AP$3,'물품 입고 내역'!$A$5:$O$629,2,0),"")</f>
        <v/>
      </c>
      <c r="AQ45" s="86" t="str">
        <f>IFERROR(VLOOKUP($A45&amp;"_"&amp;AQ$3,'물품 입고 내역'!$A$5:$O$629,2,0),"")</f>
        <v/>
      </c>
      <c r="AR45" s="86" t="str">
        <f>IFERROR(VLOOKUP($A45&amp;"_"&amp;AR$3,'물품 입고 내역'!$A$5:$O$629,2,0),"")</f>
        <v/>
      </c>
      <c r="AS45" s="86" t="str">
        <f>IFERROR(VLOOKUP($A45&amp;"_"&amp;AS$3,'물품 입고 내역'!$A$5:$O$629,2,0),"")</f>
        <v/>
      </c>
      <c r="AT45" s="86" t="str">
        <f>IFERROR(VLOOKUP($A45&amp;"_"&amp;AT$3,'물품 입고 내역'!$A$5:$O$629,2,0),"")</f>
        <v/>
      </c>
      <c r="AU45" s="86" t="str">
        <f>IFERROR(VLOOKUP($A45&amp;"_"&amp;AU$3,'물품 입고 내역'!$A$5:$O$629,2,0),"")</f>
        <v/>
      </c>
      <c r="AV45" s="86" t="str">
        <f>IFERROR(VLOOKUP($A45&amp;"_"&amp;AV$3,'물품 입고 내역'!$A$5:$O$629,2,0),"")</f>
        <v/>
      </c>
      <c r="AW45" s="86" t="str">
        <f>IFERROR(VLOOKUP($A45&amp;"_"&amp;AW$3,'물품 입고 내역'!$A$5:$O$629,2,0),"")</f>
        <v/>
      </c>
      <c r="AX45" s="86" t="str">
        <f>IFERROR(VLOOKUP($A45&amp;"_"&amp;AX$3,'물품 입고 내역'!$A$5:$O$629,2,0),"")</f>
        <v/>
      </c>
      <c r="AY45" s="86" t="str">
        <f>IFERROR(VLOOKUP($A45&amp;"_"&amp;AY$3,'물품 입고 내역'!$A$5:$O$629,2,0),"")</f>
        <v/>
      </c>
      <c r="AZ45" s="86" t="str">
        <f>IFERROR(VLOOKUP($A45&amp;"_"&amp;AZ$3,'물품 입고 내역'!$A$5:$O$629,2,0),"")</f>
        <v/>
      </c>
      <c r="BA45" s="86" t="str">
        <f>IFERROR(VLOOKUP($A45&amp;"_"&amp;BA$3,'물품 입고 내역'!$A$5:$O$629,2,0),"")</f>
        <v/>
      </c>
      <c r="BB45" s="86" t="str">
        <f>IFERROR(VLOOKUP($A45&amp;"_"&amp;BB$3,'물품 입고 내역'!$A$5:$O$629,2,0),"")</f>
        <v/>
      </c>
      <c r="BC45" s="86" t="str">
        <f>IFERROR(VLOOKUP($A45&amp;"_"&amp;BC$3,'물품 입고 내역'!$A$5:$O$629,2,0),"")</f>
        <v/>
      </c>
      <c r="BD45" s="86" t="str">
        <f>IFERROR(VLOOKUP($A45&amp;"_"&amp;BD$3,'물품 입고 내역'!$A$5:$O$629,2,0),"")</f>
        <v/>
      </c>
      <c r="BE45" s="86" t="str">
        <f>IFERROR(VLOOKUP($A45&amp;"_"&amp;BE$3,'물품 입고 내역'!$A$5:$O$629,2,0),"")</f>
        <v/>
      </c>
      <c r="BF45" s="86" t="str">
        <f>IFERROR(VLOOKUP($A45&amp;"_"&amp;BF$3,'물품 입고 내역'!$A$5:$O$629,2,0),"")</f>
        <v/>
      </c>
      <c r="BG45" s="86" t="str">
        <f>IFERROR(VLOOKUP($A45&amp;"_"&amp;BG$3,'물품 입고 내역'!$A$5:$O$629,2,0),"")</f>
        <v/>
      </c>
      <c r="BH45" s="86" t="str">
        <f>IFERROR(VLOOKUP($A45&amp;"_"&amp;BH$3,'물품 입고 내역'!$A$5:$O$629,2,0),"")</f>
        <v/>
      </c>
      <c r="BI45" s="86" t="str">
        <f>IFERROR(VLOOKUP($A45&amp;"_"&amp;BI$3,'물품 입고 내역'!$A$5:$O$629,2,0),"")</f>
        <v/>
      </c>
      <c r="BJ45" s="86" t="str">
        <f>IFERROR(VLOOKUP($A45&amp;"_"&amp;BJ$3,'물품 입고 내역'!$A$5:$O$629,2,0),"")</f>
        <v/>
      </c>
      <c r="BK45" s="86" t="str">
        <f>IFERROR(VLOOKUP($A45&amp;"_"&amp;BK$3,'물품 입고 내역'!$A$5:$O$629,2,0),"")</f>
        <v/>
      </c>
      <c r="BL45" s="86" t="str">
        <f>IFERROR(VLOOKUP($A45&amp;"_"&amp;BL$3,'물품 입고 내역'!$A$5:$O$629,2,0),"")</f>
        <v/>
      </c>
      <c r="BM45" s="86" t="str">
        <f>IFERROR(VLOOKUP($A45&amp;"_"&amp;BM$3,'물품 입고 내역'!$A$5:$O$629,2,0),"")</f>
        <v/>
      </c>
      <c r="BN45" s="86" t="str">
        <f>IFERROR(VLOOKUP($A45&amp;"_"&amp;BN$3,'물품 입고 내역'!$A$5:$O$629,2,0),"")</f>
        <v/>
      </c>
      <c r="BO45" s="86" t="str">
        <f>IFERROR(VLOOKUP($A45&amp;"_"&amp;BO$3,'물품 입고 내역'!$A$5:$O$629,2,0),"")</f>
        <v/>
      </c>
      <c r="BP45" s="86" t="str">
        <f>IFERROR(VLOOKUP($A45&amp;"_"&amp;BP$3,'물품 입고 내역'!$A$5:$O$629,2,0),"")</f>
        <v/>
      </c>
      <c r="BQ45" s="86" t="str">
        <f>IFERROR(VLOOKUP($A45&amp;"_"&amp;BQ$3,'물품 입고 내역'!$A$5:$O$629,2,0),"")</f>
        <v/>
      </c>
      <c r="BR45" s="86" t="str">
        <f>IFERROR(VLOOKUP($A45&amp;"_"&amp;BR$3,'물품 입고 내역'!$A$5:$O$629,2,0),"")</f>
        <v/>
      </c>
      <c r="BS45" s="86" t="str">
        <f>IFERROR(VLOOKUP($A45&amp;"_"&amp;BS$3,'물품 입고 내역'!$A$5:$O$629,2,0),"")</f>
        <v/>
      </c>
      <c r="BT45" s="86" t="str">
        <f>IFERROR(VLOOKUP($A45&amp;"_"&amp;BT$3,'물품 입고 내역'!$A$5:$O$629,2,0),"")</f>
        <v/>
      </c>
      <c r="BU45" s="86" t="str">
        <f>IFERROR(VLOOKUP($A45&amp;"_"&amp;BU$3,'물품 입고 내역'!$A$5:$O$629,2,0),"")</f>
        <v/>
      </c>
      <c r="BV45" s="86" t="str">
        <f>IFERROR(VLOOKUP($A45&amp;"_"&amp;BV$3,'물품 입고 내역'!$A$5:$O$629,2,0),"")</f>
        <v/>
      </c>
      <c r="BW45" s="86" t="str">
        <f>IFERROR(VLOOKUP($A45&amp;"_"&amp;BW$3,'물품 입고 내역'!$A$5:$O$629,2,0),"")</f>
        <v/>
      </c>
      <c r="BX45" s="86" t="str">
        <f>IFERROR(VLOOKUP($A45&amp;"_"&amp;BX$3,'물품 입고 내역'!$A$5:$O$629,2,0),"")</f>
        <v/>
      </c>
      <c r="BY45" s="86" t="str">
        <f>IFERROR(VLOOKUP($A45&amp;"_"&amp;BY$3,'물품 입고 내역'!$A$5:$O$629,2,0),"")</f>
        <v/>
      </c>
      <c r="BZ45" s="86" t="str">
        <f>IFERROR(VLOOKUP($A45&amp;"_"&amp;BZ$3,'물품 입고 내역'!$A$5:$O$629,2,0),"")</f>
        <v/>
      </c>
      <c r="CA45" s="86" t="str">
        <f>IFERROR(VLOOKUP($A45&amp;"_"&amp;CA$3,'물품 입고 내역'!$A$5:$O$629,2,0),"")</f>
        <v/>
      </c>
      <c r="CB45" s="86" t="str">
        <f>IFERROR(VLOOKUP($A45&amp;"_"&amp;CB$3,'물품 입고 내역'!$A$5:$O$629,2,0),"")</f>
        <v/>
      </c>
      <c r="CC45" s="86" t="str">
        <f>IFERROR(VLOOKUP($A45&amp;"_"&amp;CC$3,'물품 입고 내역'!$A$5:$O$629,2,0),"")</f>
        <v/>
      </c>
      <c r="CD45" s="86" t="str">
        <f>IFERROR(VLOOKUP($A45&amp;"_"&amp;CD$3,'물품 입고 내역'!$A$5:$O$629,2,0),"")</f>
        <v/>
      </c>
      <c r="CE45" s="86" t="str">
        <f>IFERROR(VLOOKUP($A45&amp;"_"&amp;CE$3,'물품 입고 내역'!$A$5:$O$629,2,0),"")</f>
        <v/>
      </c>
      <c r="CF45" s="86" t="str">
        <f>IFERROR(VLOOKUP($A45&amp;"_"&amp;CF$3,'물품 입고 내역'!$A$5:$O$629,2,0),"")</f>
        <v/>
      </c>
      <c r="CG45" s="86" t="str">
        <f>IFERROR(VLOOKUP($A45&amp;"_"&amp;CG$3,'물품 입고 내역'!$A$5:$O$629,2,0),"")</f>
        <v/>
      </c>
      <c r="CH45" s="86" t="str">
        <f>IFERROR(VLOOKUP($A45&amp;"_"&amp;CH$3,'물품 입고 내역'!$A$5:$O$629,2,0),"")</f>
        <v/>
      </c>
      <c r="CI45" s="86" t="str">
        <f>IFERROR(VLOOKUP($A45&amp;"_"&amp;CI$3,'물품 입고 내역'!$A$5:$O$629,2,0),"")</f>
        <v/>
      </c>
      <c r="CJ45" s="86" t="str">
        <f>IFERROR(VLOOKUP($A45&amp;"_"&amp;CJ$3,'물품 입고 내역'!$A$5:$O$629,2,0),"")</f>
        <v/>
      </c>
      <c r="CK45" s="86" t="str">
        <f>IFERROR(VLOOKUP($A45&amp;"_"&amp;CK$3,'물품 입고 내역'!$A$5:$O$629,2,0),"")</f>
        <v/>
      </c>
      <c r="CL45" s="86" t="str">
        <f>IFERROR(VLOOKUP($A45&amp;"_"&amp;CL$3,'물품 입고 내역'!$A$5:$O$629,2,0),"")</f>
        <v/>
      </c>
      <c r="CM45" s="86" t="str">
        <f>IFERROR(VLOOKUP($A45&amp;"_"&amp;CM$3,'물품 입고 내역'!$A$5:$O$629,2,0),"")</f>
        <v/>
      </c>
      <c r="CN45" s="86" t="str">
        <f>IFERROR(VLOOKUP($A45&amp;"_"&amp;CN$3,'물품 입고 내역'!$A$5:$O$629,2,0),"")</f>
        <v/>
      </c>
      <c r="CO45" s="86" t="str">
        <f>IFERROR(VLOOKUP($A45&amp;"_"&amp;CO$3,'물품 입고 내역'!$A$5:$O$629,2,0),"")</f>
        <v/>
      </c>
      <c r="CP45" s="86" t="str">
        <f>IFERROR(VLOOKUP($A45&amp;"_"&amp;CP$3,'물품 입고 내역'!$A$5:$O$629,2,0),"")</f>
        <v/>
      </c>
      <c r="CQ45" s="86" t="str">
        <f>IFERROR(VLOOKUP($A45&amp;"_"&amp;CQ$3,'물품 입고 내역'!$A$5:$O$629,2,0),"")</f>
        <v/>
      </c>
      <c r="CR45" s="86" t="str">
        <f>IFERROR(VLOOKUP($A45&amp;"_"&amp;CR$3,'물품 입고 내역'!$A$5:$O$629,2,0),"")</f>
        <v/>
      </c>
      <c r="CS45" s="86" t="str">
        <f>IFERROR(VLOOKUP($A45&amp;"_"&amp;CS$3,'물품 입고 내역'!$A$5:$O$629,2,0),"")</f>
        <v/>
      </c>
      <c r="CT45" s="86" t="str">
        <f>IFERROR(VLOOKUP($A45&amp;"_"&amp;CT$3,'물품 입고 내역'!$A$5:$O$629,2,0),"")</f>
        <v/>
      </c>
      <c r="CU45" s="86" t="str">
        <f>IFERROR(VLOOKUP($A45&amp;"_"&amp;CU$3,'물품 입고 내역'!$A$5:$O$629,2,0),"")</f>
        <v/>
      </c>
      <c r="CV45" s="86" t="str">
        <f>IFERROR(VLOOKUP($A45&amp;"_"&amp;CV$3,'물품 입고 내역'!$A$5:$O$629,2,0),"")</f>
        <v/>
      </c>
      <c r="CW45" s="86" t="str">
        <f>IFERROR(VLOOKUP($A45&amp;"_"&amp;CW$3,'물품 입고 내역'!$A$5:$O$629,2,0),"")</f>
        <v/>
      </c>
      <c r="CX45" s="86" t="str">
        <f>IFERROR(VLOOKUP($A45&amp;"_"&amp;CX$3,'물품 입고 내역'!$A$5:$O$629,2,0),"")</f>
        <v/>
      </c>
      <c r="CY45" s="86" t="str">
        <f>IFERROR(VLOOKUP($A45&amp;"_"&amp;CY$3,'물품 입고 내역'!$A$5:$O$629,2,0),"")</f>
        <v/>
      </c>
      <c r="CZ45" s="86" t="str">
        <f>IFERROR(VLOOKUP($A45&amp;"_"&amp;CZ$3,'물품 입고 내역'!$A$5:$O$629,2,0),"")</f>
        <v/>
      </c>
      <c r="DA45" s="86" t="str">
        <f>IFERROR(VLOOKUP($A45&amp;"_"&amp;DA$3,'물품 입고 내역'!$A$5:$O$629,2,0),"")</f>
        <v/>
      </c>
      <c r="DB45" s="86" t="str">
        <f>IFERROR(VLOOKUP($A45&amp;"_"&amp;DB$3,'물품 입고 내역'!$A$5:$O$629,2,0),"")</f>
        <v/>
      </c>
    </row>
    <row r="46" spans="1:106" ht="31.5" customHeight="1">
      <c r="A46" s="87" t="s">
        <v>430</v>
      </c>
      <c r="B46" s="142" t="str">
        <f>IFERROR(INDEX('물품 입고 내역'!$E$6:$N$105,MATCH($A46,'물품 입고 내역'!$N$6:$N$105,0),1)," ")</f>
        <v xml:space="preserve"> </v>
      </c>
      <c r="C46" s="87">
        <v>102</v>
      </c>
      <c r="D46" s="142" t="str">
        <f t="shared" si="0"/>
        <v xml:space="preserve">                                                                                                   </v>
      </c>
      <c r="E46" s="87"/>
      <c r="F46" s="86">
        <f t="shared" si="1"/>
        <v>0</v>
      </c>
      <c r="G46" s="86" t="str">
        <f>IFERROR(VLOOKUP($A46&amp;"_"&amp;G$3,'물품 입고 내역'!$A$5:$O$629,2,0),"")</f>
        <v/>
      </c>
      <c r="H46" s="86" t="str">
        <f>IFERROR(VLOOKUP($A46&amp;"_"&amp;H$3,'물품 입고 내역'!$A$5:$O$629,2,0),"")</f>
        <v/>
      </c>
      <c r="I46" s="86" t="str">
        <f>IFERROR(VLOOKUP($A46&amp;"_"&amp;I$3,'물품 입고 내역'!$A$5:$O$629,2,0),"")</f>
        <v/>
      </c>
      <c r="J46" s="86" t="str">
        <f>IFERROR(VLOOKUP($A46&amp;"_"&amp;J$3,'물품 입고 내역'!$A$5:$O$629,2,0),"")</f>
        <v/>
      </c>
      <c r="K46" s="86" t="str">
        <f>IFERROR(VLOOKUP($A46&amp;"_"&amp;K$3,'물품 입고 내역'!$A$5:$O$629,2,0),"")</f>
        <v/>
      </c>
      <c r="L46" s="86" t="str">
        <f>IFERROR(VLOOKUP($A46&amp;"_"&amp;L$3,'물품 입고 내역'!$A$5:$O$629,2,0),"")</f>
        <v/>
      </c>
      <c r="M46" s="86" t="str">
        <f>IFERROR(VLOOKUP($A46&amp;"_"&amp;M$3,'물품 입고 내역'!$A$5:$O$629,2,0),"")</f>
        <v/>
      </c>
      <c r="N46" s="86" t="str">
        <f>IFERROR(VLOOKUP($A46&amp;"_"&amp;N$3,'물품 입고 내역'!$A$5:$O$629,2,0),"")</f>
        <v/>
      </c>
      <c r="O46" s="86" t="str">
        <f>IFERROR(VLOOKUP($A46&amp;"_"&amp;O$3,'물품 입고 내역'!$A$5:$O$629,2,0),"")</f>
        <v/>
      </c>
      <c r="P46" s="86" t="str">
        <f>IFERROR(VLOOKUP($A46&amp;"_"&amp;P$3,'물품 입고 내역'!$A$5:$O$629,2,0),"")</f>
        <v/>
      </c>
      <c r="Q46" s="86" t="str">
        <f>IFERROR(VLOOKUP($A46&amp;"_"&amp;Q$3,'물품 입고 내역'!$A$5:$O$629,2,0),"")</f>
        <v/>
      </c>
      <c r="R46" s="86" t="str">
        <f>IFERROR(VLOOKUP($A46&amp;"_"&amp;R$3,'물품 입고 내역'!$A$5:$O$629,2,0),"")</f>
        <v/>
      </c>
      <c r="S46" s="86" t="str">
        <f>IFERROR(VLOOKUP($A46&amp;"_"&amp;S$3,'물품 입고 내역'!$A$5:$O$629,2,0),"")</f>
        <v/>
      </c>
      <c r="T46" s="86" t="str">
        <f>IFERROR(VLOOKUP($A46&amp;"_"&amp;T$3,'물품 입고 내역'!$A$5:$O$629,2,0),"")</f>
        <v/>
      </c>
      <c r="U46" s="86" t="str">
        <f>IFERROR(VLOOKUP($A46&amp;"_"&amp;U$3,'물품 입고 내역'!$A$5:$O$629,2,0),"")</f>
        <v/>
      </c>
      <c r="V46" s="86" t="str">
        <f>IFERROR(VLOOKUP($A46&amp;"_"&amp;V$3,'물품 입고 내역'!$A$5:$O$629,2,0),"")</f>
        <v/>
      </c>
      <c r="W46" s="86" t="str">
        <f>IFERROR(VLOOKUP($A46&amp;"_"&amp;W$3,'물품 입고 내역'!$A$5:$O$629,2,0),"")</f>
        <v/>
      </c>
      <c r="X46" s="86" t="str">
        <f>IFERROR(VLOOKUP($A46&amp;"_"&amp;X$3,'물품 입고 내역'!$A$5:$O$629,2,0),"")</f>
        <v/>
      </c>
      <c r="Y46" s="86" t="str">
        <f>IFERROR(VLOOKUP($A46&amp;"_"&amp;Y$3,'물품 입고 내역'!$A$5:$O$629,2,0),"")</f>
        <v/>
      </c>
      <c r="Z46" s="86" t="str">
        <f>IFERROR(VLOOKUP($A46&amp;"_"&amp;Z$3,'물품 입고 내역'!$A$5:$O$629,2,0),"")</f>
        <v/>
      </c>
      <c r="AA46" s="86" t="str">
        <f>IFERROR(VLOOKUP($A46&amp;"_"&amp;AA$3,'물품 입고 내역'!$A$5:$O$629,2,0),"")</f>
        <v/>
      </c>
      <c r="AB46" s="86" t="str">
        <f>IFERROR(VLOOKUP($A46&amp;"_"&amp;AB$3,'물품 입고 내역'!$A$5:$O$629,2,0),"")</f>
        <v/>
      </c>
      <c r="AC46" s="86" t="str">
        <f>IFERROR(VLOOKUP($A46&amp;"_"&amp;AC$3,'물품 입고 내역'!$A$5:$O$629,2,0),"")</f>
        <v/>
      </c>
      <c r="AD46" s="86" t="str">
        <f>IFERROR(VLOOKUP($A46&amp;"_"&amp;AD$3,'물품 입고 내역'!$A$5:$O$629,2,0),"")</f>
        <v/>
      </c>
      <c r="AE46" s="86" t="str">
        <f>IFERROR(VLOOKUP($A46&amp;"_"&amp;AE$3,'물품 입고 내역'!$A$5:$O$629,2,0),"")</f>
        <v/>
      </c>
      <c r="AF46" s="86" t="str">
        <f>IFERROR(VLOOKUP($A46&amp;"_"&amp;AF$3,'물품 입고 내역'!$A$5:$O$629,2,0),"")</f>
        <v/>
      </c>
      <c r="AG46" s="86" t="str">
        <f>IFERROR(VLOOKUP($A46&amp;"_"&amp;AG$3,'물품 입고 내역'!$A$5:$O$629,2,0),"")</f>
        <v/>
      </c>
      <c r="AH46" s="86" t="str">
        <f>IFERROR(VLOOKUP($A46&amp;"_"&amp;AH$3,'물품 입고 내역'!$A$5:$O$629,2,0),"")</f>
        <v/>
      </c>
      <c r="AI46" s="86" t="str">
        <f>IFERROR(VLOOKUP($A46&amp;"_"&amp;AI$3,'물품 입고 내역'!$A$5:$O$629,2,0),"")</f>
        <v/>
      </c>
      <c r="AJ46" s="86" t="str">
        <f>IFERROR(VLOOKUP($A46&amp;"_"&amp;AJ$3,'물품 입고 내역'!$A$5:$O$629,2,0),"")</f>
        <v/>
      </c>
      <c r="AK46" s="86" t="str">
        <f>IFERROR(VLOOKUP($A46&amp;"_"&amp;AK$3,'물품 입고 내역'!$A$5:$O$629,2,0),"")</f>
        <v/>
      </c>
      <c r="AL46" s="86" t="str">
        <f>IFERROR(VLOOKUP($A46&amp;"_"&amp;AL$3,'물품 입고 내역'!$A$5:$O$629,2,0),"")</f>
        <v/>
      </c>
      <c r="AM46" s="86" t="str">
        <f>IFERROR(VLOOKUP($A46&amp;"_"&amp;AM$3,'물품 입고 내역'!$A$5:$O$629,2,0),"")</f>
        <v/>
      </c>
      <c r="AN46" s="86" t="str">
        <f>IFERROR(VLOOKUP($A46&amp;"_"&amp;AN$3,'물품 입고 내역'!$A$5:$O$629,2,0),"")</f>
        <v/>
      </c>
      <c r="AO46" s="86" t="str">
        <f>IFERROR(VLOOKUP($A46&amp;"_"&amp;AO$3,'물품 입고 내역'!$A$5:$O$629,2,0),"")</f>
        <v/>
      </c>
      <c r="AP46" s="86" t="str">
        <f>IFERROR(VLOOKUP($A46&amp;"_"&amp;AP$3,'물품 입고 내역'!$A$5:$O$629,2,0),"")</f>
        <v/>
      </c>
      <c r="AQ46" s="86" t="str">
        <f>IFERROR(VLOOKUP($A46&amp;"_"&amp;AQ$3,'물품 입고 내역'!$A$5:$O$629,2,0),"")</f>
        <v/>
      </c>
      <c r="AR46" s="86" t="str">
        <f>IFERROR(VLOOKUP($A46&amp;"_"&amp;AR$3,'물품 입고 내역'!$A$5:$O$629,2,0),"")</f>
        <v/>
      </c>
      <c r="AS46" s="86" t="str">
        <f>IFERROR(VLOOKUP($A46&amp;"_"&amp;AS$3,'물품 입고 내역'!$A$5:$O$629,2,0),"")</f>
        <v/>
      </c>
      <c r="AT46" s="86" t="str">
        <f>IFERROR(VLOOKUP($A46&amp;"_"&amp;AT$3,'물품 입고 내역'!$A$5:$O$629,2,0),"")</f>
        <v/>
      </c>
      <c r="AU46" s="86" t="str">
        <f>IFERROR(VLOOKUP($A46&amp;"_"&amp;AU$3,'물품 입고 내역'!$A$5:$O$629,2,0),"")</f>
        <v/>
      </c>
      <c r="AV46" s="86" t="str">
        <f>IFERROR(VLOOKUP($A46&amp;"_"&amp;AV$3,'물품 입고 내역'!$A$5:$O$629,2,0),"")</f>
        <v/>
      </c>
      <c r="AW46" s="86" t="str">
        <f>IFERROR(VLOOKUP($A46&amp;"_"&amp;AW$3,'물품 입고 내역'!$A$5:$O$629,2,0),"")</f>
        <v/>
      </c>
      <c r="AX46" s="86" t="str">
        <f>IFERROR(VLOOKUP($A46&amp;"_"&amp;AX$3,'물품 입고 내역'!$A$5:$O$629,2,0),"")</f>
        <v/>
      </c>
      <c r="AY46" s="86" t="str">
        <f>IFERROR(VLOOKUP($A46&amp;"_"&amp;AY$3,'물품 입고 내역'!$A$5:$O$629,2,0),"")</f>
        <v/>
      </c>
      <c r="AZ46" s="86" t="str">
        <f>IFERROR(VLOOKUP($A46&amp;"_"&amp;AZ$3,'물품 입고 내역'!$A$5:$O$629,2,0),"")</f>
        <v/>
      </c>
      <c r="BA46" s="86" t="str">
        <f>IFERROR(VLOOKUP($A46&amp;"_"&amp;BA$3,'물품 입고 내역'!$A$5:$O$629,2,0),"")</f>
        <v/>
      </c>
      <c r="BB46" s="86" t="str">
        <f>IFERROR(VLOOKUP($A46&amp;"_"&amp;BB$3,'물품 입고 내역'!$A$5:$O$629,2,0),"")</f>
        <v/>
      </c>
      <c r="BC46" s="86" t="str">
        <f>IFERROR(VLOOKUP($A46&amp;"_"&amp;BC$3,'물품 입고 내역'!$A$5:$O$629,2,0),"")</f>
        <v/>
      </c>
      <c r="BD46" s="86" t="str">
        <f>IFERROR(VLOOKUP($A46&amp;"_"&amp;BD$3,'물품 입고 내역'!$A$5:$O$629,2,0),"")</f>
        <v/>
      </c>
      <c r="BE46" s="86" t="str">
        <f>IFERROR(VLOOKUP($A46&amp;"_"&amp;BE$3,'물품 입고 내역'!$A$5:$O$629,2,0),"")</f>
        <v/>
      </c>
      <c r="BF46" s="86" t="str">
        <f>IFERROR(VLOOKUP($A46&amp;"_"&amp;BF$3,'물품 입고 내역'!$A$5:$O$629,2,0),"")</f>
        <v/>
      </c>
      <c r="BG46" s="86" t="str">
        <f>IFERROR(VLOOKUP($A46&amp;"_"&amp;BG$3,'물품 입고 내역'!$A$5:$O$629,2,0),"")</f>
        <v/>
      </c>
      <c r="BH46" s="86" t="str">
        <f>IFERROR(VLOOKUP($A46&amp;"_"&amp;BH$3,'물품 입고 내역'!$A$5:$O$629,2,0),"")</f>
        <v/>
      </c>
      <c r="BI46" s="86" t="str">
        <f>IFERROR(VLOOKUP($A46&amp;"_"&amp;BI$3,'물품 입고 내역'!$A$5:$O$629,2,0),"")</f>
        <v/>
      </c>
      <c r="BJ46" s="86" t="str">
        <f>IFERROR(VLOOKUP($A46&amp;"_"&amp;BJ$3,'물품 입고 내역'!$A$5:$O$629,2,0),"")</f>
        <v/>
      </c>
      <c r="BK46" s="86" t="str">
        <f>IFERROR(VLOOKUP($A46&amp;"_"&amp;BK$3,'물품 입고 내역'!$A$5:$O$629,2,0),"")</f>
        <v/>
      </c>
      <c r="BL46" s="86" t="str">
        <f>IFERROR(VLOOKUP($A46&amp;"_"&amp;BL$3,'물품 입고 내역'!$A$5:$O$629,2,0),"")</f>
        <v/>
      </c>
      <c r="BM46" s="86" t="str">
        <f>IFERROR(VLOOKUP($A46&amp;"_"&amp;BM$3,'물품 입고 내역'!$A$5:$O$629,2,0),"")</f>
        <v/>
      </c>
      <c r="BN46" s="86" t="str">
        <f>IFERROR(VLOOKUP($A46&amp;"_"&amp;BN$3,'물품 입고 내역'!$A$5:$O$629,2,0),"")</f>
        <v/>
      </c>
      <c r="BO46" s="86" t="str">
        <f>IFERROR(VLOOKUP($A46&amp;"_"&amp;BO$3,'물품 입고 내역'!$A$5:$O$629,2,0),"")</f>
        <v/>
      </c>
      <c r="BP46" s="86" t="str">
        <f>IFERROR(VLOOKUP($A46&amp;"_"&amp;BP$3,'물품 입고 내역'!$A$5:$O$629,2,0),"")</f>
        <v/>
      </c>
      <c r="BQ46" s="86" t="str">
        <f>IFERROR(VLOOKUP($A46&amp;"_"&amp;BQ$3,'물품 입고 내역'!$A$5:$O$629,2,0),"")</f>
        <v/>
      </c>
      <c r="BR46" s="86" t="str">
        <f>IFERROR(VLOOKUP($A46&amp;"_"&amp;BR$3,'물품 입고 내역'!$A$5:$O$629,2,0),"")</f>
        <v/>
      </c>
      <c r="BS46" s="86" t="str">
        <f>IFERROR(VLOOKUP($A46&amp;"_"&amp;BS$3,'물품 입고 내역'!$A$5:$O$629,2,0),"")</f>
        <v/>
      </c>
      <c r="BT46" s="86" t="str">
        <f>IFERROR(VLOOKUP($A46&amp;"_"&amp;BT$3,'물품 입고 내역'!$A$5:$O$629,2,0),"")</f>
        <v/>
      </c>
      <c r="BU46" s="86" t="str">
        <f>IFERROR(VLOOKUP($A46&amp;"_"&amp;BU$3,'물품 입고 내역'!$A$5:$O$629,2,0),"")</f>
        <v/>
      </c>
      <c r="BV46" s="86" t="str">
        <f>IFERROR(VLOOKUP($A46&amp;"_"&amp;BV$3,'물품 입고 내역'!$A$5:$O$629,2,0),"")</f>
        <v/>
      </c>
      <c r="BW46" s="86" t="str">
        <f>IFERROR(VLOOKUP($A46&amp;"_"&amp;BW$3,'물품 입고 내역'!$A$5:$O$629,2,0),"")</f>
        <v/>
      </c>
      <c r="BX46" s="86" t="str">
        <f>IFERROR(VLOOKUP($A46&amp;"_"&amp;BX$3,'물품 입고 내역'!$A$5:$O$629,2,0),"")</f>
        <v/>
      </c>
      <c r="BY46" s="86" t="str">
        <f>IFERROR(VLOOKUP($A46&amp;"_"&amp;BY$3,'물품 입고 내역'!$A$5:$O$629,2,0),"")</f>
        <v/>
      </c>
      <c r="BZ46" s="86" t="str">
        <f>IFERROR(VLOOKUP($A46&amp;"_"&amp;BZ$3,'물품 입고 내역'!$A$5:$O$629,2,0),"")</f>
        <v/>
      </c>
      <c r="CA46" s="86" t="str">
        <f>IFERROR(VLOOKUP($A46&amp;"_"&amp;CA$3,'물품 입고 내역'!$A$5:$O$629,2,0),"")</f>
        <v/>
      </c>
      <c r="CB46" s="86" t="str">
        <f>IFERROR(VLOOKUP($A46&amp;"_"&amp;CB$3,'물품 입고 내역'!$A$5:$O$629,2,0),"")</f>
        <v/>
      </c>
      <c r="CC46" s="86" t="str">
        <f>IFERROR(VLOOKUP($A46&amp;"_"&amp;CC$3,'물품 입고 내역'!$A$5:$O$629,2,0),"")</f>
        <v/>
      </c>
      <c r="CD46" s="86" t="str">
        <f>IFERROR(VLOOKUP($A46&amp;"_"&amp;CD$3,'물품 입고 내역'!$A$5:$O$629,2,0),"")</f>
        <v/>
      </c>
      <c r="CE46" s="86" t="str">
        <f>IFERROR(VLOOKUP($A46&amp;"_"&amp;CE$3,'물품 입고 내역'!$A$5:$O$629,2,0),"")</f>
        <v/>
      </c>
      <c r="CF46" s="86" t="str">
        <f>IFERROR(VLOOKUP($A46&amp;"_"&amp;CF$3,'물품 입고 내역'!$A$5:$O$629,2,0),"")</f>
        <v/>
      </c>
      <c r="CG46" s="86" t="str">
        <f>IFERROR(VLOOKUP($A46&amp;"_"&amp;CG$3,'물품 입고 내역'!$A$5:$O$629,2,0),"")</f>
        <v/>
      </c>
      <c r="CH46" s="86" t="str">
        <f>IFERROR(VLOOKUP($A46&amp;"_"&amp;CH$3,'물품 입고 내역'!$A$5:$O$629,2,0),"")</f>
        <v/>
      </c>
      <c r="CI46" s="86" t="str">
        <f>IFERROR(VLOOKUP($A46&amp;"_"&amp;CI$3,'물품 입고 내역'!$A$5:$O$629,2,0),"")</f>
        <v/>
      </c>
      <c r="CJ46" s="86" t="str">
        <f>IFERROR(VLOOKUP($A46&amp;"_"&amp;CJ$3,'물품 입고 내역'!$A$5:$O$629,2,0),"")</f>
        <v/>
      </c>
      <c r="CK46" s="86" t="str">
        <f>IFERROR(VLOOKUP($A46&amp;"_"&amp;CK$3,'물품 입고 내역'!$A$5:$O$629,2,0),"")</f>
        <v/>
      </c>
      <c r="CL46" s="86" t="str">
        <f>IFERROR(VLOOKUP($A46&amp;"_"&amp;CL$3,'물품 입고 내역'!$A$5:$O$629,2,0),"")</f>
        <v/>
      </c>
      <c r="CM46" s="86" t="str">
        <f>IFERROR(VLOOKUP($A46&amp;"_"&amp;CM$3,'물품 입고 내역'!$A$5:$O$629,2,0),"")</f>
        <v/>
      </c>
      <c r="CN46" s="86" t="str">
        <f>IFERROR(VLOOKUP($A46&amp;"_"&amp;CN$3,'물품 입고 내역'!$A$5:$O$629,2,0),"")</f>
        <v/>
      </c>
      <c r="CO46" s="86" t="str">
        <f>IFERROR(VLOOKUP($A46&amp;"_"&amp;CO$3,'물품 입고 내역'!$A$5:$O$629,2,0),"")</f>
        <v/>
      </c>
      <c r="CP46" s="86" t="str">
        <f>IFERROR(VLOOKUP($A46&amp;"_"&amp;CP$3,'물품 입고 내역'!$A$5:$O$629,2,0),"")</f>
        <v/>
      </c>
      <c r="CQ46" s="86" t="str">
        <f>IFERROR(VLOOKUP($A46&amp;"_"&amp;CQ$3,'물품 입고 내역'!$A$5:$O$629,2,0),"")</f>
        <v/>
      </c>
      <c r="CR46" s="86" t="str">
        <f>IFERROR(VLOOKUP($A46&amp;"_"&amp;CR$3,'물품 입고 내역'!$A$5:$O$629,2,0),"")</f>
        <v/>
      </c>
      <c r="CS46" s="86" t="str">
        <f>IFERROR(VLOOKUP($A46&amp;"_"&amp;CS$3,'물품 입고 내역'!$A$5:$O$629,2,0),"")</f>
        <v/>
      </c>
      <c r="CT46" s="86" t="str">
        <f>IFERROR(VLOOKUP($A46&amp;"_"&amp;CT$3,'물품 입고 내역'!$A$5:$O$629,2,0),"")</f>
        <v/>
      </c>
      <c r="CU46" s="86" t="str">
        <f>IFERROR(VLOOKUP($A46&amp;"_"&amp;CU$3,'물품 입고 내역'!$A$5:$O$629,2,0),"")</f>
        <v/>
      </c>
      <c r="CV46" s="86" t="str">
        <f>IFERROR(VLOOKUP($A46&amp;"_"&amp;CV$3,'물품 입고 내역'!$A$5:$O$629,2,0),"")</f>
        <v/>
      </c>
      <c r="CW46" s="86" t="str">
        <f>IFERROR(VLOOKUP($A46&amp;"_"&amp;CW$3,'물품 입고 내역'!$A$5:$O$629,2,0),"")</f>
        <v/>
      </c>
      <c r="CX46" s="86" t="str">
        <f>IFERROR(VLOOKUP($A46&amp;"_"&amp;CX$3,'물품 입고 내역'!$A$5:$O$629,2,0),"")</f>
        <v/>
      </c>
      <c r="CY46" s="86" t="str">
        <f>IFERROR(VLOOKUP($A46&amp;"_"&amp;CY$3,'물품 입고 내역'!$A$5:$O$629,2,0),"")</f>
        <v/>
      </c>
      <c r="CZ46" s="86" t="str">
        <f>IFERROR(VLOOKUP($A46&amp;"_"&amp;CZ$3,'물품 입고 내역'!$A$5:$O$629,2,0),"")</f>
        <v/>
      </c>
      <c r="DA46" s="86" t="str">
        <f>IFERROR(VLOOKUP($A46&amp;"_"&amp;DA$3,'물품 입고 내역'!$A$5:$O$629,2,0),"")</f>
        <v/>
      </c>
      <c r="DB46" s="86" t="str">
        <f>IFERROR(VLOOKUP($A46&amp;"_"&amp;DB$3,'물품 입고 내역'!$A$5:$O$629,2,0),"")</f>
        <v/>
      </c>
    </row>
    <row r="47" spans="1:106" ht="31.5" customHeight="1">
      <c r="A47" s="87" t="s">
        <v>431</v>
      </c>
      <c r="B47" s="142" t="str">
        <f>IFERROR(INDEX('물품 입고 내역'!$E$6:$N$105,MATCH($A47,'물품 입고 내역'!$N$6:$N$105,0),1)," ")</f>
        <v xml:space="preserve"> </v>
      </c>
      <c r="C47" s="87">
        <v>102</v>
      </c>
      <c r="D47" s="142" t="str">
        <f t="shared" si="0"/>
        <v xml:space="preserve">                                                                                                   </v>
      </c>
      <c r="E47" s="87"/>
      <c r="F47" s="86">
        <f t="shared" si="1"/>
        <v>0</v>
      </c>
      <c r="G47" s="86" t="str">
        <f>IFERROR(VLOOKUP($A47&amp;"_"&amp;G$3,'물품 입고 내역'!$A$5:$O$629,2,0),"")</f>
        <v/>
      </c>
      <c r="H47" s="86" t="str">
        <f>IFERROR(VLOOKUP($A47&amp;"_"&amp;H$3,'물품 입고 내역'!$A$5:$O$629,2,0),"")</f>
        <v/>
      </c>
      <c r="I47" s="86" t="str">
        <f>IFERROR(VLOOKUP($A47&amp;"_"&amp;I$3,'물품 입고 내역'!$A$5:$O$629,2,0),"")</f>
        <v/>
      </c>
      <c r="J47" s="86" t="str">
        <f>IFERROR(VLOOKUP($A47&amp;"_"&amp;J$3,'물품 입고 내역'!$A$5:$O$629,2,0),"")</f>
        <v/>
      </c>
      <c r="K47" s="86" t="str">
        <f>IFERROR(VLOOKUP($A47&amp;"_"&amp;K$3,'물품 입고 내역'!$A$5:$O$629,2,0),"")</f>
        <v/>
      </c>
      <c r="L47" s="86" t="str">
        <f>IFERROR(VLOOKUP($A47&amp;"_"&amp;L$3,'물품 입고 내역'!$A$5:$O$629,2,0),"")</f>
        <v/>
      </c>
      <c r="M47" s="86" t="str">
        <f>IFERROR(VLOOKUP($A47&amp;"_"&amp;M$3,'물품 입고 내역'!$A$5:$O$629,2,0),"")</f>
        <v/>
      </c>
      <c r="N47" s="86" t="str">
        <f>IFERROR(VLOOKUP($A47&amp;"_"&amp;N$3,'물품 입고 내역'!$A$5:$O$629,2,0),"")</f>
        <v/>
      </c>
      <c r="O47" s="86" t="str">
        <f>IFERROR(VLOOKUP($A47&amp;"_"&amp;O$3,'물품 입고 내역'!$A$5:$O$629,2,0),"")</f>
        <v/>
      </c>
      <c r="P47" s="86" t="str">
        <f>IFERROR(VLOOKUP($A47&amp;"_"&amp;P$3,'물품 입고 내역'!$A$5:$O$629,2,0),"")</f>
        <v/>
      </c>
      <c r="Q47" s="86" t="str">
        <f>IFERROR(VLOOKUP($A47&amp;"_"&amp;Q$3,'물품 입고 내역'!$A$5:$O$629,2,0),"")</f>
        <v/>
      </c>
      <c r="R47" s="86" t="str">
        <f>IFERROR(VLOOKUP($A47&amp;"_"&amp;R$3,'물품 입고 내역'!$A$5:$O$629,2,0),"")</f>
        <v/>
      </c>
      <c r="S47" s="86" t="str">
        <f>IFERROR(VLOOKUP($A47&amp;"_"&amp;S$3,'물품 입고 내역'!$A$5:$O$629,2,0),"")</f>
        <v/>
      </c>
      <c r="T47" s="86" t="str">
        <f>IFERROR(VLOOKUP($A47&amp;"_"&amp;T$3,'물품 입고 내역'!$A$5:$O$629,2,0),"")</f>
        <v/>
      </c>
      <c r="U47" s="86" t="str">
        <f>IFERROR(VLOOKUP($A47&amp;"_"&amp;U$3,'물품 입고 내역'!$A$5:$O$629,2,0),"")</f>
        <v/>
      </c>
      <c r="V47" s="86" t="str">
        <f>IFERROR(VLOOKUP($A47&amp;"_"&amp;V$3,'물품 입고 내역'!$A$5:$O$629,2,0),"")</f>
        <v/>
      </c>
      <c r="W47" s="86" t="str">
        <f>IFERROR(VLOOKUP($A47&amp;"_"&amp;W$3,'물품 입고 내역'!$A$5:$O$629,2,0),"")</f>
        <v/>
      </c>
      <c r="X47" s="86" t="str">
        <f>IFERROR(VLOOKUP($A47&amp;"_"&amp;X$3,'물품 입고 내역'!$A$5:$O$629,2,0),"")</f>
        <v/>
      </c>
      <c r="Y47" s="86" t="str">
        <f>IFERROR(VLOOKUP($A47&amp;"_"&amp;Y$3,'물품 입고 내역'!$A$5:$O$629,2,0),"")</f>
        <v/>
      </c>
      <c r="Z47" s="86" t="str">
        <f>IFERROR(VLOOKUP($A47&amp;"_"&amp;Z$3,'물품 입고 내역'!$A$5:$O$629,2,0),"")</f>
        <v/>
      </c>
      <c r="AA47" s="86" t="str">
        <f>IFERROR(VLOOKUP($A47&amp;"_"&amp;AA$3,'물품 입고 내역'!$A$5:$O$629,2,0),"")</f>
        <v/>
      </c>
      <c r="AB47" s="86" t="str">
        <f>IFERROR(VLOOKUP($A47&amp;"_"&amp;AB$3,'물품 입고 내역'!$A$5:$O$629,2,0),"")</f>
        <v/>
      </c>
      <c r="AC47" s="86" t="str">
        <f>IFERROR(VLOOKUP($A47&amp;"_"&amp;AC$3,'물품 입고 내역'!$A$5:$O$629,2,0),"")</f>
        <v/>
      </c>
      <c r="AD47" s="86" t="str">
        <f>IFERROR(VLOOKUP($A47&amp;"_"&amp;AD$3,'물품 입고 내역'!$A$5:$O$629,2,0),"")</f>
        <v/>
      </c>
      <c r="AE47" s="86" t="str">
        <f>IFERROR(VLOOKUP($A47&amp;"_"&amp;AE$3,'물품 입고 내역'!$A$5:$O$629,2,0),"")</f>
        <v/>
      </c>
      <c r="AF47" s="86" t="str">
        <f>IFERROR(VLOOKUP($A47&amp;"_"&amp;AF$3,'물품 입고 내역'!$A$5:$O$629,2,0),"")</f>
        <v/>
      </c>
      <c r="AG47" s="86" t="str">
        <f>IFERROR(VLOOKUP($A47&amp;"_"&amp;AG$3,'물품 입고 내역'!$A$5:$O$629,2,0),"")</f>
        <v/>
      </c>
      <c r="AH47" s="86" t="str">
        <f>IFERROR(VLOOKUP($A47&amp;"_"&amp;AH$3,'물품 입고 내역'!$A$5:$O$629,2,0),"")</f>
        <v/>
      </c>
      <c r="AI47" s="86" t="str">
        <f>IFERROR(VLOOKUP($A47&amp;"_"&amp;AI$3,'물품 입고 내역'!$A$5:$O$629,2,0),"")</f>
        <v/>
      </c>
      <c r="AJ47" s="86" t="str">
        <f>IFERROR(VLOOKUP($A47&amp;"_"&amp;AJ$3,'물품 입고 내역'!$A$5:$O$629,2,0),"")</f>
        <v/>
      </c>
      <c r="AK47" s="86" t="str">
        <f>IFERROR(VLOOKUP($A47&amp;"_"&amp;AK$3,'물품 입고 내역'!$A$5:$O$629,2,0),"")</f>
        <v/>
      </c>
      <c r="AL47" s="86" t="str">
        <f>IFERROR(VLOOKUP($A47&amp;"_"&amp;AL$3,'물품 입고 내역'!$A$5:$O$629,2,0),"")</f>
        <v/>
      </c>
      <c r="AM47" s="86" t="str">
        <f>IFERROR(VLOOKUP($A47&amp;"_"&amp;AM$3,'물품 입고 내역'!$A$5:$O$629,2,0),"")</f>
        <v/>
      </c>
      <c r="AN47" s="86" t="str">
        <f>IFERROR(VLOOKUP($A47&amp;"_"&amp;AN$3,'물품 입고 내역'!$A$5:$O$629,2,0),"")</f>
        <v/>
      </c>
      <c r="AO47" s="86" t="str">
        <f>IFERROR(VLOOKUP($A47&amp;"_"&amp;AO$3,'물품 입고 내역'!$A$5:$O$629,2,0),"")</f>
        <v/>
      </c>
      <c r="AP47" s="86" t="str">
        <f>IFERROR(VLOOKUP($A47&amp;"_"&amp;AP$3,'물품 입고 내역'!$A$5:$O$629,2,0),"")</f>
        <v/>
      </c>
      <c r="AQ47" s="86" t="str">
        <f>IFERROR(VLOOKUP($A47&amp;"_"&amp;AQ$3,'물품 입고 내역'!$A$5:$O$629,2,0),"")</f>
        <v/>
      </c>
      <c r="AR47" s="86" t="str">
        <f>IFERROR(VLOOKUP($A47&amp;"_"&amp;AR$3,'물품 입고 내역'!$A$5:$O$629,2,0),"")</f>
        <v/>
      </c>
      <c r="AS47" s="86" t="str">
        <f>IFERROR(VLOOKUP($A47&amp;"_"&amp;AS$3,'물품 입고 내역'!$A$5:$O$629,2,0),"")</f>
        <v/>
      </c>
      <c r="AT47" s="86" t="str">
        <f>IFERROR(VLOOKUP($A47&amp;"_"&amp;AT$3,'물품 입고 내역'!$A$5:$O$629,2,0),"")</f>
        <v/>
      </c>
      <c r="AU47" s="86" t="str">
        <f>IFERROR(VLOOKUP($A47&amp;"_"&amp;AU$3,'물품 입고 내역'!$A$5:$O$629,2,0),"")</f>
        <v/>
      </c>
      <c r="AV47" s="86" t="str">
        <f>IFERROR(VLOOKUP($A47&amp;"_"&amp;AV$3,'물품 입고 내역'!$A$5:$O$629,2,0),"")</f>
        <v/>
      </c>
      <c r="AW47" s="86" t="str">
        <f>IFERROR(VLOOKUP($A47&amp;"_"&amp;AW$3,'물품 입고 내역'!$A$5:$O$629,2,0),"")</f>
        <v/>
      </c>
      <c r="AX47" s="86" t="str">
        <f>IFERROR(VLOOKUP($A47&amp;"_"&amp;AX$3,'물품 입고 내역'!$A$5:$O$629,2,0),"")</f>
        <v/>
      </c>
      <c r="AY47" s="86" t="str">
        <f>IFERROR(VLOOKUP($A47&amp;"_"&amp;AY$3,'물품 입고 내역'!$A$5:$O$629,2,0),"")</f>
        <v/>
      </c>
      <c r="AZ47" s="86" t="str">
        <f>IFERROR(VLOOKUP($A47&amp;"_"&amp;AZ$3,'물품 입고 내역'!$A$5:$O$629,2,0),"")</f>
        <v/>
      </c>
      <c r="BA47" s="86" t="str">
        <f>IFERROR(VLOOKUP($A47&amp;"_"&amp;BA$3,'물품 입고 내역'!$A$5:$O$629,2,0),"")</f>
        <v/>
      </c>
      <c r="BB47" s="86" t="str">
        <f>IFERROR(VLOOKUP($A47&amp;"_"&amp;BB$3,'물품 입고 내역'!$A$5:$O$629,2,0),"")</f>
        <v/>
      </c>
      <c r="BC47" s="86" t="str">
        <f>IFERROR(VLOOKUP($A47&amp;"_"&amp;BC$3,'물품 입고 내역'!$A$5:$O$629,2,0),"")</f>
        <v/>
      </c>
      <c r="BD47" s="86" t="str">
        <f>IFERROR(VLOOKUP($A47&amp;"_"&amp;BD$3,'물품 입고 내역'!$A$5:$O$629,2,0),"")</f>
        <v/>
      </c>
      <c r="BE47" s="86" t="str">
        <f>IFERROR(VLOOKUP($A47&amp;"_"&amp;BE$3,'물품 입고 내역'!$A$5:$O$629,2,0),"")</f>
        <v/>
      </c>
      <c r="BF47" s="86" t="str">
        <f>IFERROR(VLOOKUP($A47&amp;"_"&amp;BF$3,'물품 입고 내역'!$A$5:$O$629,2,0),"")</f>
        <v/>
      </c>
      <c r="BG47" s="86" t="str">
        <f>IFERROR(VLOOKUP($A47&amp;"_"&amp;BG$3,'물품 입고 내역'!$A$5:$O$629,2,0),"")</f>
        <v/>
      </c>
      <c r="BH47" s="86" t="str">
        <f>IFERROR(VLOOKUP($A47&amp;"_"&amp;BH$3,'물품 입고 내역'!$A$5:$O$629,2,0),"")</f>
        <v/>
      </c>
      <c r="BI47" s="86" t="str">
        <f>IFERROR(VLOOKUP($A47&amp;"_"&amp;BI$3,'물품 입고 내역'!$A$5:$O$629,2,0),"")</f>
        <v/>
      </c>
      <c r="BJ47" s="86" t="str">
        <f>IFERROR(VLOOKUP($A47&amp;"_"&amp;BJ$3,'물품 입고 내역'!$A$5:$O$629,2,0),"")</f>
        <v/>
      </c>
      <c r="BK47" s="86" t="str">
        <f>IFERROR(VLOOKUP($A47&amp;"_"&amp;BK$3,'물품 입고 내역'!$A$5:$O$629,2,0),"")</f>
        <v/>
      </c>
      <c r="BL47" s="86" t="str">
        <f>IFERROR(VLOOKUP($A47&amp;"_"&amp;BL$3,'물품 입고 내역'!$A$5:$O$629,2,0),"")</f>
        <v/>
      </c>
      <c r="BM47" s="86" t="str">
        <f>IFERROR(VLOOKUP($A47&amp;"_"&amp;BM$3,'물품 입고 내역'!$A$5:$O$629,2,0),"")</f>
        <v/>
      </c>
      <c r="BN47" s="86" t="str">
        <f>IFERROR(VLOOKUP($A47&amp;"_"&amp;BN$3,'물품 입고 내역'!$A$5:$O$629,2,0),"")</f>
        <v/>
      </c>
      <c r="BO47" s="86" t="str">
        <f>IFERROR(VLOOKUP($A47&amp;"_"&amp;BO$3,'물품 입고 내역'!$A$5:$O$629,2,0),"")</f>
        <v/>
      </c>
      <c r="BP47" s="86" t="str">
        <f>IFERROR(VLOOKUP($A47&amp;"_"&amp;BP$3,'물품 입고 내역'!$A$5:$O$629,2,0),"")</f>
        <v/>
      </c>
      <c r="BQ47" s="86" t="str">
        <f>IFERROR(VLOOKUP($A47&amp;"_"&amp;BQ$3,'물품 입고 내역'!$A$5:$O$629,2,0),"")</f>
        <v/>
      </c>
      <c r="BR47" s="86" t="str">
        <f>IFERROR(VLOOKUP($A47&amp;"_"&amp;BR$3,'물품 입고 내역'!$A$5:$O$629,2,0),"")</f>
        <v/>
      </c>
      <c r="BS47" s="86" t="str">
        <f>IFERROR(VLOOKUP($A47&amp;"_"&amp;BS$3,'물품 입고 내역'!$A$5:$O$629,2,0),"")</f>
        <v/>
      </c>
      <c r="BT47" s="86" t="str">
        <f>IFERROR(VLOOKUP($A47&amp;"_"&amp;BT$3,'물품 입고 내역'!$A$5:$O$629,2,0),"")</f>
        <v/>
      </c>
      <c r="BU47" s="86" t="str">
        <f>IFERROR(VLOOKUP($A47&amp;"_"&amp;BU$3,'물품 입고 내역'!$A$5:$O$629,2,0),"")</f>
        <v/>
      </c>
      <c r="BV47" s="86" t="str">
        <f>IFERROR(VLOOKUP($A47&amp;"_"&amp;BV$3,'물품 입고 내역'!$A$5:$O$629,2,0),"")</f>
        <v/>
      </c>
      <c r="BW47" s="86" t="str">
        <f>IFERROR(VLOOKUP($A47&amp;"_"&amp;BW$3,'물품 입고 내역'!$A$5:$O$629,2,0),"")</f>
        <v/>
      </c>
      <c r="BX47" s="86" t="str">
        <f>IFERROR(VLOOKUP($A47&amp;"_"&amp;BX$3,'물품 입고 내역'!$A$5:$O$629,2,0),"")</f>
        <v/>
      </c>
      <c r="BY47" s="86" t="str">
        <f>IFERROR(VLOOKUP($A47&amp;"_"&amp;BY$3,'물품 입고 내역'!$A$5:$O$629,2,0),"")</f>
        <v/>
      </c>
      <c r="BZ47" s="86" t="str">
        <f>IFERROR(VLOOKUP($A47&amp;"_"&amp;BZ$3,'물품 입고 내역'!$A$5:$O$629,2,0),"")</f>
        <v/>
      </c>
      <c r="CA47" s="86" t="str">
        <f>IFERROR(VLOOKUP($A47&amp;"_"&amp;CA$3,'물품 입고 내역'!$A$5:$O$629,2,0),"")</f>
        <v/>
      </c>
      <c r="CB47" s="86" t="str">
        <f>IFERROR(VLOOKUP($A47&amp;"_"&amp;CB$3,'물품 입고 내역'!$A$5:$O$629,2,0),"")</f>
        <v/>
      </c>
      <c r="CC47" s="86" t="str">
        <f>IFERROR(VLOOKUP($A47&amp;"_"&amp;CC$3,'물품 입고 내역'!$A$5:$O$629,2,0),"")</f>
        <v/>
      </c>
      <c r="CD47" s="86" t="str">
        <f>IFERROR(VLOOKUP($A47&amp;"_"&amp;CD$3,'물품 입고 내역'!$A$5:$O$629,2,0),"")</f>
        <v/>
      </c>
      <c r="CE47" s="86" t="str">
        <f>IFERROR(VLOOKUP($A47&amp;"_"&amp;CE$3,'물품 입고 내역'!$A$5:$O$629,2,0),"")</f>
        <v/>
      </c>
      <c r="CF47" s="86" t="str">
        <f>IFERROR(VLOOKUP($A47&amp;"_"&amp;CF$3,'물품 입고 내역'!$A$5:$O$629,2,0),"")</f>
        <v/>
      </c>
      <c r="CG47" s="86" t="str">
        <f>IFERROR(VLOOKUP($A47&amp;"_"&amp;CG$3,'물품 입고 내역'!$A$5:$O$629,2,0),"")</f>
        <v/>
      </c>
      <c r="CH47" s="86" t="str">
        <f>IFERROR(VLOOKUP($A47&amp;"_"&amp;CH$3,'물품 입고 내역'!$A$5:$O$629,2,0),"")</f>
        <v/>
      </c>
      <c r="CI47" s="86" t="str">
        <f>IFERROR(VLOOKUP($A47&amp;"_"&amp;CI$3,'물품 입고 내역'!$A$5:$O$629,2,0),"")</f>
        <v/>
      </c>
      <c r="CJ47" s="86" t="str">
        <f>IFERROR(VLOOKUP($A47&amp;"_"&amp;CJ$3,'물품 입고 내역'!$A$5:$O$629,2,0),"")</f>
        <v/>
      </c>
      <c r="CK47" s="86" t="str">
        <f>IFERROR(VLOOKUP($A47&amp;"_"&amp;CK$3,'물품 입고 내역'!$A$5:$O$629,2,0),"")</f>
        <v/>
      </c>
      <c r="CL47" s="86" t="str">
        <f>IFERROR(VLOOKUP($A47&amp;"_"&amp;CL$3,'물품 입고 내역'!$A$5:$O$629,2,0),"")</f>
        <v/>
      </c>
      <c r="CM47" s="86" t="str">
        <f>IFERROR(VLOOKUP($A47&amp;"_"&amp;CM$3,'물품 입고 내역'!$A$5:$O$629,2,0),"")</f>
        <v/>
      </c>
      <c r="CN47" s="86" t="str">
        <f>IFERROR(VLOOKUP($A47&amp;"_"&amp;CN$3,'물품 입고 내역'!$A$5:$O$629,2,0),"")</f>
        <v/>
      </c>
      <c r="CO47" s="86" t="str">
        <f>IFERROR(VLOOKUP($A47&amp;"_"&amp;CO$3,'물품 입고 내역'!$A$5:$O$629,2,0),"")</f>
        <v/>
      </c>
      <c r="CP47" s="86" t="str">
        <f>IFERROR(VLOOKUP($A47&amp;"_"&amp;CP$3,'물품 입고 내역'!$A$5:$O$629,2,0),"")</f>
        <v/>
      </c>
      <c r="CQ47" s="86" t="str">
        <f>IFERROR(VLOOKUP($A47&amp;"_"&amp;CQ$3,'물품 입고 내역'!$A$5:$O$629,2,0),"")</f>
        <v/>
      </c>
      <c r="CR47" s="86" t="str">
        <f>IFERROR(VLOOKUP($A47&amp;"_"&amp;CR$3,'물품 입고 내역'!$A$5:$O$629,2,0),"")</f>
        <v/>
      </c>
      <c r="CS47" s="86" t="str">
        <f>IFERROR(VLOOKUP($A47&amp;"_"&amp;CS$3,'물품 입고 내역'!$A$5:$O$629,2,0),"")</f>
        <v/>
      </c>
      <c r="CT47" s="86" t="str">
        <f>IFERROR(VLOOKUP($A47&amp;"_"&amp;CT$3,'물품 입고 내역'!$A$5:$O$629,2,0),"")</f>
        <v/>
      </c>
      <c r="CU47" s="86" t="str">
        <f>IFERROR(VLOOKUP($A47&amp;"_"&amp;CU$3,'물품 입고 내역'!$A$5:$O$629,2,0),"")</f>
        <v/>
      </c>
      <c r="CV47" s="86" t="str">
        <f>IFERROR(VLOOKUP($A47&amp;"_"&amp;CV$3,'물품 입고 내역'!$A$5:$O$629,2,0),"")</f>
        <v/>
      </c>
      <c r="CW47" s="86" t="str">
        <f>IFERROR(VLOOKUP($A47&amp;"_"&amp;CW$3,'물품 입고 내역'!$A$5:$O$629,2,0),"")</f>
        <v/>
      </c>
      <c r="CX47" s="86" t="str">
        <f>IFERROR(VLOOKUP($A47&amp;"_"&amp;CX$3,'물품 입고 내역'!$A$5:$O$629,2,0),"")</f>
        <v/>
      </c>
      <c r="CY47" s="86" t="str">
        <f>IFERROR(VLOOKUP($A47&amp;"_"&amp;CY$3,'물품 입고 내역'!$A$5:$O$629,2,0),"")</f>
        <v/>
      </c>
      <c r="CZ47" s="86" t="str">
        <f>IFERROR(VLOOKUP($A47&amp;"_"&amp;CZ$3,'물품 입고 내역'!$A$5:$O$629,2,0),"")</f>
        <v/>
      </c>
      <c r="DA47" s="86" t="str">
        <f>IFERROR(VLOOKUP($A47&amp;"_"&amp;DA$3,'물품 입고 내역'!$A$5:$O$629,2,0),"")</f>
        <v/>
      </c>
      <c r="DB47" s="86" t="str">
        <f>IFERROR(VLOOKUP($A47&amp;"_"&amp;DB$3,'물품 입고 내역'!$A$5:$O$629,2,0),"")</f>
        <v/>
      </c>
    </row>
    <row r="48" spans="1:106" ht="31.5" customHeight="1">
      <c r="A48" s="87" t="s">
        <v>432</v>
      </c>
      <c r="B48" s="142" t="str">
        <f>IFERROR(INDEX('물품 입고 내역'!$E$6:$N$105,MATCH($A48,'물품 입고 내역'!$N$6:$N$105,0),1)," ")</f>
        <v xml:space="preserve"> </v>
      </c>
      <c r="C48" s="87">
        <v>102</v>
      </c>
      <c r="D48" s="142" t="str">
        <f t="shared" si="0"/>
        <v xml:space="preserve">                                                                                                   </v>
      </c>
      <c r="E48" s="87"/>
      <c r="F48" s="86">
        <f t="shared" si="1"/>
        <v>0</v>
      </c>
      <c r="G48" s="86" t="str">
        <f>IFERROR(VLOOKUP($A48&amp;"_"&amp;G$3,'물품 입고 내역'!$A$5:$O$629,2,0),"")</f>
        <v/>
      </c>
      <c r="H48" s="86" t="str">
        <f>IFERROR(VLOOKUP($A48&amp;"_"&amp;H$3,'물품 입고 내역'!$A$5:$O$629,2,0),"")</f>
        <v/>
      </c>
      <c r="I48" s="86" t="str">
        <f>IFERROR(VLOOKUP($A48&amp;"_"&amp;I$3,'물품 입고 내역'!$A$5:$O$629,2,0),"")</f>
        <v/>
      </c>
      <c r="J48" s="86" t="str">
        <f>IFERROR(VLOOKUP($A48&amp;"_"&amp;J$3,'물품 입고 내역'!$A$5:$O$629,2,0),"")</f>
        <v/>
      </c>
      <c r="K48" s="86" t="str">
        <f>IFERROR(VLOOKUP($A48&amp;"_"&amp;K$3,'물품 입고 내역'!$A$5:$O$629,2,0),"")</f>
        <v/>
      </c>
      <c r="L48" s="86" t="str">
        <f>IFERROR(VLOOKUP($A48&amp;"_"&amp;L$3,'물품 입고 내역'!$A$5:$O$629,2,0),"")</f>
        <v/>
      </c>
      <c r="M48" s="86" t="str">
        <f>IFERROR(VLOOKUP($A48&amp;"_"&amp;M$3,'물품 입고 내역'!$A$5:$O$629,2,0),"")</f>
        <v/>
      </c>
      <c r="N48" s="86" t="str">
        <f>IFERROR(VLOOKUP($A48&amp;"_"&amp;N$3,'물품 입고 내역'!$A$5:$O$629,2,0),"")</f>
        <v/>
      </c>
      <c r="O48" s="86" t="str">
        <f>IFERROR(VLOOKUP($A48&amp;"_"&amp;O$3,'물품 입고 내역'!$A$5:$O$629,2,0),"")</f>
        <v/>
      </c>
      <c r="P48" s="86" t="str">
        <f>IFERROR(VLOOKUP($A48&amp;"_"&amp;P$3,'물품 입고 내역'!$A$5:$O$629,2,0),"")</f>
        <v/>
      </c>
      <c r="Q48" s="86" t="str">
        <f>IFERROR(VLOOKUP($A48&amp;"_"&amp;Q$3,'물품 입고 내역'!$A$5:$O$629,2,0),"")</f>
        <v/>
      </c>
      <c r="R48" s="86" t="str">
        <f>IFERROR(VLOOKUP($A48&amp;"_"&amp;R$3,'물품 입고 내역'!$A$5:$O$629,2,0),"")</f>
        <v/>
      </c>
      <c r="S48" s="86" t="str">
        <f>IFERROR(VLOOKUP($A48&amp;"_"&amp;S$3,'물품 입고 내역'!$A$5:$O$629,2,0),"")</f>
        <v/>
      </c>
      <c r="T48" s="86" t="str">
        <f>IFERROR(VLOOKUP($A48&amp;"_"&amp;T$3,'물품 입고 내역'!$A$5:$O$629,2,0),"")</f>
        <v/>
      </c>
      <c r="U48" s="86" t="str">
        <f>IFERROR(VLOOKUP($A48&amp;"_"&amp;U$3,'물품 입고 내역'!$A$5:$O$629,2,0),"")</f>
        <v/>
      </c>
      <c r="V48" s="86" t="str">
        <f>IFERROR(VLOOKUP($A48&amp;"_"&amp;V$3,'물품 입고 내역'!$A$5:$O$629,2,0),"")</f>
        <v/>
      </c>
      <c r="W48" s="86" t="str">
        <f>IFERROR(VLOOKUP($A48&amp;"_"&amp;W$3,'물품 입고 내역'!$A$5:$O$629,2,0),"")</f>
        <v/>
      </c>
      <c r="X48" s="86" t="str">
        <f>IFERROR(VLOOKUP($A48&amp;"_"&amp;X$3,'물품 입고 내역'!$A$5:$O$629,2,0),"")</f>
        <v/>
      </c>
      <c r="Y48" s="86" t="str">
        <f>IFERROR(VLOOKUP($A48&amp;"_"&amp;Y$3,'물품 입고 내역'!$A$5:$O$629,2,0),"")</f>
        <v/>
      </c>
      <c r="Z48" s="86" t="str">
        <f>IFERROR(VLOOKUP($A48&amp;"_"&amp;Z$3,'물품 입고 내역'!$A$5:$O$629,2,0),"")</f>
        <v/>
      </c>
      <c r="AA48" s="86" t="str">
        <f>IFERROR(VLOOKUP($A48&amp;"_"&amp;AA$3,'물품 입고 내역'!$A$5:$O$629,2,0),"")</f>
        <v/>
      </c>
      <c r="AB48" s="86" t="str">
        <f>IFERROR(VLOOKUP($A48&amp;"_"&amp;AB$3,'물품 입고 내역'!$A$5:$O$629,2,0),"")</f>
        <v/>
      </c>
      <c r="AC48" s="86" t="str">
        <f>IFERROR(VLOOKUP($A48&amp;"_"&amp;AC$3,'물품 입고 내역'!$A$5:$O$629,2,0),"")</f>
        <v/>
      </c>
      <c r="AD48" s="86" t="str">
        <f>IFERROR(VLOOKUP($A48&amp;"_"&amp;AD$3,'물품 입고 내역'!$A$5:$O$629,2,0),"")</f>
        <v/>
      </c>
      <c r="AE48" s="86" t="str">
        <f>IFERROR(VLOOKUP($A48&amp;"_"&amp;AE$3,'물품 입고 내역'!$A$5:$O$629,2,0),"")</f>
        <v/>
      </c>
      <c r="AF48" s="86" t="str">
        <f>IFERROR(VLOOKUP($A48&amp;"_"&amp;AF$3,'물품 입고 내역'!$A$5:$O$629,2,0),"")</f>
        <v/>
      </c>
      <c r="AG48" s="86" t="str">
        <f>IFERROR(VLOOKUP($A48&amp;"_"&amp;AG$3,'물품 입고 내역'!$A$5:$O$629,2,0),"")</f>
        <v/>
      </c>
      <c r="AH48" s="86" t="str">
        <f>IFERROR(VLOOKUP($A48&amp;"_"&amp;AH$3,'물품 입고 내역'!$A$5:$O$629,2,0),"")</f>
        <v/>
      </c>
      <c r="AI48" s="86" t="str">
        <f>IFERROR(VLOOKUP($A48&amp;"_"&amp;AI$3,'물품 입고 내역'!$A$5:$O$629,2,0),"")</f>
        <v/>
      </c>
      <c r="AJ48" s="86" t="str">
        <f>IFERROR(VLOOKUP($A48&amp;"_"&amp;AJ$3,'물품 입고 내역'!$A$5:$O$629,2,0),"")</f>
        <v/>
      </c>
      <c r="AK48" s="86" t="str">
        <f>IFERROR(VLOOKUP($A48&amp;"_"&amp;AK$3,'물품 입고 내역'!$A$5:$O$629,2,0),"")</f>
        <v/>
      </c>
      <c r="AL48" s="86" t="str">
        <f>IFERROR(VLOOKUP($A48&amp;"_"&amp;AL$3,'물품 입고 내역'!$A$5:$O$629,2,0),"")</f>
        <v/>
      </c>
      <c r="AM48" s="86" t="str">
        <f>IFERROR(VLOOKUP($A48&amp;"_"&amp;AM$3,'물품 입고 내역'!$A$5:$O$629,2,0),"")</f>
        <v/>
      </c>
      <c r="AN48" s="86" t="str">
        <f>IFERROR(VLOOKUP($A48&amp;"_"&amp;AN$3,'물품 입고 내역'!$A$5:$O$629,2,0),"")</f>
        <v/>
      </c>
      <c r="AO48" s="86" t="str">
        <f>IFERROR(VLOOKUP($A48&amp;"_"&amp;AO$3,'물품 입고 내역'!$A$5:$O$629,2,0),"")</f>
        <v/>
      </c>
      <c r="AP48" s="86" t="str">
        <f>IFERROR(VLOOKUP($A48&amp;"_"&amp;AP$3,'물품 입고 내역'!$A$5:$O$629,2,0),"")</f>
        <v/>
      </c>
      <c r="AQ48" s="86" t="str">
        <f>IFERROR(VLOOKUP($A48&amp;"_"&amp;AQ$3,'물품 입고 내역'!$A$5:$O$629,2,0),"")</f>
        <v/>
      </c>
      <c r="AR48" s="86" t="str">
        <f>IFERROR(VLOOKUP($A48&amp;"_"&amp;AR$3,'물품 입고 내역'!$A$5:$O$629,2,0),"")</f>
        <v/>
      </c>
      <c r="AS48" s="86" t="str">
        <f>IFERROR(VLOOKUP($A48&amp;"_"&amp;AS$3,'물품 입고 내역'!$A$5:$O$629,2,0),"")</f>
        <v/>
      </c>
      <c r="AT48" s="86" t="str">
        <f>IFERROR(VLOOKUP($A48&amp;"_"&amp;AT$3,'물품 입고 내역'!$A$5:$O$629,2,0),"")</f>
        <v/>
      </c>
      <c r="AU48" s="86" t="str">
        <f>IFERROR(VLOOKUP($A48&amp;"_"&amp;AU$3,'물품 입고 내역'!$A$5:$O$629,2,0),"")</f>
        <v/>
      </c>
      <c r="AV48" s="86" t="str">
        <f>IFERROR(VLOOKUP($A48&amp;"_"&amp;AV$3,'물품 입고 내역'!$A$5:$O$629,2,0),"")</f>
        <v/>
      </c>
      <c r="AW48" s="86" t="str">
        <f>IFERROR(VLOOKUP($A48&amp;"_"&amp;AW$3,'물품 입고 내역'!$A$5:$O$629,2,0),"")</f>
        <v/>
      </c>
      <c r="AX48" s="86" t="str">
        <f>IFERROR(VLOOKUP($A48&amp;"_"&amp;AX$3,'물품 입고 내역'!$A$5:$O$629,2,0),"")</f>
        <v/>
      </c>
      <c r="AY48" s="86" t="str">
        <f>IFERROR(VLOOKUP($A48&amp;"_"&amp;AY$3,'물품 입고 내역'!$A$5:$O$629,2,0),"")</f>
        <v/>
      </c>
      <c r="AZ48" s="86" t="str">
        <f>IFERROR(VLOOKUP($A48&amp;"_"&amp;AZ$3,'물품 입고 내역'!$A$5:$O$629,2,0),"")</f>
        <v/>
      </c>
      <c r="BA48" s="86" t="str">
        <f>IFERROR(VLOOKUP($A48&amp;"_"&amp;BA$3,'물품 입고 내역'!$A$5:$O$629,2,0),"")</f>
        <v/>
      </c>
      <c r="BB48" s="86" t="str">
        <f>IFERROR(VLOOKUP($A48&amp;"_"&amp;BB$3,'물품 입고 내역'!$A$5:$O$629,2,0),"")</f>
        <v/>
      </c>
      <c r="BC48" s="86" t="str">
        <f>IFERROR(VLOOKUP($A48&amp;"_"&amp;BC$3,'물품 입고 내역'!$A$5:$O$629,2,0),"")</f>
        <v/>
      </c>
      <c r="BD48" s="86" t="str">
        <f>IFERROR(VLOOKUP($A48&amp;"_"&amp;BD$3,'물품 입고 내역'!$A$5:$O$629,2,0),"")</f>
        <v/>
      </c>
      <c r="BE48" s="86" t="str">
        <f>IFERROR(VLOOKUP($A48&amp;"_"&amp;BE$3,'물품 입고 내역'!$A$5:$O$629,2,0),"")</f>
        <v/>
      </c>
      <c r="BF48" s="86" t="str">
        <f>IFERROR(VLOOKUP($A48&amp;"_"&amp;BF$3,'물품 입고 내역'!$A$5:$O$629,2,0),"")</f>
        <v/>
      </c>
      <c r="BG48" s="86" t="str">
        <f>IFERROR(VLOOKUP($A48&amp;"_"&amp;BG$3,'물품 입고 내역'!$A$5:$O$629,2,0),"")</f>
        <v/>
      </c>
      <c r="BH48" s="86" t="str">
        <f>IFERROR(VLOOKUP($A48&amp;"_"&amp;BH$3,'물품 입고 내역'!$A$5:$O$629,2,0),"")</f>
        <v/>
      </c>
      <c r="BI48" s="86" t="str">
        <f>IFERROR(VLOOKUP($A48&amp;"_"&amp;BI$3,'물품 입고 내역'!$A$5:$O$629,2,0),"")</f>
        <v/>
      </c>
      <c r="BJ48" s="86" t="str">
        <f>IFERROR(VLOOKUP($A48&amp;"_"&amp;BJ$3,'물품 입고 내역'!$A$5:$O$629,2,0),"")</f>
        <v/>
      </c>
      <c r="BK48" s="86" t="str">
        <f>IFERROR(VLOOKUP($A48&amp;"_"&amp;BK$3,'물품 입고 내역'!$A$5:$O$629,2,0),"")</f>
        <v/>
      </c>
      <c r="BL48" s="86" t="str">
        <f>IFERROR(VLOOKUP($A48&amp;"_"&amp;BL$3,'물품 입고 내역'!$A$5:$O$629,2,0),"")</f>
        <v/>
      </c>
      <c r="BM48" s="86" t="str">
        <f>IFERROR(VLOOKUP($A48&amp;"_"&amp;BM$3,'물품 입고 내역'!$A$5:$O$629,2,0),"")</f>
        <v/>
      </c>
      <c r="BN48" s="86" t="str">
        <f>IFERROR(VLOOKUP($A48&amp;"_"&amp;BN$3,'물품 입고 내역'!$A$5:$O$629,2,0),"")</f>
        <v/>
      </c>
      <c r="BO48" s="86" t="str">
        <f>IFERROR(VLOOKUP($A48&amp;"_"&amp;BO$3,'물품 입고 내역'!$A$5:$O$629,2,0),"")</f>
        <v/>
      </c>
      <c r="BP48" s="86" t="str">
        <f>IFERROR(VLOOKUP($A48&amp;"_"&amp;BP$3,'물품 입고 내역'!$A$5:$O$629,2,0),"")</f>
        <v/>
      </c>
      <c r="BQ48" s="86" t="str">
        <f>IFERROR(VLOOKUP($A48&amp;"_"&amp;BQ$3,'물품 입고 내역'!$A$5:$O$629,2,0),"")</f>
        <v/>
      </c>
      <c r="BR48" s="86" t="str">
        <f>IFERROR(VLOOKUP($A48&amp;"_"&amp;BR$3,'물품 입고 내역'!$A$5:$O$629,2,0),"")</f>
        <v/>
      </c>
      <c r="BS48" s="86" t="str">
        <f>IFERROR(VLOOKUP($A48&amp;"_"&amp;BS$3,'물품 입고 내역'!$A$5:$O$629,2,0),"")</f>
        <v/>
      </c>
      <c r="BT48" s="86" t="str">
        <f>IFERROR(VLOOKUP($A48&amp;"_"&amp;BT$3,'물품 입고 내역'!$A$5:$O$629,2,0),"")</f>
        <v/>
      </c>
      <c r="BU48" s="86" t="str">
        <f>IFERROR(VLOOKUP($A48&amp;"_"&amp;BU$3,'물품 입고 내역'!$A$5:$O$629,2,0),"")</f>
        <v/>
      </c>
      <c r="BV48" s="86" t="str">
        <f>IFERROR(VLOOKUP($A48&amp;"_"&amp;BV$3,'물품 입고 내역'!$A$5:$O$629,2,0),"")</f>
        <v/>
      </c>
      <c r="BW48" s="86" t="str">
        <f>IFERROR(VLOOKUP($A48&amp;"_"&amp;BW$3,'물품 입고 내역'!$A$5:$O$629,2,0),"")</f>
        <v/>
      </c>
      <c r="BX48" s="86" t="str">
        <f>IFERROR(VLOOKUP($A48&amp;"_"&amp;BX$3,'물품 입고 내역'!$A$5:$O$629,2,0),"")</f>
        <v/>
      </c>
      <c r="BY48" s="86" t="str">
        <f>IFERROR(VLOOKUP($A48&amp;"_"&amp;BY$3,'물품 입고 내역'!$A$5:$O$629,2,0),"")</f>
        <v/>
      </c>
      <c r="BZ48" s="86" t="str">
        <f>IFERROR(VLOOKUP($A48&amp;"_"&amp;BZ$3,'물품 입고 내역'!$A$5:$O$629,2,0),"")</f>
        <v/>
      </c>
      <c r="CA48" s="86" t="str">
        <f>IFERROR(VLOOKUP($A48&amp;"_"&amp;CA$3,'물품 입고 내역'!$A$5:$O$629,2,0),"")</f>
        <v/>
      </c>
      <c r="CB48" s="86" t="str">
        <f>IFERROR(VLOOKUP($A48&amp;"_"&amp;CB$3,'물품 입고 내역'!$A$5:$O$629,2,0),"")</f>
        <v/>
      </c>
      <c r="CC48" s="86" t="str">
        <f>IFERROR(VLOOKUP($A48&amp;"_"&amp;CC$3,'물품 입고 내역'!$A$5:$O$629,2,0),"")</f>
        <v/>
      </c>
      <c r="CD48" s="86" t="str">
        <f>IFERROR(VLOOKUP($A48&amp;"_"&amp;CD$3,'물품 입고 내역'!$A$5:$O$629,2,0),"")</f>
        <v/>
      </c>
      <c r="CE48" s="86" t="str">
        <f>IFERROR(VLOOKUP($A48&amp;"_"&amp;CE$3,'물품 입고 내역'!$A$5:$O$629,2,0),"")</f>
        <v/>
      </c>
      <c r="CF48" s="86" t="str">
        <f>IFERROR(VLOOKUP($A48&amp;"_"&amp;CF$3,'물품 입고 내역'!$A$5:$O$629,2,0),"")</f>
        <v/>
      </c>
      <c r="CG48" s="86" t="str">
        <f>IFERROR(VLOOKUP($A48&amp;"_"&amp;CG$3,'물품 입고 내역'!$A$5:$O$629,2,0),"")</f>
        <v/>
      </c>
      <c r="CH48" s="86" t="str">
        <f>IFERROR(VLOOKUP($A48&amp;"_"&amp;CH$3,'물품 입고 내역'!$A$5:$O$629,2,0),"")</f>
        <v/>
      </c>
      <c r="CI48" s="86" t="str">
        <f>IFERROR(VLOOKUP($A48&amp;"_"&amp;CI$3,'물품 입고 내역'!$A$5:$O$629,2,0),"")</f>
        <v/>
      </c>
      <c r="CJ48" s="86" t="str">
        <f>IFERROR(VLOOKUP($A48&amp;"_"&amp;CJ$3,'물품 입고 내역'!$A$5:$O$629,2,0),"")</f>
        <v/>
      </c>
      <c r="CK48" s="86" t="str">
        <f>IFERROR(VLOOKUP($A48&amp;"_"&amp;CK$3,'물품 입고 내역'!$A$5:$O$629,2,0),"")</f>
        <v/>
      </c>
      <c r="CL48" s="86" t="str">
        <f>IFERROR(VLOOKUP($A48&amp;"_"&amp;CL$3,'물품 입고 내역'!$A$5:$O$629,2,0),"")</f>
        <v/>
      </c>
      <c r="CM48" s="86" t="str">
        <f>IFERROR(VLOOKUP($A48&amp;"_"&amp;CM$3,'물품 입고 내역'!$A$5:$O$629,2,0),"")</f>
        <v/>
      </c>
      <c r="CN48" s="86" t="str">
        <f>IFERROR(VLOOKUP($A48&amp;"_"&amp;CN$3,'물품 입고 내역'!$A$5:$O$629,2,0),"")</f>
        <v/>
      </c>
      <c r="CO48" s="86" t="str">
        <f>IFERROR(VLOOKUP($A48&amp;"_"&amp;CO$3,'물품 입고 내역'!$A$5:$O$629,2,0),"")</f>
        <v/>
      </c>
      <c r="CP48" s="86" t="str">
        <f>IFERROR(VLOOKUP($A48&amp;"_"&amp;CP$3,'물품 입고 내역'!$A$5:$O$629,2,0),"")</f>
        <v/>
      </c>
      <c r="CQ48" s="86" t="str">
        <f>IFERROR(VLOOKUP($A48&amp;"_"&amp;CQ$3,'물품 입고 내역'!$A$5:$O$629,2,0),"")</f>
        <v/>
      </c>
      <c r="CR48" s="86" t="str">
        <f>IFERROR(VLOOKUP($A48&amp;"_"&amp;CR$3,'물품 입고 내역'!$A$5:$O$629,2,0),"")</f>
        <v/>
      </c>
      <c r="CS48" s="86" t="str">
        <f>IFERROR(VLOOKUP($A48&amp;"_"&amp;CS$3,'물품 입고 내역'!$A$5:$O$629,2,0),"")</f>
        <v/>
      </c>
      <c r="CT48" s="86" t="str">
        <f>IFERROR(VLOOKUP($A48&amp;"_"&amp;CT$3,'물품 입고 내역'!$A$5:$O$629,2,0),"")</f>
        <v/>
      </c>
      <c r="CU48" s="86" t="str">
        <f>IFERROR(VLOOKUP($A48&amp;"_"&amp;CU$3,'물품 입고 내역'!$A$5:$O$629,2,0),"")</f>
        <v/>
      </c>
      <c r="CV48" s="86" t="str">
        <f>IFERROR(VLOOKUP($A48&amp;"_"&amp;CV$3,'물품 입고 내역'!$A$5:$O$629,2,0),"")</f>
        <v/>
      </c>
      <c r="CW48" s="86" t="str">
        <f>IFERROR(VLOOKUP($A48&amp;"_"&amp;CW$3,'물품 입고 내역'!$A$5:$O$629,2,0),"")</f>
        <v/>
      </c>
      <c r="CX48" s="86" t="str">
        <f>IFERROR(VLOOKUP($A48&amp;"_"&amp;CX$3,'물품 입고 내역'!$A$5:$O$629,2,0),"")</f>
        <v/>
      </c>
      <c r="CY48" s="86" t="str">
        <f>IFERROR(VLOOKUP($A48&amp;"_"&amp;CY$3,'물품 입고 내역'!$A$5:$O$629,2,0),"")</f>
        <v/>
      </c>
      <c r="CZ48" s="86" t="str">
        <f>IFERROR(VLOOKUP($A48&amp;"_"&amp;CZ$3,'물품 입고 내역'!$A$5:$O$629,2,0),"")</f>
        <v/>
      </c>
      <c r="DA48" s="86" t="str">
        <f>IFERROR(VLOOKUP($A48&amp;"_"&amp;DA$3,'물품 입고 내역'!$A$5:$O$629,2,0),"")</f>
        <v/>
      </c>
      <c r="DB48" s="86" t="str">
        <f>IFERROR(VLOOKUP($A48&amp;"_"&amp;DB$3,'물품 입고 내역'!$A$5:$O$629,2,0),"")</f>
        <v/>
      </c>
    </row>
    <row r="49" spans="1:106" ht="31.5" customHeight="1">
      <c r="A49" s="87" t="s">
        <v>433</v>
      </c>
      <c r="B49" s="142" t="str">
        <f>IFERROR(INDEX('물품 입고 내역'!$E$6:$N$105,MATCH($A49,'물품 입고 내역'!$N$6:$N$105,0),1)," ")</f>
        <v xml:space="preserve"> </v>
      </c>
      <c r="C49" s="87">
        <v>102</v>
      </c>
      <c r="D49" s="142" t="str">
        <f t="shared" si="0"/>
        <v xml:space="preserve">                                                                                                   </v>
      </c>
      <c r="E49" s="87"/>
      <c r="F49" s="86">
        <f t="shared" si="1"/>
        <v>0</v>
      </c>
      <c r="G49" s="86" t="str">
        <f>IFERROR(VLOOKUP($A49&amp;"_"&amp;G$3,'물품 입고 내역'!$A$5:$O$629,2,0),"")</f>
        <v/>
      </c>
      <c r="H49" s="86" t="str">
        <f>IFERROR(VLOOKUP($A49&amp;"_"&amp;H$3,'물품 입고 내역'!$A$5:$O$629,2,0),"")</f>
        <v/>
      </c>
      <c r="I49" s="86" t="str">
        <f>IFERROR(VLOOKUP($A49&amp;"_"&amp;I$3,'물품 입고 내역'!$A$5:$O$629,2,0),"")</f>
        <v/>
      </c>
      <c r="J49" s="86" t="str">
        <f>IFERROR(VLOOKUP($A49&amp;"_"&amp;J$3,'물품 입고 내역'!$A$5:$O$629,2,0),"")</f>
        <v/>
      </c>
      <c r="K49" s="86" t="str">
        <f>IFERROR(VLOOKUP($A49&amp;"_"&amp;K$3,'물품 입고 내역'!$A$5:$O$629,2,0),"")</f>
        <v/>
      </c>
      <c r="L49" s="86" t="str">
        <f>IFERROR(VLOOKUP($A49&amp;"_"&amp;L$3,'물품 입고 내역'!$A$5:$O$629,2,0),"")</f>
        <v/>
      </c>
      <c r="M49" s="86" t="str">
        <f>IFERROR(VLOOKUP($A49&amp;"_"&amp;M$3,'물품 입고 내역'!$A$5:$O$629,2,0),"")</f>
        <v/>
      </c>
      <c r="N49" s="86" t="str">
        <f>IFERROR(VLOOKUP($A49&amp;"_"&amp;N$3,'물품 입고 내역'!$A$5:$O$629,2,0),"")</f>
        <v/>
      </c>
      <c r="O49" s="86" t="str">
        <f>IFERROR(VLOOKUP($A49&amp;"_"&amp;O$3,'물품 입고 내역'!$A$5:$O$629,2,0),"")</f>
        <v/>
      </c>
      <c r="P49" s="86" t="str">
        <f>IFERROR(VLOOKUP($A49&amp;"_"&amp;P$3,'물품 입고 내역'!$A$5:$O$629,2,0),"")</f>
        <v/>
      </c>
      <c r="Q49" s="86" t="str">
        <f>IFERROR(VLOOKUP($A49&amp;"_"&amp;Q$3,'물품 입고 내역'!$A$5:$O$629,2,0),"")</f>
        <v/>
      </c>
      <c r="R49" s="86" t="str">
        <f>IFERROR(VLOOKUP($A49&amp;"_"&amp;R$3,'물품 입고 내역'!$A$5:$O$629,2,0),"")</f>
        <v/>
      </c>
      <c r="S49" s="86" t="str">
        <f>IFERROR(VLOOKUP($A49&amp;"_"&amp;S$3,'물품 입고 내역'!$A$5:$O$629,2,0),"")</f>
        <v/>
      </c>
      <c r="T49" s="86" t="str">
        <f>IFERROR(VLOOKUP($A49&amp;"_"&amp;T$3,'물품 입고 내역'!$A$5:$O$629,2,0),"")</f>
        <v/>
      </c>
      <c r="U49" s="86" t="str">
        <f>IFERROR(VLOOKUP($A49&amp;"_"&amp;U$3,'물품 입고 내역'!$A$5:$O$629,2,0),"")</f>
        <v/>
      </c>
      <c r="V49" s="86" t="str">
        <f>IFERROR(VLOOKUP($A49&amp;"_"&amp;V$3,'물품 입고 내역'!$A$5:$O$629,2,0),"")</f>
        <v/>
      </c>
      <c r="W49" s="86" t="str">
        <f>IFERROR(VLOOKUP($A49&amp;"_"&amp;W$3,'물품 입고 내역'!$A$5:$O$629,2,0),"")</f>
        <v/>
      </c>
      <c r="X49" s="86" t="str">
        <f>IFERROR(VLOOKUP($A49&amp;"_"&amp;X$3,'물품 입고 내역'!$A$5:$O$629,2,0),"")</f>
        <v/>
      </c>
      <c r="Y49" s="86" t="str">
        <f>IFERROR(VLOOKUP($A49&amp;"_"&amp;Y$3,'물품 입고 내역'!$A$5:$O$629,2,0),"")</f>
        <v/>
      </c>
      <c r="Z49" s="86" t="str">
        <f>IFERROR(VLOOKUP($A49&amp;"_"&amp;Z$3,'물품 입고 내역'!$A$5:$O$629,2,0),"")</f>
        <v/>
      </c>
      <c r="AA49" s="86" t="str">
        <f>IFERROR(VLOOKUP($A49&amp;"_"&amp;AA$3,'물품 입고 내역'!$A$5:$O$629,2,0),"")</f>
        <v/>
      </c>
      <c r="AB49" s="86" t="str">
        <f>IFERROR(VLOOKUP($A49&amp;"_"&amp;AB$3,'물품 입고 내역'!$A$5:$O$629,2,0),"")</f>
        <v/>
      </c>
      <c r="AC49" s="86" t="str">
        <f>IFERROR(VLOOKUP($A49&amp;"_"&amp;AC$3,'물품 입고 내역'!$A$5:$O$629,2,0),"")</f>
        <v/>
      </c>
      <c r="AD49" s="86" t="str">
        <f>IFERROR(VLOOKUP($A49&amp;"_"&amp;AD$3,'물품 입고 내역'!$A$5:$O$629,2,0),"")</f>
        <v/>
      </c>
      <c r="AE49" s="86" t="str">
        <f>IFERROR(VLOOKUP($A49&amp;"_"&amp;AE$3,'물품 입고 내역'!$A$5:$O$629,2,0),"")</f>
        <v/>
      </c>
      <c r="AF49" s="86" t="str">
        <f>IFERROR(VLOOKUP($A49&amp;"_"&amp;AF$3,'물품 입고 내역'!$A$5:$O$629,2,0),"")</f>
        <v/>
      </c>
      <c r="AG49" s="86" t="str">
        <f>IFERROR(VLOOKUP($A49&amp;"_"&amp;AG$3,'물품 입고 내역'!$A$5:$O$629,2,0),"")</f>
        <v/>
      </c>
      <c r="AH49" s="86" t="str">
        <f>IFERROR(VLOOKUP($A49&amp;"_"&amp;AH$3,'물품 입고 내역'!$A$5:$O$629,2,0),"")</f>
        <v/>
      </c>
      <c r="AI49" s="86" t="str">
        <f>IFERROR(VLOOKUP($A49&amp;"_"&amp;AI$3,'물품 입고 내역'!$A$5:$O$629,2,0),"")</f>
        <v/>
      </c>
      <c r="AJ49" s="86" t="str">
        <f>IFERROR(VLOOKUP($A49&amp;"_"&amp;AJ$3,'물품 입고 내역'!$A$5:$O$629,2,0),"")</f>
        <v/>
      </c>
      <c r="AK49" s="86" t="str">
        <f>IFERROR(VLOOKUP($A49&amp;"_"&amp;AK$3,'물품 입고 내역'!$A$5:$O$629,2,0),"")</f>
        <v/>
      </c>
      <c r="AL49" s="86" t="str">
        <f>IFERROR(VLOOKUP($A49&amp;"_"&amp;AL$3,'물품 입고 내역'!$A$5:$O$629,2,0),"")</f>
        <v/>
      </c>
      <c r="AM49" s="86" t="str">
        <f>IFERROR(VLOOKUP($A49&amp;"_"&amp;AM$3,'물품 입고 내역'!$A$5:$O$629,2,0),"")</f>
        <v/>
      </c>
      <c r="AN49" s="86" t="str">
        <f>IFERROR(VLOOKUP($A49&amp;"_"&amp;AN$3,'물품 입고 내역'!$A$5:$O$629,2,0),"")</f>
        <v/>
      </c>
      <c r="AO49" s="86" t="str">
        <f>IFERROR(VLOOKUP($A49&amp;"_"&amp;AO$3,'물품 입고 내역'!$A$5:$O$629,2,0),"")</f>
        <v/>
      </c>
      <c r="AP49" s="86" t="str">
        <f>IFERROR(VLOOKUP($A49&amp;"_"&amp;AP$3,'물품 입고 내역'!$A$5:$O$629,2,0),"")</f>
        <v/>
      </c>
      <c r="AQ49" s="86" t="str">
        <f>IFERROR(VLOOKUP($A49&amp;"_"&amp;AQ$3,'물품 입고 내역'!$A$5:$O$629,2,0),"")</f>
        <v/>
      </c>
      <c r="AR49" s="86" t="str">
        <f>IFERROR(VLOOKUP($A49&amp;"_"&amp;AR$3,'물품 입고 내역'!$A$5:$O$629,2,0),"")</f>
        <v/>
      </c>
      <c r="AS49" s="86" t="str">
        <f>IFERROR(VLOOKUP($A49&amp;"_"&amp;AS$3,'물품 입고 내역'!$A$5:$O$629,2,0),"")</f>
        <v/>
      </c>
      <c r="AT49" s="86" t="str">
        <f>IFERROR(VLOOKUP($A49&amp;"_"&amp;AT$3,'물품 입고 내역'!$A$5:$O$629,2,0),"")</f>
        <v/>
      </c>
      <c r="AU49" s="86" t="str">
        <f>IFERROR(VLOOKUP($A49&amp;"_"&amp;AU$3,'물품 입고 내역'!$A$5:$O$629,2,0),"")</f>
        <v/>
      </c>
      <c r="AV49" s="86" t="str">
        <f>IFERROR(VLOOKUP($A49&amp;"_"&amp;AV$3,'물품 입고 내역'!$A$5:$O$629,2,0),"")</f>
        <v/>
      </c>
      <c r="AW49" s="86" t="str">
        <f>IFERROR(VLOOKUP($A49&amp;"_"&amp;AW$3,'물품 입고 내역'!$A$5:$O$629,2,0),"")</f>
        <v/>
      </c>
      <c r="AX49" s="86" t="str">
        <f>IFERROR(VLOOKUP($A49&amp;"_"&amp;AX$3,'물품 입고 내역'!$A$5:$O$629,2,0),"")</f>
        <v/>
      </c>
      <c r="AY49" s="86" t="str">
        <f>IFERROR(VLOOKUP($A49&amp;"_"&amp;AY$3,'물품 입고 내역'!$A$5:$O$629,2,0),"")</f>
        <v/>
      </c>
      <c r="AZ49" s="86" t="str">
        <f>IFERROR(VLOOKUP($A49&amp;"_"&amp;AZ$3,'물품 입고 내역'!$A$5:$O$629,2,0),"")</f>
        <v/>
      </c>
      <c r="BA49" s="86" t="str">
        <f>IFERROR(VLOOKUP($A49&amp;"_"&amp;BA$3,'물품 입고 내역'!$A$5:$O$629,2,0),"")</f>
        <v/>
      </c>
      <c r="BB49" s="86" t="str">
        <f>IFERROR(VLOOKUP($A49&amp;"_"&amp;BB$3,'물품 입고 내역'!$A$5:$O$629,2,0),"")</f>
        <v/>
      </c>
      <c r="BC49" s="86" t="str">
        <f>IFERROR(VLOOKUP($A49&amp;"_"&amp;BC$3,'물품 입고 내역'!$A$5:$O$629,2,0),"")</f>
        <v/>
      </c>
      <c r="BD49" s="86" t="str">
        <f>IFERROR(VLOOKUP($A49&amp;"_"&amp;BD$3,'물품 입고 내역'!$A$5:$O$629,2,0),"")</f>
        <v/>
      </c>
      <c r="BE49" s="86" t="str">
        <f>IFERROR(VLOOKUP($A49&amp;"_"&amp;BE$3,'물품 입고 내역'!$A$5:$O$629,2,0),"")</f>
        <v/>
      </c>
      <c r="BF49" s="86" t="str">
        <f>IFERROR(VLOOKUP($A49&amp;"_"&amp;BF$3,'물품 입고 내역'!$A$5:$O$629,2,0),"")</f>
        <v/>
      </c>
      <c r="BG49" s="86" t="str">
        <f>IFERROR(VLOOKUP($A49&amp;"_"&amp;BG$3,'물품 입고 내역'!$A$5:$O$629,2,0),"")</f>
        <v/>
      </c>
      <c r="BH49" s="86" t="str">
        <f>IFERROR(VLOOKUP($A49&amp;"_"&amp;BH$3,'물품 입고 내역'!$A$5:$O$629,2,0),"")</f>
        <v/>
      </c>
      <c r="BI49" s="86" t="str">
        <f>IFERROR(VLOOKUP($A49&amp;"_"&amp;BI$3,'물품 입고 내역'!$A$5:$O$629,2,0),"")</f>
        <v/>
      </c>
      <c r="BJ49" s="86" t="str">
        <f>IFERROR(VLOOKUP($A49&amp;"_"&amp;BJ$3,'물품 입고 내역'!$A$5:$O$629,2,0),"")</f>
        <v/>
      </c>
      <c r="BK49" s="86" t="str">
        <f>IFERROR(VLOOKUP($A49&amp;"_"&amp;BK$3,'물품 입고 내역'!$A$5:$O$629,2,0),"")</f>
        <v/>
      </c>
      <c r="BL49" s="86" t="str">
        <f>IFERROR(VLOOKUP($A49&amp;"_"&amp;BL$3,'물품 입고 내역'!$A$5:$O$629,2,0),"")</f>
        <v/>
      </c>
      <c r="BM49" s="86" t="str">
        <f>IFERROR(VLOOKUP($A49&amp;"_"&amp;BM$3,'물품 입고 내역'!$A$5:$O$629,2,0),"")</f>
        <v/>
      </c>
      <c r="BN49" s="86" t="str">
        <f>IFERROR(VLOOKUP($A49&amp;"_"&amp;BN$3,'물품 입고 내역'!$A$5:$O$629,2,0),"")</f>
        <v/>
      </c>
      <c r="BO49" s="86" t="str">
        <f>IFERROR(VLOOKUP($A49&amp;"_"&amp;BO$3,'물품 입고 내역'!$A$5:$O$629,2,0),"")</f>
        <v/>
      </c>
      <c r="BP49" s="86" t="str">
        <f>IFERROR(VLOOKUP($A49&amp;"_"&amp;BP$3,'물품 입고 내역'!$A$5:$O$629,2,0),"")</f>
        <v/>
      </c>
      <c r="BQ49" s="86" t="str">
        <f>IFERROR(VLOOKUP($A49&amp;"_"&amp;BQ$3,'물품 입고 내역'!$A$5:$O$629,2,0),"")</f>
        <v/>
      </c>
      <c r="BR49" s="86" t="str">
        <f>IFERROR(VLOOKUP($A49&amp;"_"&amp;BR$3,'물품 입고 내역'!$A$5:$O$629,2,0),"")</f>
        <v/>
      </c>
      <c r="BS49" s="86" t="str">
        <f>IFERROR(VLOOKUP($A49&amp;"_"&amp;BS$3,'물품 입고 내역'!$A$5:$O$629,2,0),"")</f>
        <v/>
      </c>
      <c r="BT49" s="86" t="str">
        <f>IFERROR(VLOOKUP($A49&amp;"_"&amp;BT$3,'물품 입고 내역'!$A$5:$O$629,2,0),"")</f>
        <v/>
      </c>
      <c r="BU49" s="86" t="str">
        <f>IFERROR(VLOOKUP($A49&amp;"_"&amp;BU$3,'물품 입고 내역'!$A$5:$O$629,2,0),"")</f>
        <v/>
      </c>
      <c r="BV49" s="86" t="str">
        <f>IFERROR(VLOOKUP($A49&amp;"_"&amp;BV$3,'물품 입고 내역'!$A$5:$O$629,2,0),"")</f>
        <v/>
      </c>
      <c r="BW49" s="86" t="str">
        <f>IFERROR(VLOOKUP($A49&amp;"_"&amp;BW$3,'물품 입고 내역'!$A$5:$O$629,2,0),"")</f>
        <v/>
      </c>
      <c r="BX49" s="86" t="str">
        <f>IFERROR(VLOOKUP($A49&amp;"_"&amp;BX$3,'물품 입고 내역'!$A$5:$O$629,2,0),"")</f>
        <v/>
      </c>
      <c r="BY49" s="86" t="str">
        <f>IFERROR(VLOOKUP($A49&amp;"_"&amp;BY$3,'물품 입고 내역'!$A$5:$O$629,2,0),"")</f>
        <v/>
      </c>
      <c r="BZ49" s="86" t="str">
        <f>IFERROR(VLOOKUP($A49&amp;"_"&amp;BZ$3,'물품 입고 내역'!$A$5:$O$629,2,0),"")</f>
        <v/>
      </c>
      <c r="CA49" s="86" t="str">
        <f>IFERROR(VLOOKUP($A49&amp;"_"&amp;CA$3,'물품 입고 내역'!$A$5:$O$629,2,0),"")</f>
        <v/>
      </c>
      <c r="CB49" s="86" t="str">
        <f>IFERROR(VLOOKUP($A49&amp;"_"&amp;CB$3,'물품 입고 내역'!$A$5:$O$629,2,0),"")</f>
        <v/>
      </c>
      <c r="CC49" s="86" t="str">
        <f>IFERROR(VLOOKUP($A49&amp;"_"&amp;CC$3,'물품 입고 내역'!$A$5:$O$629,2,0),"")</f>
        <v/>
      </c>
      <c r="CD49" s="86" t="str">
        <f>IFERROR(VLOOKUP($A49&amp;"_"&amp;CD$3,'물품 입고 내역'!$A$5:$O$629,2,0),"")</f>
        <v/>
      </c>
      <c r="CE49" s="86" t="str">
        <f>IFERROR(VLOOKUP($A49&amp;"_"&amp;CE$3,'물품 입고 내역'!$A$5:$O$629,2,0),"")</f>
        <v/>
      </c>
      <c r="CF49" s="86" t="str">
        <f>IFERROR(VLOOKUP($A49&amp;"_"&amp;CF$3,'물품 입고 내역'!$A$5:$O$629,2,0),"")</f>
        <v/>
      </c>
      <c r="CG49" s="86" t="str">
        <f>IFERROR(VLOOKUP($A49&amp;"_"&amp;CG$3,'물품 입고 내역'!$A$5:$O$629,2,0),"")</f>
        <v/>
      </c>
      <c r="CH49" s="86" t="str">
        <f>IFERROR(VLOOKUP($A49&amp;"_"&amp;CH$3,'물품 입고 내역'!$A$5:$O$629,2,0),"")</f>
        <v/>
      </c>
      <c r="CI49" s="86" t="str">
        <f>IFERROR(VLOOKUP($A49&amp;"_"&amp;CI$3,'물품 입고 내역'!$A$5:$O$629,2,0),"")</f>
        <v/>
      </c>
      <c r="CJ49" s="86" t="str">
        <f>IFERROR(VLOOKUP($A49&amp;"_"&amp;CJ$3,'물품 입고 내역'!$A$5:$O$629,2,0),"")</f>
        <v/>
      </c>
      <c r="CK49" s="86" t="str">
        <f>IFERROR(VLOOKUP($A49&amp;"_"&amp;CK$3,'물품 입고 내역'!$A$5:$O$629,2,0),"")</f>
        <v/>
      </c>
      <c r="CL49" s="86" t="str">
        <f>IFERROR(VLOOKUP($A49&amp;"_"&amp;CL$3,'물품 입고 내역'!$A$5:$O$629,2,0),"")</f>
        <v/>
      </c>
      <c r="CM49" s="86" t="str">
        <f>IFERROR(VLOOKUP($A49&amp;"_"&amp;CM$3,'물품 입고 내역'!$A$5:$O$629,2,0),"")</f>
        <v/>
      </c>
      <c r="CN49" s="86" t="str">
        <f>IFERROR(VLOOKUP($A49&amp;"_"&amp;CN$3,'물품 입고 내역'!$A$5:$O$629,2,0),"")</f>
        <v/>
      </c>
      <c r="CO49" s="86" t="str">
        <f>IFERROR(VLOOKUP($A49&amp;"_"&amp;CO$3,'물품 입고 내역'!$A$5:$O$629,2,0),"")</f>
        <v/>
      </c>
      <c r="CP49" s="86" t="str">
        <f>IFERROR(VLOOKUP($A49&amp;"_"&amp;CP$3,'물품 입고 내역'!$A$5:$O$629,2,0),"")</f>
        <v/>
      </c>
      <c r="CQ49" s="86" t="str">
        <f>IFERROR(VLOOKUP($A49&amp;"_"&amp;CQ$3,'물품 입고 내역'!$A$5:$O$629,2,0),"")</f>
        <v/>
      </c>
      <c r="CR49" s="86" t="str">
        <f>IFERROR(VLOOKUP($A49&amp;"_"&amp;CR$3,'물품 입고 내역'!$A$5:$O$629,2,0),"")</f>
        <v/>
      </c>
      <c r="CS49" s="86" t="str">
        <f>IFERROR(VLOOKUP($A49&amp;"_"&amp;CS$3,'물품 입고 내역'!$A$5:$O$629,2,0),"")</f>
        <v/>
      </c>
      <c r="CT49" s="86" t="str">
        <f>IFERROR(VLOOKUP($A49&amp;"_"&amp;CT$3,'물품 입고 내역'!$A$5:$O$629,2,0),"")</f>
        <v/>
      </c>
      <c r="CU49" s="86" t="str">
        <f>IFERROR(VLOOKUP($A49&amp;"_"&amp;CU$3,'물품 입고 내역'!$A$5:$O$629,2,0),"")</f>
        <v/>
      </c>
      <c r="CV49" s="86" t="str">
        <f>IFERROR(VLOOKUP($A49&amp;"_"&amp;CV$3,'물품 입고 내역'!$A$5:$O$629,2,0),"")</f>
        <v/>
      </c>
      <c r="CW49" s="86" t="str">
        <f>IFERROR(VLOOKUP($A49&amp;"_"&amp;CW$3,'물품 입고 내역'!$A$5:$O$629,2,0),"")</f>
        <v/>
      </c>
      <c r="CX49" s="86" t="str">
        <f>IFERROR(VLOOKUP($A49&amp;"_"&amp;CX$3,'물품 입고 내역'!$A$5:$O$629,2,0),"")</f>
        <v/>
      </c>
      <c r="CY49" s="86" t="str">
        <f>IFERROR(VLOOKUP($A49&amp;"_"&amp;CY$3,'물품 입고 내역'!$A$5:$O$629,2,0),"")</f>
        <v/>
      </c>
      <c r="CZ49" s="86" t="str">
        <f>IFERROR(VLOOKUP($A49&amp;"_"&amp;CZ$3,'물품 입고 내역'!$A$5:$O$629,2,0),"")</f>
        <v/>
      </c>
      <c r="DA49" s="86" t="str">
        <f>IFERROR(VLOOKUP($A49&amp;"_"&amp;DA$3,'물품 입고 내역'!$A$5:$O$629,2,0),"")</f>
        <v/>
      </c>
      <c r="DB49" s="86" t="str">
        <f>IFERROR(VLOOKUP($A49&amp;"_"&amp;DB$3,'물품 입고 내역'!$A$5:$O$629,2,0),"")</f>
        <v/>
      </c>
    </row>
    <row r="50" spans="1:106" ht="31.5" customHeight="1">
      <c r="A50" s="87" t="s">
        <v>434</v>
      </c>
      <c r="B50" s="142" t="str">
        <f>IFERROR(INDEX('물품 입고 내역'!$E$6:$N$105,MATCH($A50,'물품 입고 내역'!$N$6:$N$105,0),1)," ")</f>
        <v xml:space="preserve"> </v>
      </c>
      <c r="C50" s="87">
        <v>102</v>
      </c>
      <c r="D50" s="142" t="str">
        <f t="shared" si="0"/>
        <v xml:space="preserve">                                                                                                   </v>
      </c>
      <c r="E50" s="87"/>
      <c r="F50" s="86">
        <f t="shared" si="1"/>
        <v>0</v>
      </c>
      <c r="G50" s="86" t="str">
        <f>IFERROR(VLOOKUP($A50&amp;"_"&amp;G$3,'물품 입고 내역'!$A$5:$O$629,2,0),"")</f>
        <v/>
      </c>
      <c r="H50" s="86" t="str">
        <f>IFERROR(VLOOKUP($A50&amp;"_"&amp;H$3,'물품 입고 내역'!$A$5:$O$629,2,0),"")</f>
        <v/>
      </c>
      <c r="I50" s="86" t="str">
        <f>IFERROR(VLOOKUP($A50&amp;"_"&amp;I$3,'물품 입고 내역'!$A$5:$O$629,2,0),"")</f>
        <v/>
      </c>
      <c r="J50" s="86" t="str">
        <f>IFERROR(VLOOKUP($A50&amp;"_"&amp;J$3,'물품 입고 내역'!$A$5:$O$629,2,0),"")</f>
        <v/>
      </c>
      <c r="K50" s="86" t="str">
        <f>IFERROR(VLOOKUP($A50&amp;"_"&amp;K$3,'물품 입고 내역'!$A$5:$O$629,2,0),"")</f>
        <v/>
      </c>
      <c r="L50" s="86" t="str">
        <f>IFERROR(VLOOKUP($A50&amp;"_"&amp;L$3,'물품 입고 내역'!$A$5:$O$629,2,0),"")</f>
        <v/>
      </c>
      <c r="M50" s="86" t="str">
        <f>IFERROR(VLOOKUP($A50&amp;"_"&amp;M$3,'물품 입고 내역'!$A$5:$O$629,2,0),"")</f>
        <v/>
      </c>
      <c r="N50" s="86" t="str">
        <f>IFERROR(VLOOKUP($A50&amp;"_"&amp;N$3,'물품 입고 내역'!$A$5:$O$629,2,0),"")</f>
        <v/>
      </c>
      <c r="O50" s="86" t="str">
        <f>IFERROR(VLOOKUP($A50&amp;"_"&amp;O$3,'물품 입고 내역'!$A$5:$O$629,2,0),"")</f>
        <v/>
      </c>
      <c r="P50" s="86" t="str">
        <f>IFERROR(VLOOKUP($A50&amp;"_"&amp;P$3,'물품 입고 내역'!$A$5:$O$629,2,0),"")</f>
        <v/>
      </c>
      <c r="Q50" s="86" t="str">
        <f>IFERROR(VLOOKUP($A50&amp;"_"&amp;Q$3,'물품 입고 내역'!$A$5:$O$629,2,0),"")</f>
        <v/>
      </c>
      <c r="R50" s="86" t="str">
        <f>IFERROR(VLOOKUP($A50&amp;"_"&amp;R$3,'물품 입고 내역'!$A$5:$O$629,2,0),"")</f>
        <v/>
      </c>
      <c r="S50" s="86" t="str">
        <f>IFERROR(VLOOKUP($A50&amp;"_"&amp;S$3,'물품 입고 내역'!$A$5:$O$629,2,0),"")</f>
        <v/>
      </c>
      <c r="T50" s="86" t="str">
        <f>IFERROR(VLOOKUP($A50&amp;"_"&amp;T$3,'물품 입고 내역'!$A$5:$O$629,2,0),"")</f>
        <v/>
      </c>
      <c r="U50" s="86" t="str">
        <f>IFERROR(VLOOKUP($A50&amp;"_"&amp;U$3,'물품 입고 내역'!$A$5:$O$629,2,0),"")</f>
        <v/>
      </c>
      <c r="V50" s="86" t="str">
        <f>IFERROR(VLOOKUP($A50&amp;"_"&amp;V$3,'물품 입고 내역'!$A$5:$O$629,2,0),"")</f>
        <v/>
      </c>
      <c r="W50" s="86" t="str">
        <f>IFERROR(VLOOKUP($A50&amp;"_"&amp;W$3,'물품 입고 내역'!$A$5:$O$629,2,0),"")</f>
        <v/>
      </c>
      <c r="X50" s="86" t="str">
        <f>IFERROR(VLOOKUP($A50&amp;"_"&amp;X$3,'물품 입고 내역'!$A$5:$O$629,2,0),"")</f>
        <v/>
      </c>
      <c r="Y50" s="86" t="str">
        <f>IFERROR(VLOOKUP($A50&amp;"_"&amp;Y$3,'물품 입고 내역'!$A$5:$O$629,2,0),"")</f>
        <v/>
      </c>
      <c r="Z50" s="86" t="str">
        <f>IFERROR(VLOOKUP($A50&amp;"_"&amp;Z$3,'물품 입고 내역'!$A$5:$O$629,2,0),"")</f>
        <v/>
      </c>
      <c r="AA50" s="86" t="str">
        <f>IFERROR(VLOOKUP($A50&amp;"_"&amp;AA$3,'물품 입고 내역'!$A$5:$O$629,2,0),"")</f>
        <v/>
      </c>
      <c r="AB50" s="86" t="str">
        <f>IFERROR(VLOOKUP($A50&amp;"_"&amp;AB$3,'물품 입고 내역'!$A$5:$O$629,2,0),"")</f>
        <v/>
      </c>
      <c r="AC50" s="86" t="str">
        <f>IFERROR(VLOOKUP($A50&amp;"_"&amp;AC$3,'물품 입고 내역'!$A$5:$O$629,2,0),"")</f>
        <v/>
      </c>
      <c r="AD50" s="86" t="str">
        <f>IFERROR(VLOOKUP($A50&amp;"_"&amp;AD$3,'물품 입고 내역'!$A$5:$O$629,2,0),"")</f>
        <v/>
      </c>
      <c r="AE50" s="86" t="str">
        <f>IFERROR(VLOOKUP($A50&amp;"_"&amp;AE$3,'물품 입고 내역'!$A$5:$O$629,2,0),"")</f>
        <v/>
      </c>
      <c r="AF50" s="86" t="str">
        <f>IFERROR(VLOOKUP($A50&amp;"_"&amp;AF$3,'물품 입고 내역'!$A$5:$O$629,2,0),"")</f>
        <v/>
      </c>
      <c r="AG50" s="86" t="str">
        <f>IFERROR(VLOOKUP($A50&amp;"_"&amp;AG$3,'물품 입고 내역'!$A$5:$O$629,2,0),"")</f>
        <v/>
      </c>
      <c r="AH50" s="86" t="str">
        <f>IFERROR(VLOOKUP($A50&amp;"_"&amp;AH$3,'물품 입고 내역'!$A$5:$O$629,2,0),"")</f>
        <v/>
      </c>
      <c r="AI50" s="86" t="str">
        <f>IFERROR(VLOOKUP($A50&amp;"_"&amp;AI$3,'물품 입고 내역'!$A$5:$O$629,2,0),"")</f>
        <v/>
      </c>
      <c r="AJ50" s="86" t="str">
        <f>IFERROR(VLOOKUP($A50&amp;"_"&amp;AJ$3,'물품 입고 내역'!$A$5:$O$629,2,0),"")</f>
        <v/>
      </c>
      <c r="AK50" s="86" t="str">
        <f>IFERROR(VLOOKUP($A50&amp;"_"&amp;AK$3,'물품 입고 내역'!$A$5:$O$629,2,0),"")</f>
        <v/>
      </c>
      <c r="AL50" s="86" t="str">
        <f>IFERROR(VLOOKUP($A50&amp;"_"&amp;AL$3,'물품 입고 내역'!$A$5:$O$629,2,0),"")</f>
        <v/>
      </c>
      <c r="AM50" s="86" t="str">
        <f>IFERROR(VLOOKUP($A50&amp;"_"&amp;AM$3,'물품 입고 내역'!$A$5:$O$629,2,0),"")</f>
        <v/>
      </c>
      <c r="AN50" s="86" t="str">
        <f>IFERROR(VLOOKUP($A50&amp;"_"&amp;AN$3,'물품 입고 내역'!$A$5:$O$629,2,0),"")</f>
        <v/>
      </c>
      <c r="AO50" s="86" t="str">
        <f>IFERROR(VLOOKUP($A50&amp;"_"&amp;AO$3,'물품 입고 내역'!$A$5:$O$629,2,0),"")</f>
        <v/>
      </c>
      <c r="AP50" s="86" t="str">
        <f>IFERROR(VLOOKUP($A50&amp;"_"&amp;AP$3,'물품 입고 내역'!$A$5:$O$629,2,0),"")</f>
        <v/>
      </c>
      <c r="AQ50" s="86" t="str">
        <f>IFERROR(VLOOKUP($A50&amp;"_"&amp;AQ$3,'물품 입고 내역'!$A$5:$O$629,2,0),"")</f>
        <v/>
      </c>
      <c r="AR50" s="86" t="str">
        <f>IFERROR(VLOOKUP($A50&amp;"_"&amp;AR$3,'물품 입고 내역'!$A$5:$O$629,2,0),"")</f>
        <v/>
      </c>
      <c r="AS50" s="86" t="str">
        <f>IFERROR(VLOOKUP($A50&amp;"_"&amp;AS$3,'물품 입고 내역'!$A$5:$O$629,2,0),"")</f>
        <v/>
      </c>
      <c r="AT50" s="86" t="str">
        <f>IFERROR(VLOOKUP($A50&amp;"_"&amp;AT$3,'물품 입고 내역'!$A$5:$O$629,2,0),"")</f>
        <v/>
      </c>
      <c r="AU50" s="86" t="str">
        <f>IFERROR(VLOOKUP($A50&amp;"_"&amp;AU$3,'물품 입고 내역'!$A$5:$O$629,2,0),"")</f>
        <v/>
      </c>
      <c r="AV50" s="86" t="str">
        <f>IFERROR(VLOOKUP($A50&amp;"_"&amp;AV$3,'물품 입고 내역'!$A$5:$O$629,2,0),"")</f>
        <v/>
      </c>
      <c r="AW50" s="86" t="str">
        <f>IFERROR(VLOOKUP($A50&amp;"_"&amp;AW$3,'물품 입고 내역'!$A$5:$O$629,2,0),"")</f>
        <v/>
      </c>
      <c r="AX50" s="86" t="str">
        <f>IFERROR(VLOOKUP($A50&amp;"_"&amp;AX$3,'물품 입고 내역'!$A$5:$O$629,2,0),"")</f>
        <v/>
      </c>
      <c r="AY50" s="86" t="str">
        <f>IFERROR(VLOOKUP($A50&amp;"_"&amp;AY$3,'물품 입고 내역'!$A$5:$O$629,2,0),"")</f>
        <v/>
      </c>
      <c r="AZ50" s="86" t="str">
        <f>IFERROR(VLOOKUP($A50&amp;"_"&amp;AZ$3,'물품 입고 내역'!$A$5:$O$629,2,0),"")</f>
        <v/>
      </c>
      <c r="BA50" s="86" t="str">
        <f>IFERROR(VLOOKUP($A50&amp;"_"&amp;BA$3,'물품 입고 내역'!$A$5:$O$629,2,0),"")</f>
        <v/>
      </c>
      <c r="BB50" s="86" t="str">
        <f>IFERROR(VLOOKUP($A50&amp;"_"&amp;BB$3,'물품 입고 내역'!$A$5:$O$629,2,0),"")</f>
        <v/>
      </c>
      <c r="BC50" s="86" t="str">
        <f>IFERROR(VLOOKUP($A50&amp;"_"&amp;BC$3,'물품 입고 내역'!$A$5:$O$629,2,0),"")</f>
        <v/>
      </c>
      <c r="BD50" s="86" t="str">
        <f>IFERROR(VLOOKUP($A50&amp;"_"&amp;BD$3,'물품 입고 내역'!$A$5:$O$629,2,0),"")</f>
        <v/>
      </c>
      <c r="BE50" s="86" t="str">
        <f>IFERROR(VLOOKUP($A50&amp;"_"&amp;BE$3,'물품 입고 내역'!$A$5:$O$629,2,0),"")</f>
        <v/>
      </c>
      <c r="BF50" s="86" t="str">
        <f>IFERROR(VLOOKUP($A50&amp;"_"&amp;BF$3,'물품 입고 내역'!$A$5:$O$629,2,0),"")</f>
        <v/>
      </c>
      <c r="BG50" s="86" t="str">
        <f>IFERROR(VLOOKUP($A50&amp;"_"&amp;BG$3,'물품 입고 내역'!$A$5:$O$629,2,0),"")</f>
        <v/>
      </c>
      <c r="BH50" s="86" t="str">
        <f>IFERROR(VLOOKUP($A50&amp;"_"&amp;BH$3,'물품 입고 내역'!$A$5:$O$629,2,0),"")</f>
        <v/>
      </c>
      <c r="BI50" s="86" t="str">
        <f>IFERROR(VLOOKUP($A50&amp;"_"&amp;BI$3,'물품 입고 내역'!$A$5:$O$629,2,0),"")</f>
        <v/>
      </c>
      <c r="BJ50" s="86" t="str">
        <f>IFERROR(VLOOKUP($A50&amp;"_"&amp;BJ$3,'물품 입고 내역'!$A$5:$O$629,2,0),"")</f>
        <v/>
      </c>
      <c r="BK50" s="86" t="str">
        <f>IFERROR(VLOOKUP($A50&amp;"_"&amp;BK$3,'물품 입고 내역'!$A$5:$O$629,2,0),"")</f>
        <v/>
      </c>
      <c r="BL50" s="86" t="str">
        <f>IFERROR(VLOOKUP($A50&amp;"_"&amp;BL$3,'물품 입고 내역'!$A$5:$O$629,2,0),"")</f>
        <v/>
      </c>
      <c r="BM50" s="86" t="str">
        <f>IFERROR(VLOOKUP($A50&amp;"_"&amp;BM$3,'물품 입고 내역'!$A$5:$O$629,2,0),"")</f>
        <v/>
      </c>
      <c r="BN50" s="86" t="str">
        <f>IFERROR(VLOOKUP($A50&amp;"_"&amp;BN$3,'물품 입고 내역'!$A$5:$O$629,2,0),"")</f>
        <v/>
      </c>
      <c r="BO50" s="86" t="str">
        <f>IFERROR(VLOOKUP($A50&amp;"_"&amp;BO$3,'물품 입고 내역'!$A$5:$O$629,2,0),"")</f>
        <v/>
      </c>
      <c r="BP50" s="86" t="str">
        <f>IFERROR(VLOOKUP($A50&amp;"_"&amp;BP$3,'물품 입고 내역'!$A$5:$O$629,2,0),"")</f>
        <v/>
      </c>
      <c r="BQ50" s="86" t="str">
        <f>IFERROR(VLOOKUP($A50&amp;"_"&amp;BQ$3,'물품 입고 내역'!$A$5:$O$629,2,0),"")</f>
        <v/>
      </c>
      <c r="BR50" s="86" t="str">
        <f>IFERROR(VLOOKUP($A50&amp;"_"&amp;BR$3,'물품 입고 내역'!$A$5:$O$629,2,0),"")</f>
        <v/>
      </c>
      <c r="BS50" s="86" t="str">
        <f>IFERROR(VLOOKUP($A50&amp;"_"&amp;BS$3,'물품 입고 내역'!$A$5:$O$629,2,0),"")</f>
        <v/>
      </c>
      <c r="BT50" s="86" t="str">
        <f>IFERROR(VLOOKUP($A50&amp;"_"&amp;BT$3,'물품 입고 내역'!$A$5:$O$629,2,0),"")</f>
        <v/>
      </c>
      <c r="BU50" s="86" t="str">
        <f>IFERROR(VLOOKUP($A50&amp;"_"&amp;BU$3,'물품 입고 내역'!$A$5:$O$629,2,0),"")</f>
        <v/>
      </c>
      <c r="BV50" s="86" t="str">
        <f>IFERROR(VLOOKUP($A50&amp;"_"&amp;BV$3,'물품 입고 내역'!$A$5:$O$629,2,0),"")</f>
        <v/>
      </c>
      <c r="BW50" s="86" t="str">
        <f>IFERROR(VLOOKUP($A50&amp;"_"&amp;BW$3,'물품 입고 내역'!$A$5:$O$629,2,0),"")</f>
        <v/>
      </c>
      <c r="BX50" s="86" t="str">
        <f>IFERROR(VLOOKUP($A50&amp;"_"&amp;BX$3,'물품 입고 내역'!$A$5:$O$629,2,0),"")</f>
        <v/>
      </c>
      <c r="BY50" s="86" t="str">
        <f>IFERROR(VLOOKUP($A50&amp;"_"&amp;BY$3,'물품 입고 내역'!$A$5:$O$629,2,0),"")</f>
        <v/>
      </c>
      <c r="BZ50" s="86" t="str">
        <f>IFERROR(VLOOKUP($A50&amp;"_"&amp;BZ$3,'물품 입고 내역'!$A$5:$O$629,2,0),"")</f>
        <v/>
      </c>
      <c r="CA50" s="86" t="str">
        <f>IFERROR(VLOOKUP($A50&amp;"_"&amp;CA$3,'물품 입고 내역'!$A$5:$O$629,2,0),"")</f>
        <v/>
      </c>
      <c r="CB50" s="86" t="str">
        <f>IFERROR(VLOOKUP($A50&amp;"_"&amp;CB$3,'물품 입고 내역'!$A$5:$O$629,2,0),"")</f>
        <v/>
      </c>
      <c r="CC50" s="86" t="str">
        <f>IFERROR(VLOOKUP($A50&amp;"_"&amp;CC$3,'물품 입고 내역'!$A$5:$O$629,2,0),"")</f>
        <v/>
      </c>
      <c r="CD50" s="86" t="str">
        <f>IFERROR(VLOOKUP($A50&amp;"_"&amp;CD$3,'물품 입고 내역'!$A$5:$O$629,2,0),"")</f>
        <v/>
      </c>
      <c r="CE50" s="86" t="str">
        <f>IFERROR(VLOOKUP($A50&amp;"_"&amp;CE$3,'물품 입고 내역'!$A$5:$O$629,2,0),"")</f>
        <v/>
      </c>
      <c r="CF50" s="86" t="str">
        <f>IFERROR(VLOOKUP($A50&amp;"_"&amp;CF$3,'물품 입고 내역'!$A$5:$O$629,2,0),"")</f>
        <v/>
      </c>
      <c r="CG50" s="86" t="str">
        <f>IFERROR(VLOOKUP($A50&amp;"_"&amp;CG$3,'물품 입고 내역'!$A$5:$O$629,2,0),"")</f>
        <v/>
      </c>
      <c r="CH50" s="86" t="str">
        <f>IFERROR(VLOOKUP($A50&amp;"_"&amp;CH$3,'물품 입고 내역'!$A$5:$O$629,2,0),"")</f>
        <v/>
      </c>
      <c r="CI50" s="86" t="str">
        <f>IFERROR(VLOOKUP($A50&amp;"_"&amp;CI$3,'물품 입고 내역'!$A$5:$O$629,2,0),"")</f>
        <v/>
      </c>
      <c r="CJ50" s="86" t="str">
        <f>IFERROR(VLOOKUP($A50&amp;"_"&amp;CJ$3,'물품 입고 내역'!$A$5:$O$629,2,0),"")</f>
        <v/>
      </c>
      <c r="CK50" s="86" t="str">
        <f>IFERROR(VLOOKUP($A50&amp;"_"&amp;CK$3,'물품 입고 내역'!$A$5:$O$629,2,0),"")</f>
        <v/>
      </c>
      <c r="CL50" s="86" t="str">
        <f>IFERROR(VLOOKUP($A50&amp;"_"&amp;CL$3,'물품 입고 내역'!$A$5:$O$629,2,0),"")</f>
        <v/>
      </c>
      <c r="CM50" s="86" t="str">
        <f>IFERROR(VLOOKUP($A50&amp;"_"&amp;CM$3,'물품 입고 내역'!$A$5:$O$629,2,0),"")</f>
        <v/>
      </c>
      <c r="CN50" s="86" t="str">
        <f>IFERROR(VLOOKUP($A50&amp;"_"&amp;CN$3,'물품 입고 내역'!$A$5:$O$629,2,0),"")</f>
        <v/>
      </c>
      <c r="CO50" s="86" t="str">
        <f>IFERROR(VLOOKUP($A50&amp;"_"&amp;CO$3,'물품 입고 내역'!$A$5:$O$629,2,0),"")</f>
        <v/>
      </c>
      <c r="CP50" s="86" t="str">
        <f>IFERROR(VLOOKUP($A50&amp;"_"&amp;CP$3,'물품 입고 내역'!$A$5:$O$629,2,0),"")</f>
        <v/>
      </c>
      <c r="CQ50" s="86" t="str">
        <f>IFERROR(VLOOKUP($A50&amp;"_"&amp;CQ$3,'물품 입고 내역'!$A$5:$O$629,2,0),"")</f>
        <v/>
      </c>
      <c r="CR50" s="86" t="str">
        <f>IFERROR(VLOOKUP($A50&amp;"_"&amp;CR$3,'물품 입고 내역'!$A$5:$O$629,2,0),"")</f>
        <v/>
      </c>
      <c r="CS50" s="86" t="str">
        <f>IFERROR(VLOOKUP($A50&amp;"_"&amp;CS$3,'물품 입고 내역'!$A$5:$O$629,2,0),"")</f>
        <v/>
      </c>
      <c r="CT50" s="86" t="str">
        <f>IFERROR(VLOOKUP($A50&amp;"_"&amp;CT$3,'물품 입고 내역'!$A$5:$O$629,2,0),"")</f>
        <v/>
      </c>
      <c r="CU50" s="86" t="str">
        <f>IFERROR(VLOOKUP($A50&amp;"_"&amp;CU$3,'물품 입고 내역'!$A$5:$O$629,2,0),"")</f>
        <v/>
      </c>
      <c r="CV50" s="86" t="str">
        <f>IFERROR(VLOOKUP($A50&amp;"_"&amp;CV$3,'물품 입고 내역'!$A$5:$O$629,2,0),"")</f>
        <v/>
      </c>
      <c r="CW50" s="86" t="str">
        <f>IFERROR(VLOOKUP($A50&amp;"_"&amp;CW$3,'물품 입고 내역'!$A$5:$O$629,2,0),"")</f>
        <v/>
      </c>
      <c r="CX50" s="86" t="str">
        <f>IFERROR(VLOOKUP($A50&amp;"_"&amp;CX$3,'물품 입고 내역'!$A$5:$O$629,2,0),"")</f>
        <v/>
      </c>
      <c r="CY50" s="86" t="str">
        <f>IFERROR(VLOOKUP($A50&amp;"_"&amp;CY$3,'물품 입고 내역'!$A$5:$O$629,2,0),"")</f>
        <v/>
      </c>
      <c r="CZ50" s="86" t="str">
        <f>IFERROR(VLOOKUP($A50&amp;"_"&amp;CZ$3,'물품 입고 내역'!$A$5:$O$629,2,0),"")</f>
        <v/>
      </c>
      <c r="DA50" s="86" t="str">
        <f>IFERROR(VLOOKUP($A50&amp;"_"&amp;DA$3,'물품 입고 내역'!$A$5:$O$629,2,0),"")</f>
        <v/>
      </c>
      <c r="DB50" s="86" t="str">
        <f>IFERROR(VLOOKUP($A50&amp;"_"&amp;DB$3,'물품 입고 내역'!$A$5:$O$629,2,0),"")</f>
        <v/>
      </c>
    </row>
    <row r="51" spans="1:106" ht="31.5" customHeight="1">
      <c r="A51" s="87" t="s">
        <v>435</v>
      </c>
      <c r="B51" s="142" t="str">
        <f>IFERROR(INDEX('물품 입고 내역'!$E$6:$N$105,MATCH($A51,'물품 입고 내역'!$N$6:$N$105,0),1)," ")</f>
        <v xml:space="preserve"> </v>
      </c>
      <c r="C51" s="87">
        <v>102</v>
      </c>
      <c r="D51" s="142" t="str">
        <f t="shared" si="0"/>
        <v xml:space="preserve">                                                                                                   </v>
      </c>
      <c r="E51" s="87"/>
      <c r="F51" s="86">
        <f t="shared" si="1"/>
        <v>0</v>
      </c>
      <c r="G51" s="86" t="str">
        <f>IFERROR(VLOOKUP($A51&amp;"_"&amp;G$3,'물품 입고 내역'!$A$5:$O$629,2,0),"")</f>
        <v/>
      </c>
      <c r="H51" s="86" t="str">
        <f>IFERROR(VLOOKUP($A51&amp;"_"&amp;H$3,'물품 입고 내역'!$A$5:$O$629,2,0),"")</f>
        <v/>
      </c>
      <c r="I51" s="86" t="str">
        <f>IFERROR(VLOOKUP($A51&amp;"_"&amp;I$3,'물품 입고 내역'!$A$5:$O$629,2,0),"")</f>
        <v/>
      </c>
      <c r="J51" s="86" t="str">
        <f>IFERROR(VLOOKUP($A51&amp;"_"&amp;J$3,'물품 입고 내역'!$A$5:$O$629,2,0),"")</f>
        <v/>
      </c>
      <c r="K51" s="86" t="str">
        <f>IFERROR(VLOOKUP($A51&amp;"_"&amp;K$3,'물품 입고 내역'!$A$5:$O$629,2,0),"")</f>
        <v/>
      </c>
      <c r="L51" s="86" t="str">
        <f>IFERROR(VLOOKUP($A51&amp;"_"&amp;L$3,'물품 입고 내역'!$A$5:$O$629,2,0),"")</f>
        <v/>
      </c>
      <c r="M51" s="86" t="str">
        <f>IFERROR(VLOOKUP($A51&amp;"_"&amp;M$3,'물품 입고 내역'!$A$5:$O$629,2,0),"")</f>
        <v/>
      </c>
      <c r="N51" s="86" t="str">
        <f>IFERROR(VLOOKUP($A51&amp;"_"&amp;N$3,'물품 입고 내역'!$A$5:$O$629,2,0),"")</f>
        <v/>
      </c>
      <c r="O51" s="86" t="str">
        <f>IFERROR(VLOOKUP($A51&amp;"_"&amp;O$3,'물품 입고 내역'!$A$5:$O$629,2,0),"")</f>
        <v/>
      </c>
      <c r="P51" s="86" t="str">
        <f>IFERROR(VLOOKUP($A51&amp;"_"&amp;P$3,'물품 입고 내역'!$A$5:$O$629,2,0),"")</f>
        <v/>
      </c>
      <c r="Q51" s="86" t="str">
        <f>IFERROR(VLOOKUP($A51&amp;"_"&amp;Q$3,'물품 입고 내역'!$A$5:$O$629,2,0),"")</f>
        <v/>
      </c>
      <c r="R51" s="86" t="str">
        <f>IFERROR(VLOOKUP($A51&amp;"_"&amp;R$3,'물품 입고 내역'!$A$5:$O$629,2,0),"")</f>
        <v/>
      </c>
      <c r="S51" s="86" t="str">
        <f>IFERROR(VLOOKUP($A51&amp;"_"&amp;S$3,'물품 입고 내역'!$A$5:$O$629,2,0),"")</f>
        <v/>
      </c>
      <c r="T51" s="86" t="str">
        <f>IFERROR(VLOOKUP($A51&amp;"_"&amp;T$3,'물품 입고 내역'!$A$5:$O$629,2,0),"")</f>
        <v/>
      </c>
      <c r="U51" s="86" t="str">
        <f>IFERROR(VLOOKUP($A51&amp;"_"&amp;U$3,'물품 입고 내역'!$A$5:$O$629,2,0),"")</f>
        <v/>
      </c>
      <c r="V51" s="86" t="str">
        <f>IFERROR(VLOOKUP($A51&amp;"_"&amp;V$3,'물품 입고 내역'!$A$5:$O$629,2,0),"")</f>
        <v/>
      </c>
      <c r="W51" s="86" t="str">
        <f>IFERROR(VLOOKUP($A51&amp;"_"&amp;W$3,'물품 입고 내역'!$A$5:$O$629,2,0),"")</f>
        <v/>
      </c>
      <c r="X51" s="86" t="str">
        <f>IFERROR(VLOOKUP($A51&amp;"_"&amp;X$3,'물품 입고 내역'!$A$5:$O$629,2,0),"")</f>
        <v/>
      </c>
      <c r="Y51" s="86" t="str">
        <f>IFERROR(VLOOKUP($A51&amp;"_"&amp;Y$3,'물품 입고 내역'!$A$5:$O$629,2,0),"")</f>
        <v/>
      </c>
      <c r="Z51" s="86" t="str">
        <f>IFERROR(VLOOKUP($A51&amp;"_"&amp;Z$3,'물품 입고 내역'!$A$5:$O$629,2,0),"")</f>
        <v/>
      </c>
      <c r="AA51" s="86" t="str">
        <f>IFERROR(VLOOKUP($A51&amp;"_"&amp;AA$3,'물품 입고 내역'!$A$5:$O$629,2,0),"")</f>
        <v/>
      </c>
      <c r="AB51" s="86" t="str">
        <f>IFERROR(VLOOKUP($A51&amp;"_"&amp;AB$3,'물품 입고 내역'!$A$5:$O$629,2,0),"")</f>
        <v/>
      </c>
      <c r="AC51" s="86" t="str">
        <f>IFERROR(VLOOKUP($A51&amp;"_"&amp;AC$3,'물품 입고 내역'!$A$5:$O$629,2,0),"")</f>
        <v/>
      </c>
      <c r="AD51" s="86" t="str">
        <f>IFERROR(VLOOKUP($A51&amp;"_"&amp;AD$3,'물품 입고 내역'!$A$5:$O$629,2,0),"")</f>
        <v/>
      </c>
      <c r="AE51" s="86" t="str">
        <f>IFERROR(VLOOKUP($A51&amp;"_"&amp;AE$3,'물품 입고 내역'!$A$5:$O$629,2,0),"")</f>
        <v/>
      </c>
      <c r="AF51" s="86" t="str">
        <f>IFERROR(VLOOKUP($A51&amp;"_"&amp;AF$3,'물품 입고 내역'!$A$5:$O$629,2,0),"")</f>
        <v/>
      </c>
      <c r="AG51" s="86" t="str">
        <f>IFERROR(VLOOKUP($A51&amp;"_"&amp;AG$3,'물품 입고 내역'!$A$5:$O$629,2,0),"")</f>
        <v/>
      </c>
      <c r="AH51" s="86" t="str">
        <f>IFERROR(VLOOKUP($A51&amp;"_"&amp;AH$3,'물품 입고 내역'!$A$5:$O$629,2,0),"")</f>
        <v/>
      </c>
      <c r="AI51" s="86" t="str">
        <f>IFERROR(VLOOKUP($A51&amp;"_"&amp;AI$3,'물품 입고 내역'!$A$5:$O$629,2,0),"")</f>
        <v/>
      </c>
      <c r="AJ51" s="86" t="str">
        <f>IFERROR(VLOOKUP($A51&amp;"_"&amp;AJ$3,'물품 입고 내역'!$A$5:$O$629,2,0),"")</f>
        <v/>
      </c>
      <c r="AK51" s="86" t="str">
        <f>IFERROR(VLOOKUP($A51&amp;"_"&amp;AK$3,'물품 입고 내역'!$A$5:$O$629,2,0),"")</f>
        <v/>
      </c>
      <c r="AL51" s="86" t="str">
        <f>IFERROR(VLOOKUP($A51&amp;"_"&amp;AL$3,'물품 입고 내역'!$A$5:$O$629,2,0),"")</f>
        <v/>
      </c>
      <c r="AM51" s="86" t="str">
        <f>IFERROR(VLOOKUP($A51&amp;"_"&amp;AM$3,'물품 입고 내역'!$A$5:$O$629,2,0),"")</f>
        <v/>
      </c>
      <c r="AN51" s="86" t="str">
        <f>IFERROR(VLOOKUP($A51&amp;"_"&amp;AN$3,'물품 입고 내역'!$A$5:$O$629,2,0),"")</f>
        <v/>
      </c>
      <c r="AO51" s="86" t="str">
        <f>IFERROR(VLOOKUP($A51&amp;"_"&amp;AO$3,'물품 입고 내역'!$A$5:$O$629,2,0),"")</f>
        <v/>
      </c>
      <c r="AP51" s="86" t="str">
        <f>IFERROR(VLOOKUP($A51&amp;"_"&amp;AP$3,'물품 입고 내역'!$A$5:$O$629,2,0),"")</f>
        <v/>
      </c>
      <c r="AQ51" s="86" t="str">
        <f>IFERROR(VLOOKUP($A51&amp;"_"&amp;AQ$3,'물품 입고 내역'!$A$5:$O$629,2,0),"")</f>
        <v/>
      </c>
      <c r="AR51" s="86" t="str">
        <f>IFERROR(VLOOKUP($A51&amp;"_"&amp;AR$3,'물품 입고 내역'!$A$5:$O$629,2,0),"")</f>
        <v/>
      </c>
      <c r="AS51" s="86" t="str">
        <f>IFERROR(VLOOKUP($A51&amp;"_"&amp;AS$3,'물품 입고 내역'!$A$5:$O$629,2,0),"")</f>
        <v/>
      </c>
      <c r="AT51" s="86" t="str">
        <f>IFERROR(VLOOKUP($A51&amp;"_"&amp;AT$3,'물품 입고 내역'!$A$5:$O$629,2,0),"")</f>
        <v/>
      </c>
      <c r="AU51" s="86" t="str">
        <f>IFERROR(VLOOKUP($A51&amp;"_"&amp;AU$3,'물품 입고 내역'!$A$5:$O$629,2,0),"")</f>
        <v/>
      </c>
      <c r="AV51" s="86" t="str">
        <f>IFERROR(VLOOKUP($A51&amp;"_"&amp;AV$3,'물품 입고 내역'!$A$5:$O$629,2,0),"")</f>
        <v/>
      </c>
      <c r="AW51" s="86" t="str">
        <f>IFERROR(VLOOKUP($A51&amp;"_"&amp;AW$3,'물품 입고 내역'!$A$5:$O$629,2,0),"")</f>
        <v/>
      </c>
      <c r="AX51" s="86" t="str">
        <f>IFERROR(VLOOKUP($A51&amp;"_"&amp;AX$3,'물품 입고 내역'!$A$5:$O$629,2,0),"")</f>
        <v/>
      </c>
      <c r="AY51" s="86" t="str">
        <f>IFERROR(VLOOKUP($A51&amp;"_"&amp;AY$3,'물품 입고 내역'!$A$5:$O$629,2,0),"")</f>
        <v/>
      </c>
      <c r="AZ51" s="86" t="str">
        <f>IFERROR(VLOOKUP($A51&amp;"_"&amp;AZ$3,'물품 입고 내역'!$A$5:$O$629,2,0),"")</f>
        <v/>
      </c>
      <c r="BA51" s="86" t="str">
        <f>IFERROR(VLOOKUP($A51&amp;"_"&amp;BA$3,'물품 입고 내역'!$A$5:$O$629,2,0),"")</f>
        <v/>
      </c>
      <c r="BB51" s="86" t="str">
        <f>IFERROR(VLOOKUP($A51&amp;"_"&amp;BB$3,'물품 입고 내역'!$A$5:$O$629,2,0),"")</f>
        <v/>
      </c>
      <c r="BC51" s="86" t="str">
        <f>IFERROR(VLOOKUP($A51&amp;"_"&amp;BC$3,'물품 입고 내역'!$A$5:$O$629,2,0),"")</f>
        <v/>
      </c>
      <c r="BD51" s="86" t="str">
        <f>IFERROR(VLOOKUP($A51&amp;"_"&amp;BD$3,'물품 입고 내역'!$A$5:$O$629,2,0),"")</f>
        <v/>
      </c>
      <c r="BE51" s="86" t="str">
        <f>IFERROR(VLOOKUP($A51&amp;"_"&amp;BE$3,'물품 입고 내역'!$A$5:$O$629,2,0),"")</f>
        <v/>
      </c>
      <c r="BF51" s="86" t="str">
        <f>IFERROR(VLOOKUP($A51&amp;"_"&amp;BF$3,'물품 입고 내역'!$A$5:$O$629,2,0),"")</f>
        <v/>
      </c>
      <c r="BG51" s="86" t="str">
        <f>IFERROR(VLOOKUP($A51&amp;"_"&amp;BG$3,'물품 입고 내역'!$A$5:$O$629,2,0),"")</f>
        <v/>
      </c>
      <c r="BH51" s="86" t="str">
        <f>IFERROR(VLOOKUP($A51&amp;"_"&amp;BH$3,'물품 입고 내역'!$A$5:$O$629,2,0),"")</f>
        <v/>
      </c>
      <c r="BI51" s="86" t="str">
        <f>IFERROR(VLOOKUP($A51&amp;"_"&amp;BI$3,'물품 입고 내역'!$A$5:$O$629,2,0),"")</f>
        <v/>
      </c>
      <c r="BJ51" s="86" t="str">
        <f>IFERROR(VLOOKUP($A51&amp;"_"&amp;BJ$3,'물품 입고 내역'!$A$5:$O$629,2,0),"")</f>
        <v/>
      </c>
      <c r="BK51" s="86" t="str">
        <f>IFERROR(VLOOKUP($A51&amp;"_"&amp;BK$3,'물품 입고 내역'!$A$5:$O$629,2,0),"")</f>
        <v/>
      </c>
      <c r="BL51" s="86" t="str">
        <f>IFERROR(VLOOKUP($A51&amp;"_"&amp;BL$3,'물품 입고 내역'!$A$5:$O$629,2,0),"")</f>
        <v/>
      </c>
      <c r="BM51" s="86" t="str">
        <f>IFERROR(VLOOKUP($A51&amp;"_"&amp;BM$3,'물품 입고 내역'!$A$5:$O$629,2,0),"")</f>
        <v/>
      </c>
      <c r="BN51" s="86" t="str">
        <f>IFERROR(VLOOKUP($A51&amp;"_"&amp;BN$3,'물품 입고 내역'!$A$5:$O$629,2,0),"")</f>
        <v/>
      </c>
      <c r="BO51" s="86" t="str">
        <f>IFERROR(VLOOKUP($A51&amp;"_"&amp;BO$3,'물품 입고 내역'!$A$5:$O$629,2,0),"")</f>
        <v/>
      </c>
      <c r="BP51" s="86" t="str">
        <f>IFERROR(VLOOKUP($A51&amp;"_"&amp;BP$3,'물품 입고 내역'!$A$5:$O$629,2,0),"")</f>
        <v/>
      </c>
      <c r="BQ51" s="86" t="str">
        <f>IFERROR(VLOOKUP($A51&amp;"_"&amp;BQ$3,'물품 입고 내역'!$A$5:$O$629,2,0),"")</f>
        <v/>
      </c>
      <c r="BR51" s="86" t="str">
        <f>IFERROR(VLOOKUP($A51&amp;"_"&amp;BR$3,'물품 입고 내역'!$A$5:$O$629,2,0),"")</f>
        <v/>
      </c>
      <c r="BS51" s="86" t="str">
        <f>IFERROR(VLOOKUP($A51&amp;"_"&amp;BS$3,'물품 입고 내역'!$A$5:$O$629,2,0),"")</f>
        <v/>
      </c>
      <c r="BT51" s="86" t="str">
        <f>IFERROR(VLOOKUP($A51&amp;"_"&amp;BT$3,'물품 입고 내역'!$A$5:$O$629,2,0),"")</f>
        <v/>
      </c>
      <c r="BU51" s="86" t="str">
        <f>IFERROR(VLOOKUP($A51&amp;"_"&amp;BU$3,'물품 입고 내역'!$A$5:$O$629,2,0),"")</f>
        <v/>
      </c>
      <c r="BV51" s="86" t="str">
        <f>IFERROR(VLOOKUP($A51&amp;"_"&amp;BV$3,'물품 입고 내역'!$A$5:$O$629,2,0),"")</f>
        <v/>
      </c>
      <c r="BW51" s="86" t="str">
        <f>IFERROR(VLOOKUP($A51&amp;"_"&amp;BW$3,'물품 입고 내역'!$A$5:$O$629,2,0),"")</f>
        <v/>
      </c>
      <c r="BX51" s="86" t="str">
        <f>IFERROR(VLOOKUP($A51&amp;"_"&amp;BX$3,'물품 입고 내역'!$A$5:$O$629,2,0),"")</f>
        <v/>
      </c>
      <c r="BY51" s="86" t="str">
        <f>IFERROR(VLOOKUP($A51&amp;"_"&amp;BY$3,'물품 입고 내역'!$A$5:$O$629,2,0),"")</f>
        <v/>
      </c>
      <c r="BZ51" s="86" t="str">
        <f>IFERROR(VLOOKUP($A51&amp;"_"&amp;BZ$3,'물품 입고 내역'!$A$5:$O$629,2,0),"")</f>
        <v/>
      </c>
      <c r="CA51" s="86" t="str">
        <f>IFERROR(VLOOKUP($A51&amp;"_"&amp;CA$3,'물품 입고 내역'!$A$5:$O$629,2,0),"")</f>
        <v/>
      </c>
      <c r="CB51" s="86" t="str">
        <f>IFERROR(VLOOKUP($A51&amp;"_"&amp;CB$3,'물품 입고 내역'!$A$5:$O$629,2,0),"")</f>
        <v/>
      </c>
      <c r="CC51" s="86" t="str">
        <f>IFERROR(VLOOKUP($A51&amp;"_"&amp;CC$3,'물품 입고 내역'!$A$5:$O$629,2,0),"")</f>
        <v/>
      </c>
      <c r="CD51" s="86" t="str">
        <f>IFERROR(VLOOKUP($A51&amp;"_"&amp;CD$3,'물품 입고 내역'!$A$5:$O$629,2,0),"")</f>
        <v/>
      </c>
      <c r="CE51" s="86" t="str">
        <f>IFERROR(VLOOKUP($A51&amp;"_"&amp;CE$3,'물품 입고 내역'!$A$5:$O$629,2,0),"")</f>
        <v/>
      </c>
      <c r="CF51" s="86" t="str">
        <f>IFERROR(VLOOKUP($A51&amp;"_"&amp;CF$3,'물품 입고 내역'!$A$5:$O$629,2,0),"")</f>
        <v/>
      </c>
      <c r="CG51" s="86" t="str">
        <f>IFERROR(VLOOKUP($A51&amp;"_"&amp;CG$3,'물품 입고 내역'!$A$5:$O$629,2,0),"")</f>
        <v/>
      </c>
      <c r="CH51" s="86" t="str">
        <f>IFERROR(VLOOKUP($A51&amp;"_"&amp;CH$3,'물품 입고 내역'!$A$5:$O$629,2,0),"")</f>
        <v/>
      </c>
      <c r="CI51" s="86" t="str">
        <f>IFERROR(VLOOKUP($A51&amp;"_"&amp;CI$3,'물품 입고 내역'!$A$5:$O$629,2,0),"")</f>
        <v/>
      </c>
      <c r="CJ51" s="86" t="str">
        <f>IFERROR(VLOOKUP($A51&amp;"_"&amp;CJ$3,'물품 입고 내역'!$A$5:$O$629,2,0),"")</f>
        <v/>
      </c>
      <c r="CK51" s="86" t="str">
        <f>IFERROR(VLOOKUP($A51&amp;"_"&amp;CK$3,'물품 입고 내역'!$A$5:$O$629,2,0),"")</f>
        <v/>
      </c>
      <c r="CL51" s="86" t="str">
        <f>IFERROR(VLOOKUP($A51&amp;"_"&amp;CL$3,'물품 입고 내역'!$A$5:$O$629,2,0),"")</f>
        <v/>
      </c>
      <c r="CM51" s="86" t="str">
        <f>IFERROR(VLOOKUP($A51&amp;"_"&amp;CM$3,'물품 입고 내역'!$A$5:$O$629,2,0),"")</f>
        <v/>
      </c>
      <c r="CN51" s="86" t="str">
        <f>IFERROR(VLOOKUP($A51&amp;"_"&amp;CN$3,'물품 입고 내역'!$A$5:$O$629,2,0),"")</f>
        <v/>
      </c>
      <c r="CO51" s="86" t="str">
        <f>IFERROR(VLOOKUP($A51&amp;"_"&amp;CO$3,'물품 입고 내역'!$A$5:$O$629,2,0),"")</f>
        <v/>
      </c>
      <c r="CP51" s="86" t="str">
        <f>IFERROR(VLOOKUP($A51&amp;"_"&amp;CP$3,'물품 입고 내역'!$A$5:$O$629,2,0),"")</f>
        <v/>
      </c>
      <c r="CQ51" s="86" t="str">
        <f>IFERROR(VLOOKUP($A51&amp;"_"&amp;CQ$3,'물품 입고 내역'!$A$5:$O$629,2,0),"")</f>
        <v/>
      </c>
      <c r="CR51" s="86" t="str">
        <f>IFERROR(VLOOKUP($A51&amp;"_"&amp;CR$3,'물품 입고 내역'!$A$5:$O$629,2,0),"")</f>
        <v/>
      </c>
      <c r="CS51" s="86" t="str">
        <f>IFERROR(VLOOKUP($A51&amp;"_"&amp;CS$3,'물품 입고 내역'!$A$5:$O$629,2,0),"")</f>
        <v/>
      </c>
      <c r="CT51" s="86" t="str">
        <f>IFERROR(VLOOKUP($A51&amp;"_"&amp;CT$3,'물품 입고 내역'!$A$5:$O$629,2,0),"")</f>
        <v/>
      </c>
      <c r="CU51" s="86" t="str">
        <f>IFERROR(VLOOKUP($A51&amp;"_"&amp;CU$3,'물품 입고 내역'!$A$5:$O$629,2,0),"")</f>
        <v/>
      </c>
      <c r="CV51" s="86" t="str">
        <f>IFERROR(VLOOKUP($A51&amp;"_"&amp;CV$3,'물품 입고 내역'!$A$5:$O$629,2,0),"")</f>
        <v/>
      </c>
      <c r="CW51" s="86" t="str">
        <f>IFERROR(VLOOKUP($A51&amp;"_"&amp;CW$3,'물품 입고 내역'!$A$5:$O$629,2,0),"")</f>
        <v/>
      </c>
      <c r="CX51" s="86" t="str">
        <f>IFERROR(VLOOKUP($A51&amp;"_"&amp;CX$3,'물품 입고 내역'!$A$5:$O$629,2,0),"")</f>
        <v/>
      </c>
      <c r="CY51" s="86" t="str">
        <f>IFERROR(VLOOKUP($A51&amp;"_"&amp;CY$3,'물품 입고 내역'!$A$5:$O$629,2,0),"")</f>
        <v/>
      </c>
      <c r="CZ51" s="86" t="str">
        <f>IFERROR(VLOOKUP($A51&amp;"_"&amp;CZ$3,'물품 입고 내역'!$A$5:$O$629,2,0),"")</f>
        <v/>
      </c>
      <c r="DA51" s="86" t="str">
        <f>IFERROR(VLOOKUP($A51&amp;"_"&amp;DA$3,'물품 입고 내역'!$A$5:$O$629,2,0),"")</f>
        <v/>
      </c>
      <c r="DB51" s="86" t="str">
        <f>IFERROR(VLOOKUP($A51&amp;"_"&amp;DB$3,'물품 입고 내역'!$A$5:$O$629,2,0),"")</f>
        <v/>
      </c>
    </row>
    <row r="52" spans="1:106" ht="31.5" customHeight="1">
      <c r="A52" s="87" t="s">
        <v>436</v>
      </c>
      <c r="B52" s="142" t="str">
        <f>IFERROR(INDEX('물품 입고 내역'!$E$6:$N$105,MATCH($A52,'물품 입고 내역'!$N$6:$N$105,0),1)," ")</f>
        <v xml:space="preserve"> </v>
      </c>
      <c r="C52" s="87">
        <v>102</v>
      </c>
      <c r="D52" s="142" t="str">
        <f t="shared" si="0"/>
        <v xml:space="preserve">                                                                                                   </v>
      </c>
      <c r="E52" s="87"/>
      <c r="F52" s="86">
        <f t="shared" si="1"/>
        <v>0</v>
      </c>
      <c r="G52" s="86" t="str">
        <f>IFERROR(VLOOKUP($A52&amp;"_"&amp;G$3,'물품 입고 내역'!$A$5:$O$629,2,0),"")</f>
        <v/>
      </c>
      <c r="H52" s="86" t="str">
        <f>IFERROR(VLOOKUP($A52&amp;"_"&amp;H$3,'물품 입고 내역'!$A$5:$O$629,2,0),"")</f>
        <v/>
      </c>
      <c r="I52" s="86" t="str">
        <f>IFERROR(VLOOKUP($A52&amp;"_"&amp;I$3,'물품 입고 내역'!$A$5:$O$629,2,0),"")</f>
        <v/>
      </c>
      <c r="J52" s="86" t="str">
        <f>IFERROR(VLOOKUP($A52&amp;"_"&amp;J$3,'물품 입고 내역'!$A$5:$O$629,2,0),"")</f>
        <v/>
      </c>
      <c r="K52" s="86" t="str">
        <f>IFERROR(VLOOKUP($A52&amp;"_"&amp;K$3,'물품 입고 내역'!$A$5:$O$629,2,0),"")</f>
        <v/>
      </c>
      <c r="L52" s="86" t="str">
        <f>IFERROR(VLOOKUP($A52&amp;"_"&amp;L$3,'물품 입고 내역'!$A$5:$O$629,2,0),"")</f>
        <v/>
      </c>
      <c r="M52" s="86" t="str">
        <f>IFERROR(VLOOKUP($A52&amp;"_"&amp;M$3,'물품 입고 내역'!$A$5:$O$629,2,0),"")</f>
        <v/>
      </c>
      <c r="N52" s="86" t="str">
        <f>IFERROR(VLOOKUP($A52&amp;"_"&amp;N$3,'물품 입고 내역'!$A$5:$O$629,2,0),"")</f>
        <v/>
      </c>
      <c r="O52" s="86" t="str">
        <f>IFERROR(VLOOKUP($A52&amp;"_"&amp;O$3,'물품 입고 내역'!$A$5:$O$629,2,0),"")</f>
        <v/>
      </c>
      <c r="P52" s="86" t="str">
        <f>IFERROR(VLOOKUP($A52&amp;"_"&amp;P$3,'물품 입고 내역'!$A$5:$O$629,2,0),"")</f>
        <v/>
      </c>
      <c r="Q52" s="86" t="str">
        <f>IFERROR(VLOOKUP($A52&amp;"_"&amp;Q$3,'물품 입고 내역'!$A$5:$O$629,2,0),"")</f>
        <v/>
      </c>
      <c r="R52" s="86" t="str">
        <f>IFERROR(VLOOKUP($A52&amp;"_"&amp;R$3,'물품 입고 내역'!$A$5:$O$629,2,0),"")</f>
        <v/>
      </c>
      <c r="S52" s="86" t="str">
        <f>IFERROR(VLOOKUP($A52&amp;"_"&amp;S$3,'물품 입고 내역'!$A$5:$O$629,2,0),"")</f>
        <v/>
      </c>
      <c r="T52" s="86" t="str">
        <f>IFERROR(VLOOKUP($A52&amp;"_"&amp;T$3,'물품 입고 내역'!$A$5:$O$629,2,0),"")</f>
        <v/>
      </c>
      <c r="U52" s="86" t="str">
        <f>IFERROR(VLOOKUP($A52&amp;"_"&amp;U$3,'물품 입고 내역'!$A$5:$O$629,2,0),"")</f>
        <v/>
      </c>
      <c r="V52" s="86" t="str">
        <f>IFERROR(VLOOKUP($A52&amp;"_"&amp;V$3,'물품 입고 내역'!$A$5:$O$629,2,0),"")</f>
        <v/>
      </c>
      <c r="W52" s="86" t="str">
        <f>IFERROR(VLOOKUP($A52&amp;"_"&amp;W$3,'물품 입고 내역'!$A$5:$O$629,2,0),"")</f>
        <v/>
      </c>
      <c r="X52" s="86" t="str">
        <f>IFERROR(VLOOKUP($A52&amp;"_"&amp;X$3,'물품 입고 내역'!$A$5:$O$629,2,0),"")</f>
        <v/>
      </c>
      <c r="Y52" s="86" t="str">
        <f>IFERROR(VLOOKUP($A52&amp;"_"&amp;Y$3,'물품 입고 내역'!$A$5:$O$629,2,0),"")</f>
        <v/>
      </c>
      <c r="Z52" s="86" t="str">
        <f>IFERROR(VLOOKUP($A52&amp;"_"&amp;Z$3,'물품 입고 내역'!$A$5:$O$629,2,0),"")</f>
        <v/>
      </c>
      <c r="AA52" s="86" t="str">
        <f>IFERROR(VLOOKUP($A52&amp;"_"&amp;AA$3,'물품 입고 내역'!$A$5:$O$629,2,0),"")</f>
        <v/>
      </c>
      <c r="AB52" s="86" t="str">
        <f>IFERROR(VLOOKUP($A52&amp;"_"&amp;AB$3,'물품 입고 내역'!$A$5:$O$629,2,0),"")</f>
        <v/>
      </c>
      <c r="AC52" s="86" t="str">
        <f>IFERROR(VLOOKUP($A52&amp;"_"&amp;AC$3,'물품 입고 내역'!$A$5:$O$629,2,0),"")</f>
        <v/>
      </c>
      <c r="AD52" s="86" t="str">
        <f>IFERROR(VLOOKUP($A52&amp;"_"&amp;AD$3,'물품 입고 내역'!$A$5:$O$629,2,0),"")</f>
        <v/>
      </c>
      <c r="AE52" s="86" t="str">
        <f>IFERROR(VLOOKUP($A52&amp;"_"&amp;AE$3,'물품 입고 내역'!$A$5:$O$629,2,0),"")</f>
        <v/>
      </c>
      <c r="AF52" s="86" t="str">
        <f>IFERROR(VLOOKUP($A52&amp;"_"&amp;AF$3,'물품 입고 내역'!$A$5:$O$629,2,0),"")</f>
        <v/>
      </c>
      <c r="AG52" s="86" t="str">
        <f>IFERROR(VLOOKUP($A52&amp;"_"&amp;AG$3,'물품 입고 내역'!$A$5:$O$629,2,0),"")</f>
        <v/>
      </c>
      <c r="AH52" s="86" t="str">
        <f>IFERROR(VLOOKUP($A52&amp;"_"&amp;AH$3,'물품 입고 내역'!$A$5:$O$629,2,0),"")</f>
        <v/>
      </c>
      <c r="AI52" s="86" t="str">
        <f>IFERROR(VLOOKUP($A52&amp;"_"&amp;AI$3,'물품 입고 내역'!$A$5:$O$629,2,0),"")</f>
        <v/>
      </c>
      <c r="AJ52" s="86" t="str">
        <f>IFERROR(VLOOKUP($A52&amp;"_"&amp;AJ$3,'물품 입고 내역'!$A$5:$O$629,2,0),"")</f>
        <v/>
      </c>
      <c r="AK52" s="86" t="str">
        <f>IFERROR(VLOOKUP($A52&amp;"_"&amp;AK$3,'물품 입고 내역'!$A$5:$O$629,2,0),"")</f>
        <v/>
      </c>
      <c r="AL52" s="86" t="str">
        <f>IFERROR(VLOOKUP($A52&amp;"_"&amp;AL$3,'물품 입고 내역'!$A$5:$O$629,2,0),"")</f>
        <v/>
      </c>
      <c r="AM52" s="86" t="str">
        <f>IFERROR(VLOOKUP($A52&amp;"_"&amp;AM$3,'물품 입고 내역'!$A$5:$O$629,2,0),"")</f>
        <v/>
      </c>
      <c r="AN52" s="86" t="str">
        <f>IFERROR(VLOOKUP($A52&amp;"_"&amp;AN$3,'물품 입고 내역'!$A$5:$O$629,2,0),"")</f>
        <v/>
      </c>
      <c r="AO52" s="86" t="str">
        <f>IFERROR(VLOOKUP($A52&amp;"_"&amp;AO$3,'물품 입고 내역'!$A$5:$O$629,2,0),"")</f>
        <v/>
      </c>
      <c r="AP52" s="86" t="str">
        <f>IFERROR(VLOOKUP($A52&amp;"_"&amp;AP$3,'물품 입고 내역'!$A$5:$O$629,2,0),"")</f>
        <v/>
      </c>
      <c r="AQ52" s="86" t="str">
        <f>IFERROR(VLOOKUP($A52&amp;"_"&amp;AQ$3,'물품 입고 내역'!$A$5:$O$629,2,0),"")</f>
        <v/>
      </c>
      <c r="AR52" s="86" t="str">
        <f>IFERROR(VLOOKUP($A52&amp;"_"&amp;AR$3,'물품 입고 내역'!$A$5:$O$629,2,0),"")</f>
        <v/>
      </c>
      <c r="AS52" s="86" t="str">
        <f>IFERROR(VLOOKUP($A52&amp;"_"&amp;AS$3,'물품 입고 내역'!$A$5:$O$629,2,0),"")</f>
        <v/>
      </c>
      <c r="AT52" s="86" t="str">
        <f>IFERROR(VLOOKUP($A52&amp;"_"&amp;AT$3,'물품 입고 내역'!$A$5:$O$629,2,0),"")</f>
        <v/>
      </c>
      <c r="AU52" s="86" t="str">
        <f>IFERROR(VLOOKUP($A52&amp;"_"&amp;AU$3,'물품 입고 내역'!$A$5:$O$629,2,0),"")</f>
        <v/>
      </c>
      <c r="AV52" s="86" t="str">
        <f>IFERROR(VLOOKUP($A52&amp;"_"&amp;AV$3,'물품 입고 내역'!$A$5:$O$629,2,0),"")</f>
        <v/>
      </c>
      <c r="AW52" s="86" t="str">
        <f>IFERROR(VLOOKUP($A52&amp;"_"&amp;AW$3,'물품 입고 내역'!$A$5:$O$629,2,0),"")</f>
        <v/>
      </c>
      <c r="AX52" s="86" t="str">
        <f>IFERROR(VLOOKUP($A52&amp;"_"&amp;AX$3,'물품 입고 내역'!$A$5:$O$629,2,0),"")</f>
        <v/>
      </c>
      <c r="AY52" s="86" t="str">
        <f>IFERROR(VLOOKUP($A52&amp;"_"&amp;AY$3,'물품 입고 내역'!$A$5:$O$629,2,0),"")</f>
        <v/>
      </c>
      <c r="AZ52" s="86" t="str">
        <f>IFERROR(VLOOKUP($A52&amp;"_"&amp;AZ$3,'물품 입고 내역'!$A$5:$O$629,2,0),"")</f>
        <v/>
      </c>
      <c r="BA52" s="86" t="str">
        <f>IFERROR(VLOOKUP($A52&amp;"_"&amp;BA$3,'물품 입고 내역'!$A$5:$O$629,2,0),"")</f>
        <v/>
      </c>
      <c r="BB52" s="86" t="str">
        <f>IFERROR(VLOOKUP($A52&amp;"_"&amp;BB$3,'물품 입고 내역'!$A$5:$O$629,2,0),"")</f>
        <v/>
      </c>
      <c r="BC52" s="86" t="str">
        <f>IFERROR(VLOOKUP($A52&amp;"_"&amp;BC$3,'물품 입고 내역'!$A$5:$O$629,2,0),"")</f>
        <v/>
      </c>
      <c r="BD52" s="86" t="str">
        <f>IFERROR(VLOOKUP($A52&amp;"_"&amp;BD$3,'물품 입고 내역'!$A$5:$O$629,2,0),"")</f>
        <v/>
      </c>
      <c r="BE52" s="86" t="str">
        <f>IFERROR(VLOOKUP($A52&amp;"_"&amp;BE$3,'물품 입고 내역'!$A$5:$O$629,2,0),"")</f>
        <v/>
      </c>
      <c r="BF52" s="86" t="str">
        <f>IFERROR(VLOOKUP($A52&amp;"_"&amp;BF$3,'물품 입고 내역'!$A$5:$O$629,2,0),"")</f>
        <v/>
      </c>
      <c r="BG52" s="86" t="str">
        <f>IFERROR(VLOOKUP($A52&amp;"_"&amp;BG$3,'물품 입고 내역'!$A$5:$O$629,2,0),"")</f>
        <v/>
      </c>
      <c r="BH52" s="86" t="str">
        <f>IFERROR(VLOOKUP($A52&amp;"_"&amp;BH$3,'물품 입고 내역'!$A$5:$O$629,2,0),"")</f>
        <v/>
      </c>
      <c r="BI52" s="86" t="str">
        <f>IFERROR(VLOOKUP($A52&amp;"_"&amp;BI$3,'물품 입고 내역'!$A$5:$O$629,2,0),"")</f>
        <v/>
      </c>
      <c r="BJ52" s="86" t="str">
        <f>IFERROR(VLOOKUP($A52&amp;"_"&amp;BJ$3,'물품 입고 내역'!$A$5:$O$629,2,0),"")</f>
        <v/>
      </c>
      <c r="BK52" s="86" t="str">
        <f>IFERROR(VLOOKUP($A52&amp;"_"&amp;BK$3,'물품 입고 내역'!$A$5:$O$629,2,0),"")</f>
        <v/>
      </c>
      <c r="BL52" s="86" t="str">
        <f>IFERROR(VLOOKUP($A52&amp;"_"&amp;BL$3,'물품 입고 내역'!$A$5:$O$629,2,0),"")</f>
        <v/>
      </c>
      <c r="BM52" s="86" t="str">
        <f>IFERROR(VLOOKUP($A52&amp;"_"&amp;BM$3,'물품 입고 내역'!$A$5:$O$629,2,0),"")</f>
        <v/>
      </c>
      <c r="BN52" s="86" t="str">
        <f>IFERROR(VLOOKUP($A52&amp;"_"&amp;BN$3,'물품 입고 내역'!$A$5:$O$629,2,0),"")</f>
        <v/>
      </c>
      <c r="BO52" s="86" t="str">
        <f>IFERROR(VLOOKUP($A52&amp;"_"&amp;BO$3,'물품 입고 내역'!$A$5:$O$629,2,0),"")</f>
        <v/>
      </c>
      <c r="BP52" s="86" t="str">
        <f>IFERROR(VLOOKUP($A52&amp;"_"&amp;BP$3,'물품 입고 내역'!$A$5:$O$629,2,0),"")</f>
        <v/>
      </c>
      <c r="BQ52" s="86" t="str">
        <f>IFERROR(VLOOKUP($A52&amp;"_"&amp;BQ$3,'물품 입고 내역'!$A$5:$O$629,2,0),"")</f>
        <v/>
      </c>
      <c r="BR52" s="86" t="str">
        <f>IFERROR(VLOOKUP($A52&amp;"_"&amp;BR$3,'물품 입고 내역'!$A$5:$O$629,2,0),"")</f>
        <v/>
      </c>
      <c r="BS52" s="86" t="str">
        <f>IFERROR(VLOOKUP($A52&amp;"_"&amp;BS$3,'물품 입고 내역'!$A$5:$O$629,2,0),"")</f>
        <v/>
      </c>
      <c r="BT52" s="86" t="str">
        <f>IFERROR(VLOOKUP($A52&amp;"_"&amp;BT$3,'물품 입고 내역'!$A$5:$O$629,2,0),"")</f>
        <v/>
      </c>
      <c r="BU52" s="86" t="str">
        <f>IFERROR(VLOOKUP($A52&amp;"_"&amp;BU$3,'물품 입고 내역'!$A$5:$O$629,2,0),"")</f>
        <v/>
      </c>
      <c r="BV52" s="86" t="str">
        <f>IFERROR(VLOOKUP($A52&amp;"_"&amp;BV$3,'물품 입고 내역'!$A$5:$O$629,2,0),"")</f>
        <v/>
      </c>
      <c r="BW52" s="86" t="str">
        <f>IFERROR(VLOOKUP($A52&amp;"_"&amp;BW$3,'물품 입고 내역'!$A$5:$O$629,2,0),"")</f>
        <v/>
      </c>
      <c r="BX52" s="86" t="str">
        <f>IFERROR(VLOOKUP($A52&amp;"_"&amp;BX$3,'물품 입고 내역'!$A$5:$O$629,2,0),"")</f>
        <v/>
      </c>
      <c r="BY52" s="86" t="str">
        <f>IFERROR(VLOOKUP($A52&amp;"_"&amp;BY$3,'물품 입고 내역'!$A$5:$O$629,2,0),"")</f>
        <v/>
      </c>
      <c r="BZ52" s="86" t="str">
        <f>IFERROR(VLOOKUP($A52&amp;"_"&amp;BZ$3,'물품 입고 내역'!$A$5:$O$629,2,0),"")</f>
        <v/>
      </c>
      <c r="CA52" s="86" t="str">
        <f>IFERROR(VLOOKUP($A52&amp;"_"&amp;CA$3,'물품 입고 내역'!$A$5:$O$629,2,0),"")</f>
        <v/>
      </c>
      <c r="CB52" s="86" t="str">
        <f>IFERROR(VLOOKUP($A52&amp;"_"&amp;CB$3,'물품 입고 내역'!$A$5:$O$629,2,0),"")</f>
        <v/>
      </c>
      <c r="CC52" s="86" t="str">
        <f>IFERROR(VLOOKUP($A52&amp;"_"&amp;CC$3,'물품 입고 내역'!$A$5:$O$629,2,0),"")</f>
        <v/>
      </c>
      <c r="CD52" s="86" t="str">
        <f>IFERROR(VLOOKUP($A52&amp;"_"&amp;CD$3,'물품 입고 내역'!$A$5:$O$629,2,0),"")</f>
        <v/>
      </c>
      <c r="CE52" s="86" t="str">
        <f>IFERROR(VLOOKUP($A52&amp;"_"&amp;CE$3,'물품 입고 내역'!$A$5:$O$629,2,0),"")</f>
        <v/>
      </c>
      <c r="CF52" s="86" t="str">
        <f>IFERROR(VLOOKUP($A52&amp;"_"&amp;CF$3,'물품 입고 내역'!$A$5:$O$629,2,0),"")</f>
        <v/>
      </c>
      <c r="CG52" s="86" t="str">
        <f>IFERROR(VLOOKUP($A52&amp;"_"&amp;CG$3,'물품 입고 내역'!$A$5:$O$629,2,0),"")</f>
        <v/>
      </c>
      <c r="CH52" s="86" t="str">
        <f>IFERROR(VLOOKUP($A52&amp;"_"&amp;CH$3,'물품 입고 내역'!$A$5:$O$629,2,0),"")</f>
        <v/>
      </c>
      <c r="CI52" s="86" t="str">
        <f>IFERROR(VLOOKUP($A52&amp;"_"&amp;CI$3,'물품 입고 내역'!$A$5:$O$629,2,0),"")</f>
        <v/>
      </c>
      <c r="CJ52" s="86" t="str">
        <f>IFERROR(VLOOKUP($A52&amp;"_"&amp;CJ$3,'물품 입고 내역'!$A$5:$O$629,2,0),"")</f>
        <v/>
      </c>
      <c r="CK52" s="86" t="str">
        <f>IFERROR(VLOOKUP($A52&amp;"_"&amp;CK$3,'물품 입고 내역'!$A$5:$O$629,2,0),"")</f>
        <v/>
      </c>
      <c r="CL52" s="86" t="str">
        <f>IFERROR(VLOOKUP($A52&amp;"_"&amp;CL$3,'물품 입고 내역'!$A$5:$O$629,2,0),"")</f>
        <v/>
      </c>
      <c r="CM52" s="86" t="str">
        <f>IFERROR(VLOOKUP($A52&amp;"_"&amp;CM$3,'물품 입고 내역'!$A$5:$O$629,2,0),"")</f>
        <v/>
      </c>
      <c r="CN52" s="86" t="str">
        <f>IFERROR(VLOOKUP($A52&amp;"_"&amp;CN$3,'물품 입고 내역'!$A$5:$O$629,2,0),"")</f>
        <v/>
      </c>
      <c r="CO52" s="86" t="str">
        <f>IFERROR(VLOOKUP($A52&amp;"_"&amp;CO$3,'물품 입고 내역'!$A$5:$O$629,2,0),"")</f>
        <v/>
      </c>
      <c r="CP52" s="86" t="str">
        <f>IFERROR(VLOOKUP($A52&amp;"_"&amp;CP$3,'물품 입고 내역'!$A$5:$O$629,2,0),"")</f>
        <v/>
      </c>
      <c r="CQ52" s="86" t="str">
        <f>IFERROR(VLOOKUP($A52&amp;"_"&amp;CQ$3,'물품 입고 내역'!$A$5:$O$629,2,0),"")</f>
        <v/>
      </c>
      <c r="CR52" s="86" t="str">
        <f>IFERROR(VLOOKUP($A52&amp;"_"&amp;CR$3,'물품 입고 내역'!$A$5:$O$629,2,0),"")</f>
        <v/>
      </c>
      <c r="CS52" s="86" t="str">
        <f>IFERROR(VLOOKUP($A52&amp;"_"&amp;CS$3,'물품 입고 내역'!$A$5:$O$629,2,0),"")</f>
        <v/>
      </c>
      <c r="CT52" s="86" t="str">
        <f>IFERROR(VLOOKUP($A52&amp;"_"&amp;CT$3,'물품 입고 내역'!$A$5:$O$629,2,0),"")</f>
        <v/>
      </c>
      <c r="CU52" s="86" t="str">
        <f>IFERROR(VLOOKUP($A52&amp;"_"&amp;CU$3,'물품 입고 내역'!$A$5:$O$629,2,0),"")</f>
        <v/>
      </c>
      <c r="CV52" s="86" t="str">
        <f>IFERROR(VLOOKUP($A52&amp;"_"&amp;CV$3,'물품 입고 내역'!$A$5:$O$629,2,0),"")</f>
        <v/>
      </c>
      <c r="CW52" s="86" t="str">
        <f>IFERROR(VLOOKUP($A52&amp;"_"&amp;CW$3,'물품 입고 내역'!$A$5:$O$629,2,0),"")</f>
        <v/>
      </c>
      <c r="CX52" s="86" t="str">
        <f>IFERROR(VLOOKUP($A52&amp;"_"&amp;CX$3,'물품 입고 내역'!$A$5:$O$629,2,0),"")</f>
        <v/>
      </c>
      <c r="CY52" s="86" t="str">
        <f>IFERROR(VLOOKUP($A52&amp;"_"&amp;CY$3,'물품 입고 내역'!$A$5:$O$629,2,0),"")</f>
        <v/>
      </c>
      <c r="CZ52" s="86" t="str">
        <f>IFERROR(VLOOKUP($A52&amp;"_"&amp;CZ$3,'물품 입고 내역'!$A$5:$O$629,2,0),"")</f>
        <v/>
      </c>
      <c r="DA52" s="86" t="str">
        <f>IFERROR(VLOOKUP($A52&amp;"_"&amp;DA$3,'물품 입고 내역'!$A$5:$O$629,2,0),"")</f>
        <v/>
      </c>
      <c r="DB52" s="86" t="str">
        <f>IFERROR(VLOOKUP($A52&amp;"_"&amp;DB$3,'물품 입고 내역'!$A$5:$O$629,2,0),"")</f>
        <v/>
      </c>
    </row>
    <row r="53" spans="1:106" ht="31.5" customHeight="1">
      <c r="A53" s="87" t="s">
        <v>437</v>
      </c>
      <c r="B53" s="142" t="str">
        <f>IFERROR(INDEX('물품 입고 내역'!$E$6:$N$105,MATCH($A53,'물품 입고 내역'!$N$6:$N$105,0),1)," ")</f>
        <v xml:space="preserve"> </v>
      </c>
      <c r="C53" s="87">
        <v>102</v>
      </c>
      <c r="D53" s="142" t="str">
        <f t="shared" si="0"/>
        <v xml:space="preserve">                                                                                                   </v>
      </c>
      <c r="E53" s="87"/>
      <c r="F53" s="86">
        <f t="shared" si="1"/>
        <v>0</v>
      </c>
      <c r="G53" s="86" t="str">
        <f>IFERROR(VLOOKUP($A53&amp;"_"&amp;G$3,'물품 입고 내역'!$A$5:$O$629,2,0),"")</f>
        <v/>
      </c>
      <c r="H53" s="86" t="str">
        <f>IFERROR(VLOOKUP($A53&amp;"_"&amp;H$3,'물품 입고 내역'!$A$5:$O$629,2,0),"")</f>
        <v/>
      </c>
      <c r="I53" s="86" t="str">
        <f>IFERROR(VLOOKUP($A53&amp;"_"&amp;I$3,'물품 입고 내역'!$A$5:$O$629,2,0),"")</f>
        <v/>
      </c>
      <c r="J53" s="86" t="str">
        <f>IFERROR(VLOOKUP($A53&amp;"_"&amp;J$3,'물품 입고 내역'!$A$5:$O$629,2,0),"")</f>
        <v/>
      </c>
      <c r="K53" s="86" t="str">
        <f>IFERROR(VLOOKUP($A53&amp;"_"&amp;K$3,'물품 입고 내역'!$A$5:$O$629,2,0),"")</f>
        <v/>
      </c>
      <c r="L53" s="86" t="str">
        <f>IFERROR(VLOOKUP($A53&amp;"_"&amp;L$3,'물품 입고 내역'!$A$5:$O$629,2,0),"")</f>
        <v/>
      </c>
      <c r="M53" s="86" t="str">
        <f>IFERROR(VLOOKUP($A53&amp;"_"&amp;M$3,'물품 입고 내역'!$A$5:$O$629,2,0),"")</f>
        <v/>
      </c>
      <c r="N53" s="86" t="str">
        <f>IFERROR(VLOOKUP($A53&amp;"_"&amp;N$3,'물품 입고 내역'!$A$5:$O$629,2,0),"")</f>
        <v/>
      </c>
      <c r="O53" s="86" t="str">
        <f>IFERROR(VLOOKUP($A53&amp;"_"&amp;O$3,'물품 입고 내역'!$A$5:$O$629,2,0),"")</f>
        <v/>
      </c>
      <c r="P53" s="86" t="str">
        <f>IFERROR(VLOOKUP($A53&amp;"_"&amp;P$3,'물품 입고 내역'!$A$5:$O$629,2,0),"")</f>
        <v/>
      </c>
      <c r="Q53" s="86" t="str">
        <f>IFERROR(VLOOKUP($A53&amp;"_"&amp;Q$3,'물품 입고 내역'!$A$5:$O$629,2,0),"")</f>
        <v/>
      </c>
      <c r="R53" s="86" t="str">
        <f>IFERROR(VLOOKUP($A53&amp;"_"&amp;R$3,'물품 입고 내역'!$A$5:$O$629,2,0),"")</f>
        <v/>
      </c>
      <c r="S53" s="86" t="str">
        <f>IFERROR(VLOOKUP($A53&amp;"_"&amp;S$3,'물품 입고 내역'!$A$5:$O$629,2,0),"")</f>
        <v/>
      </c>
      <c r="T53" s="86" t="str">
        <f>IFERROR(VLOOKUP($A53&amp;"_"&amp;T$3,'물품 입고 내역'!$A$5:$O$629,2,0),"")</f>
        <v/>
      </c>
      <c r="U53" s="86" t="str">
        <f>IFERROR(VLOOKUP($A53&amp;"_"&amp;U$3,'물품 입고 내역'!$A$5:$O$629,2,0),"")</f>
        <v/>
      </c>
      <c r="V53" s="86" t="str">
        <f>IFERROR(VLOOKUP($A53&amp;"_"&amp;V$3,'물품 입고 내역'!$A$5:$O$629,2,0),"")</f>
        <v/>
      </c>
      <c r="W53" s="86" t="str">
        <f>IFERROR(VLOOKUP($A53&amp;"_"&amp;W$3,'물품 입고 내역'!$A$5:$O$629,2,0),"")</f>
        <v/>
      </c>
      <c r="X53" s="86" t="str">
        <f>IFERROR(VLOOKUP($A53&amp;"_"&amp;X$3,'물품 입고 내역'!$A$5:$O$629,2,0),"")</f>
        <v/>
      </c>
      <c r="Y53" s="86" t="str">
        <f>IFERROR(VLOOKUP($A53&amp;"_"&amp;Y$3,'물품 입고 내역'!$A$5:$O$629,2,0),"")</f>
        <v/>
      </c>
      <c r="Z53" s="86" t="str">
        <f>IFERROR(VLOOKUP($A53&amp;"_"&amp;Z$3,'물품 입고 내역'!$A$5:$O$629,2,0),"")</f>
        <v/>
      </c>
      <c r="AA53" s="86" t="str">
        <f>IFERROR(VLOOKUP($A53&amp;"_"&amp;AA$3,'물품 입고 내역'!$A$5:$O$629,2,0),"")</f>
        <v/>
      </c>
      <c r="AB53" s="86" t="str">
        <f>IFERROR(VLOOKUP($A53&amp;"_"&amp;AB$3,'물품 입고 내역'!$A$5:$O$629,2,0),"")</f>
        <v/>
      </c>
      <c r="AC53" s="86" t="str">
        <f>IFERROR(VLOOKUP($A53&amp;"_"&amp;AC$3,'물품 입고 내역'!$A$5:$O$629,2,0),"")</f>
        <v/>
      </c>
      <c r="AD53" s="86" t="str">
        <f>IFERROR(VLOOKUP($A53&amp;"_"&amp;AD$3,'물품 입고 내역'!$A$5:$O$629,2,0),"")</f>
        <v/>
      </c>
      <c r="AE53" s="86" t="str">
        <f>IFERROR(VLOOKUP($A53&amp;"_"&amp;AE$3,'물품 입고 내역'!$A$5:$O$629,2,0),"")</f>
        <v/>
      </c>
      <c r="AF53" s="86" t="str">
        <f>IFERROR(VLOOKUP($A53&amp;"_"&amp;AF$3,'물품 입고 내역'!$A$5:$O$629,2,0),"")</f>
        <v/>
      </c>
      <c r="AG53" s="86" t="str">
        <f>IFERROR(VLOOKUP($A53&amp;"_"&amp;AG$3,'물품 입고 내역'!$A$5:$O$629,2,0),"")</f>
        <v/>
      </c>
      <c r="AH53" s="86" t="str">
        <f>IFERROR(VLOOKUP($A53&amp;"_"&amp;AH$3,'물품 입고 내역'!$A$5:$O$629,2,0),"")</f>
        <v/>
      </c>
      <c r="AI53" s="86" t="str">
        <f>IFERROR(VLOOKUP($A53&amp;"_"&amp;AI$3,'물품 입고 내역'!$A$5:$O$629,2,0),"")</f>
        <v/>
      </c>
      <c r="AJ53" s="86" t="str">
        <f>IFERROR(VLOOKUP($A53&amp;"_"&amp;AJ$3,'물품 입고 내역'!$A$5:$O$629,2,0),"")</f>
        <v/>
      </c>
      <c r="AK53" s="86" t="str">
        <f>IFERROR(VLOOKUP($A53&amp;"_"&amp;AK$3,'물품 입고 내역'!$A$5:$O$629,2,0),"")</f>
        <v/>
      </c>
      <c r="AL53" s="86" t="str">
        <f>IFERROR(VLOOKUP($A53&amp;"_"&amp;AL$3,'물품 입고 내역'!$A$5:$O$629,2,0),"")</f>
        <v/>
      </c>
      <c r="AM53" s="86" t="str">
        <f>IFERROR(VLOOKUP($A53&amp;"_"&amp;AM$3,'물품 입고 내역'!$A$5:$O$629,2,0),"")</f>
        <v/>
      </c>
      <c r="AN53" s="86" t="str">
        <f>IFERROR(VLOOKUP($A53&amp;"_"&amp;AN$3,'물품 입고 내역'!$A$5:$O$629,2,0),"")</f>
        <v/>
      </c>
      <c r="AO53" s="86" t="str">
        <f>IFERROR(VLOOKUP($A53&amp;"_"&amp;AO$3,'물품 입고 내역'!$A$5:$O$629,2,0),"")</f>
        <v/>
      </c>
      <c r="AP53" s="86" t="str">
        <f>IFERROR(VLOOKUP($A53&amp;"_"&amp;AP$3,'물품 입고 내역'!$A$5:$O$629,2,0),"")</f>
        <v/>
      </c>
      <c r="AQ53" s="86" t="str">
        <f>IFERROR(VLOOKUP($A53&amp;"_"&amp;AQ$3,'물품 입고 내역'!$A$5:$O$629,2,0),"")</f>
        <v/>
      </c>
      <c r="AR53" s="86" t="str">
        <f>IFERROR(VLOOKUP($A53&amp;"_"&amp;AR$3,'물품 입고 내역'!$A$5:$O$629,2,0),"")</f>
        <v/>
      </c>
      <c r="AS53" s="86" t="str">
        <f>IFERROR(VLOOKUP($A53&amp;"_"&amp;AS$3,'물품 입고 내역'!$A$5:$O$629,2,0),"")</f>
        <v/>
      </c>
      <c r="AT53" s="86" t="str">
        <f>IFERROR(VLOOKUP($A53&amp;"_"&amp;AT$3,'물품 입고 내역'!$A$5:$O$629,2,0),"")</f>
        <v/>
      </c>
      <c r="AU53" s="86" t="str">
        <f>IFERROR(VLOOKUP($A53&amp;"_"&amp;AU$3,'물품 입고 내역'!$A$5:$O$629,2,0),"")</f>
        <v/>
      </c>
      <c r="AV53" s="86" t="str">
        <f>IFERROR(VLOOKUP($A53&amp;"_"&amp;AV$3,'물품 입고 내역'!$A$5:$O$629,2,0),"")</f>
        <v/>
      </c>
      <c r="AW53" s="86" t="str">
        <f>IFERROR(VLOOKUP($A53&amp;"_"&amp;AW$3,'물품 입고 내역'!$A$5:$O$629,2,0),"")</f>
        <v/>
      </c>
      <c r="AX53" s="86" t="str">
        <f>IFERROR(VLOOKUP($A53&amp;"_"&amp;AX$3,'물품 입고 내역'!$A$5:$O$629,2,0),"")</f>
        <v/>
      </c>
      <c r="AY53" s="86" t="str">
        <f>IFERROR(VLOOKUP($A53&amp;"_"&amp;AY$3,'물품 입고 내역'!$A$5:$O$629,2,0),"")</f>
        <v/>
      </c>
      <c r="AZ53" s="86" t="str">
        <f>IFERROR(VLOOKUP($A53&amp;"_"&amp;AZ$3,'물품 입고 내역'!$A$5:$O$629,2,0),"")</f>
        <v/>
      </c>
      <c r="BA53" s="86" t="str">
        <f>IFERROR(VLOOKUP($A53&amp;"_"&amp;BA$3,'물품 입고 내역'!$A$5:$O$629,2,0),"")</f>
        <v/>
      </c>
      <c r="BB53" s="86" t="str">
        <f>IFERROR(VLOOKUP($A53&amp;"_"&amp;BB$3,'물품 입고 내역'!$A$5:$O$629,2,0),"")</f>
        <v/>
      </c>
      <c r="BC53" s="86" t="str">
        <f>IFERROR(VLOOKUP($A53&amp;"_"&amp;BC$3,'물품 입고 내역'!$A$5:$O$629,2,0),"")</f>
        <v/>
      </c>
      <c r="BD53" s="86" t="str">
        <f>IFERROR(VLOOKUP($A53&amp;"_"&amp;BD$3,'물품 입고 내역'!$A$5:$O$629,2,0),"")</f>
        <v/>
      </c>
      <c r="BE53" s="86" t="str">
        <f>IFERROR(VLOOKUP($A53&amp;"_"&amp;BE$3,'물품 입고 내역'!$A$5:$O$629,2,0),"")</f>
        <v/>
      </c>
      <c r="BF53" s="86" t="str">
        <f>IFERROR(VLOOKUP($A53&amp;"_"&amp;BF$3,'물품 입고 내역'!$A$5:$O$629,2,0),"")</f>
        <v/>
      </c>
      <c r="BG53" s="86" t="str">
        <f>IFERROR(VLOOKUP($A53&amp;"_"&amp;BG$3,'물품 입고 내역'!$A$5:$O$629,2,0),"")</f>
        <v/>
      </c>
      <c r="BH53" s="86" t="str">
        <f>IFERROR(VLOOKUP($A53&amp;"_"&amp;BH$3,'물품 입고 내역'!$A$5:$O$629,2,0),"")</f>
        <v/>
      </c>
      <c r="BI53" s="86" t="str">
        <f>IFERROR(VLOOKUP($A53&amp;"_"&amp;BI$3,'물품 입고 내역'!$A$5:$O$629,2,0),"")</f>
        <v/>
      </c>
      <c r="BJ53" s="86" t="str">
        <f>IFERROR(VLOOKUP($A53&amp;"_"&amp;BJ$3,'물품 입고 내역'!$A$5:$O$629,2,0),"")</f>
        <v/>
      </c>
      <c r="BK53" s="86" t="str">
        <f>IFERROR(VLOOKUP($A53&amp;"_"&amp;BK$3,'물품 입고 내역'!$A$5:$O$629,2,0),"")</f>
        <v/>
      </c>
      <c r="BL53" s="86" t="str">
        <f>IFERROR(VLOOKUP($A53&amp;"_"&amp;BL$3,'물품 입고 내역'!$A$5:$O$629,2,0),"")</f>
        <v/>
      </c>
      <c r="BM53" s="86" t="str">
        <f>IFERROR(VLOOKUP($A53&amp;"_"&amp;BM$3,'물품 입고 내역'!$A$5:$O$629,2,0),"")</f>
        <v/>
      </c>
      <c r="BN53" s="86" t="str">
        <f>IFERROR(VLOOKUP($A53&amp;"_"&amp;BN$3,'물품 입고 내역'!$A$5:$O$629,2,0),"")</f>
        <v/>
      </c>
      <c r="BO53" s="86" t="str">
        <f>IFERROR(VLOOKUP($A53&amp;"_"&amp;BO$3,'물품 입고 내역'!$A$5:$O$629,2,0),"")</f>
        <v/>
      </c>
      <c r="BP53" s="86" t="str">
        <f>IFERROR(VLOOKUP($A53&amp;"_"&amp;BP$3,'물품 입고 내역'!$A$5:$O$629,2,0),"")</f>
        <v/>
      </c>
      <c r="BQ53" s="86" t="str">
        <f>IFERROR(VLOOKUP($A53&amp;"_"&amp;BQ$3,'물품 입고 내역'!$A$5:$O$629,2,0),"")</f>
        <v/>
      </c>
      <c r="BR53" s="86" t="str">
        <f>IFERROR(VLOOKUP($A53&amp;"_"&amp;BR$3,'물품 입고 내역'!$A$5:$O$629,2,0),"")</f>
        <v/>
      </c>
      <c r="BS53" s="86" t="str">
        <f>IFERROR(VLOOKUP($A53&amp;"_"&amp;BS$3,'물품 입고 내역'!$A$5:$O$629,2,0),"")</f>
        <v/>
      </c>
      <c r="BT53" s="86" t="str">
        <f>IFERROR(VLOOKUP($A53&amp;"_"&amp;BT$3,'물품 입고 내역'!$A$5:$O$629,2,0),"")</f>
        <v/>
      </c>
      <c r="BU53" s="86" t="str">
        <f>IFERROR(VLOOKUP($A53&amp;"_"&amp;BU$3,'물품 입고 내역'!$A$5:$O$629,2,0),"")</f>
        <v/>
      </c>
      <c r="BV53" s="86" t="str">
        <f>IFERROR(VLOOKUP($A53&amp;"_"&amp;BV$3,'물품 입고 내역'!$A$5:$O$629,2,0),"")</f>
        <v/>
      </c>
      <c r="BW53" s="86" t="str">
        <f>IFERROR(VLOOKUP($A53&amp;"_"&amp;BW$3,'물품 입고 내역'!$A$5:$O$629,2,0),"")</f>
        <v/>
      </c>
      <c r="BX53" s="86" t="str">
        <f>IFERROR(VLOOKUP($A53&amp;"_"&amp;BX$3,'물품 입고 내역'!$A$5:$O$629,2,0),"")</f>
        <v/>
      </c>
      <c r="BY53" s="86" t="str">
        <f>IFERROR(VLOOKUP($A53&amp;"_"&amp;BY$3,'물품 입고 내역'!$A$5:$O$629,2,0),"")</f>
        <v/>
      </c>
      <c r="BZ53" s="86" t="str">
        <f>IFERROR(VLOOKUP($A53&amp;"_"&amp;BZ$3,'물품 입고 내역'!$A$5:$O$629,2,0),"")</f>
        <v/>
      </c>
      <c r="CA53" s="86" t="str">
        <f>IFERROR(VLOOKUP($A53&amp;"_"&amp;CA$3,'물품 입고 내역'!$A$5:$O$629,2,0),"")</f>
        <v/>
      </c>
      <c r="CB53" s="86" t="str">
        <f>IFERROR(VLOOKUP($A53&amp;"_"&amp;CB$3,'물품 입고 내역'!$A$5:$O$629,2,0),"")</f>
        <v/>
      </c>
      <c r="CC53" s="86" t="str">
        <f>IFERROR(VLOOKUP($A53&amp;"_"&amp;CC$3,'물품 입고 내역'!$A$5:$O$629,2,0),"")</f>
        <v/>
      </c>
      <c r="CD53" s="86" t="str">
        <f>IFERROR(VLOOKUP($A53&amp;"_"&amp;CD$3,'물품 입고 내역'!$A$5:$O$629,2,0),"")</f>
        <v/>
      </c>
      <c r="CE53" s="86" t="str">
        <f>IFERROR(VLOOKUP($A53&amp;"_"&amp;CE$3,'물품 입고 내역'!$A$5:$O$629,2,0),"")</f>
        <v/>
      </c>
      <c r="CF53" s="86" t="str">
        <f>IFERROR(VLOOKUP($A53&amp;"_"&amp;CF$3,'물품 입고 내역'!$A$5:$O$629,2,0),"")</f>
        <v/>
      </c>
      <c r="CG53" s="86" t="str">
        <f>IFERROR(VLOOKUP($A53&amp;"_"&amp;CG$3,'물품 입고 내역'!$A$5:$O$629,2,0),"")</f>
        <v/>
      </c>
      <c r="CH53" s="86" t="str">
        <f>IFERROR(VLOOKUP($A53&amp;"_"&amp;CH$3,'물품 입고 내역'!$A$5:$O$629,2,0),"")</f>
        <v/>
      </c>
      <c r="CI53" s="86" t="str">
        <f>IFERROR(VLOOKUP($A53&amp;"_"&amp;CI$3,'물품 입고 내역'!$A$5:$O$629,2,0),"")</f>
        <v/>
      </c>
      <c r="CJ53" s="86" t="str">
        <f>IFERROR(VLOOKUP($A53&amp;"_"&amp;CJ$3,'물품 입고 내역'!$A$5:$O$629,2,0),"")</f>
        <v/>
      </c>
      <c r="CK53" s="86" t="str">
        <f>IFERROR(VLOOKUP($A53&amp;"_"&amp;CK$3,'물품 입고 내역'!$A$5:$O$629,2,0),"")</f>
        <v/>
      </c>
      <c r="CL53" s="86" t="str">
        <f>IFERROR(VLOOKUP($A53&amp;"_"&amp;CL$3,'물품 입고 내역'!$A$5:$O$629,2,0),"")</f>
        <v/>
      </c>
      <c r="CM53" s="86" t="str">
        <f>IFERROR(VLOOKUP($A53&amp;"_"&amp;CM$3,'물품 입고 내역'!$A$5:$O$629,2,0),"")</f>
        <v/>
      </c>
      <c r="CN53" s="86" t="str">
        <f>IFERROR(VLOOKUP($A53&amp;"_"&amp;CN$3,'물품 입고 내역'!$A$5:$O$629,2,0),"")</f>
        <v/>
      </c>
      <c r="CO53" s="86" t="str">
        <f>IFERROR(VLOOKUP($A53&amp;"_"&amp;CO$3,'물품 입고 내역'!$A$5:$O$629,2,0),"")</f>
        <v/>
      </c>
      <c r="CP53" s="86" t="str">
        <f>IFERROR(VLOOKUP($A53&amp;"_"&amp;CP$3,'물품 입고 내역'!$A$5:$O$629,2,0),"")</f>
        <v/>
      </c>
      <c r="CQ53" s="86" t="str">
        <f>IFERROR(VLOOKUP($A53&amp;"_"&amp;CQ$3,'물품 입고 내역'!$A$5:$O$629,2,0),"")</f>
        <v/>
      </c>
      <c r="CR53" s="86" t="str">
        <f>IFERROR(VLOOKUP($A53&amp;"_"&amp;CR$3,'물품 입고 내역'!$A$5:$O$629,2,0),"")</f>
        <v/>
      </c>
      <c r="CS53" s="86" t="str">
        <f>IFERROR(VLOOKUP($A53&amp;"_"&amp;CS$3,'물품 입고 내역'!$A$5:$O$629,2,0),"")</f>
        <v/>
      </c>
      <c r="CT53" s="86" t="str">
        <f>IFERROR(VLOOKUP($A53&amp;"_"&amp;CT$3,'물품 입고 내역'!$A$5:$O$629,2,0),"")</f>
        <v/>
      </c>
      <c r="CU53" s="86" t="str">
        <f>IFERROR(VLOOKUP($A53&amp;"_"&amp;CU$3,'물품 입고 내역'!$A$5:$O$629,2,0),"")</f>
        <v/>
      </c>
      <c r="CV53" s="86" t="str">
        <f>IFERROR(VLOOKUP($A53&amp;"_"&amp;CV$3,'물품 입고 내역'!$A$5:$O$629,2,0),"")</f>
        <v/>
      </c>
      <c r="CW53" s="86" t="str">
        <f>IFERROR(VLOOKUP($A53&amp;"_"&amp;CW$3,'물품 입고 내역'!$A$5:$O$629,2,0),"")</f>
        <v/>
      </c>
      <c r="CX53" s="86" t="str">
        <f>IFERROR(VLOOKUP($A53&amp;"_"&amp;CX$3,'물품 입고 내역'!$A$5:$O$629,2,0),"")</f>
        <v/>
      </c>
      <c r="CY53" s="86" t="str">
        <f>IFERROR(VLOOKUP($A53&amp;"_"&amp;CY$3,'물품 입고 내역'!$A$5:$O$629,2,0),"")</f>
        <v/>
      </c>
      <c r="CZ53" s="86" t="str">
        <f>IFERROR(VLOOKUP($A53&amp;"_"&amp;CZ$3,'물품 입고 내역'!$A$5:$O$629,2,0),"")</f>
        <v/>
      </c>
      <c r="DA53" s="86" t="str">
        <f>IFERROR(VLOOKUP($A53&amp;"_"&amp;DA$3,'물품 입고 내역'!$A$5:$O$629,2,0),"")</f>
        <v/>
      </c>
      <c r="DB53" s="86" t="str">
        <f>IFERROR(VLOOKUP($A53&amp;"_"&amp;DB$3,'물품 입고 내역'!$A$5:$O$629,2,0),"")</f>
        <v/>
      </c>
    </row>
    <row r="54" spans="1:106" ht="31.5" customHeight="1">
      <c r="A54" s="87" t="s">
        <v>438</v>
      </c>
      <c r="B54" s="142" t="str">
        <f>IFERROR(INDEX('물품 입고 내역'!$E$6:$N$105,MATCH($A54,'물품 입고 내역'!$N$6:$N$105,0),1)," ")</f>
        <v xml:space="preserve"> </v>
      </c>
      <c r="C54" s="87">
        <v>102</v>
      </c>
      <c r="D54" s="142" t="str">
        <f t="shared" si="0"/>
        <v xml:space="preserve">                                                                                                   </v>
      </c>
      <c r="E54" s="87"/>
      <c r="F54" s="86">
        <f t="shared" si="1"/>
        <v>0</v>
      </c>
      <c r="G54" s="86" t="str">
        <f>IFERROR(VLOOKUP($A54&amp;"_"&amp;G$3,'물품 입고 내역'!$A$5:$O$629,2,0),"")</f>
        <v/>
      </c>
      <c r="H54" s="86" t="str">
        <f>IFERROR(VLOOKUP($A54&amp;"_"&amp;H$3,'물품 입고 내역'!$A$5:$O$629,2,0),"")</f>
        <v/>
      </c>
      <c r="I54" s="86" t="str">
        <f>IFERROR(VLOOKUP($A54&amp;"_"&amp;I$3,'물품 입고 내역'!$A$5:$O$629,2,0),"")</f>
        <v/>
      </c>
      <c r="J54" s="86" t="str">
        <f>IFERROR(VLOOKUP($A54&amp;"_"&amp;J$3,'물품 입고 내역'!$A$5:$O$629,2,0),"")</f>
        <v/>
      </c>
      <c r="K54" s="86" t="str">
        <f>IFERROR(VLOOKUP($A54&amp;"_"&amp;K$3,'물품 입고 내역'!$A$5:$O$629,2,0),"")</f>
        <v/>
      </c>
      <c r="L54" s="86" t="str">
        <f>IFERROR(VLOOKUP($A54&amp;"_"&amp;L$3,'물품 입고 내역'!$A$5:$O$629,2,0),"")</f>
        <v/>
      </c>
      <c r="M54" s="86" t="str">
        <f>IFERROR(VLOOKUP($A54&amp;"_"&amp;M$3,'물품 입고 내역'!$A$5:$O$629,2,0),"")</f>
        <v/>
      </c>
      <c r="N54" s="86" t="str">
        <f>IFERROR(VLOOKUP($A54&amp;"_"&amp;N$3,'물품 입고 내역'!$A$5:$O$629,2,0),"")</f>
        <v/>
      </c>
      <c r="O54" s="86" t="str">
        <f>IFERROR(VLOOKUP($A54&amp;"_"&amp;O$3,'물품 입고 내역'!$A$5:$O$629,2,0),"")</f>
        <v/>
      </c>
      <c r="P54" s="86" t="str">
        <f>IFERROR(VLOOKUP($A54&amp;"_"&amp;P$3,'물품 입고 내역'!$A$5:$O$629,2,0),"")</f>
        <v/>
      </c>
      <c r="Q54" s="86" t="str">
        <f>IFERROR(VLOOKUP($A54&amp;"_"&amp;Q$3,'물품 입고 내역'!$A$5:$O$629,2,0),"")</f>
        <v/>
      </c>
      <c r="R54" s="86" t="str">
        <f>IFERROR(VLOOKUP($A54&amp;"_"&amp;R$3,'물품 입고 내역'!$A$5:$O$629,2,0),"")</f>
        <v/>
      </c>
      <c r="S54" s="86" t="str">
        <f>IFERROR(VLOOKUP($A54&amp;"_"&amp;S$3,'물품 입고 내역'!$A$5:$O$629,2,0),"")</f>
        <v/>
      </c>
      <c r="T54" s="86" t="str">
        <f>IFERROR(VLOOKUP($A54&amp;"_"&amp;T$3,'물품 입고 내역'!$A$5:$O$629,2,0),"")</f>
        <v/>
      </c>
      <c r="U54" s="86" t="str">
        <f>IFERROR(VLOOKUP($A54&amp;"_"&amp;U$3,'물품 입고 내역'!$A$5:$O$629,2,0),"")</f>
        <v/>
      </c>
      <c r="V54" s="86" t="str">
        <f>IFERROR(VLOOKUP($A54&amp;"_"&amp;V$3,'물품 입고 내역'!$A$5:$O$629,2,0),"")</f>
        <v/>
      </c>
      <c r="W54" s="86" t="str">
        <f>IFERROR(VLOOKUP($A54&amp;"_"&amp;W$3,'물품 입고 내역'!$A$5:$O$629,2,0),"")</f>
        <v/>
      </c>
      <c r="X54" s="86" t="str">
        <f>IFERROR(VLOOKUP($A54&amp;"_"&amp;X$3,'물품 입고 내역'!$A$5:$O$629,2,0),"")</f>
        <v/>
      </c>
      <c r="Y54" s="86" t="str">
        <f>IFERROR(VLOOKUP($A54&amp;"_"&amp;Y$3,'물품 입고 내역'!$A$5:$O$629,2,0),"")</f>
        <v/>
      </c>
      <c r="Z54" s="86" t="str">
        <f>IFERROR(VLOOKUP($A54&amp;"_"&amp;Z$3,'물품 입고 내역'!$A$5:$O$629,2,0),"")</f>
        <v/>
      </c>
      <c r="AA54" s="86" t="str">
        <f>IFERROR(VLOOKUP($A54&amp;"_"&amp;AA$3,'물품 입고 내역'!$A$5:$O$629,2,0),"")</f>
        <v/>
      </c>
      <c r="AB54" s="86" t="str">
        <f>IFERROR(VLOOKUP($A54&amp;"_"&amp;AB$3,'물품 입고 내역'!$A$5:$O$629,2,0),"")</f>
        <v/>
      </c>
      <c r="AC54" s="86" t="str">
        <f>IFERROR(VLOOKUP($A54&amp;"_"&amp;AC$3,'물품 입고 내역'!$A$5:$O$629,2,0),"")</f>
        <v/>
      </c>
      <c r="AD54" s="86" t="str">
        <f>IFERROR(VLOOKUP($A54&amp;"_"&amp;AD$3,'물품 입고 내역'!$A$5:$O$629,2,0),"")</f>
        <v/>
      </c>
      <c r="AE54" s="86" t="str">
        <f>IFERROR(VLOOKUP($A54&amp;"_"&amp;AE$3,'물품 입고 내역'!$A$5:$O$629,2,0),"")</f>
        <v/>
      </c>
      <c r="AF54" s="86" t="str">
        <f>IFERROR(VLOOKUP($A54&amp;"_"&amp;AF$3,'물품 입고 내역'!$A$5:$O$629,2,0),"")</f>
        <v/>
      </c>
      <c r="AG54" s="86" t="str">
        <f>IFERROR(VLOOKUP($A54&amp;"_"&amp;AG$3,'물품 입고 내역'!$A$5:$O$629,2,0),"")</f>
        <v/>
      </c>
      <c r="AH54" s="86" t="str">
        <f>IFERROR(VLOOKUP($A54&amp;"_"&amp;AH$3,'물품 입고 내역'!$A$5:$O$629,2,0),"")</f>
        <v/>
      </c>
      <c r="AI54" s="86" t="str">
        <f>IFERROR(VLOOKUP($A54&amp;"_"&amp;AI$3,'물품 입고 내역'!$A$5:$O$629,2,0),"")</f>
        <v/>
      </c>
      <c r="AJ54" s="86" t="str">
        <f>IFERROR(VLOOKUP($A54&amp;"_"&amp;AJ$3,'물품 입고 내역'!$A$5:$O$629,2,0),"")</f>
        <v/>
      </c>
      <c r="AK54" s="86" t="str">
        <f>IFERROR(VLOOKUP($A54&amp;"_"&amp;AK$3,'물품 입고 내역'!$A$5:$O$629,2,0),"")</f>
        <v/>
      </c>
      <c r="AL54" s="86" t="str">
        <f>IFERROR(VLOOKUP($A54&amp;"_"&amp;AL$3,'물품 입고 내역'!$A$5:$O$629,2,0),"")</f>
        <v/>
      </c>
      <c r="AM54" s="86" t="str">
        <f>IFERROR(VLOOKUP($A54&amp;"_"&amp;AM$3,'물품 입고 내역'!$A$5:$O$629,2,0),"")</f>
        <v/>
      </c>
      <c r="AN54" s="86" t="str">
        <f>IFERROR(VLOOKUP($A54&amp;"_"&amp;AN$3,'물품 입고 내역'!$A$5:$O$629,2,0),"")</f>
        <v/>
      </c>
      <c r="AO54" s="86" t="str">
        <f>IFERROR(VLOOKUP($A54&amp;"_"&amp;AO$3,'물품 입고 내역'!$A$5:$O$629,2,0),"")</f>
        <v/>
      </c>
      <c r="AP54" s="86" t="str">
        <f>IFERROR(VLOOKUP($A54&amp;"_"&amp;AP$3,'물품 입고 내역'!$A$5:$O$629,2,0),"")</f>
        <v/>
      </c>
      <c r="AQ54" s="86" t="str">
        <f>IFERROR(VLOOKUP($A54&amp;"_"&amp;AQ$3,'물품 입고 내역'!$A$5:$O$629,2,0),"")</f>
        <v/>
      </c>
      <c r="AR54" s="86" t="str">
        <f>IFERROR(VLOOKUP($A54&amp;"_"&amp;AR$3,'물품 입고 내역'!$A$5:$O$629,2,0),"")</f>
        <v/>
      </c>
      <c r="AS54" s="86" t="str">
        <f>IFERROR(VLOOKUP($A54&amp;"_"&amp;AS$3,'물품 입고 내역'!$A$5:$O$629,2,0),"")</f>
        <v/>
      </c>
      <c r="AT54" s="86" t="str">
        <f>IFERROR(VLOOKUP($A54&amp;"_"&amp;AT$3,'물품 입고 내역'!$A$5:$O$629,2,0),"")</f>
        <v/>
      </c>
      <c r="AU54" s="86" t="str">
        <f>IFERROR(VLOOKUP($A54&amp;"_"&amp;AU$3,'물품 입고 내역'!$A$5:$O$629,2,0),"")</f>
        <v/>
      </c>
      <c r="AV54" s="86" t="str">
        <f>IFERROR(VLOOKUP($A54&amp;"_"&amp;AV$3,'물품 입고 내역'!$A$5:$O$629,2,0),"")</f>
        <v/>
      </c>
      <c r="AW54" s="86" t="str">
        <f>IFERROR(VLOOKUP($A54&amp;"_"&amp;AW$3,'물품 입고 내역'!$A$5:$O$629,2,0),"")</f>
        <v/>
      </c>
      <c r="AX54" s="86" t="str">
        <f>IFERROR(VLOOKUP($A54&amp;"_"&amp;AX$3,'물품 입고 내역'!$A$5:$O$629,2,0),"")</f>
        <v/>
      </c>
      <c r="AY54" s="86" t="str">
        <f>IFERROR(VLOOKUP($A54&amp;"_"&amp;AY$3,'물품 입고 내역'!$A$5:$O$629,2,0),"")</f>
        <v/>
      </c>
      <c r="AZ54" s="86" t="str">
        <f>IFERROR(VLOOKUP($A54&amp;"_"&amp;AZ$3,'물품 입고 내역'!$A$5:$O$629,2,0),"")</f>
        <v/>
      </c>
      <c r="BA54" s="86" t="str">
        <f>IFERROR(VLOOKUP($A54&amp;"_"&amp;BA$3,'물품 입고 내역'!$A$5:$O$629,2,0),"")</f>
        <v/>
      </c>
      <c r="BB54" s="86" t="str">
        <f>IFERROR(VLOOKUP($A54&amp;"_"&amp;BB$3,'물품 입고 내역'!$A$5:$O$629,2,0),"")</f>
        <v/>
      </c>
      <c r="BC54" s="86" t="str">
        <f>IFERROR(VLOOKUP($A54&amp;"_"&amp;BC$3,'물품 입고 내역'!$A$5:$O$629,2,0),"")</f>
        <v/>
      </c>
      <c r="BD54" s="86" t="str">
        <f>IFERROR(VLOOKUP($A54&amp;"_"&amp;BD$3,'물품 입고 내역'!$A$5:$O$629,2,0),"")</f>
        <v/>
      </c>
      <c r="BE54" s="86" t="str">
        <f>IFERROR(VLOOKUP($A54&amp;"_"&amp;BE$3,'물품 입고 내역'!$A$5:$O$629,2,0),"")</f>
        <v/>
      </c>
      <c r="BF54" s="86" t="str">
        <f>IFERROR(VLOOKUP($A54&amp;"_"&amp;BF$3,'물품 입고 내역'!$A$5:$O$629,2,0),"")</f>
        <v/>
      </c>
      <c r="BG54" s="86" t="str">
        <f>IFERROR(VLOOKUP($A54&amp;"_"&amp;BG$3,'물품 입고 내역'!$A$5:$O$629,2,0),"")</f>
        <v/>
      </c>
      <c r="BH54" s="86" t="str">
        <f>IFERROR(VLOOKUP($A54&amp;"_"&amp;BH$3,'물품 입고 내역'!$A$5:$O$629,2,0),"")</f>
        <v/>
      </c>
      <c r="BI54" s="86" t="str">
        <f>IFERROR(VLOOKUP($A54&amp;"_"&amp;BI$3,'물품 입고 내역'!$A$5:$O$629,2,0),"")</f>
        <v/>
      </c>
      <c r="BJ54" s="86" t="str">
        <f>IFERROR(VLOOKUP($A54&amp;"_"&amp;BJ$3,'물품 입고 내역'!$A$5:$O$629,2,0),"")</f>
        <v/>
      </c>
      <c r="BK54" s="86" t="str">
        <f>IFERROR(VLOOKUP($A54&amp;"_"&amp;BK$3,'물품 입고 내역'!$A$5:$O$629,2,0),"")</f>
        <v/>
      </c>
      <c r="BL54" s="86" t="str">
        <f>IFERROR(VLOOKUP($A54&amp;"_"&amp;BL$3,'물품 입고 내역'!$A$5:$O$629,2,0),"")</f>
        <v/>
      </c>
      <c r="BM54" s="86" t="str">
        <f>IFERROR(VLOOKUP($A54&amp;"_"&amp;BM$3,'물품 입고 내역'!$A$5:$O$629,2,0),"")</f>
        <v/>
      </c>
      <c r="BN54" s="86" t="str">
        <f>IFERROR(VLOOKUP($A54&amp;"_"&amp;BN$3,'물품 입고 내역'!$A$5:$O$629,2,0),"")</f>
        <v/>
      </c>
      <c r="BO54" s="86" t="str">
        <f>IFERROR(VLOOKUP($A54&amp;"_"&amp;BO$3,'물품 입고 내역'!$A$5:$O$629,2,0),"")</f>
        <v/>
      </c>
      <c r="BP54" s="86" t="str">
        <f>IFERROR(VLOOKUP($A54&amp;"_"&amp;BP$3,'물품 입고 내역'!$A$5:$O$629,2,0),"")</f>
        <v/>
      </c>
      <c r="BQ54" s="86" t="str">
        <f>IFERROR(VLOOKUP($A54&amp;"_"&amp;BQ$3,'물품 입고 내역'!$A$5:$O$629,2,0),"")</f>
        <v/>
      </c>
      <c r="BR54" s="86" t="str">
        <f>IFERROR(VLOOKUP($A54&amp;"_"&amp;BR$3,'물품 입고 내역'!$A$5:$O$629,2,0),"")</f>
        <v/>
      </c>
      <c r="BS54" s="86" t="str">
        <f>IFERROR(VLOOKUP($A54&amp;"_"&amp;BS$3,'물품 입고 내역'!$A$5:$O$629,2,0),"")</f>
        <v/>
      </c>
      <c r="BT54" s="86" t="str">
        <f>IFERROR(VLOOKUP($A54&amp;"_"&amp;BT$3,'물품 입고 내역'!$A$5:$O$629,2,0),"")</f>
        <v/>
      </c>
      <c r="BU54" s="86" t="str">
        <f>IFERROR(VLOOKUP($A54&amp;"_"&amp;BU$3,'물품 입고 내역'!$A$5:$O$629,2,0),"")</f>
        <v/>
      </c>
      <c r="BV54" s="86" t="str">
        <f>IFERROR(VLOOKUP($A54&amp;"_"&amp;BV$3,'물품 입고 내역'!$A$5:$O$629,2,0),"")</f>
        <v/>
      </c>
      <c r="BW54" s="86" t="str">
        <f>IFERROR(VLOOKUP($A54&amp;"_"&amp;BW$3,'물품 입고 내역'!$A$5:$O$629,2,0),"")</f>
        <v/>
      </c>
      <c r="BX54" s="86" t="str">
        <f>IFERROR(VLOOKUP($A54&amp;"_"&amp;BX$3,'물품 입고 내역'!$A$5:$O$629,2,0),"")</f>
        <v/>
      </c>
      <c r="BY54" s="86" t="str">
        <f>IFERROR(VLOOKUP($A54&amp;"_"&amp;BY$3,'물품 입고 내역'!$A$5:$O$629,2,0),"")</f>
        <v/>
      </c>
      <c r="BZ54" s="86" t="str">
        <f>IFERROR(VLOOKUP($A54&amp;"_"&amp;BZ$3,'물품 입고 내역'!$A$5:$O$629,2,0),"")</f>
        <v/>
      </c>
      <c r="CA54" s="86" t="str">
        <f>IFERROR(VLOOKUP($A54&amp;"_"&amp;CA$3,'물품 입고 내역'!$A$5:$O$629,2,0),"")</f>
        <v/>
      </c>
      <c r="CB54" s="86" t="str">
        <f>IFERROR(VLOOKUP($A54&amp;"_"&amp;CB$3,'물품 입고 내역'!$A$5:$O$629,2,0),"")</f>
        <v/>
      </c>
      <c r="CC54" s="86" t="str">
        <f>IFERROR(VLOOKUP($A54&amp;"_"&amp;CC$3,'물품 입고 내역'!$A$5:$O$629,2,0),"")</f>
        <v/>
      </c>
      <c r="CD54" s="86" t="str">
        <f>IFERROR(VLOOKUP($A54&amp;"_"&amp;CD$3,'물품 입고 내역'!$A$5:$O$629,2,0),"")</f>
        <v/>
      </c>
      <c r="CE54" s="86" t="str">
        <f>IFERROR(VLOOKUP($A54&amp;"_"&amp;CE$3,'물품 입고 내역'!$A$5:$O$629,2,0),"")</f>
        <v/>
      </c>
      <c r="CF54" s="86" t="str">
        <f>IFERROR(VLOOKUP($A54&amp;"_"&amp;CF$3,'물품 입고 내역'!$A$5:$O$629,2,0),"")</f>
        <v/>
      </c>
      <c r="CG54" s="86" t="str">
        <f>IFERROR(VLOOKUP($A54&amp;"_"&amp;CG$3,'물품 입고 내역'!$A$5:$O$629,2,0),"")</f>
        <v/>
      </c>
      <c r="CH54" s="86" t="str">
        <f>IFERROR(VLOOKUP($A54&amp;"_"&amp;CH$3,'물품 입고 내역'!$A$5:$O$629,2,0),"")</f>
        <v/>
      </c>
      <c r="CI54" s="86" t="str">
        <f>IFERROR(VLOOKUP($A54&amp;"_"&amp;CI$3,'물품 입고 내역'!$A$5:$O$629,2,0),"")</f>
        <v/>
      </c>
      <c r="CJ54" s="86" t="str">
        <f>IFERROR(VLOOKUP($A54&amp;"_"&amp;CJ$3,'물품 입고 내역'!$A$5:$O$629,2,0),"")</f>
        <v/>
      </c>
      <c r="CK54" s="86" t="str">
        <f>IFERROR(VLOOKUP($A54&amp;"_"&amp;CK$3,'물품 입고 내역'!$A$5:$O$629,2,0),"")</f>
        <v/>
      </c>
      <c r="CL54" s="86" t="str">
        <f>IFERROR(VLOOKUP($A54&amp;"_"&amp;CL$3,'물품 입고 내역'!$A$5:$O$629,2,0),"")</f>
        <v/>
      </c>
      <c r="CM54" s="86" t="str">
        <f>IFERROR(VLOOKUP($A54&amp;"_"&amp;CM$3,'물품 입고 내역'!$A$5:$O$629,2,0),"")</f>
        <v/>
      </c>
      <c r="CN54" s="86" t="str">
        <f>IFERROR(VLOOKUP($A54&amp;"_"&amp;CN$3,'물품 입고 내역'!$A$5:$O$629,2,0),"")</f>
        <v/>
      </c>
      <c r="CO54" s="86" t="str">
        <f>IFERROR(VLOOKUP($A54&amp;"_"&amp;CO$3,'물품 입고 내역'!$A$5:$O$629,2,0),"")</f>
        <v/>
      </c>
      <c r="CP54" s="86" t="str">
        <f>IFERROR(VLOOKUP($A54&amp;"_"&amp;CP$3,'물품 입고 내역'!$A$5:$O$629,2,0),"")</f>
        <v/>
      </c>
      <c r="CQ54" s="86" t="str">
        <f>IFERROR(VLOOKUP($A54&amp;"_"&amp;CQ$3,'물품 입고 내역'!$A$5:$O$629,2,0),"")</f>
        <v/>
      </c>
      <c r="CR54" s="86" t="str">
        <f>IFERROR(VLOOKUP($A54&amp;"_"&amp;CR$3,'물품 입고 내역'!$A$5:$O$629,2,0),"")</f>
        <v/>
      </c>
      <c r="CS54" s="86" t="str">
        <f>IFERROR(VLOOKUP($A54&amp;"_"&amp;CS$3,'물품 입고 내역'!$A$5:$O$629,2,0),"")</f>
        <v/>
      </c>
      <c r="CT54" s="86" t="str">
        <f>IFERROR(VLOOKUP($A54&amp;"_"&amp;CT$3,'물품 입고 내역'!$A$5:$O$629,2,0),"")</f>
        <v/>
      </c>
      <c r="CU54" s="86" t="str">
        <f>IFERROR(VLOOKUP($A54&amp;"_"&amp;CU$3,'물품 입고 내역'!$A$5:$O$629,2,0),"")</f>
        <v/>
      </c>
      <c r="CV54" s="86" t="str">
        <f>IFERROR(VLOOKUP($A54&amp;"_"&amp;CV$3,'물품 입고 내역'!$A$5:$O$629,2,0),"")</f>
        <v/>
      </c>
      <c r="CW54" s="86" t="str">
        <f>IFERROR(VLOOKUP($A54&amp;"_"&amp;CW$3,'물품 입고 내역'!$A$5:$O$629,2,0),"")</f>
        <v/>
      </c>
      <c r="CX54" s="86" t="str">
        <f>IFERROR(VLOOKUP($A54&amp;"_"&amp;CX$3,'물품 입고 내역'!$A$5:$O$629,2,0),"")</f>
        <v/>
      </c>
      <c r="CY54" s="86" t="str">
        <f>IFERROR(VLOOKUP($A54&amp;"_"&amp;CY$3,'물품 입고 내역'!$A$5:$O$629,2,0),"")</f>
        <v/>
      </c>
      <c r="CZ54" s="86" t="str">
        <f>IFERROR(VLOOKUP($A54&amp;"_"&amp;CZ$3,'물품 입고 내역'!$A$5:$O$629,2,0),"")</f>
        <v/>
      </c>
      <c r="DA54" s="86" t="str">
        <f>IFERROR(VLOOKUP($A54&amp;"_"&amp;DA$3,'물품 입고 내역'!$A$5:$O$629,2,0),"")</f>
        <v/>
      </c>
      <c r="DB54" s="86" t="str">
        <f>IFERROR(VLOOKUP($A54&amp;"_"&amp;DB$3,'물품 입고 내역'!$A$5:$O$629,2,0),"")</f>
        <v/>
      </c>
    </row>
    <row r="55" spans="1:106" ht="31.5" customHeight="1">
      <c r="A55" s="87" t="s">
        <v>439</v>
      </c>
      <c r="B55" s="142" t="str">
        <f>IFERROR(INDEX('물품 입고 내역'!$E$6:$N$105,MATCH($A55,'물품 입고 내역'!$N$6:$N$105,0),1)," ")</f>
        <v xml:space="preserve"> </v>
      </c>
      <c r="C55" s="87">
        <v>102</v>
      </c>
      <c r="D55" s="142" t="str">
        <f t="shared" si="0"/>
        <v xml:space="preserve">                                                                                                   </v>
      </c>
      <c r="E55" s="87"/>
      <c r="F55" s="86">
        <f t="shared" si="1"/>
        <v>0</v>
      </c>
      <c r="G55" s="86" t="str">
        <f>IFERROR(VLOOKUP($A55&amp;"_"&amp;G$3,'물품 입고 내역'!$A$5:$O$629,2,0),"")</f>
        <v/>
      </c>
      <c r="H55" s="86" t="str">
        <f>IFERROR(VLOOKUP($A55&amp;"_"&amp;H$3,'물품 입고 내역'!$A$5:$O$629,2,0),"")</f>
        <v/>
      </c>
      <c r="I55" s="86" t="str">
        <f>IFERROR(VLOOKUP($A55&amp;"_"&amp;I$3,'물품 입고 내역'!$A$5:$O$629,2,0),"")</f>
        <v/>
      </c>
      <c r="J55" s="86" t="str">
        <f>IFERROR(VLOOKUP($A55&amp;"_"&amp;J$3,'물품 입고 내역'!$A$5:$O$629,2,0),"")</f>
        <v/>
      </c>
      <c r="K55" s="86" t="str">
        <f>IFERROR(VLOOKUP($A55&amp;"_"&amp;K$3,'물품 입고 내역'!$A$5:$O$629,2,0),"")</f>
        <v/>
      </c>
      <c r="L55" s="86" t="str">
        <f>IFERROR(VLOOKUP($A55&amp;"_"&amp;L$3,'물품 입고 내역'!$A$5:$O$629,2,0),"")</f>
        <v/>
      </c>
      <c r="M55" s="86" t="str">
        <f>IFERROR(VLOOKUP($A55&amp;"_"&amp;M$3,'물품 입고 내역'!$A$5:$O$629,2,0),"")</f>
        <v/>
      </c>
      <c r="N55" s="86" t="str">
        <f>IFERROR(VLOOKUP($A55&amp;"_"&amp;N$3,'물품 입고 내역'!$A$5:$O$629,2,0),"")</f>
        <v/>
      </c>
      <c r="O55" s="86" t="str">
        <f>IFERROR(VLOOKUP($A55&amp;"_"&amp;O$3,'물품 입고 내역'!$A$5:$O$629,2,0),"")</f>
        <v/>
      </c>
      <c r="P55" s="86" t="str">
        <f>IFERROR(VLOOKUP($A55&amp;"_"&amp;P$3,'물품 입고 내역'!$A$5:$O$629,2,0),"")</f>
        <v/>
      </c>
      <c r="Q55" s="86" t="str">
        <f>IFERROR(VLOOKUP($A55&amp;"_"&amp;Q$3,'물품 입고 내역'!$A$5:$O$629,2,0),"")</f>
        <v/>
      </c>
      <c r="R55" s="86" t="str">
        <f>IFERROR(VLOOKUP($A55&amp;"_"&amp;R$3,'물품 입고 내역'!$A$5:$O$629,2,0),"")</f>
        <v/>
      </c>
      <c r="S55" s="86" t="str">
        <f>IFERROR(VLOOKUP($A55&amp;"_"&amp;S$3,'물품 입고 내역'!$A$5:$O$629,2,0),"")</f>
        <v/>
      </c>
      <c r="T55" s="86" t="str">
        <f>IFERROR(VLOOKUP($A55&amp;"_"&amp;T$3,'물품 입고 내역'!$A$5:$O$629,2,0),"")</f>
        <v/>
      </c>
      <c r="U55" s="86" t="str">
        <f>IFERROR(VLOOKUP($A55&amp;"_"&amp;U$3,'물품 입고 내역'!$A$5:$O$629,2,0),"")</f>
        <v/>
      </c>
      <c r="V55" s="86" t="str">
        <f>IFERROR(VLOOKUP($A55&amp;"_"&amp;V$3,'물품 입고 내역'!$A$5:$O$629,2,0),"")</f>
        <v/>
      </c>
      <c r="W55" s="86" t="str">
        <f>IFERROR(VLOOKUP($A55&amp;"_"&amp;W$3,'물품 입고 내역'!$A$5:$O$629,2,0),"")</f>
        <v/>
      </c>
      <c r="X55" s="86" t="str">
        <f>IFERROR(VLOOKUP($A55&amp;"_"&amp;X$3,'물품 입고 내역'!$A$5:$O$629,2,0),"")</f>
        <v/>
      </c>
      <c r="Y55" s="86" t="str">
        <f>IFERROR(VLOOKUP($A55&amp;"_"&amp;Y$3,'물품 입고 내역'!$A$5:$O$629,2,0),"")</f>
        <v/>
      </c>
      <c r="Z55" s="86" t="str">
        <f>IFERROR(VLOOKUP($A55&amp;"_"&amp;Z$3,'물품 입고 내역'!$A$5:$O$629,2,0),"")</f>
        <v/>
      </c>
      <c r="AA55" s="86" t="str">
        <f>IFERROR(VLOOKUP($A55&amp;"_"&amp;AA$3,'물품 입고 내역'!$A$5:$O$629,2,0),"")</f>
        <v/>
      </c>
      <c r="AB55" s="86" t="str">
        <f>IFERROR(VLOOKUP($A55&amp;"_"&amp;AB$3,'물품 입고 내역'!$A$5:$O$629,2,0),"")</f>
        <v/>
      </c>
      <c r="AC55" s="86" t="str">
        <f>IFERROR(VLOOKUP($A55&amp;"_"&amp;AC$3,'물품 입고 내역'!$A$5:$O$629,2,0),"")</f>
        <v/>
      </c>
      <c r="AD55" s="86" t="str">
        <f>IFERROR(VLOOKUP($A55&amp;"_"&amp;AD$3,'물품 입고 내역'!$A$5:$O$629,2,0),"")</f>
        <v/>
      </c>
      <c r="AE55" s="86" t="str">
        <f>IFERROR(VLOOKUP($A55&amp;"_"&amp;AE$3,'물품 입고 내역'!$A$5:$O$629,2,0),"")</f>
        <v/>
      </c>
      <c r="AF55" s="86" t="str">
        <f>IFERROR(VLOOKUP($A55&amp;"_"&amp;AF$3,'물품 입고 내역'!$A$5:$O$629,2,0),"")</f>
        <v/>
      </c>
      <c r="AG55" s="86" t="str">
        <f>IFERROR(VLOOKUP($A55&amp;"_"&amp;AG$3,'물품 입고 내역'!$A$5:$O$629,2,0),"")</f>
        <v/>
      </c>
      <c r="AH55" s="86" t="str">
        <f>IFERROR(VLOOKUP($A55&amp;"_"&amp;AH$3,'물품 입고 내역'!$A$5:$O$629,2,0),"")</f>
        <v/>
      </c>
      <c r="AI55" s="86" t="str">
        <f>IFERROR(VLOOKUP($A55&amp;"_"&amp;AI$3,'물품 입고 내역'!$A$5:$O$629,2,0),"")</f>
        <v/>
      </c>
      <c r="AJ55" s="86" t="str">
        <f>IFERROR(VLOOKUP($A55&amp;"_"&amp;AJ$3,'물품 입고 내역'!$A$5:$O$629,2,0),"")</f>
        <v/>
      </c>
      <c r="AK55" s="86" t="str">
        <f>IFERROR(VLOOKUP($A55&amp;"_"&amp;AK$3,'물품 입고 내역'!$A$5:$O$629,2,0),"")</f>
        <v/>
      </c>
      <c r="AL55" s="86" t="str">
        <f>IFERROR(VLOOKUP($A55&amp;"_"&amp;AL$3,'물품 입고 내역'!$A$5:$O$629,2,0),"")</f>
        <v/>
      </c>
      <c r="AM55" s="86" t="str">
        <f>IFERROR(VLOOKUP($A55&amp;"_"&amp;AM$3,'물품 입고 내역'!$A$5:$O$629,2,0),"")</f>
        <v/>
      </c>
      <c r="AN55" s="86" t="str">
        <f>IFERROR(VLOOKUP($A55&amp;"_"&amp;AN$3,'물품 입고 내역'!$A$5:$O$629,2,0),"")</f>
        <v/>
      </c>
      <c r="AO55" s="86" t="str">
        <f>IFERROR(VLOOKUP($A55&amp;"_"&amp;AO$3,'물품 입고 내역'!$A$5:$O$629,2,0),"")</f>
        <v/>
      </c>
      <c r="AP55" s="86" t="str">
        <f>IFERROR(VLOOKUP($A55&amp;"_"&amp;AP$3,'물품 입고 내역'!$A$5:$O$629,2,0),"")</f>
        <v/>
      </c>
      <c r="AQ55" s="86" t="str">
        <f>IFERROR(VLOOKUP($A55&amp;"_"&amp;AQ$3,'물품 입고 내역'!$A$5:$O$629,2,0),"")</f>
        <v/>
      </c>
      <c r="AR55" s="86" t="str">
        <f>IFERROR(VLOOKUP($A55&amp;"_"&amp;AR$3,'물품 입고 내역'!$A$5:$O$629,2,0),"")</f>
        <v/>
      </c>
      <c r="AS55" s="86" t="str">
        <f>IFERROR(VLOOKUP($A55&amp;"_"&amp;AS$3,'물품 입고 내역'!$A$5:$O$629,2,0),"")</f>
        <v/>
      </c>
      <c r="AT55" s="86" t="str">
        <f>IFERROR(VLOOKUP($A55&amp;"_"&amp;AT$3,'물품 입고 내역'!$A$5:$O$629,2,0),"")</f>
        <v/>
      </c>
      <c r="AU55" s="86" t="str">
        <f>IFERROR(VLOOKUP($A55&amp;"_"&amp;AU$3,'물품 입고 내역'!$A$5:$O$629,2,0),"")</f>
        <v/>
      </c>
      <c r="AV55" s="86" t="str">
        <f>IFERROR(VLOOKUP($A55&amp;"_"&amp;AV$3,'물품 입고 내역'!$A$5:$O$629,2,0),"")</f>
        <v/>
      </c>
      <c r="AW55" s="86" t="str">
        <f>IFERROR(VLOOKUP($A55&amp;"_"&amp;AW$3,'물품 입고 내역'!$A$5:$O$629,2,0),"")</f>
        <v/>
      </c>
      <c r="AX55" s="86" t="str">
        <f>IFERROR(VLOOKUP($A55&amp;"_"&amp;AX$3,'물품 입고 내역'!$A$5:$O$629,2,0),"")</f>
        <v/>
      </c>
      <c r="AY55" s="86" t="str">
        <f>IFERROR(VLOOKUP($A55&amp;"_"&amp;AY$3,'물품 입고 내역'!$A$5:$O$629,2,0),"")</f>
        <v/>
      </c>
      <c r="AZ55" s="86" t="str">
        <f>IFERROR(VLOOKUP($A55&amp;"_"&amp;AZ$3,'물품 입고 내역'!$A$5:$O$629,2,0),"")</f>
        <v/>
      </c>
      <c r="BA55" s="86" t="str">
        <f>IFERROR(VLOOKUP($A55&amp;"_"&amp;BA$3,'물품 입고 내역'!$A$5:$O$629,2,0),"")</f>
        <v/>
      </c>
      <c r="BB55" s="86" t="str">
        <f>IFERROR(VLOOKUP($A55&amp;"_"&amp;BB$3,'물품 입고 내역'!$A$5:$O$629,2,0),"")</f>
        <v/>
      </c>
      <c r="BC55" s="86" t="str">
        <f>IFERROR(VLOOKUP($A55&amp;"_"&amp;BC$3,'물품 입고 내역'!$A$5:$O$629,2,0),"")</f>
        <v/>
      </c>
      <c r="BD55" s="86" t="str">
        <f>IFERROR(VLOOKUP($A55&amp;"_"&amp;BD$3,'물품 입고 내역'!$A$5:$O$629,2,0),"")</f>
        <v/>
      </c>
      <c r="BE55" s="86" t="str">
        <f>IFERROR(VLOOKUP($A55&amp;"_"&amp;BE$3,'물품 입고 내역'!$A$5:$O$629,2,0),"")</f>
        <v/>
      </c>
      <c r="BF55" s="86" t="str">
        <f>IFERROR(VLOOKUP($A55&amp;"_"&amp;BF$3,'물품 입고 내역'!$A$5:$O$629,2,0),"")</f>
        <v/>
      </c>
      <c r="BG55" s="86" t="str">
        <f>IFERROR(VLOOKUP($A55&amp;"_"&amp;BG$3,'물품 입고 내역'!$A$5:$O$629,2,0),"")</f>
        <v/>
      </c>
      <c r="BH55" s="86" t="str">
        <f>IFERROR(VLOOKUP($A55&amp;"_"&amp;BH$3,'물품 입고 내역'!$A$5:$O$629,2,0),"")</f>
        <v/>
      </c>
      <c r="BI55" s="86" t="str">
        <f>IFERROR(VLOOKUP($A55&amp;"_"&amp;BI$3,'물품 입고 내역'!$A$5:$O$629,2,0),"")</f>
        <v/>
      </c>
      <c r="BJ55" s="86" t="str">
        <f>IFERROR(VLOOKUP($A55&amp;"_"&amp;BJ$3,'물품 입고 내역'!$A$5:$O$629,2,0),"")</f>
        <v/>
      </c>
      <c r="BK55" s="86" t="str">
        <f>IFERROR(VLOOKUP($A55&amp;"_"&amp;BK$3,'물품 입고 내역'!$A$5:$O$629,2,0),"")</f>
        <v/>
      </c>
      <c r="BL55" s="86" t="str">
        <f>IFERROR(VLOOKUP($A55&amp;"_"&amp;BL$3,'물품 입고 내역'!$A$5:$O$629,2,0),"")</f>
        <v/>
      </c>
      <c r="BM55" s="86" t="str">
        <f>IFERROR(VLOOKUP($A55&amp;"_"&amp;BM$3,'물품 입고 내역'!$A$5:$O$629,2,0),"")</f>
        <v/>
      </c>
      <c r="BN55" s="86" t="str">
        <f>IFERROR(VLOOKUP($A55&amp;"_"&amp;BN$3,'물품 입고 내역'!$A$5:$O$629,2,0),"")</f>
        <v/>
      </c>
      <c r="BO55" s="86" t="str">
        <f>IFERROR(VLOOKUP($A55&amp;"_"&amp;BO$3,'물품 입고 내역'!$A$5:$O$629,2,0),"")</f>
        <v/>
      </c>
      <c r="BP55" s="86" t="str">
        <f>IFERROR(VLOOKUP($A55&amp;"_"&amp;BP$3,'물품 입고 내역'!$A$5:$O$629,2,0),"")</f>
        <v/>
      </c>
      <c r="BQ55" s="86" t="str">
        <f>IFERROR(VLOOKUP($A55&amp;"_"&amp;BQ$3,'물품 입고 내역'!$A$5:$O$629,2,0),"")</f>
        <v/>
      </c>
      <c r="BR55" s="86" t="str">
        <f>IFERROR(VLOOKUP($A55&amp;"_"&amp;BR$3,'물품 입고 내역'!$A$5:$O$629,2,0),"")</f>
        <v/>
      </c>
      <c r="BS55" s="86" t="str">
        <f>IFERROR(VLOOKUP($A55&amp;"_"&amp;BS$3,'물품 입고 내역'!$A$5:$O$629,2,0),"")</f>
        <v/>
      </c>
      <c r="BT55" s="86" t="str">
        <f>IFERROR(VLOOKUP($A55&amp;"_"&amp;BT$3,'물품 입고 내역'!$A$5:$O$629,2,0),"")</f>
        <v/>
      </c>
      <c r="BU55" s="86" t="str">
        <f>IFERROR(VLOOKUP($A55&amp;"_"&amp;BU$3,'물품 입고 내역'!$A$5:$O$629,2,0),"")</f>
        <v/>
      </c>
      <c r="BV55" s="86" t="str">
        <f>IFERROR(VLOOKUP($A55&amp;"_"&amp;BV$3,'물품 입고 내역'!$A$5:$O$629,2,0),"")</f>
        <v/>
      </c>
      <c r="BW55" s="86" t="str">
        <f>IFERROR(VLOOKUP($A55&amp;"_"&amp;BW$3,'물품 입고 내역'!$A$5:$O$629,2,0),"")</f>
        <v/>
      </c>
      <c r="BX55" s="86" t="str">
        <f>IFERROR(VLOOKUP($A55&amp;"_"&amp;BX$3,'물품 입고 내역'!$A$5:$O$629,2,0),"")</f>
        <v/>
      </c>
      <c r="BY55" s="86" t="str">
        <f>IFERROR(VLOOKUP($A55&amp;"_"&amp;BY$3,'물품 입고 내역'!$A$5:$O$629,2,0),"")</f>
        <v/>
      </c>
      <c r="BZ55" s="86" t="str">
        <f>IFERROR(VLOOKUP($A55&amp;"_"&amp;BZ$3,'물품 입고 내역'!$A$5:$O$629,2,0),"")</f>
        <v/>
      </c>
      <c r="CA55" s="86" t="str">
        <f>IFERROR(VLOOKUP($A55&amp;"_"&amp;CA$3,'물품 입고 내역'!$A$5:$O$629,2,0),"")</f>
        <v/>
      </c>
      <c r="CB55" s="86" t="str">
        <f>IFERROR(VLOOKUP($A55&amp;"_"&amp;CB$3,'물품 입고 내역'!$A$5:$O$629,2,0),"")</f>
        <v/>
      </c>
      <c r="CC55" s="86" t="str">
        <f>IFERROR(VLOOKUP($A55&amp;"_"&amp;CC$3,'물품 입고 내역'!$A$5:$O$629,2,0),"")</f>
        <v/>
      </c>
      <c r="CD55" s="86" t="str">
        <f>IFERROR(VLOOKUP($A55&amp;"_"&amp;CD$3,'물품 입고 내역'!$A$5:$O$629,2,0),"")</f>
        <v/>
      </c>
      <c r="CE55" s="86" t="str">
        <f>IFERROR(VLOOKUP($A55&amp;"_"&amp;CE$3,'물품 입고 내역'!$A$5:$O$629,2,0),"")</f>
        <v/>
      </c>
      <c r="CF55" s="86" t="str">
        <f>IFERROR(VLOOKUP($A55&amp;"_"&amp;CF$3,'물품 입고 내역'!$A$5:$O$629,2,0),"")</f>
        <v/>
      </c>
      <c r="CG55" s="86" t="str">
        <f>IFERROR(VLOOKUP($A55&amp;"_"&amp;CG$3,'물품 입고 내역'!$A$5:$O$629,2,0),"")</f>
        <v/>
      </c>
      <c r="CH55" s="86" t="str">
        <f>IFERROR(VLOOKUP($A55&amp;"_"&amp;CH$3,'물품 입고 내역'!$A$5:$O$629,2,0),"")</f>
        <v/>
      </c>
      <c r="CI55" s="86" t="str">
        <f>IFERROR(VLOOKUP($A55&amp;"_"&amp;CI$3,'물품 입고 내역'!$A$5:$O$629,2,0),"")</f>
        <v/>
      </c>
      <c r="CJ55" s="86" t="str">
        <f>IFERROR(VLOOKUP($A55&amp;"_"&amp;CJ$3,'물품 입고 내역'!$A$5:$O$629,2,0),"")</f>
        <v/>
      </c>
      <c r="CK55" s="86" t="str">
        <f>IFERROR(VLOOKUP($A55&amp;"_"&amp;CK$3,'물품 입고 내역'!$A$5:$O$629,2,0),"")</f>
        <v/>
      </c>
      <c r="CL55" s="86" t="str">
        <f>IFERROR(VLOOKUP($A55&amp;"_"&amp;CL$3,'물품 입고 내역'!$A$5:$O$629,2,0),"")</f>
        <v/>
      </c>
      <c r="CM55" s="86" t="str">
        <f>IFERROR(VLOOKUP($A55&amp;"_"&amp;CM$3,'물품 입고 내역'!$A$5:$O$629,2,0),"")</f>
        <v/>
      </c>
      <c r="CN55" s="86" t="str">
        <f>IFERROR(VLOOKUP($A55&amp;"_"&amp;CN$3,'물품 입고 내역'!$A$5:$O$629,2,0),"")</f>
        <v/>
      </c>
      <c r="CO55" s="86" t="str">
        <f>IFERROR(VLOOKUP($A55&amp;"_"&amp;CO$3,'물품 입고 내역'!$A$5:$O$629,2,0),"")</f>
        <v/>
      </c>
      <c r="CP55" s="86" t="str">
        <f>IFERROR(VLOOKUP($A55&amp;"_"&amp;CP$3,'물품 입고 내역'!$A$5:$O$629,2,0),"")</f>
        <v/>
      </c>
      <c r="CQ55" s="86" t="str">
        <f>IFERROR(VLOOKUP($A55&amp;"_"&amp;CQ$3,'물품 입고 내역'!$A$5:$O$629,2,0),"")</f>
        <v/>
      </c>
      <c r="CR55" s="86" t="str">
        <f>IFERROR(VLOOKUP($A55&amp;"_"&amp;CR$3,'물품 입고 내역'!$A$5:$O$629,2,0),"")</f>
        <v/>
      </c>
      <c r="CS55" s="86" t="str">
        <f>IFERROR(VLOOKUP($A55&amp;"_"&amp;CS$3,'물품 입고 내역'!$A$5:$O$629,2,0),"")</f>
        <v/>
      </c>
      <c r="CT55" s="86" t="str">
        <f>IFERROR(VLOOKUP($A55&amp;"_"&amp;CT$3,'물품 입고 내역'!$A$5:$O$629,2,0),"")</f>
        <v/>
      </c>
      <c r="CU55" s="86" t="str">
        <f>IFERROR(VLOOKUP($A55&amp;"_"&amp;CU$3,'물품 입고 내역'!$A$5:$O$629,2,0),"")</f>
        <v/>
      </c>
      <c r="CV55" s="86" t="str">
        <f>IFERROR(VLOOKUP($A55&amp;"_"&amp;CV$3,'물품 입고 내역'!$A$5:$O$629,2,0),"")</f>
        <v/>
      </c>
      <c r="CW55" s="86" t="str">
        <f>IFERROR(VLOOKUP($A55&amp;"_"&amp;CW$3,'물품 입고 내역'!$A$5:$O$629,2,0),"")</f>
        <v/>
      </c>
      <c r="CX55" s="86" t="str">
        <f>IFERROR(VLOOKUP($A55&amp;"_"&amp;CX$3,'물품 입고 내역'!$A$5:$O$629,2,0),"")</f>
        <v/>
      </c>
      <c r="CY55" s="86" t="str">
        <f>IFERROR(VLOOKUP($A55&amp;"_"&amp;CY$3,'물품 입고 내역'!$A$5:$O$629,2,0),"")</f>
        <v/>
      </c>
      <c r="CZ55" s="86" t="str">
        <f>IFERROR(VLOOKUP($A55&amp;"_"&amp;CZ$3,'물품 입고 내역'!$A$5:$O$629,2,0),"")</f>
        <v/>
      </c>
      <c r="DA55" s="86" t="str">
        <f>IFERROR(VLOOKUP($A55&amp;"_"&amp;DA$3,'물품 입고 내역'!$A$5:$O$629,2,0),"")</f>
        <v/>
      </c>
      <c r="DB55" s="86" t="str">
        <f>IFERROR(VLOOKUP($A55&amp;"_"&amp;DB$3,'물품 입고 내역'!$A$5:$O$629,2,0),"")</f>
        <v/>
      </c>
    </row>
    <row r="56" spans="1:106" ht="31.5" customHeight="1">
      <c r="A56" s="87" t="s">
        <v>440</v>
      </c>
      <c r="B56" s="142" t="str">
        <f>IFERROR(INDEX('물품 입고 내역'!$E$6:$N$105,MATCH($A56,'물품 입고 내역'!$N$6:$N$105,0),1)," ")</f>
        <v xml:space="preserve"> </v>
      </c>
      <c r="C56" s="87">
        <v>102</v>
      </c>
      <c r="D56" s="142" t="str">
        <f t="shared" si="0"/>
        <v xml:space="preserve">                                                                                                   </v>
      </c>
      <c r="E56" s="87"/>
      <c r="F56" s="86">
        <f t="shared" si="1"/>
        <v>0</v>
      </c>
      <c r="G56" s="86" t="str">
        <f>IFERROR(VLOOKUP($A56&amp;"_"&amp;G$3,'물품 입고 내역'!$A$5:$O$629,2,0),"")</f>
        <v/>
      </c>
      <c r="H56" s="86" t="str">
        <f>IFERROR(VLOOKUP($A56&amp;"_"&amp;H$3,'물품 입고 내역'!$A$5:$O$629,2,0),"")</f>
        <v/>
      </c>
      <c r="I56" s="86" t="str">
        <f>IFERROR(VLOOKUP($A56&amp;"_"&amp;I$3,'물품 입고 내역'!$A$5:$O$629,2,0),"")</f>
        <v/>
      </c>
      <c r="J56" s="86" t="str">
        <f>IFERROR(VLOOKUP($A56&amp;"_"&amp;J$3,'물품 입고 내역'!$A$5:$O$629,2,0),"")</f>
        <v/>
      </c>
      <c r="K56" s="86" t="str">
        <f>IFERROR(VLOOKUP($A56&amp;"_"&amp;K$3,'물품 입고 내역'!$A$5:$O$629,2,0),"")</f>
        <v/>
      </c>
      <c r="L56" s="86" t="str">
        <f>IFERROR(VLOOKUP($A56&amp;"_"&amp;L$3,'물품 입고 내역'!$A$5:$O$629,2,0),"")</f>
        <v/>
      </c>
      <c r="M56" s="86" t="str">
        <f>IFERROR(VLOOKUP($A56&amp;"_"&amp;M$3,'물품 입고 내역'!$A$5:$O$629,2,0),"")</f>
        <v/>
      </c>
      <c r="N56" s="86" t="str">
        <f>IFERROR(VLOOKUP($A56&amp;"_"&amp;N$3,'물품 입고 내역'!$A$5:$O$629,2,0),"")</f>
        <v/>
      </c>
      <c r="O56" s="86" t="str">
        <f>IFERROR(VLOOKUP($A56&amp;"_"&amp;O$3,'물품 입고 내역'!$A$5:$O$629,2,0),"")</f>
        <v/>
      </c>
      <c r="P56" s="86" t="str">
        <f>IFERROR(VLOOKUP($A56&amp;"_"&amp;P$3,'물품 입고 내역'!$A$5:$O$629,2,0),"")</f>
        <v/>
      </c>
      <c r="Q56" s="86" t="str">
        <f>IFERROR(VLOOKUP($A56&amp;"_"&amp;Q$3,'물품 입고 내역'!$A$5:$O$629,2,0),"")</f>
        <v/>
      </c>
      <c r="R56" s="86" t="str">
        <f>IFERROR(VLOOKUP($A56&amp;"_"&amp;R$3,'물품 입고 내역'!$A$5:$O$629,2,0),"")</f>
        <v/>
      </c>
      <c r="S56" s="86" t="str">
        <f>IFERROR(VLOOKUP($A56&amp;"_"&amp;S$3,'물품 입고 내역'!$A$5:$O$629,2,0),"")</f>
        <v/>
      </c>
      <c r="T56" s="86" t="str">
        <f>IFERROR(VLOOKUP($A56&amp;"_"&amp;T$3,'물품 입고 내역'!$A$5:$O$629,2,0),"")</f>
        <v/>
      </c>
      <c r="U56" s="86" t="str">
        <f>IFERROR(VLOOKUP($A56&amp;"_"&amp;U$3,'물품 입고 내역'!$A$5:$O$629,2,0),"")</f>
        <v/>
      </c>
      <c r="V56" s="86" t="str">
        <f>IFERROR(VLOOKUP($A56&amp;"_"&amp;V$3,'물품 입고 내역'!$A$5:$O$629,2,0),"")</f>
        <v/>
      </c>
      <c r="W56" s="86" t="str">
        <f>IFERROR(VLOOKUP($A56&amp;"_"&amp;W$3,'물품 입고 내역'!$A$5:$O$629,2,0),"")</f>
        <v/>
      </c>
      <c r="X56" s="86" t="str">
        <f>IFERROR(VLOOKUP($A56&amp;"_"&amp;X$3,'물품 입고 내역'!$A$5:$O$629,2,0),"")</f>
        <v/>
      </c>
      <c r="Y56" s="86" t="str">
        <f>IFERROR(VLOOKUP($A56&amp;"_"&amp;Y$3,'물품 입고 내역'!$A$5:$O$629,2,0),"")</f>
        <v/>
      </c>
      <c r="Z56" s="86" t="str">
        <f>IFERROR(VLOOKUP($A56&amp;"_"&amp;Z$3,'물품 입고 내역'!$A$5:$O$629,2,0),"")</f>
        <v/>
      </c>
      <c r="AA56" s="86" t="str">
        <f>IFERROR(VLOOKUP($A56&amp;"_"&amp;AA$3,'물품 입고 내역'!$A$5:$O$629,2,0),"")</f>
        <v/>
      </c>
      <c r="AB56" s="86" t="str">
        <f>IFERROR(VLOOKUP($A56&amp;"_"&amp;AB$3,'물품 입고 내역'!$A$5:$O$629,2,0),"")</f>
        <v/>
      </c>
      <c r="AC56" s="86" t="str">
        <f>IFERROR(VLOOKUP($A56&amp;"_"&amp;AC$3,'물품 입고 내역'!$A$5:$O$629,2,0),"")</f>
        <v/>
      </c>
      <c r="AD56" s="86" t="str">
        <f>IFERROR(VLOOKUP($A56&amp;"_"&amp;AD$3,'물품 입고 내역'!$A$5:$O$629,2,0),"")</f>
        <v/>
      </c>
      <c r="AE56" s="86" t="str">
        <f>IFERROR(VLOOKUP($A56&amp;"_"&amp;AE$3,'물품 입고 내역'!$A$5:$O$629,2,0),"")</f>
        <v/>
      </c>
      <c r="AF56" s="86" t="str">
        <f>IFERROR(VLOOKUP($A56&amp;"_"&amp;AF$3,'물품 입고 내역'!$A$5:$O$629,2,0),"")</f>
        <v/>
      </c>
      <c r="AG56" s="86" t="str">
        <f>IFERROR(VLOOKUP($A56&amp;"_"&amp;AG$3,'물품 입고 내역'!$A$5:$O$629,2,0),"")</f>
        <v/>
      </c>
      <c r="AH56" s="86" t="str">
        <f>IFERROR(VLOOKUP($A56&amp;"_"&amp;AH$3,'물품 입고 내역'!$A$5:$O$629,2,0),"")</f>
        <v/>
      </c>
      <c r="AI56" s="86" t="str">
        <f>IFERROR(VLOOKUP($A56&amp;"_"&amp;AI$3,'물품 입고 내역'!$A$5:$O$629,2,0),"")</f>
        <v/>
      </c>
      <c r="AJ56" s="86" t="str">
        <f>IFERROR(VLOOKUP($A56&amp;"_"&amp;AJ$3,'물품 입고 내역'!$A$5:$O$629,2,0),"")</f>
        <v/>
      </c>
      <c r="AK56" s="86" t="str">
        <f>IFERROR(VLOOKUP($A56&amp;"_"&amp;AK$3,'물품 입고 내역'!$A$5:$O$629,2,0),"")</f>
        <v/>
      </c>
      <c r="AL56" s="86" t="str">
        <f>IFERROR(VLOOKUP($A56&amp;"_"&amp;AL$3,'물품 입고 내역'!$A$5:$O$629,2,0),"")</f>
        <v/>
      </c>
      <c r="AM56" s="86" t="str">
        <f>IFERROR(VLOOKUP($A56&amp;"_"&amp;AM$3,'물품 입고 내역'!$A$5:$O$629,2,0),"")</f>
        <v/>
      </c>
      <c r="AN56" s="86" t="str">
        <f>IFERROR(VLOOKUP($A56&amp;"_"&amp;AN$3,'물품 입고 내역'!$A$5:$O$629,2,0),"")</f>
        <v/>
      </c>
      <c r="AO56" s="86" t="str">
        <f>IFERROR(VLOOKUP($A56&amp;"_"&amp;AO$3,'물품 입고 내역'!$A$5:$O$629,2,0),"")</f>
        <v/>
      </c>
      <c r="AP56" s="86" t="str">
        <f>IFERROR(VLOOKUP($A56&amp;"_"&amp;AP$3,'물품 입고 내역'!$A$5:$O$629,2,0),"")</f>
        <v/>
      </c>
      <c r="AQ56" s="86" t="str">
        <f>IFERROR(VLOOKUP($A56&amp;"_"&amp;AQ$3,'물품 입고 내역'!$A$5:$O$629,2,0),"")</f>
        <v/>
      </c>
      <c r="AR56" s="86" t="str">
        <f>IFERROR(VLOOKUP($A56&amp;"_"&amp;AR$3,'물품 입고 내역'!$A$5:$O$629,2,0),"")</f>
        <v/>
      </c>
      <c r="AS56" s="86" t="str">
        <f>IFERROR(VLOOKUP($A56&amp;"_"&amp;AS$3,'물품 입고 내역'!$A$5:$O$629,2,0),"")</f>
        <v/>
      </c>
      <c r="AT56" s="86" t="str">
        <f>IFERROR(VLOOKUP($A56&amp;"_"&amp;AT$3,'물품 입고 내역'!$A$5:$O$629,2,0),"")</f>
        <v/>
      </c>
      <c r="AU56" s="86" t="str">
        <f>IFERROR(VLOOKUP($A56&amp;"_"&amp;AU$3,'물품 입고 내역'!$A$5:$O$629,2,0),"")</f>
        <v/>
      </c>
      <c r="AV56" s="86" t="str">
        <f>IFERROR(VLOOKUP($A56&amp;"_"&amp;AV$3,'물품 입고 내역'!$A$5:$O$629,2,0),"")</f>
        <v/>
      </c>
      <c r="AW56" s="86" t="str">
        <f>IFERROR(VLOOKUP($A56&amp;"_"&amp;AW$3,'물품 입고 내역'!$A$5:$O$629,2,0),"")</f>
        <v/>
      </c>
      <c r="AX56" s="86" t="str">
        <f>IFERROR(VLOOKUP($A56&amp;"_"&amp;AX$3,'물품 입고 내역'!$A$5:$O$629,2,0),"")</f>
        <v/>
      </c>
      <c r="AY56" s="86" t="str">
        <f>IFERROR(VLOOKUP($A56&amp;"_"&amp;AY$3,'물품 입고 내역'!$A$5:$O$629,2,0),"")</f>
        <v/>
      </c>
      <c r="AZ56" s="86" t="str">
        <f>IFERROR(VLOOKUP($A56&amp;"_"&amp;AZ$3,'물품 입고 내역'!$A$5:$O$629,2,0),"")</f>
        <v/>
      </c>
      <c r="BA56" s="86" t="str">
        <f>IFERROR(VLOOKUP($A56&amp;"_"&amp;BA$3,'물품 입고 내역'!$A$5:$O$629,2,0),"")</f>
        <v/>
      </c>
      <c r="BB56" s="86" t="str">
        <f>IFERROR(VLOOKUP($A56&amp;"_"&amp;BB$3,'물품 입고 내역'!$A$5:$O$629,2,0),"")</f>
        <v/>
      </c>
      <c r="BC56" s="86" t="str">
        <f>IFERROR(VLOOKUP($A56&amp;"_"&amp;BC$3,'물품 입고 내역'!$A$5:$O$629,2,0),"")</f>
        <v/>
      </c>
      <c r="BD56" s="86" t="str">
        <f>IFERROR(VLOOKUP($A56&amp;"_"&amp;BD$3,'물품 입고 내역'!$A$5:$O$629,2,0),"")</f>
        <v/>
      </c>
      <c r="BE56" s="86" t="str">
        <f>IFERROR(VLOOKUP($A56&amp;"_"&amp;BE$3,'물품 입고 내역'!$A$5:$O$629,2,0),"")</f>
        <v/>
      </c>
      <c r="BF56" s="86" t="str">
        <f>IFERROR(VLOOKUP($A56&amp;"_"&amp;BF$3,'물품 입고 내역'!$A$5:$O$629,2,0),"")</f>
        <v/>
      </c>
      <c r="BG56" s="86" t="str">
        <f>IFERROR(VLOOKUP($A56&amp;"_"&amp;BG$3,'물품 입고 내역'!$A$5:$O$629,2,0),"")</f>
        <v/>
      </c>
      <c r="BH56" s="86" t="str">
        <f>IFERROR(VLOOKUP($A56&amp;"_"&amp;BH$3,'물품 입고 내역'!$A$5:$O$629,2,0),"")</f>
        <v/>
      </c>
      <c r="BI56" s="86" t="str">
        <f>IFERROR(VLOOKUP($A56&amp;"_"&amp;BI$3,'물품 입고 내역'!$A$5:$O$629,2,0),"")</f>
        <v/>
      </c>
      <c r="BJ56" s="86" t="str">
        <f>IFERROR(VLOOKUP($A56&amp;"_"&amp;BJ$3,'물품 입고 내역'!$A$5:$O$629,2,0),"")</f>
        <v/>
      </c>
      <c r="BK56" s="86" t="str">
        <f>IFERROR(VLOOKUP($A56&amp;"_"&amp;BK$3,'물품 입고 내역'!$A$5:$O$629,2,0),"")</f>
        <v/>
      </c>
      <c r="BL56" s="86" t="str">
        <f>IFERROR(VLOOKUP($A56&amp;"_"&amp;BL$3,'물품 입고 내역'!$A$5:$O$629,2,0),"")</f>
        <v/>
      </c>
      <c r="BM56" s="86" t="str">
        <f>IFERROR(VLOOKUP($A56&amp;"_"&amp;BM$3,'물품 입고 내역'!$A$5:$O$629,2,0),"")</f>
        <v/>
      </c>
      <c r="BN56" s="86" t="str">
        <f>IFERROR(VLOOKUP($A56&amp;"_"&amp;BN$3,'물품 입고 내역'!$A$5:$O$629,2,0),"")</f>
        <v/>
      </c>
      <c r="BO56" s="86" t="str">
        <f>IFERROR(VLOOKUP($A56&amp;"_"&amp;BO$3,'물품 입고 내역'!$A$5:$O$629,2,0),"")</f>
        <v/>
      </c>
      <c r="BP56" s="86" t="str">
        <f>IFERROR(VLOOKUP($A56&amp;"_"&amp;BP$3,'물품 입고 내역'!$A$5:$O$629,2,0),"")</f>
        <v/>
      </c>
      <c r="BQ56" s="86" t="str">
        <f>IFERROR(VLOOKUP($A56&amp;"_"&amp;BQ$3,'물품 입고 내역'!$A$5:$O$629,2,0),"")</f>
        <v/>
      </c>
      <c r="BR56" s="86" t="str">
        <f>IFERROR(VLOOKUP($A56&amp;"_"&amp;BR$3,'물품 입고 내역'!$A$5:$O$629,2,0),"")</f>
        <v/>
      </c>
      <c r="BS56" s="86" t="str">
        <f>IFERROR(VLOOKUP($A56&amp;"_"&amp;BS$3,'물품 입고 내역'!$A$5:$O$629,2,0),"")</f>
        <v/>
      </c>
      <c r="BT56" s="86" t="str">
        <f>IFERROR(VLOOKUP($A56&amp;"_"&amp;BT$3,'물품 입고 내역'!$A$5:$O$629,2,0),"")</f>
        <v/>
      </c>
      <c r="BU56" s="86" t="str">
        <f>IFERROR(VLOOKUP($A56&amp;"_"&amp;BU$3,'물품 입고 내역'!$A$5:$O$629,2,0),"")</f>
        <v/>
      </c>
      <c r="BV56" s="86" t="str">
        <f>IFERROR(VLOOKUP($A56&amp;"_"&amp;BV$3,'물품 입고 내역'!$A$5:$O$629,2,0),"")</f>
        <v/>
      </c>
      <c r="BW56" s="86" t="str">
        <f>IFERROR(VLOOKUP($A56&amp;"_"&amp;BW$3,'물품 입고 내역'!$A$5:$O$629,2,0),"")</f>
        <v/>
      </c>
      <c r="BX56" s="86" t="str">
        <f>IFERROR(VLOOKUP($A56&amp;"_"&amp;BX$3,'물품 입고 내역'!$A$5:$O$629,2,0),"")</f>
        <v/>
      </c>
      <c r="BY56" s="86" t="str">
        <f>IFERROR(VLOOKUP($A56&amp;"_"&amp;BY$3,'물품 입고 내역'!$A$5:$O$629,2,0),"")</f>
        <v/>
      </c>
      <c r="BZ56" s="86" t="str">
        <f>IFERROR(VLOOKUP($A56&amp;"_"&amp;BZ$3,'물품 입고 내역'!$A$5:$O$629,2,0),"")</f>
        <v/>
      </c>
      <c r="CA56" s="86" t="str">
        <f>IFERROR(VLOOKUP($A56&amp;"_"&amp;CA$3,'물품 입고 내역'!$A$5:$O$629,2,0),"")</f>
        <v/>
      </c>
      <c r="CB56" s="86" t="str">
        <f>IFERROR(VLOOKUP($A56&amp;"_"&amp;CB$3,'물품 입고 내역'!$A$5:$O$629,2,0),"")</f>
        <v/>
      </c>
      <c r="CC56" s="86" t="str">
        <f>IFERROR(VLOOKUP($A56&amp;"_"&amp;CC$3,'물품 입고 내역'!$A$5:$O$629,2,0),"")</f>
        <v/>
      </c>
      <c r="CD56" s="86" t="str">
        <f>IFERROR(VLOOKUP($A56&amp;"_"&amp;CD$3,'물품 입고 내역'!$A$5:$O$629,2,0),"")</f>
        <v/>
      </c>
      <c r="CE56" s="86" t="str">
        <f>IFERROR(VLOOKUP($A56&amp;"_"&amp;CE$3,'물품 입고 내역'!$A$5:$O$629,2,0),"")</f>
        <v/>
      </c>
      <c r="CF56" s="86" t="str">
        <f>IFERROR(VLOOKUP($A56&amp;"_"&amp;CF$3,'물품 입고 내역'!$A$5:$O$629,2,0),"")</f>
        <v/>
      </c>
      <c r="CG56" s="86" t="str">
        <f>IFERROR(VLOOKUP($A56&amp;"_"&amp;CG$3,'물품 입고 내역'!$A$5:$O$629,2,0),"")</f>
        <v/>
      </c>
      <c r="CH56" s="86" t="str">
        <f>IFERROR(VLOOKUP($A56&amp;"_"&amp;CH$3,'물품 입고 내역'!$A$5:$O$629,2,0),"")</f>
        <v/>
      </c>
      <c r="CI56" s="86" t="str">
        <f>IFERROR(VLOOKUP($A56&amp;"_"&amp;CI$3,'물품 입고 내역'!$A$5:$O$629,2,0),"")</f>
        <v/>
      </c>
      <c r="CJ56" s="86" t="str">
        <f>IFERROR(VLOOKUP($A56&amp;"_"&amp;CJ$3,'물품 입고 내역'!$A$5:$O$629,2,0),"")</f>
        <v/>
      </c>
      <c r="CK56" s="86" t="str">
        <f>IFERROR(VLOOKUP($A56&amp;"_"&amp;CK$3,'물품 입고 내역'!$A$5:$O$629,2,0),"")</f>
        <v/>
      </c>
      <c r="CL56" s="86" t="str">
        <f>IFERROR(VLOOKUP($A56&amp;"_"&amp;CL$3,'물품 입고 내역'!$A$5:$O$629,2,0),"")</f>
        <v/>
      </c>
      <c r="CM56" s="86" t="str">
        <f>IFERROR(VLOOKUP($A56&amp;"_"&amp;CM$3,'물품 입고 내역'!$A$5:$O$629,2,0),"")</f>
        <v/>
      </c>
      <c r="CN56" s="86" t="str">
        <f>IFERROR(VLOOKUP($A56&amp;"_"&amp;CN$3,'물품 입고 내역'!$A$5:$O$629,2,0),"")</f>
        <v/>
      </c>
      <c r="CO56" s="86" t="str">
        <f>IFERROR(VLOOKUP($A56&amp;"_"&amp;CO$3,'물품 입고 내역'!$A$5:$O$629,2,0),"")</f>
        <v/>
      </c>
      <c r="CP56" s="86" t="str">
        <f>IFERROR(VLOOKUP($A56&amp;"_"&amp;CP$3,'물품 입고 내역'!$A$5:$O$629,2,0),"")</f>
        <v/>
      </c>
      <c r="CQ56" s="86" t="str">
        <f>IFERROR(VLOOKUP($A56&amp;"_"&amp;CQ$3,'물품 입고 내역'!$A$5:$O$629,2,0),"")</f>
        <v/>
      </c>
      <c r="CR56" s="86" t="str">
        <f>IFERROR(VLOOKUP($A56&amp;"_"&amp;CR$3,'물품 입고 내역'!$A$5:$O$629,2,0),"")</f>
        <v/>
      </c>
      <c r="CS56" s="86" t="str">
        <f>IFERROR(VLOOKUP($A56&amp;"_"&amp;CS$3,'물품 입고 내역'!$A$5:$O$629,2,0),"")</f>
        <v/>
      </c>
      <c r="CT56" s="86" t="str">
        <f>IFERROR(VLOOKUP($A56&amp;"_"&amp;CT$3,'물품 입고 내역'!$A$5:$O$629,2,0),"")</f>
        <v/>
      </c>
      <c r="CU56" s="86" t="str">
        <f>IFERROR(VLOOKUP($A56&amp;"_"&amp;CU$3,'물품 입고 내역'!$A$5:$O$629,2,0),"")</f>
        <v/>
      </c>
      <c r="CV56" s="86" t="str">
        <f>IFERROR(VLOOKUP($A56&amp;"_"&amp;CV$3,'물품 입고 내역'!$A$5:$O$629,2,0),"")</f>
        <v/>
      </c>
      <c r="CW56" s="86" t="str">
        <f>IFERROR(VLOOKUP($A56&amp;"_"&amp;CW$3,'물품 입고 내역'!$A$5:$O$629,2,0),"")</f>
        <v/>
      </c>
      <c r="CX56" s="86" t="str">
        <f>IFERROR(VLOOKUP($A56&amp;"_"&amp;CX$3,'물품 입고 내역'!$A$5:$O$629,2,0),"")</f>
        <v/>
      </c>
      <c r="CY56" s="86" t="str">
        <f>IFERROR(VLOOKUP($A56&amp;"_"&amp;CY$3,'물품 입고 내역'!$A$5:$O$629,2,0),"")</f>
        <v/>
      </c>
      <c r="CZ56" s="86" t="str">
        <f>IFERROR(VLOOKUP($A56&amp;"_"&amp;CZ$3,'물품 입고 내역'!$A$5:$O$629,2,0),"")</f>
        <v/>
      </c>
      <c r="DA56" s="86" t="str">
        <f>IFERROR(VLOOKUP($A56&amp;"_"&amp;DA$3,'물품 입고 내역'!$A$5:$O$629,2,0),"")</f>
        <v/>
      </c>
      <c r="DB56" s="86" t="str">
        <f>IFERROR(VLOOKUP($A56&amp;"_"&amp;DB$3,'물품 입고 내역'!$A$5:$O$629,2,0),"")</f>
        <v/>
      </c>
    </row>
    <row r="57" spans="1:106" ht="31.5" customHeight="1">
      <c r="A57" s="87" t="s">
        <v>441</v>
      </c>
      <c r="B57" s="142" t="str">
        <f>IFERROR(INDEX('물품 입고 내역'!$E$6:$N$105,MATCH($A57,'물품 입고 내역'!$N$6:$N$105,0),1)," ")</f>
        <v xml:space="preserve"> </v>
      </c>
      <c r="C57" s="87">
        <v>102</v>
      </c>
      <c r="D57" s="142" t="str">
        <f t="shared" si="0"/>
        <v xml:space="preserve">                                                                                                   </v>
      </c>
      <c r="E57" s="87"/>
      <c r="F57" s="86">
        <f t="shared" si="1"/>
        <v>0</v>
      </c>
      <c r="G57" s="86" t="str">
        <f>IFERROR(VLOOKUP($A57&amp;"_"&amp;G$3,'물품 입고 내역'!$A$5:$O$629,2,0),"")</f>
        <v/>
      </c>
      <c r="H57" s="86" t="str">
        <f>IFERROR(VLOOKUP($A57&amp;"_"&amp;H$3,'물품 입고 내역'!$A$5:$O$629,2,0),"")</f>
        <v/>
      </c>
      <c r="I57" s="86" t="str">
        <f>IFERROR(VLOOKUP($A57&amp;"_"&amp;I$3,'물품 입고 내역'!$A$5:$O$629,2,0),"")</f>
        <v/>
      </c>
      <c r="J57" s="86" t="str">
        <f>IFERROR(VLOOKUP($A57&amp;"_"&amp;J$3,'물품 입고 내역'!$A$5:$O$629,2,0),"")</f>
        <v/>
      </c>
      <c r="K57" s="86" t="str">
        <f>IFERROR(VLOOKUP($A57&amp;"_"&amp;K$3,'물품 입고 내역'!$A$5:$O$629,2,0),"")</f>
        <v/>
      </c>
      <c r="L57" s="86" t="str">
        <f>IFERROR(VLOOKUP($A57&amp;"_"&amp;L$3,'물품 입고 내역'!$A$5:$O$629,2,0),"")</f>
        <v/>
      </c>
      <c r="M57" s="86" t="str">
        <f>IFERROR(VLOOKUP($A57&amp;"_"&amp;M$3,'물품 입고 내역'!$A$5:$O$629,2,0),"")</f>
        <v/>
      </c>
      <c r="N57" s="86" t="str">
        <f>IFERROR(VLOOKUP($A57&amp;"_"&amp;N$3,'물품 입고 내역'!$A$5:$O$629,2,0),"")</f>
        <v/>
      </c>
      <c r="O57" s="86" t="str">
        <f>IFERROR(VLOOKUP($A57&amp;"_"&amp;O$3,'물품 입고 내역'!$A$5:$O$629,2,0),"")</f>
        <v/>
      </c>
      <c r="P57" s="86" t="str">
        <f>IFERROR(VLOOKUP($A57&amp;"_"&amp;P$3,'물품 입고 내역'!$A$5:$O$629,2,0),"")</f>
        <v/>
      </c>
      <c r="Q57" s="86" t="str">
        <f>IFERROR(VLOOKUP($A57&amp;"_"&amp;Q$3,'물품 입고 내역'!$A$5:$O$629,2,0),"")</f>
        <v/>
      </c>
      <c r="R57" s="86" t="str">
        <f>IFERROR(VLOOKUP($A57&amp;"_"&amp;R$3,'물품 입고 내역'!$A$5:$O$629,2,0),"")</f>
        <v/>
      </c>
      <c r="S57" s="86" t="str">
        <f>IFERROR(VLOOKUP($A57&amp;"_"&amp;S$3,'물품 입고 내역'!$A$5:$O$629,2,0),"")</f>
        <v/>
      </c>
      <c r="T57" s="86" t="str">
        <f>IFERROR(VLOOKUP($A57&amp;"_"&amp;T$3,'물품 입고 내역'!$A$5:$O$629,2,0),"")</f>
        <v/>
      </c>
      <c r="U57" s="86" t="str">
        <f>IFERROR(VLOOKUP($A57&amp;"_"&amp;U$3,'물품 입고 내역'!$A$5:$O$629,2,0),"")</f>
        <v/>
      </c>
      <c r="V57" s="86" t="str">
        <f>IFERROR(VLOOKUP($A57&amp;"_"&amp;V$3,'물품 입고 내역'!$A$5:$O$629,2,0),"")</f>
        <v/>
      </c>
      <c r="W57" s="86" t="str">
        <f>IFERROR(VLOOKUP($A57&amp;"_"&amp;W$3,'물품 입고 내역'!$A$5:$O$629,2,0),"")</f>
        <v/>
      </c>
      <c r="X57" s="86" t="str">
        <f>IFERROR(VLOOKUP($A57&amp;"_"&amp;X$3,'물품 입고 내역'!$A$5:$O$629,2,0),"")</f>
        <v/>
      </c>
      <c r="Y57" s="86" t="str">
        <f>IFERROR(VLOOKUP($A57&amp;"_"&amp;Y$3,'물품 입고 내역'!$A$5:$O$629,2,0),"")</f>
        <v/>
      </c>
      <c r="Z57" s="86" t="str">
        <f>IFERROR(VLOOKUP($A57&amp;"_"&amp;Z$3,'물품 입고 내역'!$A$5:$O$629,2,0),"")</f>
        <v/>
      </c>
      <c r="AA57" s="86" t="str">
        <f>IFERROR(VLOOKUP($A57&amp;"_"&amp;AA$3,'물품 입고 내역'!$A$5:$O$629,2,0),"")</f>
        <v/>
      </c>
      <c r="AB57" s="86" t="str">
        <f>IFERROR(VLOOKUP($A57&amp;"_"&amp;AB$3,'물품 입고 내역'!$A$5:$O$629,2,0),"")</f>
        <v/>
      </c>
      <c r="AC57" s="86" t="str">
        <f>IFERROR(VLOOKUP($A57&amp;"_"&amp;AC$3,'물품 입고 내역'!$A$5:$O$629,2,0),"")</f>
        <v/>
      </c>
      <c r="AD57" s="86" t="str">
        <f>IFERROR(VLOOKUP($A57&amp;"_"&amp;AD$3,'물품 입고 내역'!$A$5:$O$629,2,0),"")</f>
        <v/>
      </c>
      <c r="AE57" s="86" t="str">
        <f>IFERROR(VLOOKUP($A57&amp;"_"&amp;AE$3,'물품 입고 내역'!$A$5:$O$629,2,0),"")</f>
        <v/>
      </c>
      <c r="AF57" s="86" t="str">
        <f>IFERROR(VLOOKUP($A57&amp;"_"&amp;AF$3,'물품 입고 내역'!$A$5:$O$629,2,0),"")</f>
        <v/>
      </c>
      <c r="AG57" s="86" t="str">
        <f>IFERROR(VLOOKUP($A57&amp;"_"&amp;AG$3,'물품 입고 내역'!$A$5:$O$629,2,0),"")</f>
        <v/>
      </c>
      <c r="AH57" s="86" t="str">
        <f>IFERROR(VLOOKUP($A57&amp;"_"&amp;AH$3,'물품 입고 내역'!$A$5:$O$629,2,0),"")</f>
        <v/>
      </c>
      <c r="AI57" s="86" t="str">
        <f>IFERROR(VLOOKUP($A57&amp;"_"&amp;AI$3,'물품 입고 내역'!$A$5:$O$629,2,0),"")</f>
        <v/>
      </c>
      <c r="AJ57" s="86" t="str">
        <f>IFERROR(VLOOKUP($A57&amp;"_"&amp;AJ$3,'물품 입고 내역'!$A$5:$O$629,2,0),"")</f>
        <v/>
      </c>
      <c r="AK57" s="86" t="str">
        <f>IFERROR(VLOOKUP($A57&amp;"_"&amp;AK$3,'물품 입고 내역'!$A$5:$O$629,2,0),"")</f>
        <v/>
      </c>
      <c r="AL57" s="86" t="str">
        <f>IFERROR(VLOOKUP($A57&amp;"_"&amp;AL$3,'물품 입고 내역'!$A$5:$O$629,2,0),"")</f>
        <v/>
      </c>
      <c r="AM57" s="86" t="str">
        <f>IFERROR(VLOOKUP($A57&amp;"_"&amp;AM$3,'물품 입고 내역'!$A$5:$O$629,2,0),"")</f>
        <v/>
      </c>
      <c r="AN57" s="86" t="str">
        <f>IFERROR(VLOOKUP($A57&amp;"_"&amp;AN$3,'물품 입고 내역'!$A$5:$O$629,2,0),"")</f>
        <v/>
      </c>
      <c r="AO57" s="86" t="str">
        <f>IFERROR(VLOOKUP($A57&amp;"_"&amp;AO$3,'물품 입고 내역'!$A$5:$O$629,2,0),"")</f>
        <v/>
      </c>
      <c r="AP57" s="86" t="str">
        <f>IFERROR(VLOOKUP($A57&amp;"_"&amp;AP$3,'물품 입고 내역'!$A$5:$O$629,2,0),"")</f>
        <v/>
      </c>
      <c r="AQ57" s="86" t="str">
        <f>IFERROR(VLOOKUP($A57&amp;"_"&amp;AQ$3,'물품 입고 내역'!$A$5:$O$629,2,0),"")</f>
        <v/>
      </c>
      <c r="AR57" s="86" t="str">
        <f>IFERROR(VLOOKUP($A57&amp;"_"&amp;AR$3,'물품 입고 내역'!$A$5:$O$629,2,0),"")</f>
        <v/>
      </c>
      <c r="AS57" s="86" t="str">
        <f>IFERROR(VLOOKUP($A57&amp;"_"&amp;AS$3,'물품 입고 내역'!$A$5:$O$629,2,0),"")</f>
        <v/>
      </c>
      <c r="AT57" s="86" t="str">
        <f>IFERROR(VLOOKUP($A57&amp;"_"&amp;AT$3,'물품 입고 내역'!$A$5:$O$629,2,0),"")</f>
        <v/>
      </c>
      <c r="AU57" s="86" t="str">
        <f>IFERROR(VLOOKUP($A57&amp;"_"&amp;AU$3,'물품 입고 내역'!$A$5:$O$629,2,0),"")</f>
        <v/>
      </c>
      <c r="AV57" s="86" t="str">
        <f>IFERROR(VLOOKUP($A57&amp;"_"&amp;AV$3,'물품 입고 내역'!$A$5:$O$629,2,0),"")</f>
        <v/>
      </c>
      <c r="AW57" s="86" t="str">
        <f>IFERROR(VLOOKUP($A57&amp;"_"&amp;AW$3,'물품 입고 내역'!$A$5:$O$629,2,0),"")</f>
        <v/>
      </c>
      <c r="AX57" s="86" t="str">
        <f>IFERROR(VLOOKUP($A57&amp;"_"&amp;AX$3,'물품 입고 내역'!$A$5:$O$629,2,0),"")</f>
        <v/>
      </c>
      <c r="AY57" s="86" t="str">
        <f>IFERROR(VLOOKUP($A57&amp;"_"&amp;AY$3,'물품 입고 내역'!$A$5:$O$629,2,0),"")</f>
        <v/>
      </c>
      <c r="AZ57" s="86" t="str">
        <f>IFERROR(VLOOKUP($A57&amp;"_"&amp;AZ$3,'물품 입고 내역'!$A$5:$O$629,2,0),"")</f>
        <v/>
      </c>
      <c r="BA57" s="86" t="str">
        <f>IFERROR(VLOOKUP($A57&amp;"_"&amp;BA$3,'물품 입고 내역'!$A$5:$O$629,2,0),"")</f>
        <v/>
      </c>
      <c r="BB57" s="86" t="str">
        <f>IFERROR(VLOOKUP($A57&amp;"_"&amp;BB$3,'물품 입고 내역'!$A$5:$O$629,2,0),"")</f>
        <v/>
      </c>
      <c r="BC57" s="86" t="str">
        <f>IFERROR(VLOOKUP($A57&amp;"_"&amp;BC$3,'물품 입고 내역'!$A$5:$O$629,2,0),"")</f>
        <v/>
      </c>
      <c r="BD57" s="86" t="str">
        <f>IFERROR(VLOOKUP($A57&amp;"_"&amp;BD$3,'물품 입고 내역'!$A$5:$O$629,2,0),"")</f>
        <v/>
      </c>
      <c r="BE57" s="86" t="str">
        <f>IFERROR(VLOOKUP($A57&amp;"_"&amp;BE$3,'물품 입고 내역'!$A$5:$O$629,2,0),"")</f>
        <v/>
      </c>
      <c r="BF57" s="86" t="str">
        <f>IFERROR(VLOOKUP($A57&amp;"_"&amp;BF$3,'물품 입고 내역'!$A$5:$O$629,2,0),"")</f>
        <v/>
      </c>
      <c r="BG57" s="86" t="str">
        <f>IFERROR(VLOOKUP($A57&amp;"_"&amp;BG$3,'물품 입고 내역'!$A$5:$O$629,2,0),"")</f>
        <v/>
      </c>
      <c r="BH57" s="86" t="str">
        <f>IFERROR(VLOOKUP($A57&amp;"_"&amp;BH$3,'물품 입고 내역'!$A$5:$O$629,2,0),"")</f>
        <v/>
      </c>
      <c r="BI57" s="86" t="str">
        <f>IFERROR(VLOOKUP($A57&amp;"_"&amp;BI$3,'물품 입고 내역'!$A$5:$O$629,2,0),"")</f>
        <v/>
      </c>
      <c r="BJ57" s="86" t="str">
        <f>IFERROR(VLOOKUP($A57&amp;"_"&amp;BJ$3,'물품 입고 내역'!$A$5:$O$629,2,0),"")</f>
        <v/>
      </c>
      <c r="BK57" s="86" t="str">
        <f>IFERROR(VLOOKUP($A57&amp;"_"&amp;BK$3,'물품 입고 내역'!$A$5:$O$629,2,0),"")</f>
        <v/>
      </c>
      <c r="BL57" s="86" t="str">
        <f>IFERROR(VLOOKUP($A57&amp;"_"&amp;BL$3,'물품 입고 내역'!$A$5:$O$629,2,0),"")</f>
        <v/>
      </c>
      <c r="BM57" s="86" t="str">
        <f>IFERROR(VLOOKUP($A57&amp;"_"&amp;BM$3,'물품 입고 내역'!$A$5:$O$629,2,0),"")</f>
        <v/>
      </c>
      <c r="BN57" s="86" t="str">
        <f>IFERROR(VLOOKUP($A57&amp;"_"&amp;BN$3,'물품 입고 내역'!$A$5:$O$629,2,0),"")</f>
        <v/>
      </c>
      <c r="BO57" s="86" t="str">
        <f>IFERROR(VLOOKUP($A57&amp;"_"&amp;BO$3,'물품 입고 내역'!$A$5:$O$629,2,0),"")</f>
        <v/>
      </c>
      <c r="BP57" s="86" t="str">
        <f>IFERROR(VLOOKUP($A57&amp;"_"&amp;BP$3,'물품 입고 내역'!$A$5:$O$629,2,0),"")</f>
        <v/>
      </c>
      <c r="BQ57" s="86" t="str">
        <f>IFERROR(VLOOKUP($A57&amp;"_"&amp;BQ$3,'물품 입고 내역'!$A$5:$O$629,2,0),"")</f>
        <v/>
      </c>
      <c r="BR57" s="86" t="str">
        <f>IFERROR(VLOOKUP($A57&amp;"_"&amp;BR$3,'물품 입고 내역'!$A$5:$O$629,2,0),"")</f>
        <v/>
      </c>
      <c r="BS57" s="86" t="str">
        <f>IFERROR(VLOOKUP($A57&amp;"_"&amp;BS$3,'물품 입고 내역'!$A$5:$O$629,2,0),"")</f>
        <v/>
      </c>
      <c r="BT57" s="86" t="str">
        <f>IFERROR(VLOOKUP($A57&amp;"_"&amp;BT$3,'물품 입고 내역'!$A$5:$O$629,2,0),"")</f>
        <v/>
      </c>
      <c r="BU57" s="86" t="str">
        <f>IFERROR(VLOOKUP($A57&amp;"_"&amp;BU$3,'물품 입고 내역'!$A$5:$O$629,2,0),"")</f>
        <v/>
      </c>
      <c r="BV57" s="86" t="str">
        <f>IFERROR(VLOOKUP($A57&amp;"_"&amp;BV$3,'물품 입고 내역'!$A$5:$O$629,2,0),"")</f>
        <v/>
      </c>
      <c r="BW57" s="86" t="str">
        <f>IFERROR(VLOOKUP($A57&amp;"_"&amp;BW$3,'물품 입고 내역'!$A$5:$O$629,2,0),"")</f>
        <v/>
      </c>
      <c r="BX57" s="86" t="str">
        <f>IFERROR(VLOOKUP($A57&amp;"_"&amp;BX$3,'물품 입고 내역'!$A$5:$O$629,2,0),"")</f>
        <v/>
      </c>
      <c r="BY57" s="86" t="str">
        <f>IFERROR(VLOOKUP($A57&amp;"_"&amp;BY$3,'물품 입고 내역'!$A$5:$O$629,2,0),"")</f>
        <v/>
      </c>
      <c r="BZ57" s="86" t="str">
        <f>IFERROR(VLOOKUP($A57&amp;"_"&amp;BZ$3,'물품 입고 내역'!$A$5:$O$629,2,0),"")</f>
        <v/>
      </c>
      <c r="CA57" s="86" t="str">
        <f>IFERROR(VLOOKUP($A57&amp;"_"&amp;CA$3,'물품 입고 내역'!$A$5:$O$629,2,0),"")</f>
        <v/>
      </c>
      <c r="CB57" s="86" t="str">
        <f>IFERROR(VLOOKUP($A57&amp;"_"&amp;CB$3,'물품 입고 내역'!$A$5:$O$629,2,0),"")</f>
        <v/>
      </c>
      <c r="CC57" s="86" t="str">
        <f>IFERROR(VLOOKUP($A57&amp;"_"&amp;CC$3,'물품 입고 내역'!$A$5:$O$629,2,0),"")</f>
        <v/>
      </c>
      <c r="CD57" s="86" t="str">
        <f>IFERROR(VLOOKUP($A57&amp;"_"&amp;CD$3,'물품 입고 내역'!$A$5:$O$629,2,0),"")</f>
        <v/>
      </c>
      <c r="CE57" s="86" t="str">
        <f>IFERROR(VLOOKUP($A57&amp;"_"&amp;CE$3,'물품 입고 내역'!$A$5:$O$629,2,0),"")</f>
        <v/>
      </c>
      <c r="CF57" s="86" t="str">
        <f>IFERROR(VLOOKUP($A57&amp;"_"&amp;CF$3,'물품 입고 내역'!$A$5:$O$629,2,0),"")</f>
        <v/>
      </c>
      <c r="CG57" s="86" t="str">
        <f>IFERROR(VLOOKUP($A57&amp;"_"&amp;CG$3,'물품 입고 내역'!$A$5:$O$629,2,0),"")</f>
        <v/>
      </c>
      <c r="CH57" s="86" t="str">
        <f>IFERROR(VLOOKUP($A57&amp;"_"&amp;CH$3,'물품 입고 내역'!$A$5:$O$629,2,0),"")</f>
        <v/>
      </c>
      <c r="CI57" s="86" t="str">
        <f>IFERROR(VLOOKUP($A57&amp;"_"&amp;CI$3,'물품 입고 내역'!$A$5:$O$629,2,0),"")</f>
        <v/>
      </c>
      <c r="CJ57" s="86" t="str">
        <f>IFERROR(VLOOKUP($A57&amp;"_"&amp;CJ$3,'물품 입고 내역'!$A$5:$O$629,2,0),"")</f>
        <v/>
      </c>
      <c r="CK57" s="86" t="str">
        <f>IFERROR(VLOOKUP($A57&amp;"_"&amp;CK$3,'물품 입고 내역'!$A$5:$O$629,2,0),"")</f>
        <v/>
      </c>
      <c r="CL57" s="86" t="str">
        <f>IFERROR(VLOOKUP($A57&amp;"_"&amp;CL$3,'물품 입고 내역'!$A$5:$O$629,2,0),"")</f>
        <v/>
      </c>
      <c r="CM57" s="86" t="str">
        <f>IFERROR(VLOOKUP($A57&amp;"_"&amp;CM$3,'물품 입고 내역'!$A$5:$O$629,2,0),"")</f>
        <v/>
      </c>
      <c r="CN57" s="86" t="str">
        <f>IFERROR(VLOOKUP($A57&amp;"_"&amp;CN$3,'물품 입고 내역'!$A$5:$O$629,2,0),"")</f>
        <v/>
      </c>
      <c r="CO57" s="86" t="str">
        <f>IFERROR(VLOOKUP($A57&amp;"_"&amp;CO$3,'물품 입고 내역'!$A$5:$O$629,2,0),"")</f>
        <v/>
      </c>
      <c r="CP57" s="86" t="str">
        <f>IFERROR(VLOOKUP($A57&amp;"_"&amp;CP$3,'물품 입고 내역'!$A$5:$O$629,2,0),"")</f>
        <v/>
      </c>
      <c r="CQ57" s="86" t="str">
        <f>IFERROR(VLOOKUP($A57&amp;"_"&amp;CQ$3,'물품 입고 내역'!$A$5:$O$629,2,0),"")</f>
        <v/>
      </c>
      <c r="CR57" s="86" t="str">
        <f>IFERROR(VLOOKUP($A57&amp;"_"&amp;CR$3,'물품 입고 내역'!$A$5:$O$629,2,0),"")</f>
        <v/>
      </c>
      <c r="CS57" s="86" t="str">
        <f>IFERROR(VLOOKUP($A57&amp;"_"&amp;CS$3,'물품 입고 내역'!$A$5:$O$629,2,0),"")</f>
        <v/>
      </c>
      <c r="CT57" s="86" t="str">
        <f>IFERROR(VLOOKUP($A57&amp;"_"&amp;CT$3,'물품 입고 내역'!$A$5:$O$629,2,0),"")</f>
        <v/>
      </c>
      <c r="CU57" s="86" t="str">
        <f>IFERROR(VLOOKUP($A57&amp;"_"&amp;CU$3,'물품 입고 내역'!$A$5:$O$629,2,0),"")</f>
        <v/>
      </c>
      <c r="CV57" s="86" t="str">
        <f>IFERROR(VLOOKUP($A57&amp;"_"&amp;CV$3,'물품 입고 내역'!$A$5:$O$629,2,0),"")</f>
        <v/>
      </c>
      <c r="CW57" s="86" t="str">
        <f>IFERROR(VLOOKUP($A57&amp;"_"&amp;CW$3,'물품 입고 내역'!$A$5:$O$629,2,0),"")</f>
        <v/>
      </c>
      <c r="CX57" s="86" t="str">
        <f>IFERROR(VLOOKUP($A57&amp;"_"&amp;CX$3,'물품 입고 내역'!$A$5:$O$629,2,0),"")</f>
        <v/>
      </c>
      <c r="CY57" s="86" t="str">
        <f>IFERROR(VLOOKUP($A57&amp;"_"&amp;CY$3,'물품 입고 내역'!$A$5:$O$629,2,0),"")</f>
        <v/>
      </c>
      <c r="CZ57" s="86" t="str">
        <f>IFERROR(VLOOKUP($A57&amp;"_"&amp;CZ$3,'물품 입고 내역'!$A$5:$O$629,2,0),"")</f>
        <v/>
      </c>
      <c r="DA57" s="86" t="str">
        <f>IFERROR(VLOOKUP($A57&amp;"_"&amp;DA$3,'물품 입고 내역'!$A$5:$O$629,2,0),"")</f>
        <v/>
      </c>
      <c r="DB57" s="86" t="str">
        <f>IFERROR(VLOOKUP($A57&amp;"_"&amp;DB$3,'물품 입고 내역'!$A$5:$O$629,2,0),"")</f>
        <v/>
      </c>
    </row>
    <row r="58" spans="1:106" ht="31.5" customHeight="1">
      <c r="A58" s="87" t="s">
        <v>442</v>
      </c>
      <c r="B58" s="142" t="str">
        <f>IFERROR(INDEX('물품 입고 내역'!$E$6:$N$105,MATCH($A58,'물품 입고 내역'!$N$6:$N$105,0),1)," ")</f>
        <v xml:space="preserve"> </v>
      </c>
      <c r="C58" s="87">
        <v>102</v>
      </c>
      <c r="D58" s="142" t="str">
        <f t="shared" si="0"/>
        <v xml:space="preserve">                                                                                                   </v>
      </c>
      <c r="E58" s="87"/>
      <c r="F58" s="86">
        <f t="shared" si="1"/>
        <v>0</v>
      </c>
      <c r="G58" s="86" t="str">
        <f>IFERROR(VLOOKUP($A58&amp;"_"&amp;G$3,'물품 입고 내역'!$A$5:$O$629,2,0),"")</f>
        <v/>
      </c>
      <c r="H58" s="86" t="str">
        <f>IFERROR(VLOOKUP($A58&amp;"_"&amp;H$3,'물품 입고 내역'!$A$5:$O$629,2,0),"")</f>
        <v/>
      </c>
      <c r="I58" s="86" t="str">
        <f>IFERROR(VLOOKUP($A58&amp;"_"&amp;I$3,'물품 입고 내역'!$A$5:$O$629,2,0),"")</f>
        <v/>
      </c>
      <c r="J58" s="86" t="str">
        <f>IFERROR(VLOOKUP($A58&amp;"_"&amp;J$3,'물품 입고 내역'!$A$5:$O$629,2,0),"")</f>
        <v/>
      </c>
      <c r="K58" s="86" t="str">
        <f>IFERROR(VLOOKUP($A58&amp;"_"&amp;K$3,'물품 입고 내역'!$A$5:$O$629,2,0),"")</f>
        <v/>
      </c>
      <c r="L58" s="86" t="str">
        <f>IFERROR(VLOOKUP($A58&amp;"_"&amp;L$3,'물품 입고 내역'!$A$5:$O$629,2,0),"")</f>
        <v/>
      </c>
      <c r="M58" s="86" t="str">
        <f>IFERROR(VLOOKUP($A58&amp;"_"&amp;M$3,'물품 입고 내역'!$A$5:$O$629,2,0),"")</f>
        <v/>
      </c>
      <c r="N58" s="86" t="str">
        <f>IFERROR(VLOOKUP($A58&amp;"_"&amp;N$3,'물품 입고 내역'!$A$5:$O$629,2,0),"")</f>
        <v/>
      </c>
      <c r="O58" s="86" t="str">
        <f>IFERROR(VLOOKUP($A58&amp;"_"&amp;O$3,'물품 입고 내역'!$A$5:$O$629,2,0),"")</f>
        <v/>
      </c>
      <c r="P58" s="86" t="str">
        <f>IFERROR(VLOOKUP($A58&amp;"_"&amp;P$3,'물품 입고 내역'!$A$5:$O$629,2,0),"")</f>
        <v/>
      </c>
      <c r="Q58" s="86" t="str">
        <f>IFERROR(VLOOKUP($A58&amp;"_"&amp;Q$3,'물품 입고 내역'!$A$5:$O$629,2,0),"")</f>
        <v/>
      </c>
      <c r="R58" s="86" t="str">
        <f>IFERROR(VLOOKUP($A58&amp;"_"&amp;R$3,'물품 입고 내역'!$A$5:$O$629,2,0),"")</f>
        <v/>
      </c>
      <c r="S58" s="86" t="str">
        <f>IFERROR(VLOOKUP($A58&amp;"_"&amp;S$3,'물품 입고 내역'!$A$5:$O$629,2,0),"")</f>
        <v/>
      </c>
      <c r="T58" s="86" t="str">
        <f>IFERROR(VLOOKUP($A58&amp;"_"&amp;T$3,'물품 입고 내역'!$A$5:$O$629,2,0),"")</f>
        <v/>
      </c>
      <c r="U58" s="86" t="str">
        <f>IFERROR(VLOOKUP($A58&amp;"_"&amp;U$3,'물품 입고 내역'!$A$5:$O$629,2,0),"")</f>
        <v/>
      </c>
      <c r="V58" s="86" t="str">
        <f>IFERROR(VLOOKUP($A58&amp;"_"&amp;V$3,'물품 입고 내역'!$A$5:$O$629,2,0),"")</f>
        <v/>
      </c>
      <c r="W58" s="86" t="str">
        <f>IFERROR(VLOOKUP($A58&amp;"_"&amp;W$3,'물품 입고 내역'!$A$5:$O$629,2,0),"")</f>
        <v/>
      </c>
      <c r="X58" s="86" t="str">
        <f>IFERROR(VLOOKUP($A58&amp;"_"&amp;X$3,'물품 입고 내역'!$A$5:$O$629,2,0),"")</f>
        <v/>
      </c>
      <c r="Y58" s="86" t="str">
        <f>IFERROR(VLOOKUP($A58&amp;"_"&amp;Y$3,'물품 입고 내역'!$A$5:$O$629,2,0),"")</f>
        <v/>
      </c>
      <c r="Z58" s="86" t="str">
        <f>IFERROR(VLOOKUP($A58&amp;"_"&amp;Z$3,'물품 입고 내역'!$A$5:$O$629,2,0),"")</f>
        <v/>
      </c>
      <c r="AA58" s="86" t="str">
        <f>IFERROR(VLOOKUP($A58&amp;"_"&amp;AA$3,'물품 입고 내역'!$A$5:$O$629,2,0),"")</f>
        <v/>
      </c>
      <c r="AB58" s="86" t="str">
        <f>IFERROR(VLOOKUP($A58&amp;"_"&amp;AB$3,'물품 입고 내역'!$A$5:$O$629,2,0),"")</f>
        <v/>
      </c>
      <c r="AC58" s="86" t="str">
        <f>IFERROR(VLOOKUP($A58&amp;"_"&amp;AC$3,'물품 입고 내역'!$A$5:$O$629,2,0),"")</f>
        <v/>
      </c>
      <c r="AD58" s="86" t="str">
        <f>IFERROR(VLOOKUP($A58&amp;"_"&amp;AD$3,'물품 입고 내역'!$A$5:$O$629,2,0),"")</f>
        <v/>
      </c>
      <c r="AE58" s="86" t="str">
        <f>IFERROR(VLOOKUP($A58&amp;"_"&amp;AE$3,'물품 입고 내역'!$A$5:$O$629,2,0),"")</f>
        <v/>
      </c>
      <c r="AF58" s="86" t="str">
        <f>IFERROR(VLOOKUP($A58&amp;"_"&amp;AF$3,'물품 입고 내역'!$A$5:$O$629,2,0),"")</f>
        <v/>
      </c>
      <c r="AG58" s="86" t="str">
        <f>IFERROR(VLOOKUP($A58&amp;"_"&amp;AG$3,'물품 입고 내역'!$A$5:$O$629,2,0),"")</f>
        <v/>
      </c>
      <c r="AH58" s="86" t="str">
        <f>IFERROR(VLOOKUP($A58&amp;"_"&amp;AH$3,'물품 입고 내역'!$A$5:$O$629,2,0),"")</f>
        <v/>
      </c>
      <c r="AI58" s="86" t="str">
        <f>IFERROR(VLOOKUP($A58&amp;"_"&amp;AI$3,'물품 입고 내역'!$A$5:$O$629,2,0),"")</f>
        <v/>
      </c>
      <c r="AJ58" s="86" t="str">
        <f>IFERROR(VLOOKUP($A58&amp;"_"&amp;AJ$3,'물품 입고 내역'!$A$5:$O$629,2,0),"")</f>
        <v/>
      </c>
      <c r="AK58" s="86" t="str">
        <f>IFERROR(VLOOKUP($A58&amp;"_"&amp;AK$3,'물품 입고 내역'!$A$5:$O$629,2,0),"")</f>
        <v/>
      </c>
      <c r="AL58" s="86" t="str">
        <f>IFERROR(VLOOKUP($A58&amp;"_"&amp;AL$3,'물품 입고 내역'!$A$5:$O$629,2,0),"")</f>
        <v/>
      </c>
      <c r="AM58" s="86" t="str">
        <f>IFERROR(VLOOKUP($A58&amp;"_"&amp;AM$3,'물품 입고 내역'!$A$5:$O$629,2,0),"")</f>
        <v/>
      </c>
      <c r="AN58" s="86" t="str">
        <f>IFERROR(VLOOKUP($A58&amp;"_"&amp;AN$3,'물품 입고 내역'!$A$5:$O$629,2,0),"")</f>
        <v/>
      </c>
      <c r="AO58" s="86" t="str">
        <f>IFERROR(VLOOKUP($A58&amp;"_"&amp;AO$3,'물품 입고 내역'!$A$5:$O$629,2,0),"")</f>
        <v/>
      </c>
      <c r="AP58" s="86" t="str">
        <f>IFERROR(VLOOKUP($A58&amp;"_"&amp;AP$3,'물품 입고 내역'!$A$5:$O$629,2,0),"")</f>
        <v/>
      </c>
      <c r="AQ58" s="86" t="str">
        <f>IFERROR(VLOOKUP($A58&amp;"_"&amp;AQ$3,'물품 입고 내역'!$A$5:$O$629,2,0),"")</f>
        <v/>
      </c>
      <c r="AR58" s="86" t="str">
        <f>IFERROR(VLOOKUP($A58&amp;"_"&amp;AR$3,'물품 입고 내역'!$A$5:$O$629,2,0),"")</f>
        <v/>
      </c>
      <c r="AS58" s="86" t="str">
        <f>IFERROR(VLOOKUP($A58&amp;"_"&amp;AS$3,'물품 입고 내역'!$A$5:$O$629,2,0),"")</f>
        <v/>
      </c>
      <c r="AT58" s="86" t="str">
        <f>IFERROR(VLOOKUP($A58&amp;"_"&amp;AT$3,'물품 입고 내역'!$A$5:$O$629,2,0),"")</f>
        <v/>
      </c>
      <c r="AU58" s="86" t="str">
        <f>IFERROR(VLOOKUP($A58&amp;"_"&amp;AU$3,'물품 입고 내역'!$A$5:$O$629,2,0),"")</f>
        <v/>
      </c>
      <c r="AV58" s="86" t="str">
        <f>IFERROR(VLOOKUP($A58&amp;"_"&amp;AV$3,'물품 입고 내역'!$A$5:$O$629,2,0),"")</f>
        <v/>
      </c>
      <c r="AW58" s="86" t="str">
        <f>IFERROR(VLOOKUP($A58&amp;"_"&amp;AW$3,'물품 입고 내역'!$A$5:$O$629,2,0),"")</f>
        <v/>
      </c>
      <c r="AX58" s="86" t="str">
        <f>IFERROR(VLOOKUP($A58&amp;"_"&amp;AX$3,'물품 입고 내역'!$A$5:$O$629,2,0),"")</f>
        <v/>
      </c>
      <c r="AY58" s="86" t="str">
        <f>IFERROR(VLOOKUP($A58&amp;"_"&amp;AY$3,'물품 입고 내역'!$A$5:$O$629,2,0),"")</f>
        <v/>
      </c>
      <c r="AZ58" s="86" t="str">
        <f>IFERROR(VLOOKUP($A58&amp;"_"&amp;AZ$3,'물품 입고 내역'!$A$5:$O$629,2,0),"")</f>
        <v/>
      </c>
      <c r="BA58" s="86" t="str">
        <f>IFERROR(VLOOKUP($A58&amp;"_"&amp;BA$3,'물품 입고 내역'!$A$5:$O$629,2,0),"")</f>
        <v/>
      </c>
      <c r="BB58" s="86" t="str">
        <f>IFERROR(VLOOKUP($A58&amp;"_"&amp;BB$3,'물품 입고 내역'!$A$5:$O$629,2,0),"")</f>
        <v/>
      </c>
      <c r="BC58" s="86" t="str">
        <f>IFERROR(VLOOKUP($A58&amp;"_"&amp;BC$3,'물품 입고 내역'!$A$5:$O$629,2,0),"")</f>
        <v/>
      </c>
      <c r="BD58" s="86" t="str">
        <f>IFERROR(VLOOKUP($A58&amp;"_"&amp;BD$3,'물품 입고 내역'!$A$5:$O$629,2,0),"")</f>
        <v/>
      </c>
      <c r="BE58" s="86" t="str">
        <f>IFERROR(VLOOKUP($A58&amp;"_"&amp;BE$3,'물품 입고 내역'!$A$5:$O$629,2,0),"")</f>
        <v/>
      </c>
      <c r="BF58" s="86" t="str">
        <f>IFERROR(VLOOKUP($A58&amp;"_"&amp;BF$3,'물품 입고 내역'!$A$5:$O$629,2,0),"")</f>
        <v/>
      </c>
      <c r="BG58" s="86" t="str">
        <f>IFERROR(VLOOKUP($A58&amp;"_"&amp;BG$3,'물품 입고 내역'!$A$5:$O$629,2,0),"")</f>
        <v/>
      </c>
      <c r="BH58" s="86" t="str">
        <f>IFERROR(VLOOKUP($A58&amp;"_"&amp;BH$3,'물품 입고 내역'!$A$5:$O$629,2,0),"")</f>
        <v/>
      </c>
      <c r="BI58" s="86" t="str">
        <f>IFERROR(VLOOKUP($A58&amp;"_"&amp;BI$3,'물품 입고 내역'!$A$5:$O$629,2,0),"")</f>
        <v/>
      </c>
      <c r="BJ58" s="86" t="str">
        <f>IFERROR(VLOOKUP($A58&amp;"_"&amp;BJ$3,'물품 입고 내역'!$A$5:$O$629,2,0),"")</f>
        <v/>
      </c>
      <c r="BK58" s="86" t="str">
        <f>IFERROR(VLOOKUP($A58&amp;"_"&amp;BK$3,'물품 입고 내역'!$A$5:$O$629,2,0),"")</f>
        <v/>
      </c>
      <c r="BL58" s="86" t="str">
        <f>IFERROR(VLOOKUP($A58&amp;"_"&amp;BL$3,'물품 입고 내역'!$A$5:$O$629,2,0),"")</f>
        <v/>
      </c>
      <c r="BM58" s="86" t="str">
        <f>IFERROR(VLOOKUP($A58&amp;"_"&amp;BM$3,'물품 입고 내역'!$A$5:$O$629,2,0),"")</f>
        <v/>
      </c>
      <c r="BN58" s="86" t="str">
        <f>IFERROR(VLOOKUP($A58&amp;"_"&amp;BN$3,'물품 입고 내역'!$A$5:$O$629,2,0),"")</f>
        <v/>
      </c>
      <c r="BO58" s="86" t="str">
        <f>IFERROR(VLOOKUP($A58&amp;"_"&amp;BO$3,'물품 입고 내역'!$A$5:$O$629,2,0),"")</f>
        <v/>
      </c>
      <c r="BP58" s="86" t="str">
        <f>IFERROR(VLOOKUP($A58&amp;"_"&amp;BP$3,'물품 입고 내역'!$A$5:$O$629,2,0),"")</f>
        <v/>
      </c>
      <c r="BQ58" s="86" t="str">
        <f>IFERROR(VLOOKUP($A58&amp;"_"&amp;BQ$3,'물품 입고 내역'!$A$5:$O$629,2,0),"")</f>
        <v/>
      </c>
      <c r="BR58" s="86" t="str">
        <f>IFERROR(VLOOKUP($A58&amp;"_"&amp;BR$3,'물품 입고 내역'!$A$5:$O$629,2,0),"")</f>
        <v/>
      </c>
      <c r="BS58" s="86" t="str">
        <f>IFERROR(VLOOKUP($A58&amp;"_"&amp;BS$3,'물품 입고 내역'!$A$5:$O$629,2,0),"")</f>
        <v/>
      </c>
      <c r="BT58" s="86" t="str">
        <f>IFERROR(VLOOKUP($A58&amp;"_"&amp;BT$3,'물품 입고 내역'!$A$5:$O$629,2,0),"")</f>
        <v/>
      </c>
      <c r="BU58" s="86" t="str">
        <f>IFERROR(VLOOKUP($A58&amp;"_"&amp;BU$3,'물품 입고 내역'!$A$5:$O$629,2,0),"")</f>
        <v/>
      </c>
      <c r="BV58" s="86" t="str">
        <f>IFERROR(VLOOKUP($A58&amp;"_"&amp;BV$3,'물품 입고 내역'!$A$5:$O$629,2,0),"")</f>
        <v/>
      </c>
      <c r="BW58" s="86" t="str">
        <f>IFERROR(VLOOKUP($A58&amp;"_"&amp;BW$3,'물품 입고 내역'!$A$5:$O$629,2,0),"")</f>
        <v/>
      </c>
      <c r="BX58" s="86" t="str">
        <f>IFERROR(VLOOKUP($A58&amp;"_"&amp;BX$3,'물품 입고 내역'!$A$5:$O$629,2,0),"")</f>
        <v/>
      </c>
      <c r="BY58" s="86" t="str">
        <f>IFERROR(VLOOKUP($A58&amp;"_"&amp;BY$3,'물품 입고 내역'!$A$5:$O$629,2,0),"")</f>
        <v/>
      </c>
      <c r="BZ58" s="86" t="str">
        <f>IFERROR(VLOOKUP($A58&amp;"_"&amp;BZ$3,'물품 입고 내역'!$A$5:$O$629,2,0),"")</f>
        <v/>
      </c>
      <c r="CA58" s="86" t="str">
        <f>IFERROR(VLOOKUP($A58&amp;"_"&amp;CA$3,'물품 입고 내역'!$A$5:$O$629,2,0),"")</f>
        <v/>
      </c>
      <c r="CB58" s="86" t="str">
        <f>IFERROR(VLOOKUP($A58&amp;"_"&amp;CB$3,'물품 입고 내역'!$A$5:$O$629,2,0),"")</f>
        <v/>
      </c>
      <c r="CC58" s="86" t="str">
        <f>IFERROR(VLOOKUP($A58&amp;"_"&amp;CC$3,'물품 입고 내역'!$A$5:$O$629,2,0),"")</f>
        <v/>
      </c>
      <c r="CD58" s="86" t="str">
        <f>IFERROR(VLOOKUP($A58&amp;"_"&amp;CD$3,'물품 입고 내역'!$A$5:$O$629,2,0),"")</f>
        <v/>
      </c>
      <c r="CE58" s="86" t="str">
        <f>IFERROR(VLOOKUP($A58&amp;"_"&amp;CE$3,'물품 입고 내역'!$A$5:$O$629,2,0),"")</f>
        <v/>
      </c>
      <c r="CF58" s="86" t="str">
        <f>IFERROR(VLOOKUP($A58&amp;"_"&amp;CF$3,'물품 입고 내역'!$A$5:$O$629,2,0),"")</f>
        <v/>
      </c>
      <c r="CG58" s="86" t="str">
        <f>IFERROR(VLOOKUP($A58&amp;"_"&amp;CG$3,'물품 입고 내역'!$A$5:$O$629,2,0),"")</f>
        <v/>
      </c>
      <c r="CH58" s="86" t="str">
        <f>IFERROR(VLOOKUP($A58&amp;"_"&amp;CH$3,'물품 입고 내역'!$A$5:$O$629,2,0),"")</f>
        <v/>
      </c>
      <c r="CI58" s="86" t="str">
        <f>IFERROR(VLOOKUP($A58&amp;"_"&amp;CI$3,'물품 입고 내역'!$A$5:$O$629,2,0),"")</f>
        <v/>
      </c>
      <c r="CJ58" s="86" t="str">
        <f>IFERROR(VLOOKUP($A58&amp;"_"&amp;CJ$3,'물품 입고 내역'!$A$5:$O$629,2,0),"")</f>
        <v/>
      </c>
      <c r="CK58" s="86" t="str">
        <f>IFERROR(VLOOKUP($A58&amp;"_"&amp;CK$3,'물품 입고 내역'!$A$5:$O$629,2,0),"")</f>
        <v/>
      </c>
      <c r="CL58" s="86" t="str">
        <f>IFERROR(VLOOKUP($A58&amp;"_"&amp;CL$3,'물품 입고 내역'!$A$5:$O$629,2,0),"")</f>
        <v/>
      </c>
      <c r="CM58" s="86" t="str">
        <f>IFERROR(VLOOKUP($A58&amp;"_"&amp;CM$3,'물품 입고 내역'!$A$5:$O$629,2,0),"")</f>
        <v/>
      </c>
      <c r="CN58" s="86" t="str">
        <f>IFERROR(VLOOKUP($A58&amp;"_"&amp;CN$3,'물품 입고 내역'!$A$5:$O$629,2,0),"")</f>
        <v/>
      </c>
      <c r="CO58" s="86" t="str">
        <f>IFERROR(VLOOKUP($A58&amp;"_"&amp;CO$3,'물품 입고 내역'!$A$5:$O$629,2,0),"")</f>
        <v/>
      </c>
      <c r="CP58" s="86" t="str">
        <f>IFERROR(VLOOKUP($A58&amp;"_"&amp;CP$3,'물품 입고 내역'!$A$5:$O$629,2,0),"")</f>
        <v/>
      </c>
      <c r="CQ58" s="86" t="str">
        <f>IFERROR(VLOOKUP($A58&amp;"_"&amp;CQ$3,'물품 입고 내역'!$A$5:$O$629,2,0),"")</f>
        <v/>
      </c>
      <c r="CR58" s="86" t="str">
        <f>IFERROR(VLOOKUP($A58&amp;"_"&amp;CR$3,'물품 입고 내역'!$A$5:$O$629,2,0),"")</f>
        <v/>
      </c>
      <c r="CS58" s="86" t="str">
        <f>IFERROR(VLOOKUP($A58&amp;"_"&amp;CS$3,'물품 입고 내역'!$A$5:$O$629,2,0),"")</f>
        <v/>
      </c>
      <c r="CT58" s="86" t="str">
        <f>IFERROR(VLOOKUP($A58&amp;"_"&amp;CT$3,'물품 입고 내역'!$A$5:$O$629,2,0),"")</f>
        <v/>
      </c>
      <c r="CU58" s="86" t="str">
        <f>IFERROR(VLOOKUP($A58&amp;"_"&amp;CU$3,'물품 입고 내역'!$A$5:$O$629,2,0),"")</f>
        <v/>
      </c>
      <c r="CV58" s="86" t="str">
        <f>IFERROR(VLOOKUP($A58&amp;"_"&amp;CV$3,'물품 입고 내역'!$A$5:$O$629,2,0),"")</f>
        <v/>
      </c>
      <c r="CW58" s="86" t="str">
        <f>IFERROR(VLOOKUP($A58&amp;"_"&amp;CW$3,'물품 입고 내역'!$A$5:$O$629,2,0),"")</f>
        <v/>
      </c>
      <c r="CX58" s="86" t="str">
        <f>IFERROR(VLOOKUP($A58&amp;"_"&amp;CX$3,'물품 입고 내역'!$A$5:$O$629,2,0),"")</f>
        <v/>
      </c>
      <c r="CY58" s="86" t="str">
        <f>IFERROR(VLOOKUP($A58&amp;"_"&amp;CY$3,'물품 입고 내역'!$A$5:$O$629,2,0),"")</f>
        <v/>
      </c>
      <c r="CZ58" s="86" t="str">
        <f>IFERROR(VLOOKUP($A58&amp;"_"&amp;CZ$3,'물품 입고 내역'!$A$5:$O$629,2,0),"")</f>
        <v/>
      </c>
      <c r="DA58" s="86" t="str">
        <f>IFERROR(VLOOKUP($A58&amp;"_"&amp;DA$3,'물품 입고 내역'!$A$5:$O$629,2,0),"")</f>
        <v/>
      </c>
      <c r="DB58" s="86" t="str">
        <f>IFERROR(VLOOKUP($A58&amp;"_"&amp;DB$3,'물품 입고 내역'!$A$5:$O$629,2,0),"")</f>
        <v/>
      </c>
    </row>
    <row r="59" spans="1:106" ht="31.5" customHeight="1">
      <c r="A59" s="87" t="s">
        <v>443</v>
      </c>
      <c r="B59" s="142" t="str">
        <f>IFERROR(INDEX('물품 입고 내역'!$E$6:$N$105,MATCH($A59,'물품 입고 내역'!$N$6:$N$105,0),1)," ")</f>
        <v xml:space="preserve"> </v>
      </c>
      <c r="C59" s="87">
        <v>102</v>
      </c>
      <c r="D59" s="142" t="str">
        <f t="shared" si="0"/>
        <v xml:space="preserve">                                                                                                   </v>
      </c>
      <c r="E59" s="87"/>
      <c r="F59" s="86">
        <f t="shared" si="1"/>
        <v>0</v>
      </c>
      <c r="G59" s="86" t="str">
        <f>IFERROR(VLOOKUP($A59&amp;"_"&amp;G$3,'물품 입고 내역'!$A$5:$O$629,2,0),"")</f>
        <v/>
      </c>
      <c r="H59" s="86" t="str">
        <f>IFERROR(VLOOKUP($A59&amp;"_"&amp;H$3,'물품 입고 내역'!$A$5:$O$629,2,0),"")</f>
        <v/>
      </c>
      <c r="I59" s="86" t="str">
        <f>IFERROR(VLOOKUP($A59&amp;"_"&amp;I$3,'물품 입고 내역'!$A$5:$O$629,2,0),"")</f>
        <v/>
      </c>
      <c r="J59" s="86" t="str">
        <f>IFERROR(VLOOKUP($A59&amp;"_"&amp;J$3,'물품 입고 내역'!$A$5:$O$629,2,0),"")</f>
        <v/>
      </c>
      <c r="K59" s="86" t="str">
        <f>IFERROR(VLOOKUP($A59&amp;"_"&amp;K$3,'물품 입고 내역'!$A$5:$O$629,2,0),"")</f>
        <v/>
      </c>
      <c r="L59" s="86" t="str">
        <f>IFERROR(VLOOKUP($A59&amp;"_"&amp;L$3,'물품 입고 내역'!$A$5:$O$629,2,0),"")</f>
        <v/>
      </c>
      <c r="M59" s="86" t="str">
        <f>IFERROR(VLOOKUP($A59&amp;"_"&amp;M$3,'물품 입고 내역'!$A$5:$O$629,2,0),"")</f>
        <v/>
      </c>
      <c r="N59" s="86" t="str">
        <f>IFERROR(VLOOKUP($A59&amp;"_"&amp;N$3,'물품 입고 내역'!$A$5:$O$629,2,0),"")</f>
        <v/>
      </c>
      <c r="O59" s="86" t="str">
        <f>IFERROR(VLOOKUP($A59&amp;"_"&amp;O$3,'물품 입고 내역'!$A$5:$O$629,2,0),"")</f>
        <v/>
      </c>
      <c r="P59" s="86" t="str">
        <f>IFERROR(VLOOKUP($A59&amp;"_"&amp;P$3,'물품 입고 내역'!$A$5:$O$629,2,0),"")</f>
        <v/>
      </c>
      <c r="Q59" s="86" t="str">
        <f>IFERROR(VLOOKUP($A59&amp;"_"&amp;Q$3,'물품 입고 내역'!$A$5:$O$629,2,0),"")</f>
        <v/>
      </c>
      <c r="R59" s="86" t="str">
        <f>IFERROR(VLOOKUP($A59&amp;"_"&amp;R$3,'물품 입고 내역'!$A$5:$O$629,2,0),"")</f>
        <v/>
      </c>
      <c r="S59" s="86" t="str">
        <f>IFERROR(VLOOKUP($A59&amp;"_"&amp;S$3,'물품 입고 내역'!$A$5:$O$629,2,0),"")</f>
        <v/>
      </c>
      <c r="T59" s="86" t="str">
        <f>IFERROR(VLOOKUP($A59&amp;"_"&amp;T$3,'물품 입고 내역'!$A$5:$O$629,2,0),"")</f>
        <v/>
      </c>
      <c r="U59" s="86" t="str">
        <f>IFERROR(VLOOKUP($A59&amp;"_"&amp;U$3,'물품 입고 내역'!$A$5:$O$629,2,0),"")</f>
        <v/>
      </c>
      <c r="V59" s="86" t="str">
        <f>IFERROR(VLOOKUP($A59&amp;"_"&amp;V$3,'물품 입고 내역'!$A$5:$O$629,2,0),"")</f>
        <v/>
      </c>
      <c r="W59" s="86" t="str">
        <f>IFERROR(VLOOKUP($A59&amp;"_"&amp;W$3,'물품 입고 내역'!$A$5:$O$629,2,0),"")</f>
        <v/>
      </c>
      <c r="X59" s="86" t="str">
        <f>IFERROR(VLOOKUP($A59&amp;"_"&amp;X$3,'물품 입고 내역'!$A$5:$O$629,2,0),"")</f>
        <v/>
      </c>
      <c r="Y59" s="86" t="str">
        <f>IFERROR(VLOOKUP($A59&amp;"_"&amp;Y$3,'물품 입고 내역'!$A$5:$O$629,2,0),"")</f>
        <v/>
      </c>
      <c r="Z59" s="86" t="str">
        <f>IFERROR(VLOOKUP($A59&amp;"_"&amp;Z$3,'물품 입고 내역'!$A$5:$O$629,2,0),"")</f>
        <v/>
      </c>
      <c r="AA59" s="86" t="str">
        <f>IFERROR(VLOOKUP($A59&amp;"_"&amp;AA$3,'물품 입고 내역'!$A$5:$O$629,2,0),"")</f>
        <v/>
      </c>
      <c r="AB59" s="86" t="str">
        <f>IFERROR(VLOOKUP($A59&amp;"_"&amp;AB$3,'물품 입고 내역'!$A$5:$O$629,2,0),"")</f>
        <v/>
      </c>
      <c r="AC59" s="86" t="str">
        <f>IFERROR(VLOOKUP($A59&amp;"_"&amp;AC$3,'물품 입고 내역'!$A$5:$O$629,2,0),"")</f>
        <v/>
      </c>
      <c r="AD59" s="86" t="str">
        <f>IFERROR(VLOOKUP($A59&amp;"_"&amp;AD$3,'물품 입고 내역'!$A$5:$O$629,2,0),"")</f>
        <v/>
      </c>
      <c r="AE59" s="86" t="str">
        <f>IFERROR(VLOOKUP($A59&amp;"_"&amp;AE$3,'물품 입고 내역'!$A$5:$O$629,2,0),"")</f>
        <v/>
      </c>
      <c r="AF59" s="86" t="str">
        <f>IFERROR(VLOOKUP($A59&amp;"_"&amp;AF$3,'물품 입고 내역'!$A$5:$O$629,2,0),"")</f>
        <v/>
      </c>
      <c r="AG59" s="86" t="str">
        <f>IFERROR(VLOOKUP($A59&amp;"_"&amp;AG$3,'물품 입고 내역'!$A$5:$O$629,2,0),"")</f>
        <v/>
      </c>
      <c r="AH59" s="86" t="str">
        <f>IFERROR(VLOOKUP($A59&amp;"_"&amp;AH$3,'물품 입고 내역'!$A$5:$O$629,2,0),"")</f>
        <v/>
      </c>
      <c r="AI59" s="86" t="str">
        <f>IFERROR(VLOOKUP($A59&amp;"_"&amp;AI$3,'물품 입고 내역'!$A$5:$O$629,2,0),"")</f>
        <v/>
      </c>
      <c r="AJ59" s="86" t="str">
        <f>IFERROR(VLOOKUP($A59&amp;"_"&amp;AJ$3,'물품 입고 내역'!$A$5:$O$629,2,0),"")</f>
        <v/>
      </c>
      <c r="AK59" s="86" t="str">
        <f>IFERROR(VLOOKUP($A59&amp;"_"&amp;AK$3,'물품 입고 내역'!$A$5:$O$629,2,0),"")</f>
        <v/>
      </c>
      <c r="AL59" s="86" t="str">
        <f>IFERROR(VLOOKUP($A59&amp;"_"&amp;AL$3,'물품 입고 내역'!$A$5:$O$629,2,0),"")</f>
        <v/>
      </c>
      <c r="AM59" s="86" t="str">
        <f>IFERROR(VLOOKUP($A59&amp;"_"&amp;AM$3,'물품 입고 내역'!$A$5:$O$629,2,0),"")</f>
        <v/>
      </c>
      <c r="AN59" s="86" t="str">
        <f>IFERROR(VLOOKUP($A59&amp;"_"&amp;AN$3,'물품 입고 내역'!$A$5:$O$629,2,0),"")</f>
        <v/>
      </c>
      <c r="AO59" s="86" t="str">
        <f>IFERROR(VLOOKUP($A59&amp;"_"&amp;AO$3,'물품 입고 내역'!$A$5:$O$629,2,0),"")</f>
        <v/>
      </c>
      <c r="AP59" s="86" t="str">
        <f>IFERROR(VLOOKUP($A59&amp;"_"&amp;AP$3,'물품 입고 내역'!$A$5:$O$629,2,0),"")</f>
        <v/>
      </c>
      <c r="AQ59" s="86" t="str">
        <f>IFERROR(VLOOKUP($A59&amp;"_"&amp;AQ$3,'물품 입고 내역'!$A$5:$O$629,2,0),"")</f>
        <v/>
      </c>
      <c r="AR59" s="86" t="str">
        <f>IFERROR(VLOOKUP($A59&amp;"_"&amp;AR$3,'물품 입고 내역'!$A$5:$O$629,2,0),"")</f>
        <v/>
      </c>
      <c r="AS59" s="86" t="str">
        <f>IFERROR(VLOOKUP($A59&amp;"_"&amp;AS$3,'물품 입고 내역'!$A$5:$O$629,2,0),"")</f>
        <v/>
      </c>
      <c r="AT59" s="86" t="str">
        <f>IFERROR(VLOOKUP($A59&amp;"_"&amp;AT$3,'물품 입고 내역'!$A$5:$O$629,2,0),"")</f>
        <v/>
      </c>
      <c r="AU59" s="86" t="str">
        <f>IFERROR(VLOOKUP($A59&amp;"_"&amp;AU$3,'물품 입고 내역'!$A$5:$O$629,2,0),"")</f>
        <v/>
      </c>
      <c r="AV59" s="86" t="str">
        <f>IFERROR(VLOOKUP($A59&amp;"_"&amp;AV$3,'물품 입고 내역'!$A$5:$O$629,2,0),"")</f>
        <v/>
      </c>
      <c r="AW59" s="86" t="str">
        <f>IFERROR(VLOOKUP($A59&amp;"_"&amp;AW$3,'물품 입고 내역'!$A$5:$O$629,2,0),"")</f>
        <v/>
      </c>
      <c r="AX59" s="86" t="str">
        <f>IFERROR(VLOOKUP($A59&amp;"_"&amp;AX$3,'물품 입고 내역'!$A$5:$O$629,2,0),"")</f>
        <v/>
      </c>
      <c r="AY59" s="86" t="str">
        <f>IFERROR(VLOOKUP($A59&amp;"_"&amp;AY$3,'물품 입고 내역'!$A$5:$O$629,2,0),"")</f>
        <v/>
      </c>
      <c r="AZ59" s="86" t="str">
        <f>IFERROR(VLOOKUP($A59&amp;"_"&amp;AZ$3,'물품 입고 내역'!$A$5:$O$629,2,0),"")</f>
        <v/>
      </c>
      <c r="BA59" s="86" t="str">
        <f>IFERROR(VLOOKUP($A59&amp;"_"&amp;BA$3,'물품 입고 내역'!$A$5:$O$629,2,0),"")</f>
        <v/>
      </c>
      <c r="BB59" s="86" t="str">
        <f>IFERROR(VLOOKUP($A59&amp;"_"&amp;BB$3,'물품 입고 내역'!$A$5:$O$629,2,0),"")</f>
        <v/>
      </c>
      <c r="BC59" s="86" t="str">
        <f>IFERROR(VLOOKUP($A59&amp;"_"&amp;BC$3,'물품 입고 내역'!$A$5:$O$629,2,0),"")</f>
        <v/>
      </c>
      <c r="BD59" s="86" t="str">
        <f>IFERROR(VLOOKUP($A59&amp;"_"&amp;BD$3,'물품 입고 내역'!$A$5:$O$629,2,0),"")</f>
        <v/>
      </c>
      <c r="BE59" s="86" t="str">
        <f>IFERROR(VLOOKUP($A59&amp;"_"&amp;BE$3,'물품 입고 내역'!$A$5:$O$629,2,0),"")</f>
        <v/>
      </c>
      <c r="BF59" s="86" t="str">
        <f>IFERROR(VLOOKUP($A59&amp;"_"&amp;BF$3,'물품 입고 내역'!$A$5:$O$629,2,0),"")</f>
        <v/>
      </c>
      <c r="BG59" s="86" t="str">
        <f>IFERROR(VLOOKUP($A59&amp;"_"&amp;BG$3,'물품 입고 내역'!$A$5:$O$629,2,0),"")</f>
        <v/>
      </c>
      <c r="BH59" s="86" t="str">
        <f>IFERROR(VLOOKUP($A59&amp;"_"&amp;BH$3,'물품 입고 내역'!$A$5:$O$629,2,0),"")</f>
        <v/>
      </c>
      <c r="BI59" s="86" t="str">
        <f>IFERROR(VLOOKUP($A59&amp;"_"&amp;BI$3,'물품 입고 내역'!$A$5:$O$629,2,0),"")</f>
        <v/>
      </c>
      <c r="BJ59" s="86" t="str">
        <f>IFERROR(VLOOKUP($A59&amp;"_"&amp;BJ$3,'물품 입고 내역'!$A$5:$O$629,2,0),"")</f>
        <v/>
      </c>
      <c r="BK59" s="86" t="str">
        <f>IFERROR(VLOOKUP($A59&amp;"_"&amp;BK$3,'물품 입고 내역'!$A$5:$O$629,2,0),"")</f>
        <v/>
      </c>
      <c r="BL59" s="86" t="str">
        <f>IFERROR(VLOOKUP($A59&amp;"_"&amp;BL$3,'물품 입고 내역'!$A$5:$O$629,2,0),"")</f>
        <v/>
      </c>
      <c r="BM59" s="86" t="str">
        <f>IFERROR(VLOOKUP($A59&amp;"_"&amp;BM$3,'물품 입고 내역'!$A$5:$O$629,2,0),"")</f>
        <v/>
      </c>
      <c r="BN59" s="86" t="str">
        <f>IFERROR(VLOOKUP($A59&amp;"_"&amp;BN$3,'물품 입고 내역'!$A$5:$O$629,2,0),"")</f>
        <v/>
      </c>
      <c r="BO59" s="86" t="str">
        <f>IFERROR(VLOOKUP($A59&amp;"_"&amp;BO$3,'물품 입고 내역'!$A$5:$O$629,2,0),"")</f>
        <v/>
      </c>
      <c r="BP59" s="86" t="str">
        <f>IFERROR(VLOOKUP($A59&amp;"_"&amp;BP$3,'물품 입고 내역'!$A$5:$O$629,2,0),"")</f>
        <v/>
      </c>
      <c r="BQ59" s="86" t="str">
        <f>IFERROR(VLOOKUP($A59&amp;"_"&amp;BQ$3,'물품 입고 내역'!$A$5:$O$629,2,0),"")</f>
        <v/>
      </c>
      <c r="BR59" s="86" t="str">
        <f>IFERROR(VLOOKUP($A59&amp;"_"&amp;BR$3,'물품 입고 내역'!$A$5:$O$629,2,0),"")</f>
        <v/>
      </c>
      <c r="BS59" s="86" t="str">
        <f>IFERROR(VLOOKUP($A59&amp;"_"&amp;BS$3,'물품 입고 내역'!$A$5:$O$629,2,0),"")</f>
        <v/>
      </c>
      <c r="BT59" s="86" t="str">
        <f>IFERROR(VLOOKUP($A59&amp;"_"&amp;BT$3,'물품 입고 내역'!$A$5:$O$629,2,0),"")</f>
        <v/>
      </c>
      <c r="BU59" s="86" t="str">
        <f>IFERROR(VLOOKUP($A59&amp;"_"&amp;BU$3,'물품 입고 내역'!$A$5:$O$629,2,0),"")</f>
        <v/>
      </c>
      <c r="BV59" s="86" t="str">
        <f>IFERROR(VLOOKUP($A59&amp;"_"&amp;BV$3,'물품 입고 내역'!$A$5:$O$629,2,0),"")</f>
        <v/>
      </c>
      <c r="BW59" s="86" t="str">
        <f>IFERROR(VLOOKUP($A59&amp;"_"&amp;BW$3,'물품 입고 내역'!$A$5:$O$629,2,0),"")</f>
        <v/>
      </c>
      <c r="BX59" s="86" t="str">
        <f>IFERROR(VLOOKUP($A59&amp;"_"&amp;BX$3,'물품 입고 내역'!$A$5:$O$629,2,0),"")</f>
        <v/>
      </c>
      <c r="BY59" s="86" t="str">
        <f>IFERROR(VLOOKUP($A59&amp;"_"&amp;BY$3,'물품 입고 내역'!$A$5:$O$629,2,0),"")</f>
        <v/>
      </c>
      <c r="BZ59" s="86" t="str">
        <f>IFERROR(VLOOKUP($A59&amp;"_"&amp;BZ$3,'물품 입고 내역'!$A$5:$O$629,2,0),"")</f>
        <v/>
      </c>
      <c r="CA59" s="86" t="str">
        <f>IFERROR(VLOOKUP($A59&amp;"_"&amp;CA$3,'물품 입고 내역'!$A$5:$O$629,2,0),"")</f>
        <v/>
      </c>
      <c r="CB59" s="86" t="str">
        <f>IFERROR(VLOOKUP($A59&amp;"_"&amp;CB$3,'물품 입고 내역'!$A$5:$O$629,2,0),"")</f>
        <v/>
      </c>
      <c r="CC59" s="86" t="str">
        <f>IFERROR(VLOOKUP($A59&amp;"_"&amp;CC$3,'물품 입고 내역'!$A$5:$O$629,2,0),"")</f>
        <v/>
      </c>
      <c r="CD59" s="86" t="str">
        <f>IFERROR(VLOOKUP($A59&amp;"_"&amp;CD$3,'물품 입고 내역'!$A$5:$O$629,2,0),"")</f>
        <v/>
      </c>
      <c r="CE59" s="86" t="str">
        <f>IFERROR(VLOOKUP($A59&amp;"_"&amp;CE$3,'물품 입고 내역'!$A$5:$O$629,2,0),"")</f>
        <v/>
      </c>
      <c r="CF59" s="86" t="str">
        <f>IFERROR(VLOOKUP($A59&amp;"_"&amp;CF$3,'물품 입고 내역'!$A$5:$O$629,2,0),"")</f>
        <v/>
      </c>
      <c r="CG59" s="86" t="str">
        <f>IFERROR(VLOOKUP($A59&amp;"_"&amp;CG$3,'물품 입고 내역'!$A$5:$O$629,2,0),"")</f>
        <v/>
      </c>
      <c r="CH59" s="86" t="str">
        <f>IFERROR(VLOOKUP($A59&amp;"_"&amp;CH$3,'물품 입고 내역'!$A$5:$O$629,2,0),"")</f>
        <v/>
      </c>
      <c r="CI59" s="86" t="str">
        <f>IFERROR(VLOOKUP($A59&amp;"_"&amp;CI$3,'물품 입고 내역'!$A$5:$O$629,2,0),"")</f>
        <v/>
      </c>
      <c r="CJ59" s="86" t="str">
        <f>IFERROR(VLOOKUP($A59&amp;"_"&amp;CJ$3,'물품 입고 내역'!$A$5:$O$629,2,0),"")</f>
        <v/>
      </c>
      <c r="CK59" s="86" t="str">
        <f>IFERROR(VLOOKUP($A59&amp;"_"&amp;CK$3,'물품 입고 내역'!$A$5:$O$629,2,0),"")</f>
        <v/>
      </c>
      <c r="CL59" s="86" t="str">
        <f>IFERROR(VLOOKUP($A59&amp;"_"&amp;CL$3,'물품 입고 내역'!$A$5:$O$629,2,0),"")</f>
        <v/>
      </c>
      <c r="CM59" s="86" t="str">
        <f>IFERROR(VLOOKUP($A59&amp;"_"&amp;CM$3,'물품 입고 내역'!$A$5:$O$629,2,0),"")</f>
        <v/>
      </c>
      <c r="CN59" s="86" t="str">
        <f>IFERROR(VLOOKUP($A59&amp;"_"&amp;CN$3,'물품 입고 내역'!$A$5:$O$629,2,0),"")</f>
        <v/>
      </c>
      <c r="CO59" s="86" t="str">
        <f>IFERROR(VLOOKUP($A59&amp;"_"&amp;CO$3,'물품 입고 내역'!$A$5:$O$629,2,0),"")</f>
        <v/>
      </c>
      <c r="CP59" s="86" t="str">
        <f>IFERROR(VLOOKUP($A59&amp;"_"&amp;CP$3,'물품 입고 내역'!$A$5:$O$629,2,0),"")</f>
        <v/>
      </c>
      <c r="CQ59" s="86" t="str">
        <f>IFERROR(VLOOKUP($A59&amp;"_"&amp;CQ$3,'물품 입고 내역'!$A$5:$O$629,2,0),"")</f>
        <v/>
      </c>
      <c r="CR59" s="86" t="str">
        <f>IFERROR(VLOOKUP($A59&amp;"_"&amp;CR$3,'물품 입고 내역'!$A$5:$O$629,2,0),"")</f>
        <v/>
      </c>
      <c r="CS59" s="86" t="str">
        <f>IFERROR(VLOOKUP($A59&amp;"_"&amp;CS$3,'물품 입고 내역'!$A$5:$O$629,2,0),"")</f>
        <v/>
      </c>
      <c r="CT59" s="86" t="str">
        <f>IFERROR(VLOOKUP($A59&amp;"_"&amp;CT$3,'물품 입고 내역'!$A$5:$O$629,2,0),"")</f>
        <v/>
      </c>
      <c r="CU59" s="86" t="str">
        <f>IFERROR(VLOOKUP($A59&amp;"_"&amp;CU$3,'물품 입고 내역'!$A$5:$O$629,2,0),"")</f>
        <v/>
      </c>
      <c r="CV59" s="86" t="str">
        <f>IFERROR(VLOOKUP($A59&amp;"_"&amp;CV$3,'물품 입고 내역'!$A$5:$O$629,2,0),"")</f>
        <v/>
      </c>
      <c r="CW59" s="86" t="str">
        <f>IFERROR(VLOOKUP($A59&amp;"_"&amp;CW$3,'물품 입고 내역'!$A$5:$O$629,2,0),"")</f>
        <v/>
      </c>
      <c r="CX59" s="86" t="str">
        <f>IFERROR(VLOOKUP($A59&amp;"_"&amp;CX$3,'물품 입고 내역'!$A$5:$O$629,2,0),"")</f>
        <v/>
      </c>
      <c r="CY59" s="86" t="str">
        <f>IFERROR(VLOOKUP($A59&amp;"_"&amp;CY$3,'물품 입고 내역'!$A$5:$O$629,2,0),"")</f>
        <v/>
      </c>
      <c r="CZ59" s="86" t="str">
        <f>IFERROR(VLOOKUP($A59&amp;"_"&amp;CZ$3,'물품 입고 내역'!$A$5:$O$629,2,0),"")</f>
        <v/>
      </c>
      <c r="DA59" s="86" t="str">
        <f>IFERROR(VLOOKUP($A59&amp;"_"&amp;DA$3,'물품 입고 내역'!$A$5:$O$629,2,0),"")</f>
        <v/>
      </c>
      <c r="DB59" s="86" t="str">
        <f>IFERROR(VLOOKUP($A59&amp;"_"&amp;DB$3,'물품 입고 내역'!$A$5:$O$629,2,0),"")</f>
        <v/>
      </c>
    </row>
    <row r="60" spans="1:106" ht="31.5" customHeight="1">
      <c r="A60" s="87" t="s">
        <v>444</v>
      </c>
      <c r="B60" s="142" t="str">
        <f>IFERROR(INDEX('물품 입고 내역'!$E$6:$N$105,MATCH($A60,'물품 입고 내역'!$N$6:$N$105,0),1)," ")</f>
        <v xml:space="preserve"> </v>
      </c>
      <c r="C60" s="87">
        <v>102</v>
      </c>
      <c r="D60" s="142" t="str">
        <f t="shared" si="0"/>
        <v xml:space="preserve">                                                                                                   </v>
      </c>
      <c r="E60" s="87"/>
      <c r="F60" s="86">
        <f t="shared" si="1"/>
        <v>0</v>
      </c>
      <c r="G60" s="86" t="str">
        <f>IFERROR(VLOOKUP($A60&amp;"_"&amp;G$3,'물품 입고 내역'!$A$5:$O$629,2,0),"")</f>
        <v/>
      </c>
      <c r="H60" s="86" t="str">
        <f>IFERROR(VLOOKUP($A60&amp;"_"&amp;H$3,'물품 입고 내역'!$A$5:$O$629,2,0),"")</f>
        <v/>
      </c>
      <c r="I60" s="86" t="str">
        <f>IFERROR(VLOOKUP($A60&amp;"_"&amp;I$3,'물품 입고 내역'!$A$5:$O$629,2,0),"")</f>
        <v/>
      </c>
      <c r="J60" s="86" t="str">
        <f>IFERROR(VLOOKUP($A60&amp;"_"&amp;J$3,'물품 입고 내역'!$A$5:$O$629,2,0),"")</f>
        <v/>
      </c>
      <c r="K60" s="86" t="str">
        <f>IFERROR(VLOOKUP($A60&amp;"_"&amp;K$3,'물품 입고 내역'!$A$5:$O$629,2,0),"")</f>
        <v/>
      </c>
      <c r="L60" s="86" t="str">
        <f>IFERROR(VLOOKUP($A60&amp;"_"&amp;L$3,'물품 입고 내역'!$A$5:$O$629,2,0),"")</f>
        <v/>
      </c>
      <c r="M60" s="86" t="str">
        <f>IFERROR(VLOOKUP($A60&amp;"_"&amp;M$3,'물품 입고 내역'!$A$5:$O$629,2,0),"")</f>
        <v/>
      </c>
      <c r="N60" s="86" t="str">
        <f>IFERROR(VLOOKUP($A60&amp;"_"&amp;N$3,'물품 입고 내역'!$A$5:$O$629,2,0),"")</f>
        <v/>
      </c>
      <c r="O60" s="86" t="str">
        <f>IFERROR(VLOOKUP($A60&amp;"_"&amp;O$3,'물품 입고 내역'!$A$5:$O$629,2,0),"")</f>
        <v/>
      </c>
      <c r="P60" s="86" t="str">
        <f>IFERROR(VLOOKUP($A60&amp;"_"&amp;P$3,'물품 입고 내역'!$A$5:$O$629,2,0),"")</f>
        <v/>
      </c>
      <c r="Q60" s="86" t="str">
        <f>IFERROR(VLOOKUP($A60&amp;"_"&amp;Q$3,'물품 입고 내역'!$A$5:$O$629,2,0),"")</f>
        <v/>
      </c>
      <c r="R60" s="86" t="str">
        <f>IFERROR(VLOOKUP($A60&amp;"_"&amp;R$3,'물품 입고 내역'!$A$5:$O$629,2,0),"")</f>
        <v/>
      </c>
      <c r="S60" s="86" t="str">
        <f>IFERROR(VLOOKUP($A60&amp;"_"&amp;S$3,'물품 입고 내역'!$A$5:$O$629,2,0),"")</f>
        <v/>
      </c>
      <c r="T60" s="86" t="str">
        <f>IFERROR(VLOOKUP($A60&amp;"_"&amp;T$3,'물품 입고 내역'!$A$5:$O$629,2,0),"")</f>
        <v/>
      </c>
      <c r="U60" s="86" t="str">
        <f>IFERROR(VLOOKUP($A60&amp;"_"&amp;U$3,'물품 입고 내역'!$A$5:$O$629,2,0),"")</f>
        <v/>
      </c>
      <c r="V60" s="86" t="str">
        <f>IFERROR(VLOOKUP($A60&amp;"_"&amp;V$3,'물품 입고 내역'!$A$5:$O$629,2,0),"")</f>
        <v/>
      </c>
      <c r="W60" s="86" t="str">
        <f>IFERROR(VLOOKUP($A60&amp;"_"&amp;W$3,'물품 입고 내역'!$A$5:$O$629,2,0),"")</f>
        <v/>
      </c>
      <c r="X60" s="86" t="str">
        <f>IFERROR(VLOOKUP($A60&amp;"_"&amp;X$3,'물품 입고 내역'!$A$5:$O$629,2,0),"")</f>
        <v/>
      </c>
      <c r="Y60" s="86" t="str">
        <f>IFERROR(VLOOKUP($A60&amp;"_"&amp;Y$3,'물품 입고 내역'!$A$5:$O$629,2,0),"")</f>
        <v/>
      </c>
      <c r="Z60" s="86" t="str">
        <f>IFERROR(VLOOKUP($A60&amp;"_"&amp;Z$3,'물품 입고 내역'!$A$5:$O$629,2,0),"")</f>
        <v/>
      </c>
      <c r="AA60" s="86" t="str">
        <f>IFERROR(VLOOKUP($A60&amp;"_"&amp;AA$3,'물품 입고 내역'!$A$5:$O$629,2,0),"")</f>
        <v/>
      </c>
      <c r="AB60" s="86" t="str">
        <f>IFERROR(VLOOKUP($A60&amp;"_"&amp;AB$3,'물품 입고 내역'!$A$5:$O$629,2,0),"")</f>
        <v/>
      </c>
      <c r="AC60" s="86" t="str">
        <f>IFERROR(VLOOKUP($A60&amp;"_"&amp;AC$3,'물품 입고 내역'!$A$5:$O$629,2,0),"")</f>
        <v/>
      </c>
      <c r="AD60" s="86" t="str">
        <f>IFERROR(VLOOKUP($A60&amp;"_"&amp;AD$3,'물품 입고 내역'!$A$5:$O$629,2,0),"")</f>
        <v/>
      </c>
      <c r="AE60" s="86" t="str">
        <f>IFERROR(VLOOKUP($A60&amp;"_"&amp;AE$3,'물품 입고 내역'!$A$5:$O$629,2,0),"")</f>
        <v/>
      </c>
      <c r="AF60" s="86" t="str">
        <f>IFERROR(VLOOKUP($A60&amp;"_"&amp;AF$3,'물품 입고 내역'!$A$5:$O$629,2,0),"")</f>
        <v/>
      </c>
      <c r="AG60" s="86" t="str">
        <f>IFERROR(VLOOKUP($A60&amp;"_"&amp;AG$3,'물품 입고 내역'!$A$5:$O$629,2,0),"")</f>
        <v/>
      </c>
      <c r="AH60" s="86" t="str">
        <f>IFERROR(VLOOKUP($A60&amp;"_"&amp;AH$3,'물품 입고 내역'!$A$5:$O$629,2,0),"")</f>
        <v/>
      </c>
      <c r="AI60" s="86" t="str">
        <f>IFERROR(VLOOKUP($A60&amp;"_"&amp;AI$3,'물품 입고 내역'!$A$5:$O$629,2,0),"")</f>
        <v/>
      </c>
      <c r="AJ60" s="86" t="str">
        <f>IFERROR(VLOOKUP($A60&amp;"_"&amp;AJ$3,'물품 입고 내역'!$A$5:$O$629,2,0),"")</f>
        <v/>
      </c>
      <c r="AK60" s="86" t="str">
        <f>IFERROR(VLOOKUP($A60&amp;"_"&amp;AK$3,'물품 입고 내역'!$A$5:$O$629,2,0),"")</f>
        <v/>
      </c>
      <c r="AL60" s="86" t="str">
        <f>IFERROR(VLOOKUP($A60&amp;"_"&amp;AL$3,'물품 입고 내역'!$A$5:$O$629,2,0),"")</f>
        <v/>
      </c>
      <c r="AM60" s="86" t="str">
        <f>IFERROR(VLOOKUP($A60&amp;"_"&amp;AM$3,'물품 입고 내역'!$A$5:$O$629,2,0),"")</f>
        <v/>
      </c>
      <c r="AN60" s="86" t="str">
        <f>IFERROR(VLOOKUP($A60&amp;"_"&amp;AN$3,'물품 입고 내역'!$A$5:$O$629,2,0),"")</f>
        <v/>
      </c>
      <c r="AO60" s="86" t="str">
        <f>IFERROR(VLOOKUP($A60&amp;"_"&amp;AO$3,'물품 입고 내역'!$A$5:$O$629,2,0),"")</f>
        <v/>
      </c>
      <c r="AP60" s="86" t="str">
        <f>IFERROR(VLOOKUP($A60&amp;"_"&amp;AP$3,'물품 입고 내역'!$A$5:$O$629,2,0),"")</f>
        <v/>
      </c>
      <c r="AQ60" s="86" t="str">
        <f>IFERROR(VLOOKUP($A60&amp;"_"&amp;AQ$3,'물품 입고 내역'!$A$5:$O$629,2,0),"")</f>
        <v/>
      </c>
      <c r="AR60" s="86" t="str">
        <f>IFERROR(VLOOKUP($A60&amp;"_"&amp;AR$3,'물품 입고 내역'!$A$5:$O$629,2,0),"")</f>
        <v/>
      </c>
      <c r="AS60" s="86" t="str">
        <f>IFERROR(VLOOKUP($A60&amp;"_"&amp;AS$3,'물품 입고 내역'!$A$5:$O$629,2,0),"")</f>
        <v/>
      </c>
      <c r="AT60" s="86" t="str">
        <f>IFERROR(VLOOKUP($A60&amp;"_"&amp;AT$3,'물품 입고 내역'!$A$5:$O$629,2,0),"")</f>
        <v/>
      </c>
      <c r="AU60" s="86" t="str">
        <f>IFERROR(VLOOKUP($A60&amp;"_"&amp;AU$3,'물품 입고 내역'!$A$5:$O$629,2,0),"")</f>
        <v/>
      </c>
      <c r="AV60" s="86" t="str">
        <f>IFERROR(VLOOKUP($A60&amp;"_"&amp;AV$3,'물품 입고 내역'!$A$5:$O$629,2,0),"")</f>
        <v/>
      </c>
      <c r="AW60" s="86" t="str">
        <f>IFERROR(VLOOKUP($A60&amp;"_"&amp;AW$3,'물품 입고 내역'!$A$5:$O$629,2,0),"")</f>
        <v/>
      </c>
      <c r="AX60" s="86" t="str">
        <f>IFERROR(VLOOKUP($A60&amp;"_"&amp;AX$3,'물품 입고 내역'!$A$5:$O$629,2,0),"")</f>
        <v/>
      </c>
      <c r="AY60" s="86" t="str">
        <f>IFERROR(VLOOKUP($A60&amp;"_"&amp;AY$3,'물품 입고 내역'!$A$5:$O$629,2,0),"")</f>
        <v/>
      </c>
      <c r="AZ60" s="86" t="str">
        <f>IFERROR(VLOOKUP($A60&amp;"_"&amp;AZ$3,'물품 입고 내역'!$A$5:$O$629,2,0),"")</f>
        <v/>
      </c>
      <c r="BA60" s="86" t="str">
        <f>IFERROR(VLOOKUP($A60&amp;"_"&amp;BA$3,'물품 입고 내역'!$A$5:$O$629,2,0),"")</f>
        <v/>
      </c>
      <c r="BB60" s="86" t="str">
        <f>IFERROR(VLOOKUP($A60&amp;"_"&amp;BB$3,'물품 입고 내역'!$A$5:$O$629,2,0),"")</f>
        <v/>
      </c>
      <c r="BC60" s="86" t="str">
        <f>IFERROR(VLOOKUP($A60&amp;"_"&amp;BC$3,'물품 입고 내역'!$A$5:$O$629,2,0),"")</f>
        <v/>
      </c>
      <c r="BD60" s="86" t="str">
        <f>IFERROR(VLOOKUP($A60&amp;"_"&amp;BD$3,'물품 입고 내역'!$A$5:$O$629,2,0),"")</f>
        <v/>
      </c>
      <c r="BE60" s="86" t="str">
        <f>IFERROR(VLOOKUP($A60&amp;"_"&amp;BE$3,'물품 입고 내역'!$A$5:$O$629,2,0),"")</f>
        <v/>
      </c>
      <c r="BF60" s="86" t="str">
        <f>IFERROR(VLOOKUP($A60&amp;"_"&amp;BF$3,'물품 입고 내역'!$A$5:$O$629,2,0),"")</f>
        <v/>
      </c>
      <c r="BG60" s="86" t="str">
        <f>IFERROR(VLOOKUP($A60&amp;"_"&amp;BG$3,'물품 입고 내역'!$A$5:$O$629,2,0),"")</f>
        <v/>
      </c>
      <c r="BH60" s="86" t="str">
        <f>IFERROR(VLOOKUP($A60&amp;"_"&amp;BH$3,'물품 입고 내역'!$A$5:$O$629,2,0),"")</f>
        <v/>
      </c>
      <c r="BI60" s="86" t="str">
        <f>IFERROR(VLOOKUP($A60&amp;"_"&amp;BI$3,'물품 입고 내역'!$A$5:$O$629,2,0),"")</f>
        <v/>
      </c>
      <c r="BJ60" s="86" t="str">
        <f>IFERROR(VLOOKUP($A60&amp;"_"&amp;BJ$3,'물품 입고 내역'!$A$5:$O$629,2,0),"")</f>
        <v/>
      </c>
      <c r="BK60" s="86" t="str">
        <f>IFERROR(VLOOKUP($A60&amp;"_"&amp;BK$3,'물품 입고 내역'!$A$5:$O$629,2,0),"")</f>
        <v/>
      </c>
      <c r="BL60" s="86" t="str">
        <f>IFERROR(VLOOKUP($A60&amp;"_"&amp;BL$3,'물품 입고 내역'!$A$5:$O$629,2,0),"")</f>
        <v/>
      </c>
      <c r="BM60" s="86" t="str">
        <f>IFERROR(VLOOKUP($A60&amp;"_"&amp;BM$3,'물품 입고 내역'!$A$5:$O$629,2,0),"")</f>
        <v/>
      </c>
      <c r="BN60" s="86" t="str">
        <f>IFERROR(VLOOKUP($A60&amp;"_"&amp;BN$3,'물품 입고 내역'!$A$5:$O$629,2,0),"")</f>
        <v/>
      </c>
      <c r="BO60" s="86" t="str">
        <f>IFERROR(VLOOKUP($A60&amp;"_"&amp;BO$3,'물품 입고 내역'!$A$5:$O$629,2,0),"")</f>
        <v/>
      </c>
      <c r="BP60" s="86" t="str">
        <f>IFERROR(VLOOKUP($A60&amp;"_"&amp;BP$3,'물품 입고 내역'!$A$5:$O$629,2,0),"")</f>
        <v/>
      </c>
      <c r="BQ60" s="86" t="str">
        <f>IFERROR(VLOOKUP($A60&amp;"_"&amp;BQ$3,'물품 입고 내역'!$A$5:$O$629,2,0),"")</f>
        <v/>
      </c>
      <c r="BR60" s="86" t="str">
        <f>IFERROR(VLOOKUP($A60&amp;"_"&amp;BR$3,'물품 입고 내역'!$A$5:$O$629,2,0),"")</f>
        <v/>
      </c>
      <c r="BS60" s="86" t="str">
        <f>IFERROR(VLOOKUP($A60&amp;"_"&amp;BS$3,'물품 입고 내역'!$A$5:$O$629,2,0),"")</f>
        <v/>
      </c>
      <c r="BT60" s="86" t="str">
        <f>IFERROR(VLOOKUP($A60&amp;"_"&amp;BT$3,'물품 입고 내역'!$A$5:$O$629,2,0),"")</f>
        <v/>
      </c>
      <c r="BU60" s="86" t="str">
        <f>IFERROR(VLOOKUP($A60&amp;"_"&amp;BU$3,'물품 입고 내역'!$A$5:$O$629,2,0),"")</f>
        <v/>
      </c>
      <c r="BV60" s="86" t="str">
        <f>IFERROR(VLOOKUP($A60&amp;"_"&amp;BV$3,'물품 입고 내역'!$A$5:$O$629,2,0),"")</f>
        <v/>
      </c>
      <c r="BW60" s="86" t="str">
        <f>IFERROR(VLOOKUP($A60&amp;"_"&amp;BW$3,'물품 입고 내역'!$A$5:$O$629,2,0),"")</f>
        <v/>
      </c>
      <c r="BX60" s="86" t="str">
        <f>IFERROR(VLOOKUP($A60&amp;"_"&amp;BX$3,'물품 입고 내역'!$A$5:$O$629,2,0),"")</f>
        <v/>
      </c>
      <c r="BY60" s="86" t="str">
        <f>IFERROR(VLOOKUP($A60&amp;"_"&amp;BY$3,'물품 입고 내역'!$A$5:$O$629,2,0),"")</f>
        <v/>
      </c>
      <c r="BZ60" s="86" t="str">
        <f>IFERROR(VLOOKUP($A60&amp;"_"&amp;BZ$3,'물품 입고 내역'!$A$5:$O$629,2,0),"")</f>
        <v/>
      </c>
      <c r="CA60" s="86" t="str">
        <f>IFERROR(VLOOKUP($A60&amp;"_"&amp;CA$3,'물품 입고 내역'!$A$5:$O$629,2,0),"")</f>
        <v/>
      </c>
      <c r="CB60" s="86" t="str">
        <f>IFERROR(VLOOKUP($A60&amp;"_"&amp;CB$3,'물품 입고 내역'!$A$5:$O$629,2,0),"")</f>
        <v/>
      </c>
      <c r="CC60" s="86" t="str">
        <f>IFERROR(VLOOKUP($A60&amp;"_"&amp;CC$3,'물품 입고 내역'!$A$5:$O$629,2,0),"")</f>
        <v/>
      </c>
      <c r="CD60" s="86" t="str">
        <f>IFERROR(VLOOKUP($A60&amp;"_"&amp;CD$3,'물품 입고 내역'!$A$5:$O$629,2,0),"")</f>
        <v/>
      </c>
      <c r="CE60" s="86" t="str">
        <f>IFERROR(VLOOKUP($A60&amp;"_"&amp;CE$3,'물품 입고 내역'!$A$5:$O$629,2,0),"")</f>
        <v/>
      </c>
      <c r="CF60" s="86" t="str">
        <f>IFERROR(VLOOKUP($A60&amp;"_"&amp;CF$3,'물품 입고 내역'!$A$5:$O$629,2,0),"")</f>
        <v/>
      </c>
      <c r="CG60" s="86" t="str">
        <f>IFERROR(VLOOKUP($A60&amp;"_"&amp;CG$3,'물품 입고 내역'!$A$5:$O$629,2,0),"")</f>
        <v/>
      </c>
      <c r="CH60" s="86" t="str">
        <f>IFERROR(VLOOKUP($A60&amp;"_"&amp;CH$3,'물품 입고 내역'!$A$5:$O$629,2,0),"")</f>
        <v/>
      </c>
      <c r="CI60" s="86" t="str">
        <f>IFERROR(VLOOKUP($A60&amp;"_"&amp;CI$3,'물품 입고 내역'!$A$5:$O$629,2,0),"")</f>
        <v/>
      </c>
      <c r="CJ60" s="86" t="str">
        <f>IFERROR(VLOOKUP($A60&amp;"_"&amp;CJ$3,'물품 입고 내역'!$A$5:$O$629,2,0),"")</f>
        <v/>
      </c>
      <c r="CK60" s="86" t="str">
        <f>IFERROR(VLOOKUP($A60&amp;"_"&amp;CK$3,'물품 입고 내역'!$A$5:$O$629,2,0),"")</f>
        <v/>
      </c>
      <c r="CL60" s="86" t="str">
        <f>IFERROR(VLOOKUP($A60&amp;"_"&amp;CL$3,'물품 입고 내역'!$A$5:$O$629,2,0),"")</f>
        <v/>
      </c>
      <c r="CM60" s="86" t="str">
        <f>IFERROR(VLOOKUP($A60&amp;"_"&amp;CM$3,'물품 입고 내역'!$A$5:$O$629,2,0),"")</f>
        <v/>
      </c>
      <c r="CN60" s="86" t="str">
        <f>IFERROR(VLOOKUP($A60&amp;"_"&amp;CN$3,'물품 입고 내역'!$A$5:$O$629,2,0),"")</f>
        <v/>
      </c>
      <c r="CO60" s="86" t="str">
        <f>IFERROR(VLOOKUP($A60&amp;"_"&amp;CO$3,'물품 입고 내역'!$A$5:$O$629,2,0),"")</f>
        <v/>
      </c>
      <c r="CP60" s="86" t="str">
        <f>IFERROR(VLOOKUP($A60&amp;"_"&amp;CP$3,'물품 입고 내역'!$A$5:$O$629,2,0),"")</f>
        <v/>
      </c>
      <c r="CQ60" s="86" t="str">
        <f>IFERROR(VLOOKUP($A60&amp;"_"&amp;CQ$3,'물품 입고 내역'!$A$5:$O$629,2,0),"")</f>
        <v/>
      </c>
      <c r="CR60" s="86" t="str">
        <f>IFERROR(VLOOKUP($A60&amp;"_"&amp;CR$3,'물품 입고 내역'!$A$5:$O$629,2,0),"")</f>
        <v/>
      </c>
      <c r="CS60" s="86" t="str">
        <f>IFERROR(VLOOKUP($A60&amp;"_"&amp;CS$3,'물품 입고 내역'!$A$5:$O$629,2,0),"")</f>
        <v/>
      </c>
      <c r="CT60" s="86" t="str">
        <f>IFERROR(VLOOKUP($A60&amp;"_"&amp;CT$3,'물품 입고 내역'!$A$5:$O$629,2,0),"")</f>
        <v/>
      </c>
      <c r="CU60" s="86" t="str">
        <f>IFERROR(VLOOKUP($A60&amp;"_"&amp;CU$3,'물품 입고 내역'!$A$5:$O$629,2,0),"")</f>
        <v/>
      </c>
      <c r="CV60" s="86" t="str">
        <f>IFERROR(VLOOKUP($A60&amp;"_"&amp;CV$3,'물품 입고 내역'!$A$5:$O$629,2,0),"")</f>
        <v/>
      </c>
      <c r="CW60" s="86" t="str">
        <f>IFERROR(VLOOKUP($A60&amp;"_"&amp;CW$3,'물품 입고 내역'!$A$5:$O$629,2,0),"")</f>
        <v/>
      </c>
      <c r="CX60" s="86" t="str">
        <f>IFERROR(VLOOKUP($A60&amp;"_"&amp;CX$3,'물품 입고 내역'!$A$5:$O$629,2,0),"")</f>
        <v/>
      </c>
      <c r="CY60" s="86" t="str">
        <f>IFERROR(VLOOKUP($A60&amp;"_"&amp;CY$3,'물품 입고 내역'!$A$5:$O$629,2,0),"")</f>
        <v/>
      </c>
      <c r="CZ60" s="86" t="str">
        <f>IFERROR(VLOOKUP($A60&amp;"_"&amp;CZ$3,'물품 입고 내역'!$A$5:$O$629,2,0),"")</f>
        <v/>
      </c>
      <c r="DA60" s="86" t="str">
        <f>IFERROR(VLOOKUP($A60&amp;"_"&amp;DA$3,'물품 입고 내역'!$A$5:$O$629,2,0),"")</f>
        <v/>
      </c>
      <c r="DB60" s="86" t="str">
        <f>IFERROR(VLOOKUP($A60&amp;"_"&amp;DB$3,'물품 입고 내역'!$A$5:$O$629,2,0),"")</f>
        <v/>
      </c>
    </row>
    <row r="61" spans="1:106" ht="31.5" customHeight="1">
      <c r="A61" s="87" t="s">
        <v>445</v>
      </c>
      <c r="B61" s="142" t="str">
        <f>IFERROR(INDEX('물품 입고 내역'!$E$6:$N$105,MATCH($A61,'물품 입고 내역'!$N$6:$N$105,0),1)," ")</f>
        <v xml:space="preserve"> </v>
      </c>
      <c r="C61" s="87">
        <v>102</v>
      </c>
      <c r="D61" s="142" t="str">
        <f t="shared" si="0"/>
        <v xml:space="preserve">                                                                                                   </v>
      </c>
      <c r="E61" s="87"/>
      <c r="F61" s="86">
        <f t="shared" si="1"/>
        <v>0</v>
      </c>
      <c r="G61" s="86" t="str">
        <f>IFERROR(VLOOKUP($A61&amp;"_"&amp;G$3,'물품 입고 내역'!$A$5:$O$629,2,0),"")</f>
        <v/>
      </c>
      <c r="H61" s="86" t="str">
        <f>IFERROR(VLOOKUP($A61&amp;"_"&amp;H$3,'물품 입고 내역'!$A$5:$O$629,2,0),"")</f>
        <v/>
      </c>
      <c r="I61" s="86" t="str">
        <f>IFERROR(VLOOKUP($A61&amp;"_"&amp;I$3,'물품 입고 내역'!$A$5:$O$629,2,0),"")</f>
        <v/>
      </c>
      <c r="J61" s="86" t="str">
        <f>IFERROR(VLOOKUP($A61&amp;"_"&amp;J$3,'물품 입고 내역'!$A$5:$O$629,2,0),"")</f>
        <v/>
      </c>
      <c r="K61" s="86" t="str">
        <f>IFERROR(VLOOKUP($A61&amp;"_"&amp;K$3,'물품 입고 내역'!$A$5:$O$629,2,0),"")</f>
        <v/>
      </c>
      <c r="L61" s="86" t="str">
        <f>IFERROR(VLOOKUP($A61&amp;"_"&amp;L$3,'물품 입고 내역'!$A$5:$O$629,2,0),"")</f>
        <v/>
      </c>
      <c r="M61" s="86" t="str">
        <f>IFERROR(VLOOKUP($A61&amp;"_"&amp;M$3,'물품 입고 내역'!$A$5:$O$629,2,0),"")</f>
        <v/>
      </c>
      <c r="N61" s="86" t="str">
        <f>IFERROR(VLOOKUP($A61&amp;"_"&amp;N$3,'물품 입고 내역'!$A$5:$O$629,2,0),"")</f>
        <v/>
      </c>
      <c r="O61" s="86" t="str">
        <f>IFERROR(VLOOKUP($A61&amp;"_"&amp;O$3,'물품 입고 내역'!$A$5:$O$629,2,0),"")</f>
        <v/>
      </c>
      <c r="P61" s="86" t="str">
        <f>IFERROR(VLOOKUP($A61&amp;"_"&amp;P$3,'물품 입고 내역'!$A$5:$O$629,2,0),"")</f>
        <v/>
      </c>
      <c r="Q61" s="86" t="str">
        <f>IFERROR(VLOOKUP($A61&amp;"_"&amp;Q$3,'물품 입고 내역'!$A$5:$O$629,2,0),"")</f>
        <v/>
      </c>
      <c r="R61" s="86" t="str">
        <f>IFERROR(VLOOKUP($A61&amp;"_"&amp;R$3,'물품 입고 내역'!$A$5:$O$629,2,0),"")</f>
        <v/>
      </c>
      <c r="S61" s="86" t="str">
        <f>IFERROR(VLOOKUP($A61&amp;"_"&amp;S$3,'물품 입고 내역'!$A$5:$O$629,2,0),"")</f>
        <v/>
      </c>
      <c r="T61" s="86" t="str">
        <f>IFERROR(VLOOKUP($A61&amp;"_"&amp;T$3,'물품 입고 내역'!$A$5:$O$629,2,0),"")</f>
        <v/>
      </c>
      <c r="U61" s="86" t="str">
        <f>IFERROR(VLOOKUP($A61&amp;"_"&amp;U$3,'물품 입고 내역'!$A$5:$O$629,2,0),"")</f>
        <v/>
      </c>
      <c r="V61" s="86" t="str">
        <f>IFERROR(VLOOKUP($A61&amp;"_"&amp;V$3,'물품 입고 내역'!$A$5:$O$629,2,0),"")</f>
        <v/>
      </c>
      <c r="W61" s="86" t="str">
        <f>IFERROR(VLOOKUP($A61&amp;"_"&amp;W$3,'물품 입고 내역'!$A$5:$O$629,2,0),"")</f>
        <v/>
      </c>
      <c r="X61" s="86" t="str">
        <f>IFERROR(VLOOKUP($A61&amp;"_"&amp;X$3,'물품 입고 내역'!$A$5:$O$629,2,0),"")</f>
        <v/>
      </c>
      <c r="Y61" s="86" t="str">
        <f>IFERROR(VLOOKUP($A61&amp;"_"&amp;Y$3,'물품 입고 내역'!$A$5:$O$629,2,0),"")</f>
        <v/>
      </c>
      <c r="Z61" s="86" t="str">
        <f>IFERROR(VLOOKUP($A61&amp;"_"&amp;Z$3,'물품 입고 내역'!$A$5:$O$629,2,0),"")</f>
        <v/>
      </c>
      <c r="AA61" s="86" t="str">
        <f>IFERROR(VLOOKUP($A61&amp;"_"&amp;AA$3,'물품 입고 내역'!$A$5:$O$629,2,0),"")</f>
        <v/>
      </c>
      <c r="AB61" s="86" t="str">
        <f>IFERROR(VLOOKUP($A61&amp;"_"&amp;AB$3,'물품 입고 내역'!$A$5:$O$629,2,0),"")</f>
        <v/>
      </c>
      <c r="AC61" s="86" t="str">
        <f>IFERROR(VLOOKUP($A61&amp;"_"&amp;AC$3,'물품 입고 내역'!$A$5:$O$629,2,0),"")</f>
        <v/>
      </c>
      <c r="AD61" s="86" t="str">
        <f>IFERROR(VLOOKUP($A61&amp;"_"&amp;AD$3,'물품 입고 내역'!$A$5:$O$629,2,0),"")</f>
        <v/>
      </c>
      <c r="AE61" s="86" t="str">
        <f>IFERROR(VLOOKUP($A61&amp;"_"&amp;AE$3,'물품 입고 내역'!$A$5:$O$629,2,0),"")</f>
        <v/>
      </c>
      <c r="AF61" s="86" t="str">
        <f>IFERROR(VLOOKUP($A61&amp;"_"&amp;AF$3,'물품 입고 내역'!$A$5:$O$629,2,0),"")</f>
        <v/>
      </c>
      <c r="AG61" s="86" t="str">
        <f>IFERROR(VLOOKUP($A61&amp;"_"&amp;AG$3,'물품 입고 내역'!$A$5:$O$629,2,0),"")</f>
        <v/>
      </c>
      <c r="AH61" s="86" t="str">
        <f>IFERROR(VLOOKUP($A61&amp;"_"&amp;AH$3,'물품 입고 내역'!$A$5:$O$629,2,0),"")</f>
        <v/>
      </c>
      <c r="AI61" s="86" t="str">
        <f>IFERROR(VLOOKUP($A61&amp;"_"&amp;AI$3,'물품 입고 내역'!$A$5:$O$629,2,0),"")</f>
        <v/>
      </c>
      <c r="AJ61" s="86" t="str">
        <f>IFERROR(VLOOKUP($A61&amp;"_"&amp;AJ$3,'물품 입고 내역'!$A$5:$O$629,2,0),"")</f>
        <v/>
      </c>
      <c r="AK61" s="86" t="str">
        <f>IFERROR(VLOOKUP($A61&amp;"_"&amp;AK$3,'물품 입고 내역'!$A$5:$O$629,2,0),"")</f>
        <v/>
      </c>
      <c r="AL61" s="86" t="str">
        <f>IFERROR(VLOOKUP($A61&amp;"_"&amp;AL$3,'물품 입고 내역'!$A$5:$O$629,2,0),"")</f>
        <v/>
      </c>
      <c r="AM61" s="86" t="str">
        <f>IFERROR(VLOOKUP($A61&amp;"_"&amp;AM$3,'물품 입고 내역'!$A$5:$O$629,2,0),"")</f>
        <v/>
      </c>
      <c r="AN61" s="86" t="str">
        <f>IFERROR(VLOOKUP($A61&amp;"_"&amp;AN$3,'물품 입고 내역'!$A$5:$O$629,2,0),"")</f>
        <v/>
      </c>
      <c r="AO61" s="86" t="str">
        <f>IFERROR(VLOOKUP($A61&amp;"_"&amp;AO$3,'물품 입고 내역'!$A$5:$O$629,2,0),"")</f>
        <v/>
      </c>
      <c r="AP61" s="86" t="str">
        <f>IFERROR(VLOOKUP($A61&amp;"_"&amp;AP$3,'물품 입고 내역'!$A$5:$O$629,2,0),"")</f>
        <v/>
      </c>
      <c r="AQ61" s="86" t="str">
        <f>IFERROR(VLOOKUP($A61&amp;"_"&amp;AQ$3,'물품 입고 내역'!$A$5:$O$629,2,0),"")</f>
        <v/>
      </c>
      <c r="AR61" s="86" t="str">
        <f>IFERROR(VLOOKUP($A61&amp;"_"&amp;AR$3,'물품 입고 내역'!$A$5:$O$629,2,0),"")</f>
        <v/>
      </c>
      <c r="AS61" s="86" t="str">
        <f>IFERROR(VLOOKUP($A61&amp;"_"&amp;AS$3,'물품 입고 내역'!$A$5:$O$629,2,0),"")</f>
        <v/>
      </c>
      <c r="AT61" s="86" t="str">
        <f>IFERROR(VLOOKUP($A61&amp;"_"&amp;AT$3,'물품 입고 내역'!$A$5:$O$629,2,0),"")</f>
        <v/>
      </c>
      <c r="AU61" s="86" t="str">
        <f>IFERROR(VLOOKUP($A61&amp;"_"&amp;AU$3,'물품 입고 내역'!$A$5:$O$629,2,0),"")</f>
        <v/>
      </c>
      <c r="AV61" s="86" t="str">
        <f>IFERROR(VLOOKUP($A61&amp;"_"&amp;AV$3,'물품 입고 내역'!$A$5:$O$629,2,0),"")</f>
        <v/>
      </c>
      <c r="AW61" s="86" t="str">
        <f>IFERROR(VLOOKUP($A61&amp;"_"&amp;AW$3,'물품 입고 내역'!$A$5:$O$629,2,0),"")</f>
        <v/>
      </c>
      <c r="AX61" s="86" t="str">
        <f>IFERROR(VLOOKUP($A61&amp;"_"&amp;AX$3,'물품 입고 내역'!$A$5:$O$629,2,0),"")</f>
        <v/>
      </c>
      <c r="AY61" s="86" t="str">
        <f>IFERROR(VLOOKUP($A61&amp;"_"&amp;AY$3,'물품 입고 내역'!$A$5:$O$629,2,0),"")</f>
        <v/>
      </c>
      <c r="AZ61" s="86" t="str">
        <f>IFERROR(VLOOKUP($A61&amp;"_"&amp;AZ$3,'물품 입고 내역'!$A$5:$O$629,2,0),"")</f>
        <v/>
      </c>
      <c r="BA61" s="86" t="str">
        <f>IFERROR(VLOOKUP($A61&amp;"_"&amp;BA$3,'물품 입고 내역'!$A$5:$O$629,2,0),"")</f>
        <v/>
      </c>
      <c r="BB61" s="86" t="str">
        <f>IFERROR(VLOOKUP($A61&amp;"_"&amp;BB$3,'물품 입고 내역'!$A$5:$O$629,2,0),"")</f>
        <v/>
      </c>
      <c r="BC61" s="86" t="str">
        <f>IFERROR(VLOOKUP($A61&amp;"_"&amp;BC$3,'물품 입고 내역'!$A$5:$O$629,2,0),"")</f>
        <v/>
      </c>
      <c r="BD61" s="86" t="str">
        <f>IFERROR(VLOOKUP($A61&amp;"_"&amp;BD$3,'물품 입고 내역'!$A$5:$O$629,2,0),"")</f>
        <v/>
      </c>
      <c r="BE61" s="86" t="str">
        <f>IFERROR(VLOOKUP($A61&amp;"_"&amp;BE$3,'물품 입고 내역'!$A$5:$O$629,2,0),"")</f>
        <v/>
      </c>
      <c r="BF61" s="86" t="str">
        <f>IFERROR(VLOOKUP($A61&amp;"_"&amp;BF$3,'물품 입고 내역'!$A$5:$O$629,2,0),"")</f>
        <v/>
      </c>
      <c r="BG61" s="86" t="str">
        <f>IFERROR(VLOOKUP($A61&amp;"_"&amp;BG$3,'물품 입고 내역'!$A$5:$O$629,2,0),"")</f>
        <v/>
      </c>
      <c r="BH61" s="86" t="str">
        <f>IFERROR(VLOOKUP($A61&amp;"_"&amp;BH$3,'물품 입고 내역'!$A$5:$O$629,2,0),"")</f>
        <v/>
      </c>
      <c r="BI61" s="86" t="str">
        <f>IFERROR(VLOOKUP($A61&amp;"_"&amp;BI$3,'물품 입고 내역'!$A$5:$O$629,2,0),"")</f>
        <v/>
      </c>
      <c r="BJ61" s="86" t="str">
        <f>IFERROR(VLOOKUP($A61&amp;"_"&amp;BJ$3,'물품 입고 내역'!$A$5:$O$629,2,0),"")</f>
        <v/>
      </c>
      <c r="BK61" s="86" t="str">
        <f>IFERROR(VLOOKUP($A61&amp;"_"&amp;BK$3,'물품 입고 내역'!$A$5:$O$629,2,0),"")</f>
        <v/>
      </c>
      <c r="BL61" s="86" t="str">
        <f>IFERROR(VLOOKUP($A61&amp;"_"&amp;BL$3,'물품 입고 내역'!$A$5:$O$629,2,0),"")</f>
        <v/>
      </c>
      <c r="BM61" s="86" t="str">
        <f>IFERROR(VLOOKUP($A61&amp;"_"&amp;BM$3,'물품 입고 내역'!$A$5:$O$629,2,0),"")</f>
        <v/>
      </c>
      <c r="BN61" s="86" t="str">
        <f>IFERROR(VLOOKUP($A61&amp;"_"&amp;BN$3,'물품 입고 내역'!$A$5:$O$629,2,0),"")</f>
        <v/>
      </c>
      <c r="BO61" s="86" t="str">
        <f>IFERROR(VLOOKUP($A61&amp;"_"&amp;BO$3,'물품 입고 내역'!$A$5:$O$629,2,0),"")</f>
        <v/>
      </c>
      <c r="BP61" s="86" t="str">
        <f>IFERROR(VLOOKUP($A61&amp;"_"&amp;BP$3,'물품 입고 내역'!$A$5:$O$629,2,0),"")</f>
        <v/>
      </c>
      <c r="BQ61" s="86" t="str">
        <f>IFERROR(VLOOKUP($A61&amp;"_"&amp;BQ$3,'물품 입고 내역'!$A$5:$O$629,2,0),"")</f>
        <v/>
      </c>
      <c r="BR61" s="86" t="str">
        <f>IFERROR(VLOOKUP($A61&amp;"_"&amp;BR$3,'물품 입고 내역'!$A$5:$O$629,2,0),"")</f>
        <v/>
      </c>
      <c r="BS61" s="86" t="str">
        <f>IFERROR(VLOOKUP($A61&amp;"_"&amp;BS$3,'물품 입고 내역'!$A$5:$O$629,2,0),"")</f>
        <v/>
      </c>
      <c r="BT61" s="86" t="str">
        <f>IFERROR(VLOOKUP($A61&amp;"_"&amp;BT$3,'물품 입고 내역'!$A$5:$O$629,2,0),"")</f>
        <v/>
      </c>
      <c r="BU61" s="86" t="str">
        <f>IFERROR(VLOOKUP($A61&amp;"_"&amp;BU$3,'물품 입고 내역'!$A$5:$O$629,2,0),"")</f>
        <v/>
      </c>
      <c r="BV61" s="86" t="str">
        <f>IFERROR(VLOOKUP($A61&amp;"_"&amp;BV$3,'물품 입고 내역'!$A$5:$O$629,2,0),"")</f>
        <v/>
      </c>
      <c r="BW61" s="86" t="str">
        <f>IFERROR(VLOOKUP($A61&amp;"_"&amp;BW$3,'물품 입고 내역'!$A$5:$O$629,2,0),"")</f>
        <v/>
      </c>
      <c r="BX61" s="86" t="str">
        <f>IFERROR(VLOOKUP($A61&amp;"_"&amp;BX$3,'물품 입고 내역'!$A$5:$O$629,2,0),"")</f>
        <v/>
      </c>
      <c r="BY61" s="86" t="str">
        <f>IFERROR(VLOOKUP($A61&amp;"_"&amp;BY$3,'물품 입고 내역'!$A$5:$O$629,2,0),"")</f>
        <v/>
      </c>
      <c r="BZ61" s="86" t="str">
        <f>IFERROR(VLOOKUP($A61&amp;"_"&amp;BZ$3,'물품 입고 내역'!$A$5:$O$629,2,0),"")</f>
        <v/>
      </c>
      <c r="CA61" s="86" t="str">
        <f>IFERROR(VLOOKUP($A61&amp;"_"&amp;CA$3,'물품 입고 내역'!$A$5:$O$629,2,0),"")</f>
        <v/>
      </c>
      <c r="CB61" s="86" t="str">
        <f>IFERROR(VLOOKUP($A61&amp;"_"&amp;CB$3,'물품 입고 내역'!$A$5:$O$629,2,0),"")</f>
        <v/>
      </c>
      <c r="CC61" s="86" t="str">
        <f>IFERROR(VLOOKUP($A61&amp;"_"&amp;CC$3,'물품 입고 내역'!$A$5:$O$629,2,0),"")</f>
        <v/>
      </c>
      <c r="CD61" s="86" t="str">
        <f>IFERROR(VLOOKUP($A61&amp;"_"&amp;CD$3,'물품 입고 내역'!$A$5:$O$629,2,0),"")</f>
        <v/>
      </c>
      <c r="CE61" s="86" t="str">
        <f>IFERROR(VLOOKUP($A61&amp;"_"&amp;CE$3,'물품 입고 내역'!$A$5:$O$629,2,0),"")</f>
        <v/>
      </c>
      <c r="CF61" s="86" t="str">
        <f>IFERROR(VLOOKUP($A61&amp;"_"&amp;CF$3,'물품 입고 내역'!$A$5:$O$629,2,0),"")</f>
        <v/>
      </c>
      <c r="CG61" s="86" t="str">
        <f>IFERROR(VLOOKUP($A61&amp;"_"&amp;CG$3,'물품 입고 내역'!$A$5:$O$629,2,0),"")</f>
        <v/>
      </c>
      <c r="CH61" s="86" t="str">
        <f>IFERROR(VLOOKUP($A61&amp;"_"&amp;CH$3,'물품 입고 내역'!$A$5:$O$629,2,0),"")</f>
        <v/>
      </c>
      <c r="CI61" s="86" t="str">
        <f>IFERROR(VLOOKUP($A61&amp;"_"&amp;CI$3,'물품 입고 내역'!$A$5:$O$629,2,0),"")</f>
        <v/>
      </c>
      <c r="CJ61" s="86" t="str">
        <f>IFERROR(VLOOKUP($A61&amp;"_"&amp;CJ$3,'물품 입고 내역'!$A$5:$O$629,2,0),"")</f>
        <v/>
      </c>
      <c r="CK61" s="86" t="str">
        <f>IFERROR(VLOOKUP($A61&amp;"_"&amp;CK$3,'물품 입고 내역'!$A$5:$O$629,2,0),"")</f>
        <v/>
      </c>
      <c r="CL61" s="86" t="str">
        <f>IFERROR(VLOOKUP($A61&amp;"_"&amp;CL$3,'물품 입고 내역'!$A$5:$O$629,2,0),"")</f>
        <v/>
      </c>
      <c r="CM61" s="86" t="str">
        <f>IFERROR(VLOOKUP($A61&amp;"_"&amp;CM$3,'물품 입고 내역'!$A$5:$O$629,2,0),"")</f>
        <v/>
      </c>
      <c r="CN61" s="86" t="str">
        <f>IFERROR(VLOOKUP($A61&amp;"_"&amp;CN$3,'물품 입고 내역'!$A$5:$O$629,2,0),"")</f>
        <v/>
      </c>
      <c r="CO61" s="86" t="str">
        <f>IFERROR(VLOOKUP($A61&amp;"_"&amp;CO$3,'물품 입고 내역'!$A$5:$O$629,2,0),"")</f>
        <v/>
      </c>
      <c r="CP61" s="86" t="str">
        <f>IFERROR(VLOOKUP($A61&amp;"_"&amp;CP$3,'물품 입고 내역'!$A$5:$O$629,2,0),"")</f>
        <v/>
      </c>
      <c r="CQ61" s="86" t="str">
        <f>IFERROR(VLOOKUP($A61&amp;"_"&amp;CQ$3,'물품 입고 내역'!$A$5:$O$629,2,0),"")</f>
        <v/>
      </c>
      <c r="CR61" s="86" t="str">
        <f>IFERROR(VLOOKUP($A61&amp;"_"&amp;CR$3,'물품 입고 내역'!$A$5:$O$629,2,0),"")</f>
        <v/>
      </c>
      <c r="CS61" s="86" t="str">
        <f>IFERROR(VLOOKUP($A61&amp;"_"&amp;CS$3,'물품 입고 내역'!$A$5:$O$629,2,0),"")</f>
        <v/>
      </c>
      <c r="CT61" s="86" t="str">
        <f>IFERROR(VLOOKUP($A61&amp;"_"&amp;CT$3,'물품 입고 내역'!$A$5:$O$629,2,0),"")</f>
        <v/>
      </c>
      <c r="CU61" s="86" t="str">
        <f>IFERROR(VLOOKUP($A61&amp;"_"&amp;CU$3,'물품 입고 내역'!$A$5:$O$629,2,0),"")</f>
        <v/>
      </c>
      <c r="CV61" s="86" t="str">
        <f>IFERROR(VLOOKUP($A61&amp;"_"&amp;CV$3,'물품 입고 내역'!$A$5:$O$629,2,0),"")</f>
        <v/>
      </c>
      <c r="CW61" s="86" t="str">
        <f>IFERROR(VLOOKUP($A61&amp;"_"&amp;CW$3,'물품 입고 내역'!$A$5:$O$629,2,0),"")</f>
        <v/>
      </c>
      <c r="CX61" s="86" t="str">
        <f>IFERROR(VLOOKUP($A61&amp;"_"&amp;CX$3,'물품 입고 내역'!$A$5:$O$629,2,0),"")</f>
        <v/>
      </c>
      <c r="CY61" s="86" t="str">
        <f>IFERROR(VLOOKUP($A61&amp;"_"&amp;CY$3,'물품 입고 내역'!$A$5:$O$629,2,0),"")</f>
        <v/>
      </c>
      <c r="CZ61" s="86" t="str">
        <f>IFERROR(VLOOKUP($A61&amp;"_"&amp;CZ$3,'물품 입고 내역'!$A$5:$O$629,2,0),"")</f>
        <v/>
      </c>
      <c r="DA61" s="86" t="str">
        <f>IFERROR(VLOOKUP($A61&amp;"_"&amp;DA$3,'물품 입고 내역'!$A$5:$O$629,2,0),"")</f>
        <v/>
      </c>
      <c r="DB61" s="86" t="str">
        <f>IFERROR(VLOOKUP($A61&amp;"_"&amp;DB$3,'물품 입고 내역'!$A$5:$O$629,2,0),"")</f>
        <v/>
      </c>
    </row>
    <row r="62" spans="1:106" ht="31.5" customHeight="1">
      <c r="A62" s="87" t="s">
        <v>446</v>
      </c>
      <c r="B62" s="142" t="str">
        <f>IFERROR(INDEX('물품 입고 내역'!$E$6:$N$105,MATCH($A62,'물품 입고 내역'!$N$6:$N$105,0),1)," ")</f>
        <v xml:space="preserve"> </v>
      </c>
      <c r="C62" s="87">
        <v>102</v>
      </c>
      <c r="D62" s="142" t="str">
        <f t="shared" si="0"/>
        <v xml:space="preserve">                                                                                                   </v>
      </c>
      <c r="E62" s="87"/>
      <c r="F62" s="86">
        <f t="shared" si="1"/>
        <v>0</v>
      </c>
      <c r="G62" s="86" t="str">
        <f>IFERROR(VLOOKUP($A62&amp;"_"&amp;G$3,'물품 입고 내역'!$A$5:$O$629,2,0),"")</f>
        <v/>
      </c>
      <c r="H62" s="86" t="str">
        <f>IFERROR(VLOOKUP($A62&amp;"_"&amp;H$3,'물품 입고 내역'!$A$5:$O$629,2,0),"")</f>
        <v/>
      </c>
      <c r="I62" s="86" t="str">
        <f>IFERROR(VLOOKUP($A62&amp;"_"&amp;I$3,'물품 입고 내역'!$A$5:$O$629,2,0),"")</f>
        <v/>
      </c>
      <c r="J62" s="86" t="str">
        <f>IFERROR(VLOOKUP($A62&amp;"_"&amp;J$3,'물품 입고 내역'!$A$5:$O$629,2,0),"")</f>
        <v/>
      </c>
      <c r="K62" s="86" t="str">
        <f>IFERROR(VLOOKUP($A62&amp;"_"&amp;K$3,'물품 입고 내역'!$A$5:$O$629,2,0),"")</f>
        <v/>
      </c>
      <c r="L62" s="86" t="str">
        <f>IFERROR(VLOOKUP($A62&amp;"_"&amp;L$3,'물품 입고 내역'!$A$5:$O$629,2,0),"")</f>
        <v/>
      </c>
      <c r="M62" s="86" t="str">
        <f>IFERROR(VLOOKUP($A62&amp;"_"&amp;M$3,'물품 입고 내역'!$A$5:$O$629,2,0),"")</f>
        <v/>
      </c>
      <c r="N62" s="86" t="str">
        <f>IFERROR(VLOOKUP($A62&amp;"_"&amp;N$3,'물품 입고 내역'!$A$5:$O$629,2,0),"")</f>
        <v/>
      </c>
      <c r="O62" s="86" t="str">
        <f>IFERROR(VLOOKUP($A62&amp;"_"&amp;O$3,'물품 입고 내역'!$A$5:$O$629,2,0),"")</f>
        <v/>
      </c>
      <c r="P62" s="86" t="str">
        <f>IFERROR(VLOOKUP($A62&amp;"_"&amp;P$3,'물품 입고 내역'!$A$5:$O$629,2,0),"")</f>
        <v/>
      </c>
      <c r="Q62" s="86" t="str">
        <f>IFERROR(VLOOKUP($A62&amp;"_"&amp;Q$3,'물품 입고 내역'!$A$5:$O$629,2,0),"")</f>
        <v/>
      </c>
      <c r="R62" s="86" t="str">
        <f>IFERROR(VLOOKUP($A62&amp;"_"&amp;R$3,'물품 입고 내역'!$A$5:$O$629,2,0),"")</f>
        <v/>
      </c>
      <c r="S62" s="86" t="str">
        <f>IFERROR(VLOOKUP($A62&amp;"_"&amp;S$3,'물품 입고 내역'!$A$5:$O$629,2,0),"")</f>
        <v/>
      </c>
      <c r="T62" s="86" t="str">
        <f>IFERROR(VLOOKUP($A62&amp;"_"&amp;T$3,'물품 입고 내역'!$A$5:$O$629,2,0),"")</f>
        <v/>
      </c>
      <c r="U62" s="86" t="str">
        <f>IFERROR(VLOOKUP($A62&amp;"_"&amp;U$3,'물품 입고 내역'!$A$5:$O$629,2,0),"")</f>
        <v/>
      </c>
      <c r="V62" s="86" t="str">
        <f>IFERROR(VLOOKUP($A62&amp;"_"&amp;V$3,'물품 입고 내역'!$A$5:$O$629,2,0),"")</f>
        <v/>
      </c>
      <c r="W62" s="86" t="str">
        <f>IFERROR(VLOOKUP($A62&amp;"_"&amp;W$3,'물품 입고 내역'!$A$5:$O$629,2,0),"")</f>
        <v/>
      </c>
      <c r="X62" s="86" t="str">
        <f>IFERROR(VLOOKUP($A62&amp;"_"&amp;X$3,'물품 입고 내역'!$A$5:$O$629,2,0),"")</f>
        <v/>
      </c>
      <c r="Y62" s="86" t="str">
        <f>IFERROR(VLOOKUP($A62&amp;"_"&amp;Y$3,'물품 입고 내역'!$A$5:$O$629,2,0),"")</f>
        <v/>
      </c>
      <c r="Z62" s="86" t="str">
        <f>IFERROR(VLOOKUP($A62&amp;"_"&amp;Z$3,'물품 입고 내역'!$A$5:$O$629,2,0),"")</f>
        <v/>
      </c>
      <c r="AA62" s="86" t="str">
        <f>IFERROR(VLOOKUP($A62&amp;"_"&amp;AA$3,'물품 입고 내역'!$A$5:$O$629,2,0),"")</f>
        <v/>
      </c>
      <c r="AB62" s="86" t="str">
        <f>IFERROR(VLOOKUP($A62&amp;"_"&amp;AB$3,'물품 입고 내역'!$A$5:$O$629,2,0),"")</f>
        <v/>
      </c>
      <c r="AC62" s="86" t="str">
        <f>IFERROR(VLOOKUP($A62&amp;"_"&amp;AC$3,'물품 입고 내역'!$A$5:$O$629,2,0),"")</f>
        <v/>
      </c>
      <c r="AD62" s="86" t="str">
        <f>IFERROR(VLOOKUP($A62&amp;"_"&amp;AD$3,'물품 입고 내역'!$A$5:$O$629,2,0),"")</f>
        <v/>
      </c>
      <c r="AE62" s="86" t="str">
        <f>IFERROR(VLOOKUP($A62&amp;"_"&amp;AE$3,'물품 입고 내역'!$A$5:$O$629,2,0),"")</f>
        <v/>
      </c>
      <c r="AF62" s="86" t="str">
        <f>IFERROR(VLOOKUP($A62&amp;"_"&amp;AF$3,'물품 입고 내역'!$A$5:$O$629,2,0),"")</f>
        <v/>
      </c>
      <c r="AG62" s="86" t="str">
        <f>IFERROR(VLOOKUP($A62&amp;"_"&amp;AG$3,'물품 입고 내역'!$A$5:$O$629,2,0),"")</f>
        <v/>
      </c>
      <c r="AH62" s="86" t="str">
        <f>IFERROR(VLOOKUP($A62&amp;"_"&amp;AH$3,'물품 입고 내역'!$A$5:$O$629,2,0),"")</f>
        <v/>
      </c>
      <c r="AI62" s="86" t="str">
        <f>IFERROR(VLOOKUP($A62&amp;"_"&amp;AI$3,'물품 입고 내역'!$A$5:$O$629,2,0),"")</f>
        <v/>
      </c>
      <c r="AJ62" s="86" t="str">
        <f>IFERROR(VLOOKUP($A62&amp;"_"&amp;AJ$3,'물품 입고 내역'!$A$5:$O$629,2,0),"")</f>
        <v/>
      </c>
      <c r="AK62" s="86" t="str">
        <f>IFERROR(VLOOKUP($A62&amp;"_"&amp;AK$3,'물품 입고 내역'!$A$5:$O$629,2,0),"")</f>
        <v/>
      </c>
      <c r="AL62" s="86" t="str">
        <f>IFERROR(VLOOKUP($A62&amp;"_"&amp;AL$3,'물품 입고 내역'!$A$5:$O$629,2,0),"")</f>
        <v/>
      </c>
      <c r="AM62" s="86" t="str">
        <f>IFERROR(VLOOKUP($A62&amp;"_"&amp;AM$3,'물품 입고 내역'!$A$5:$O$629,2,0),"")</f>
        <v/>
      </c>
      <c r="AN62" s="86" t="str">
        <f>IFERROR(VLOOKUP($A62&amp;"_"&amp;AN$3,'물품 입고 내역'!$A$5:$O$629,2,0),"")</f>
        <v/>
      </c>
      <c r="AO62" s="86" t="str">
        <f>IFERROR(VLOOKUP($A62&amp;"_"&amp;AO$3,'물품 입고 내역'!$A$5:$O$629,2,0),"")</f>
        <v/>
      </c>
      <c r="AP62" s="86" t="str">
        <f>IFERROR(VLOOKUP($A62&amp;"_"&amp;AP$3,'물품 입고 내역'!$A$5:$O$629,2,0),"")</f>
        <v/>
      </c>
      <c r="AQ62" s="86" t="str">
        <f>IFERROR(VLOOKUP($A62&amp;"_"&amp;AQ$3,'물품 입고 내역'!$A$5:$O$629,2,0),"")</f>
        <v/>
      </c>
      <c r="AR62" s="86" t="str">
        <f>IFERROR(VLOOKUP($A62&amp;"_"&amp;AR$3,'물품 입고 내역'!$A$5:$O$629,2,0),"")</f>
        <v/>
      </c>
      <c r="AS62" s="86" t="str">
        <f>IFERROR(VLOOKUP($A62&amp;"_"&amp;AS$3,'물품 입고 내역'!$A$5:$O$629,2,0),"")</f>
        <v/>
      </c>
      <c r="AT62" s="86" t="str">
        <f>IFERROR(VLOOKUP($A62&amp;"_"&amp;AT$3,'물품 입고 내역'!$A$5:$O$629,2,0),"")</f>
        <v/>
      </c>
      <c r="AU62" s="86" t="str">
        <f>IFERROR(VLOOKUP($A62&amp;"_"&amp;AU$3,'물품 입고 내역'!$A$5:$O$629,2,0),"")</f>
        <v/>
      </c>
      <c r="AV62" s="86" t="str">
        <f>IFERROR(VLOOKUP($A62&amp;"_"&amp;AV$3,'물품 입고 내역'!$A$5:$O$629,2,0),"")</f>
        <v/>
      </c>
      <c r="AW62" s="86" t="str">
        <f>IFERROR(VLOOKUP($A62&amp;"_"&amp;AW$3,'물품 입고 내역'!$A$5:$O$629,2,0),"")</f>
        <v/>
      </c>
      <c r="AX62" s="86" t="str">
        <f>IFERROR(VLOOKUP($A62&amp;"_"&amp;AX$3,'물품 입고 내역'!$A$5:$O$629,2,0),"")</f>
        <v/>
      </c>
      <c r="AY62" s="86" t="str">
        <f>IFERROR(VLOOKUP($A62&amp;"_"&amp;AY$3,'물품 입고 내역'!$A$5:$O$629,2,0),"")</f>
        <v/>
      </c>
      <c r="AZ62" s="86" t="str">
        <f>IFERROR(VLOOKUP($A62&amp;"_"&amp;AZ$3,'물품 입고 내역'!$A$5:$O$629,2,0),"")</f>
        <v/>
      </c>
      <c r="BA62" s="86" t="str">
        <f>IFERROR(VLOOKUP($A62&amp;"_"&amp;BA$3,'물품 입고 내역'!$A$5:$O$629,2,0),"")</f>
        <v/>
      </c>
      <c r="BB62" s="86" t="str">
        <f>IFERROR(VLOOKUP($A62&amp;"_"&amp;BB$3,'물품 입고 내역'!$A$5:$O$629,2,0),"")</f>
        <v/>
      </c>
      <c r="BC62" s="86" t="str">
        <f>IFERROR(VLOOKUP($A62&amp;"_"&amp;BC$3,'물품 입고 내역'!$A$5:$O$629,2,0),"")</f>
        <v/>
      </c>
      <c r="BD62" s="86" t="str">
        <f>IFERROR(VLOOKUP($A62&amp;"_"&amp;BD$3,'물품 입고 내역'!$A$5:$O$629,2,0),"")</f>
        <v/>
      </c>
      <c r="BE62" s="86" t="str">
        <f>IFERROR(VLOOKUP($A62&amp;"_"&amp;BE$3,'물품 입고 내역'!$A$5:$O$629,2,0),"")</f>
        <v/>
      </c>
      <c r="BF62" s="86" t="str">
        <f>IFERROR(VLOOKUP($A62&amp;"_"&amp;BF$3,'물품 입고 내역'!$A$5:$O$629,2,0),"")</f>
        <v/>
      </c>
      <c r="BG62" s="86" t="str">
        <f>IFERROR(VLOOKUP($A62&amp;"_"&amp;BG$3,'물품 입고 내역'!$A$5:$O$629,2,0),"")</f>
        <v/>
      </c>
      <c r="BH62" s="86" t="str">
        <f>IFERROR(VLOOKUP($A62&amp;"_"&amp;BH$3,'물품 입고 내역'!$A$5:$O$629,2,0),"")</f>
        <v/>
      </c>
      <c r="BI62" s="86" t="str">
        <f>IFERROR(VLOOKUP($A62&amp;"_"&amp;BI$3,'물품 입고 내역'!$A$5:$O$629,2,0),"")</f>
        <v/>
      </c>
      <c r="BJ62" s="86" t="str">
        <f>IFERROR(VLOOKUP($A62&amp;"_"&amp;BJ$3,'물품 입고 내역'!$A$5:$O$629,2,0),"")</f>
        <v/>
      </c>
      <c r="BK62" s="86" t="str">
        <f>IFERROR(VLOOKUP($A62&amp;"_"&amp;BK$3,'물품 입고 내역'!$A$5:$O$629,2,0),"")</f>
        <v/>
      </c>
      <c r="BL62" s="86" t="str">
        <f>IFERROR(VLOOKUP($A62&amp;"_"&amp;BL$3,'물품 입고 내역'!$A$5:$O$629,2,0),"")</f>
        <v/>
      </c>
      <c r="BM62" s="86" t="str">
        <f>IFERROR(VLOOKUP($A62&amp;"_"&amp;BM$3,'물품 입고 내역'!$A$5:$O$629,2,0),"")</f>
        <v/>
      </c>
      <c r="BN62" s="86" t="str">
        <f>IFERROR(VLOOKUP($A62&amp;"_"&amp;BN$3,'물품 입고 내역'!$A$5:$O$629,2,0),"")</f>
        <v/>
      </c>
      <c r="BO62" s="86" t="str">
        <f>IFERROR(VLOOKUP($A62&amp;"_"&amp;BO$3,'물품 입고 내역'!$A$5:$O$629,2,0),"")</f>
        <v/>
      </c>
      <c r="BP62" s="86" t="str">
        <f>IFERROR(VLOOKUP($A62&amp;"_"&amp;BP$3,'물품 입고 내역'!$A$5:$O$629,2,0),"")</f>
        <v/>
      </c>
      <c r="BQ62" s="86" t="str">
        <f>IFERROR(VLOOKUP($A62&amp;"_"&amp;BQ$3,'물품 입고 내역'!$A$5:$O$629,2,0),"")</f>
        <v/>
      </c>
      <c r="BR62" s="86" t="str">
        <f>IFERROR(VLOOKUP($A62&amp;"_"&amp;BR$3,'물품 입고 내역'!$A$5:$O$629,2,0),"")</f>
        <v/>
      </c>
      <c r="BS62" s="86" t="str">
        <f>IFERROR(VLOOKUP($A62&amp;"_"&amp;BS$3,'물품 입고 내역'!$A$5:$O$629,2,0),"")</f>
        <v/>
      </c>
      <c r="BT62" s="86" t="str">
        <f>IFERROR(VLOOKUP($A62&amp;"_"&amp;BT$3,'물품 입고 내역'!$A$5:$O$629,2,0),"")</f>
        <v/>
      </c>
      <c r="BU62" s="86" t="str">
        <f>IFERROR(VLOOKUP($A62&amp;"_"&amp;BU$3,'물품 입고 내역'!$A$5:$O$629,2,0),"")</f>
        <v/>
      </c>
      <c r="BV62" s="86" t="str">
        <f>IFERROR(VLOOKUP($A62&amp;"_"&amp;BV$3,'물품 입고 내역'!$A$5:$O$629,2,0),"")</f>
        <v/>
      </c>
      <c r="BW62" s="86" t="str">
        <f>IFERROR(VLOOKUP($A62&amp;"_"&amp;BW$3,'물품 입고 내역'!$A$5:$O$629,2,0),"")</f>
        <v/>
      </c>
      <c r="BX62" s="86" t="str">
        <f>IFERROR(VLOOKUP($A62&amp;"_"&amp;BX$3,'물품 입고 내역'!$A$5:$O$629,2,0),"")</f>
        <v/>
      </c>
      <c r="BY62" s="86" t="str">
        <f>IFERROR(VLOOKUP($A62&amp;"_"&amp;BY$3,'물품 입고 내역'!$A$5:$O$629,2,0),"")</f>
        <v/>
      </c>
      <c r="BZ62" s="86" t="str">
        <f>IFERROR(VLOOKUP($A62&amp;"_"&amp;BZ$3,'물품 입고 내역'!$A$5:$O$629,2,0),"")</f>
        <v/>
      </c>
      <c r="CA62" s="86" t="str">
        <f>IFERROR(VLOOKUP($A62&amp;"_"&amp;CA$3,'물품 입고 내역'!$A$5:$O$629,2,0),"")</f>
        <v/>
      </c>
      <c r="CB62" s="86" t="str">
        <f>IFERROR(VLOOKUP($A62&amp;"_"&amp;CB$3,'물품 입고 내역'!$A$5:$O$629,2,0),"")</f>
        <v/>
      </c>
      <c r="CC62" s="86" t="str">
        <f>IFERROR(VLOOKUP($A62&amp;"_"&amp;CC$3,'물품 입고 내역'!$A$5:$O$629,2,0),"")</f>
        <v/>
      </c>
      <c r="CD62" s="86" t="str">
        <f>IFERROR(VLOOKUP($A62&amp;"_"&amp;CD$3,'물품 입고 내역'!$A$5:$O$629,2,0),"")</f>
        <v/>
      </c>
      <c r="CE62" s="86" t="str">
        <f>IFERROR(VLOOKUP($A62&amp;"_"&amp;CE$3,'물품 입고 내역'!$A$5:$O$629,2,0),"")</f>
        <v/>
      </c>
      <c r="CF62" s="86" t="str">
        <f>IFERROR(VLOOKUP($A62&amp;"_"&amp;CF$3,'물품 입고 내역'!$A$5:$O$629,2,0),"")</f>
        <v/>
      </c>
      <c r="CG62" s="86" t="str">
        <f>IFERROR(VLOOKUP($A62&amp;"_"&amp;CG$3,'물품 입고 내역'!$A$5:$O$629,2,0),"")</f>
        <v/>
      </c>
      <c r="CH62" s="86" t="str">
        <f>IFERROR(VLOOKUP($A62&amp;"_"&amp;CH$3,'물품 입고 내역'!$A$5:$O$629,2,0),"")</f>
        <v/>
      </c>
      <c r="CI62" s="86" t="str">
        <f>IFERROR(VLOOKUP($A62&amp;"_"&amp;CI$3,'물품 입고 내역'!$A$5:$O$629,2,0),"")</f>
        <v/>
      </c>
      <c r="CJ62" s="86" t="str">
        <f>IFERROR(VLOOKUP($A62&amp;"_"&amp;CJ$3,'물품 입고 내역'!$A$5:$O$629,2,0),"")</f>
        <v/>
      </c>
      <c r="CK62" s="86" t="str">
        <f>IFERROR(VLOOKUP($A62&amp;"_"&amp;CK$3,'물품 입고 내역'!$A$5:$O$629,2,0),"")</f>
        <v/>
      </c>
      <c r="CL62" s="86" t="str">
        <f>IFERROR(VLOOKUP($A62&amp;"_"&amp;CL$3,'물품 입고 내역'!$A$5:$O$629,2,0),"")</f>
        <v/>
      </c>
      <c r="CM62" s="86" t="str">
        <f>IFERROR(VLOOKUP($A62&amp;"_"&amp;CM$3,'물품 입고 내역'!$A$5:$O$629,2,0),"")</f>
        <v/>
      </c>
      <c r="CN62" s="86" t="str">
        <f>IFERROR(VLOOKUP($A62&amp;"_"&amp;CN$3,'물품 입고 내역'!$A$5:$O$629,2,0),"")</f>
        <v/>
      </c>
      <c r="CO62" s="86" t="str">
        <f>IFERROR(VLOOKUP($A62&amp;"_"&amp;CO$3,'물품 입고 내역'!$A$5:$O$629,2,0),"")</f>
        <v/>
      </c>
      <c r="CP62" s="86" t="str">
        <f>IFERROR(VLOOKUP($A62&amp;"_"&amp;CP$3,'물품 입고 내역'!$A$5:$O$629,2,0),"")</f>
        <v/>
      </c>
      <c r="CQ62" s="86" t="str">
        <f>IFERROR(VLOOKUP($A62&amp;"_"&amp;CQ$3,'물품 입고 내역'!$A$5:$O$629,2,0),"")</f>
        <v/>
      </c>
      <c r="CR62" s="86" t="str">
        <f>IFERROR(VLOOKUP($A62&amp;"_"&amp;CR$3,'물품 입고 내역'!$A$5:$O$629,2,0),"")</f>
        <v/>
      </c>
      <c r="CS62" s="86" t="str">
        <f>IFERROR(VLOOKUP($A62&amp;"_"&amp;CS$3,'물품 입고 내역'!$A$5:$O$629,2,0),"")</f>
        <v/>
      </c>
      <c r="CT62" s="86" t="str">
        <f>IFERROR(VLOOKUP($A62&amp;"_"&amp;CT$3,'물품 입고 내역'!$A$5:$O$629,2,0),"")</f>
        <v/>
      </c>
      <c r="CU62" s="86" t="str">
        <f>IFERROR(VLOOKUP($A62&amp;"_"&amp;CU$3,'물품 입고 내역'!$A$5:$O$629,2,0),"")</f>
        <v/>
      </c>
      <c r="CV62" s="86" t="str">
        <f>IFERROR(VLOOKUP($A62&amp;"_"&amp;CV$3,'물품 입고 내역'!$A$5:$O$629,2,0),"")</f>
        <v/>
      </c>
      <c r="CW62" s="86" t="str">
        <f>IFERROR(VLOOKUP($A62&amp;"_"&amp;CW$3,'물품 입고 내역'!$A$5:$O$629,2,0),"")</f>
        <v/>
      </c>
      <c r="CX62" s="86" t="str">
        <f>IFERROR(VLOOKUP($A62&amp;"_"&amp;CX$3,'물품 입고 내역'!$A$5:$O$629,2,0),"")</f>
        <v/>
      </c>
      <c r="CY62" s="86" t="str">
        <f>IFERROR(VLOOKUP($A62&amp;"_"&amp;CY$3,'물품 입고 내역'!$A$5:$O$629,2,0),"")</f>
        <v/>
      </c>
      <c r="CZ62" s="86" t="str">
        <f>IFERROR(VLOOKUP($A62&amp;"_"&amp;CZ$3,'물품 입고 내역'!$A$5:$O$629,2,0),"")</f>
        <v/>
      </c>
      <c r="DA62" s="86" t="str">
        <f>IFERROR(VLOOKUP($A62&amp;"_"&amp;DA$3,'물품 입고 내역'!$A$5:$O$629,2,0),"")</f>
        <v/>
      </c>
      <c r="DB62" s="86" t="str">
        <f>IFERROR(VLOOKUP($A62&amp;"_"&amp;DB$3,'물품 입고 내역'!$A$5:$O$629,2,0),"")</f>
        <v/>
      </c>
    </row>
    <row r="63" spans="1:106" ht="31.5" customHeight="1">
      <c r="A63" s="87" t="s">
        <v>447</v>
      </c>
      <c r="B63" s="142" t="str">
        <f>IFERROR(INDEX('물품 입고 내역'!$E$6:$N$105,MATCH($A63,'물품 입고 내역'!$N$6:$N$105,0),1)," ")</f>
        <v xml:space="preserve"> </v>
      </c>
      <c r="C63" s="87">
        <v>102</v>
      </c>
      <c r="D63" s="142" t="str">
        <f t="shared" si="0"/>
        <v xml:space="preserve">                                                                                                   </v>
      </c>
      <c r="E63" s="87"/>
      <c r="F63" s="86">
        <f t="shared" si="1"/>
        <v>0</v>
      </c>
      <c r="G63" s="86" t="str">
        <f>IFERROR(VLOOKUP($A63&amp;"_"&amp;G$3,'물품 입고 내역'!$A$5:$O$629,2,0),"")</f>
        <v/>
      </c>
      <c r="H63" s="86" t="str">
        <f>IFERROR(VLOOKUP($A63&amp;"_"&amp;H$3,'물품 입고 내역'!$A$5:$O$629,2,0),"")</f>
        <v/>
      </c>
      <c r="I63" s="86" t="str">
        <f>IFERROR(VLOOKUP($A63&amp;"_"&amp;I$3,'물품 입고 내역'!$A$5:$O$629,2,0),"")</f>
        <v/>
      </c>
      <c r="J63" s="86" t="str">
        <f>IFERROR(VLOOKUP($A63&amp;"_"&amp;J$3,'물품 입고 내역'!$A$5:$O$629,2,0),"")</f>
        <v/>
      </c>
      <c r="K63" s="86" t="str">
        <f>IFERROR(VLOOKUP($A63&amp;"_"&amp;K$3,'물품 입고 내역'!$A$5:$O$629,2,0),"")</f>
        <v/>
      </c>
      <c r="L63" s="86" t="str">
        <f>IFERROR(VLOOKUP($A63&amp;"_"&amp;L$3,'물품 입고 내역'!$A$5:$O$629,2,0),"")</f>
        <v/>
      </c>
      <c r="M63" s="86" t="str">
        <f>IFERROR(VLOOKUP($A63&amp;"_"&amp;M$3,'물품 입고 내역'!$A$5:$O$629,2,0),"")</f>
        <v/>
      </c>
      <c r="N63" s="86" t="str">
        <f>IFERROR(VLOOKUP($A63&amp;"_"&amp;N$3,'물품 입고 내역'!$A$5:$O$629,2,0),"")</f>
        <v/>
      </c>
      <c r="O63" s="86" t="str">
        <f>IFERROR(VLOOKUP($A63&amp;"_"&amp;O$3,'물품 입고 내역'!$A$5:$O$629,2,0),"")</f>
        <v/>
      </c>
      <c r="P63" s="86" t="str">
        <f>IFERROR(VLOOKUP($A63&amp;"_"&amp;P$3,'물품 입고 내역'!$A$5:$O$629,2,0),"")</f>
        <v/>
      </c>
      <c r="Q63" s="86" t="str">
        <f>IFERROR(VLOOKUP($A63&amp;"_"&amp;Q$3,'물품 입고 내역'!$A$5:$O$629,2,0),"")</f>
        <v/>
      </c>
      <c r="R63" s="86" t="str">
        <f>IFERROR(VLOOKUP($A63&amp;"_"&amp;R$3,'물품 입고 내역'!$A$5:$O$629,2,0),"")</f>
        <v/>
      </c>
      <c r="S63" s="86" t="str">
        <f>IFERROR(VLOOKUP($A63&amp;"_"&amp;S$3,'물품 입고 내역'!$A$5:$O$629,2,0),"")</f>
        <v/>
      </c>
      <c r="T63" s="86" t="str">
        <f>IFERROR(VLOOKUP($A63&amp;"_"&amp;T$3,'물품 입고 내역'!$A$5:$O$629,2,0),"")</f>
        <v/>
      </c>
      <c r="U63" s="86" t="str">
        <f>IFERROR(VLOOKUP($A63&amp;"_"&amp;U$3,'물품 입고 내역'!$A$5:$O$629,2,0),"")</f>
        <v/>
      </c>
      <c r="V63" s="86" t="str">
        <f>IFERROR(VLOOKUP($A63&amp;"_"&amp;V$3,'물품 입고 내역'!$A$5:$O$629,2,0),"")</f>
        <v/>
      </c>
      <c r="W63" s="86" t="str">
        <f>IFERROR(VLOOKUP($A63&amp;"_"&amp;W$3,'물품 입고 내역'!$A$5:$O$629,2,0),"")</f>
        <v/>
      </c>
      <c r="X63" s="86" t="str">
        <f>IFERROR(VLOOKUP($A63&amp;"_"&amp;X$3,'물품 입고 내역'!$A$5:$O$629,2,0),"")</f>
        <v/>
      </c>
      <c r="Y63" s="86" t="str">
        <f>IFERROR(VLOOKUP($A63&amp;"_"&amp;Y$3,'물품 입고 내역'!$A$5:$O$629,2,0),"")</f>
        <v/>
      </c>
      <c r="Z63" s="86" t="str">
        <f>IFERROR(VLOOKUP($A63&amp;"_"&amp;Z$3,'물품 입고 내역'!$A$5:$O$629,2,0),"")</f>
        <v/>
      </c>
      <c r="AA63" s="86" t="str">
        <f>IFERROR(VLOOKUP($A63&amp;"_"&amp;AA$3,'물품 입고 내역'!$A$5:$O$629,2,0),"")</f>
        <v/>
      </c>
      <c r="AB63" s="86" t="str">
        <f>IFERROR(VLOOKUP($A63&amp;"_"&amp;AB$3,'물품 입고 내역'!$A$5:$O$629,2,0),"")</f>
        <v/>
      </c>
      <c r="AC63" s="86" t="str">
        <f>IFERROR(VLOOKUP($A63&amp;"_"&amp;AC$3,'물품 입고 내역'!$A$5:$O$629,2,0),"")</f>
        <v/>
      </c>
      <c r="AD63" s="86" t="str">
        <f>IFERROR(VLOOKUP($A63&amp;"_"&amp;AD$3,'물품 입고 내역'!$A$5:$O$629,2,0),"")</f>
        <v/>
      </c>
      <c r="AE63" s="86" t="str">
        <f>IFERROR(VLOOKUP($A63&amp;"_"&amp;AE$3,'물품 입고 내역'!$A$5:$O$629,2,0),"")</f>
        <v/>
      </c>
      <c r="AF63" s="86" t="str">
        <f>IFERROR(VLOOKUP($A63&amp;"_"&amp;AF$3,'물품 입고 내역'!$A$5:$O$629,2,0),"")</f>
        <v/>
      </c>
      <c r="AG63" s="86" t="str">
        <f>IFERROR(VLOOKUP($A63&amp;"_"&amp;AG$3,'물품 입고 내역'!$A$5:$O$629,2,0),"")</f>
        <v/>
      </c>
      <c r="AH63" s="86" t="str">
        <f>IFERROR(VLOOKUP($A63&amp;"_"&amp;AH$3,'물품 입고 내역'!$A$5:$O$629,2,0),"")</f>
        <v/>
      </c>
      <c r="AI63" s="86" t="str">
        <f>IFERROR(VLOOKUP($A63&amp;"_"&amp;AI$3,'물품 입고 내역'!$A$5:$O$629,2,0),"")</f>
        <v/>
      </c>
      <c r="AJ63" s="86" t="str">
        <f>IFERROR(VLOOKUP($A63&amp;"_"&amp;AJ$3,'물품 입고 내역'!$A$5:$O$629,2,0),"")</f>
        <v/>
      </c>
      <c r="AK63" s="86" t="str">
        <f>IFERROR(VLOOKUP($A63&amp;"_"&amp;AK$3,'물품 입고 내역'!$A$5:$O$629,2,0),"")</f>
        <v/>
      </c>
      <c r="AL63" s="86" t="str">
        <f>IFERROR(VLOOKUP($A63&amp;"_"&amp;AL$3,'물품 입고 내역'!$A$5:$O$629,2,0),"")</f>
        <v/>
      </c>
      <c r="AM63" s="86" t="str">
        <f>IFERROR(VLOOKUP($A63&amp;"_"&amp;AM$3,'물품 입고 내역'!$A$5:$O$629,2,0),"")</f>
        <v/>
      </c>
      <c r="AN63" s="86" t="str">
        <f>IFERROR(VLOOKUP($A63&amp;"_"&amp;AN$3,'물품 입고 내역'!$A$5:$O$629,2,0),"")</f>
        <v/>
      </c>
      <c r="AO63" s="86" t="str">
        <f>IFERROR(VLOOKUP($A63&amp;"_"&amp;AO$3,'물품 입고 내역'!$A$5:$O$629,2,0),"")</f>
        <v/>
      </c>
      <c r="AP63" s="86" t="str">
        <f>IFERROR(VLOOKUP($A63&amp;"_"&amp;AP$3,'물품 입고 내역'!$A$5:$O$629,2,0),"")</f>
        <v/>
      </c>
      <c r="AQ63" s="86" t="str">
        <f>IFERROR(VLOOKUP($A63&amp;"_"&amp;AQ$3,'물품 입고 내역'!$A$5:$O$629,2,0),"")</f>
        <v/>
      </c>
      <c r="AR63" s="86" t="str">
        <f>IFERROR(VLOOKUP($A63&amp;"_"&amp;AR$3,'물품 입고 내역'!$A$5:$O$629,2,0),"")</f>
        <v/>
      </c>
      <c r="AS63" s="86" t="str">
        <f>IFERROR(VLOOKUP($A63&amp;"_"&amp;AS$3,'물품 입고 내역'!$A$5:$O$629,2,0),"")</f>
        <v/>
      </c>
      <c r="AT63" s="86" t="str">
        <f>IFERROR(VLOOKUP($A63&amp;"_"&amp;AT$3,'물품 입고 내역'!$A$5:$O$629,2,0),"")</f>
        <v/>
      </c>
      <c r="AU63" s="86" t="str">
        <f>IFERROR(VLOOKUP($A63&amp;"_"&amp;AU$3,'물품 입고 내역'!$A$5:$O$629,2,0),"")</f>
        <v/>
      </c>
      <c r="AV63" s="86" t="str">
        <f>IFERROR(VLOOKUP($A63&amp;"_"&amp;AV$3,'물품 입고 내역'!$A$5:$O$629,2,0),"")</f>
        <v/>
      </c>
      <c r="AW63" s="86" t="str">
        <f>IFERROR(VLOOKUP($A63&amp;"_"&amp;AW$3,'물품 입고 내역'!$A$5:$O$629,2,0),"")</f>
        <v/>
      </c>
      <c r="AX63" s="86" t="str">
        <f>IFERROR(VLOOKUP($A63&amp;"_"&amp;AX$3,'물품 입고 내역'!$A$5:$O$629,2,0),"")</f>
        <v/>
      </c>
      <c r="AY63" s="86" t="str">
        <f>IFERROR(VLOOKUP($A63&amp;"_"&amp;AY$3,'물품 입고 내역'!$A$5:$O$629,2,0),"")</f>
        <v/>
      </c>
      <c r="AZ63" s="86" t="str">
        <f>IFERROR(VLOOKUP($A63&amp;"_"&amp;AZ$3,'물품 입고 내역'!$A$5:$O$629,2,0),"")</f>
        <v/>
      </c>
      <c r="BA63" s="86" t="str">
        <f>IFERROR(VLOOKUP($A63&amp;"_"&amp;BA$3,'물품 입고 내역'!$A$5:$O$629,2,0),"")</f>
        <v/>
      </c>
      <c r="BB63" s="86" t="str">
        <f>IFERROR(VLOOKUP($A63&amp;"_"&amp;BB$3,'물품 입고 내역'!$A$5:$O$629,2,0),"")</f>
        <v/>
      </c>
      <c r="BC63" s="86" t="str">
        <f>IFERROR(VLOOKUP($A63&amp;"_"&amp;BC$3,'물품 입고 내역'!$A$5:$O$629,2,0),"")</f>
        <v/>
      </c>
      <c r="BD63" s="86" t="str">
        <f>IFERROR(VLOOKUP($A63&amp;"_"&amp;BD$3,'물품 입고 내역'!$A$5:$O$629,2,0),"")</f>
        <v/>
      </c>
      <c r="BE63" s="86" t="str">
        <f>IFERROR(VLOOKUP($A63&amp;"_"&amp;BE$3,'물품 입고 내역'!$A$5:$O$629,2,0),"")</f>
        <v/>
      </c>
      <c r="BF63" s="86" t="str">
        <f>IFERROR(VLOOKUP($A63&amp;"_"&amp;BF$3,'물품 입고 내역'!$A$5:$O$629,2,0),"")</f>
        <v/>
      </c>
      <c r="BG63" s="86" t="str">
        <f>IFERROR(VLOOKUP($A63&amp;"_"&amp;BG$3,'물품 입고 내역'!$A$5:$O$629,2,0),"")</f>
        <v/>
      </c>
      <c r="BH63" s="86" t="str">
        <f>IFERROR(VLOOKUP($A63&amp;"_"&amp;BH$3,'물품 입고 내역'!$A$5:$O$629,2,0),"")</f>
        <v/>
      </c>
      <c r="BI63" s="86" t="str">
        <f>IFERROR(VLOOKUP($A63&amp;"_"&amp;BI$3,'물품 입고 내역'!$A$5:$O$629,2,0),"")</f>
        <v/>
      </c>
      <c r="BJ63" s="86" t="str">
        <f>IFERROR(VLOOKUP($A63&amp;"_"&amp;BJ$3,'물품 입고 내역'!$A$5:$O$629,2,0),"")</f>
        <v/>
      </c>
      <c r="BK63" s="86" t="str">
        <f>IFERROR(VLOOKUP($A63&amp;"_"&amp;BK$3,'물품 입고 내역'!$A$5:$O$629,2,0),"")</f>
        <v/>
      </c>
      <c r="BL63" s="86" t="str">
        <f>IFERROR(VLOOKUP($A63&amp;"_"&amp;BL$3,'물품 입고 내역'!$A$5:$O$629,2,0),"")</f>
        <v/>
      </c>
      <c r="BM63" s="86" t="str">
        <f>IFERROR(VLOOKUP($A63&amp;"_"&amp;BM$3,'물품 입고 내역'!$A$5:$O$629,2,0),"")</f>
        <v/>
      </c>
      <c r="BN63" s="86" t="str">
        <f>IFERROR(VLOOKUP($A63&amp;"_"&amp;BN$3,'물품 입고 내역'!$A$5:$O$629,2,0),"")</f>
        <v/>
      </c>
      <c r="BO63" s="86" t="str">
        <f>IFERROR(VLOOKUP($A63&amp;"_"&amp;BO$3,'물품 입고 내역'!$A$5:$O$629,2,0),"")</f>
        <v/>
      </c>
      <c r="BP63" s="86" t="str">
        <f>IFERROR(VLOOKUP($A63&amp;"_"&amp;BP$3,'물품 입고 내역'!$A$5:$O$629,2,0),"")</f>
        <v/>
      </c>
      <c r="BQ63" s="86" t="str">
        <f>IFERROR(VLOOKUP($A63&amp;"_"&amp;BQ$3,'물품 입고 내역'!$A$5:$O$629,2,0),"")</f>
        <v/>
      </c>
      <c r="BR63" s="86" t="str">
        <f>IFERROR(VLOOKUP($A63&amp;"_"&amp;BR$3,'물품 입고 내역'!$A$5:$O$629,2,0),"")</f>
        <v/>
      </c>
      <c r="BS63" s="86" t="str">
        <f>IFERROR(VLOOKUP($A63&amp;"_"&amp;BS$3,'물품 입고 내역'!$A$5:$O$629,2,0),"")</f>
        <v/>
      </c>
      <c r="BT63" s="86" t="str">
        <f>IFERROR(VLOOKUP($A63&amp;"_"&amp;BT$3,'물품 입고 내역'!$A$5:$O$629,2,0),"")</f>
        <v/>
      </c>
      <c r="BU63" s="86" t="str">
        <f>IFERROR(VLOOKUP($A63&amp;"_"&amp;BU$3,'물품 입고 내역'!$A$5:$O$629,2,0),"")</f>
        <v/>
      </c>
      <c r="BV63" s="86" t="str">
        <f>IFERROR(VLOOKUP($A63&amp;"_"&amp;BV$3,'물품 입고 내역'!$A$5:$O$629,2,0),"")</f>
        <v/>
      </c>
      <c r="BW63" s="86" t="str">
        <f>IFERROR(VLOOKUP($A63&amp;"_"&amp;BW$3,'물품 입고 내역'!$A$5:$O$629,2,0),"")</f>
        <v/>
      </c>
      <c r="BX63" s="86" t="str">
        <f>IFERROR(VLOOKUP($A63&amp;"_"&amp;BX$3,'물품 입고 내역'!$A$5:$O$629,2,0),"")</f>
        <v/>
      </c>
      <c r="BY63" s="86" t="str">
        <f>IFERROR(VLOOKUP($A63&amp;"_"&amp;BY$3,'물품 입고 내역'!$A$5:$O$629,2,0),"")</f>
        <v/>
      </c>
      <c r="BZ63" s="86" t="str">
        <f>IFERROR(VLOOKUP($A63&amp;"_"&amp;BZ$3,'물품 입고 내역'!$A$5:$O$629,2,0),"")</f>
        <v/>
      </c>
      <c r="CA63" s="86" t="str">
        <f>IFERROR(VLOOKUP($A63&amp;"_"&amp;CA$3,'물품 입고 내역'!$A$5:$O$629,2,0),"")</f>
        <v/>
      </c>
      <c r="CB63" s="86" t="str">
        <f>IFERROR(VLOOKUP($A63&amp;"_"&amp;CB$3,'물품 입고 내역'!$A$5:$O$629,2,0),"")</f>
        <v/>
      </c>
      <c r="CC63" s="86" t="str">
        <f>IFERROR(VLOOKUP($A63&amp;"_"&amp;CC$3,'물품 입고 내역'!$A$5:$O$629,2,0),"")</f>
        <v/>
      </c>
      <c r="CD63" s="86" t="str">
        <f>IFERROR(VLOOKUP($A63&amp;"_"&amp;CD$3,'물품 입고 내역'!$A$5:$O$629,2,0),"")</f>
        <v/>
      </c>
      <c r="CE63" s="86" t="str">
        <f>IFERROR(VLOOKUP($A63&amp;"_"&amp;CE$3,'물품 입고 내역'!$A$5:$O$629,2,0),"")</f>
        <v/>
      </c>
      <c r="CF63" s="86" t="str">
        <f>IFERROR(VLOOKUP($A63&amp;"_"&amp;CF$3,'물품 입고 내역'!$A$5:$O$629,2,0),"")</f>
        <v/>
      </c>
      <c r="CG63" s="86" t="str">
        <f>IFERROR(VLOOKUP($A63&amp;"_"&amp;CG$3,'물품 입고 내역'!$A$5:$O$629,2,0),"")</f>
        <v/>
      </c>
      <c r="CH63" s="86" t="str">
        <f>IFERROR(VLOOKUP($A63&amp;"_"&amp;CH$3,'물품 입고 내역'!$A$5:$O$629,2,0),"")</f>
        <v/>
      </c>
      <c r="CI63" s="86" t="str">
        <f>IFERROR(VLOOKUP($A63&amp;"_"&amp;CI$3,'물품 입고 내역'!$A$5:$O$629,2,0),"")</f>
        <v/>
      </c>
      <c r="CJ63" s="86" t="str">
        <f>IFERROR(VLOOKUP($A63&amp;"_"&amp;CJ$3,'물품 입고 내역'!$A$5:$O$629,2,0),"")</f>
        <v/>
      </c>
      <c r="CK63" s="86" t="str">
        <f>IFERROR(VLOOKUP($A63&amp;"_"&amp;CK$3,'물품 입고 내역'!$A$5:$O$629,2,0),"")</f>
        <v/>
      </c>
      <c r="CL63" s="86" t="str">
        <f>IFERROR(VLOOKUP($A63&amp;"_"&amp;CL$3,'물품 입고 내역'!$A$5:$O$629,2,0),"")</f>
        <v/>
      </c>
      <c r="CM63" s="86" t="str">
        <f>IFERROR(VLOOKUP($A63&amp;"_"&amp;CM$3,'물품 입고 내역'!$A$5:$O$629,2,0),"")</f>
        <v/>
      </c>
      <c r="CN63" s="86" t="str">
        <f>IFERROR(VLOOKUP($A63&amp;"_"&amp;CN$3,'물품 입고 내역'!$A$5:$O$629,2,0),"")</f>
        <v/>
      </c>
      <c r="CO63" s="86" t="str">
        <f>IFERROR(VLOOKUP($A63&amp;"_"&amp;CO$3,'물품 입고 내역'!$A$5:$O$629,2,0),"")</f>
        <v/>
      </c>
      <c r="CP63" s="86" t="str">
        <f>IFERROR(VLOOKUP($A63&amp;"_"&amp;CP$3,'물품 입고 내역'!$A$5:$O$629,2,0),"")</f>
        <v/>
      </c>
      <c r="CQ63" s="86" t="str">
        <f>IFERROR(VLOOKUP($A63&amp;"_"&amp;CQ$3,'물품 입고 내역'!$A$5:$O$629,2,0),"")</f>
        <v/>
      </c>
      <c r="CR63" s="86" t="str">
        <f>IFERROR(VLOOKUP($A63&amp;"_"&amp;CR$3,'물품 입고 내역'!$A$5:$O$629,2,0),"")</f>
        <v/>
      </c>
      <c r="CS63" s="86" t="str">
        <f>IFERROR(VLOOKUP($A63&amp;"_"&amp;CS$3,'물품 입고 내역'!$A$5:$O$629,2,0),"")</f>
        <v/>
      </c>
      <c r="CT63" s="86" t="str">
        <f>IFERROR(VLOOKUP($A63&amp;"_"&amp;CT$3,'물품 입고 내역'!$A$5:$O$629,2,0),"")</f>
        <v/>
      </c>
      <c r="CU63" s="86" t="str">
        <f>IFERROR(VLOOKUP($A63&amp;"_"&amp;CU$3,'물품 입고 내역'!$A$5:$O$629,2,0),"")</f>
        <v/>
      </c>
      <c r="CV63" s="86" t="str">
        <f>IFERROR(VLOOKUP($A63&amp;"_"&amp;CV$3,'물품 입고 내역'!$A$5:$O$629,2,0),"")</f>
        <v/>
      </c>
      <c r="CW63" s="86" t="str">
        <f>IFERROR(VLOOKUP($A63&amp;"_"&amp;CW$3,'물품 입고 내역'!$A$5:$O$629,2,0),"")</f>
        <v/>
      </c>
      <c r="CX63" s="86" t="str">
        <f>IFERROR(VLOOKUP($A63&amp;"_"&amp;CX$3,'물품 입고 내역'!$A$5:$O$629,2,0),"")</f>
        <v/>
      </c>
      <c r="CY63" s="86" t="str">
        <f>IFERROR(VLOOKUP($A63&amp;"_"&amp;CY$3,'물품 입고 내역'!$A$5:$O$629,2,0),"")</f>
        <v/>
      </c>
      <c r="CZ63" s="86" t="str">
        <f>IFERROR(VLOOKUP($A63&amp;"_"&amp;CZ$3,'물품 입고 내역'!$A$5:$O$629,2,0),"")</f>
        <v/>
      </c>
      <c r="DA63" s="86" t="str">
        <f>IFERROR(VLOOKUP($A63&amp;"_"&amp;DA$3,'물품 입고 내역'!$A$5:$O$629,2,0),"")</f>
        <v/>
      </c>
      <c r="DB63" s="86" t="str">
        <f>IFERROR(VLOOKUP($A63&amp;"_"&amp;DB$3,'물품 입고 내역'!$A$5:$O$629,2,0),"")</f>
        <v/>
      </c>
    </row>
    <row r="64" spans="1:106" ht="31.5" customHeight="1">
      <c r="A64" s="87" t="s">
        <v>448</v>
      </c>
      <c r="B64" s="142" t="str">
        <f>IFERROR(INDEX('물품 입고 내역'!$E$6:$N$105,MATCH($A64,'물품 입고 내역'!$N$6:$N$105,0),1)," ")</f>
        <v xml:space="preserve"> </v>
      </c>
      <c r="C64" s="87">
        <v>102</v>
      </c>
      <c r="D64" s="142" t="str">
        <f t="shared" si="0"/>
        <v xml:space="preserve">                                                                                                   </v>
      </c>
      <c r="E64" s="87"/>
      <c r="F64" s="86">
        <f t="shared" si="1"/>
        <v>0</v>
      </c>
      <c r="G64" s="86" t="str">
        <f>IFERROR(VLOOKUP($A64&amp;"_"&amp;G$3,'물품 입고 내역'!$A$5:$O$629,2,0),"")</f>
        <v/>
      </c>
      <c r="H64" s="86" t="str">
        <f>IFERROR(VLOOKUP($A64&amp;"_"&amp;H$3,'물품 입고 내역'!$A$5:$O$629,2,0),"")</f>
        <v/>
      </c>
      <c r="I64" s="86" t="str">
        <f>IFERROR(VLOOKUP($A64&amp;"_"&amp;I$3,'물품 입고 내역'!$A$5:$O$629,2,0),"")</f>
        <v/>
      </c>
      <c r="J64" s="86" t="str">
        <f>IFERROR(VLOOKUP($A64&amp;"_"&amp;J$3,'물품 입고 내역'!$A$5:$O$629,2,0),"")</f>
        <v/>
      </c>
      <c r="K64" s="86" t="str">
        <f>IFERROR(VLOOKUP($A64&amp;"_"&amp;K$3,'물품 입고 내역'!$A$5:$O$629,2,0),"")</f>
        <v/>
      </c>
      <c r="L64" s="86" t="str">
        <f>IFERROR(VLOOKUP($A64&amp;"_"&amp;L$3,'물품 입고 내역'!$A$5:$O$629,2,0),"")</f>
        <v/>
      </c>
      <c r="M64" s="86" t="str">
        <f>IFERROR(VLOOKUP($A64&amp;"_"&amp;M$3,'물품 입고 내역'!$A$5:$O$629,2,0),"")</f>
        <v/>
      </c>
      <c r="N64" s="86" t="str">
        <f>IFERROR(VLOOKUP($A64&amp;"_"&amp;N$3,'물품 입고 내역'!$A$5:$O$629,2,0),"")</f>
        <v/>
      </c>
      <c r="O64" s="86" t="str">
        <f>IFERROR(VLOOKUP($A64&amp;"_"&amp;O$3,'물품 입고 내역'!$A$5:$O$629,2,0),"")</f>
        <v/>
      </c>
      <c r="P64" s="86" t="str">
        <f>IFERROR(VLOOKUP($A64&amp;"_"&amp;P$3,'물품 입고 내역'!$A$5:$O$629,2,0),"")</f>
        <v/>
      </c>
      <c r="Q64" s="86" t="str">
        <f>IFERROR(VLOOKUP($A64&amp;"_"&amp;Q$3,'물품 입고 내역'!$A$5:$O$629,2,0),"")</f>
        <v/>
      </c>
      <c r="R64" s="86" t="str">
        <f>IFERROR(VLOOKUP($A64&amp;"_"&amp;R$3,'물품 입고 내역'!$A$5:$O$629,2,0),"")</f>
        <v/>
      </c>
      <c r="S64" s="86" t="str">
        <f>IFERROR(VLOOKUP($A64&amp;"_"&amp;S$3,'물품 입고 내역'!$A$5:$O$629,2,0),"")</f>
        <v/>
      </c>
      <c r="T64" s="86" t="str">
        <f>IFERROR(VLOOKUP($A64&amp;"_"&amp;T$3,'물품 입고 내역'!$A$5:$O$629,2,0),"")</f>
        <v/>
      </c>
      <c r="U64" s="86" t="str">
        <f>IFERROR(VLOOKUP($A64&amp;"_"&amp;U$3,'물품 입고 내역'!$A$5:$O$629,2,0),"")</f>
        <v/>
      </c>
      <c r="V64" s="86" t="str">
        <f>IFERROR(VLOOKUP($A64&amp;"_"&amp;V$3,'물품 입고 내역'!$A$5:$O$629,2,0),"")</f>
        <v/>
      </c>
      <c r="W64" s="86" t="str">
        <f>IFERROR(VLOOKUP($A64&amp;"_"&amp;W$3,'물품 입고 내역'!$A$5:$O$629,2,0),"")</f>
        <v/>
      </c>
      <c r="X64" s="86" t="str">
        <f>IFERROR(VLOOKUP($A64&amp;"_"&amp;X$3,'물품 입고 내역'!$A$5:$O$629,2,0),"")</f>
        <v/>
      </c>
      <c r="Y64" s="86" t="str">
        <f>IFERROR(VLOOKUP($A64&amp;"_"&amp;Y$3,'물품 입고 내역'!$A$5:$O$629,2,0),"")</f>
        <v/>
      </c>
      <c r="Z64" s="86" t="str">
        <f>IFERROR(VLOOKUP($A64&amp;"_"&amp;Z$3,'물품 입고 내역'!$A$5:$O$629,2,0),"")</f>
        <v/>
      </c>
      <c r="AA64" s="86" t="str">
        <f>IFERROR(VLOOKUP($A64&amp;"_"&amp;AA$3,'물품 입고 내역'!$A$5:$O$629,2,0),"")</f>
        <v/>
      </c>
      <c r="AB64" s="86" t="str">
        <f>IFERROR(VLOOKUP($A64&amp;"_"&amp;AB$3,'물품 입고 내역'!$A$5:$O$629,2,0),"")</f>
        <v/>
      </c>
      <c r="AC64" s="86" t="str">
        <f>IFERROR(VLOOKUP($A64&amp;"_"&amp;AC$3,'물품 입고 내역'!$A$5:$O$629,2,0),"")</f>
        <v/>
      </c>
      <c r="AD64" s="86" t="str">
        <f>IFERROR(VLOOKUP($A64&amp;"_"&amp;AD$3,'물품 입고 내역'!$A$5:$O$629,2,0),"")</f>
        <v/>
      </c>
      <c r="AE64" s="86" t="str">
        <f>IFERROR(VLOOKUP($A64&amp;"_"&amp;AE$3,'물품 입고 내역'!$A$5:$O$629,2,0),"")</f>
        <v/>
      </c>
      <c r="AF64" s="86" t="str">
        <f>IFERROR(VLOOKUP($A64&amp;"_"&amp;AF$3,'물품 입고 내역'!$A$5:$O$629,2,0),"")</f>
        <v/>
      </c>
      <c r="AG64" s="86" t="str">
        <f>IFERROR(VLOOKUP($A64&amp;"_"&amp;AG$3,'물품 입고 내역'!$A$5:$O$629,2,0),"")</f>
        <v/>
      </c>
      <c r="AH64" s="86" t="str">
        <f>IFERROR(VLOOKUP($A64&amp;"_"&amp;AH$3,'물품 입고 내역'!$A$5:$O$629,2,0),"")</f>
        <v/>
      </c>
      <c r="AI64" s="86" t="str">
        <f>IFERROR(VLOOKUP($A64&amp;"_"&amp;AI$3,'물품 입고 내역'!$A$5:$O$629,2,0),"")</f>
        <v/>
      </c>
      <c r="AJ64" s="86" t="str">
        <f>IFERROR(VLOOKUP($A64&amp;"_"&amp;AJ$3,'물품 입고 내역'!$A$5:$O$629,2,0),"")</f>
        <v/>
      </c>
      <c r="AK64" s="86" t="str">
        <f>IFERROR(VLOOKUP($A64&amp;"_"&amp;AK$3,'물품 입고 내역'!$A$5:$O$629,2,0),"")</f>
        <v/>
      </c>
      <c r="AL64" s="86" t="str">
        <f>IFERROR(VLOOKUP($A64&amp;"_"&amp;AL$3,'물품 입고 내역'!$A$5:$O$629,2,0),"")</f>
        <v/>
      </c>
      <c r="AM64" s="86" t="str">
        <f>IFERROR(VLOOKUP($A64&amp;"_"&amp;AM$3,'물품 입고 내역'!$A$5:$O$629,2,0),"")</f>
        <v/>
      </c>
      <c r="AN64" s="86" t="str">
        <f>IFERROR(VLOOKUP($A64&amp;"_"&amp;AN$3,'물품 입고 내역'!$A$5:$O$629,2,0),"")</f>
        <v/>
      </c>
      <c r="AO64" s="86" t="str">
        <f>IFERROR(VLOOKUP($A64&amp;"_"&amp;AO$3,'물품 입고 내역'!$A$5:$O$629,2,0),"")</f>
        <v/>
      </c>
      <c r="AP64" s="86" t="str">
        <f>IFERROR(VLOOKUP($A64&amp;"_"&amp;AP$3,'물품 입고 내역'!$A$5:$O$629,2,0),"")</f>
        <v/>
      </c>
      <c r="AQ64" s="86" t="str">
        <f>IFERROR(VLOOKUP($A64&amp;"_"&amp;AQ$3,'물품 입고 내역'!$A$5:$O$629,2,0),"")</f>
        <v/>
      </c>
      <c r="AR64" s="86" t="str">
        <f>IFERROR(VLOOKUP($A64&amp;"_"&amp;AR$3,'물품 입고 내역'!$A$5:$O$629,2,0),"")</f>
        <v/>
      </c>
      <c r="AS64" s="86" t="str">
        <f>IFERROR(VLOOKUP($A64&amp;"_"&amp;AS$3,'물품 입고 내역'!$A$5:$O$629,2,0),"")</f>
        <v/>
      </c>
      <c r="AT64" s="86" t="str">
        <f>IFERROR(VLOOKUP($A64&amp;"_"&amp;AT$3,'물품 입고 내역'!$A$5:$O$629,2,0),"")</f>
        <v/>
      </c>
      <c r="AU64" s="86" t="str">
        <f>IFERROR(VLOOKUP($A64&amp;"_"&amp;AU$3,'물품 입고 내역'!$A$5:$O$629,2,0),"")</f>
        <v/>
      </c>
      <c r="AV64" s="86" t="str">
        <f>IFERROR(VLOOKUP($A64&amp;"_"&amp;AV$3,'물품 입고 내역'!$A$5:$O$629,2,0),"")</f>
        <v/>
      </c>
      <c r="AW64" s="86" t="str">
        <f>IFERROR(VLOOKUP($A64&amp;"_"&amp;AW$3,'물품 입고 내역'!$A$5:$O$629,2,0),"")</f>
        <v/>
      </c>
      <c r="AX64" s="86" t="str">
        <f>IFERROR(VLOOKUP($A64&amp;"_"&amp;AX$3,'물품 입고 내역'!$A$5:$O$629,2,0),"")</f>
        <v/>
      </c>
      <c r="AY64" s="86" t="str">
        <f>IFERROR(VLOOKUP($A64&amp;"_"&amp;AY$3,'물품 입고 내역'!$A$5:$O$629,2,0),"")</f>
        <v/>
      </c>
      <c r="AZ64" s="86" t="str">
        <f>IFERROR(VLOOKUP($A64&amp;"_"&amp;AZ$3,'물품 입고 내역'!$A$5:$O$629,2,0),"")</f>
        <v/>
      </c>
      <c r="BA64" s="86" t="str">
        <f>IFERROR(VLOOKUP($A64&amp;"_"&amp;BA$3,'물품 입고 내역'!$A$5:$O$629,2,0),"")</f>
        <v/>
      </c>
      <c r="BB64" s="86" t="str">
        <f>IFERROR(VLOOKUP($A64&amp;"_"&amp;BB$3,'물품 입고 내역'!$A$5:$O$629,2,0),"")</f>
        <v/>
      </c>
      <c r="BC64" s="86" t="str">
        <f>IFERROR(VLOOKUP($A64&amp;"_"&amp;BC$3,'물품 입고 내역'!$A$5:$O$629,2,0),"")</f>
        <v/>
      </c>
      <c r="BD64" s="86" t="str">
        <f>IFERROR(VLOOKUP($A64&amp;"_"&amp;BD$3,'물품 입고 내역'!$A$5:$O$629,2,0),"")</f>
        <v/>
      </c>
      <c r="BE64" s="86" t="str">
        <f>IFERROR(VLOOKUP($A64&amp;"_"&amp;BE$3,'물품 입고 내역'!$A$5:$O$629,2,0),"")</f>
        <v/>
      </c>
      <c r="BF64" s="86" t="str">
        <f>IFERROR(VLOOKUP($A64&amp;"_"&amp;BF$3,'물품 입고 내역'!$A$5:$O$629,2,0),"")</f>
        <v/>
      </c>
      <c r="BG64" s="86" t="str">
        <f>IFERROR(VLOOKUP($A64&amp;"_"&amp;BG$3,'물품 입고 내역'!$A$5:$O$629,2,0),"")</f>
        <v/>
      </c>
      <c r="BH64" s="86" t="str">
        <f>IFERROR(VLOOKUP($A64&amp;"_"&amp;BH$3,'물품 입고 내역'!$A$5:$O$629,2,0),"")</f>
        <v/>
      </c>
      <c r="BI64" s="86" t="str">
        <f>IFERROR(VLOOKUP($A64&amp;"_"&amp;BI$3,'물품 입고 내역'!$A$5:$O$629,2,0),"")</f>
        <v/>
      </c>
      <c r="BJ64" s="86" t="str">
        <f>IFERROR(VLOOKUP($A64&amp;"_"&amp;BJ$3,'물품 입고 내역'!$A$5:$O$629,2,0),"")</f>
        <v/>
      </c>
      <c r="BK64" s="86" t="str">
        <f>IFERROR(VLOOKUP($A64&amp;"_"&amp;BK$3,'물품 입고 내역'!$A$5:$O$629,2,0),"")</f>
        <v/>
      </c>
      <c r="BL64" s="86" t="str">
        <f>IFERROR(VLOOKUP($A64&amp;"_"&amp;BL$3,'물품 입고 내역'!$A$5:$O$629,2,0),"")</f>
        <v/>
      </c>
      <c r="BM64" s="86" t="str">
        <f>IFERROR(VLOOKUP($A64&amp;"_"&amp;BM$3,'물품 입고 내역'!$A$5:$O$629,2,0),"")</f>
        <v/>
      </c>
      <c r="BN64" s="86" t="str">
        <f>IFERROR(VLOOKUP($A64&amp;"_"&amp;BN$3,'물품 입고 내역'!$A$5:$O$629,2,0),"")</f>
        <v/>
      </c>
      <c r="BO64" s="86" t="str">
        <f>IFERROR(VLOOKUP($A64&amp;"_"&amp;BO$3,'물품 입고 내역'!$A$5:$O$629,2,0),"")</f>
        <v/>
      </c>
      <c r="BP64" s="86" t="str">
        <f>IFERROR(VLOOKUP($A64&amp;"_"&amp;BP$3,'물품 입고 내역'!$A$5:$O$629,2,0),"")</f>
        <v/>
      </c>
      <c r="BQ64" s="86" t="str">
        <f>IFERROR(VLOOKUP($A64&amp;"_"&amp;BQ$3,'물품 입고 내역'!$A$5:$O$629,2,0),"")</f>
        <v/>
      </c>
      <c r="BR64" s="86" t="str">
        <f>IFERROR(VLOOKUP($A64&amp;"_"&amp;BR$3,'물품 입고 내역'!$A$5:$O$629,2,0),"")</f>
        <v/>
      </c>
      <c r="BS64" s="86" t="str">
        <f>IFERROR(VLOOKUP($A64&amp;"_"&amp;BS$3,'물품 입고 내역'!$A$5:$O$629,2,0),"")</f>
        <v/>
      </c>
      <c r="BT64" s="86" t="str">
        <f>IFERROR(VLOOKUP($A64&amp;"_"&amp;BT$3,'물품 입고 내역'!$A$5:$O$629,2,0),"")</f>
        <v/>
      </c>
      <c r="BU64" s="86" t="str">
        <f>IFERROR(VLOOKUP($A64&amp;"_"&amp;BU$3,'물품 입고 내역'!$A$5:$O$629,2,0),"")</f>
        <v/>
      </c>
      <c r="BV64" s="86" t="str">
        <f>IFERROR(VLOOKUP($A64&amp;"_"&amp;BV$3,'물품 입고 내역'!$A$5:$O$629,2,0),"")</f>
        <v/>
      </c>
      <c r="BW64" s="86" t="str">
        <f>IFERROR(VLOOKUP($A64&amp;"_"&amp;BW$3,'물품 입고 내역'!$A$5:$O$629,2,0),"")</f>
        <v/>
      </c>
      <c r="BX64" s="86" t="str">
        <f>IFERROR(VLOOKUP($A64&amp;"_"&amp;BX$3,'물품 입고 내역'!$A$5:$O$629,2,0),"")</f>
        <v/>
      </c>
      <c r="BY64" s="86" t="str">
        <f>IFERROR(VLOOKUP($A64&amp;"_"&amp;BY$3,'물품 입고 내역'!$A$5:$O$629,2,0),"")</f>
        <v/>
      </c>
      <c r="BZ64" s="86" t="str">
        <f>IFERROR(VLOOKUP($A64&amp;"_"&amp;BZ$3,'물품 입고 내역'!$A$5:$O$629,2,0),"")</f>
        <v/>
      </c>
      <c r="CA64" s="86" t="str">
        <f>IFERROR(VLOOKUP($A64&amp;"_"&amp;CA$3,'물품 입고 내역'!$A$5:$O$629,2,0),"")</f>
        <v/>
      </c>
      <c r="CB64" s="86" t="str">
        <f>IFERROR(VLOOKUP($A64&amp;"_"&amp;CB$3,'물품 입고 내역'!$A$5:$O$629,2,0),"")</f>
        <v/>
      </c>
      <c r="CC64" s="86" t="str">
        <f>IFERROR(VLOOKUP($A64&amp;"_"&amp;CC$3,'물품 입고 내역'!$A$5:$O$629,2,0),"")</f>
        <v/>
      </c>
      <c r="CD64" s="86" t="str">
        <f>IFERROR(VLOOKUP($A64&amp;"_"&amp;CD$3,'물품 입고 내역'!$A$5:$O$629,2,0),"")</f>
        <v/>
      </c>
      <c r="CE64" s="86" t="str">
        <f>IFERROR(VLOOKUP($A64&amp;"_"&amp;CE$3,'물품 입고 내역'!$A$5:$O$629,2,0),"")</f>
        <v/>
      </c>
      <c r="CF64" s="86" t="str">
        <f>IFERROR(VLOOKUP($A64&amp;"_"&amp;CF$3,'물품 입고 내역'!$A$5:$O$629,2,0),"")</f>
        <v/>
      </c>
      <c r="CG64" s="86" t="str">
        <f>IFERROR(VLOOKUP($A64&amp;"_"&amp;CG$3,'물품 입고 내역'!$A$5:$O$629,2,0),"")</f>
        <v/>
      </c>
      <c r="CH64" s="86" t="str">
        <f>IFERROR(VLOOKUP($A64&amp;"_"&amp;CH$3,'물품 입고 내역'!$A$5:$O$629,2,0),"")</f>
        <v/>
      </c>
      <c r="CI64" s="86" t="str">
        <f>IFERROR(VLOOKUP($A64&amp;"_"&amp;CI$3,'물품 입고 내역'!$A$5:$O$629,2,0),"")</f>
        <v/>
      </c>
      <c r="CJ64" s="86" t="str">
        <f>IFERROR(VLOOKUP($A64&amp;"_"&amp;CJ$3,'물품 입고 내역'!$A$5:$O$629,2,0),"")</f>
        <v/>
      </c>
      <c r="CK64" s="86" t="str">
        <f>IFERROR(VLOOKUP($A64&amp;"_"&amp;CK$3,'물품 입고 내역'!$A$5:$O$629,2,0),"")</f>
        <v/>
      </c>
      <c r="CL64" s="86" t="str">
        <f>IFERROR(VLOOKUP($A64&amp;"_"&amp;CL$3,'물품 입고 내역'!$A$5:$O$629,2,0),"")</f>
        <v/>
      </c>
      <c r="CM64" s="86" t="str">
        <f>IFERROR(VLOOKUP($A64&amp;"_"&amp;CM$3,'물품 입고 내역'!$A$5:$O$629,2,0),"")</f>
        <v/>
      </c>
      <c r="CN64" s="86" t="str">
        <f>IFERROR(VLOOKUP($A64&amp;"_"&amp;CN$3,'물품 입고 내역'!$A$5:$O$629,2,0),"")</f>
        <v/>
      </c>
      <c r="CO64" s="86" t="str">
        <f>IFERROR(VLOOKUP($A64&amp;"_"&amp;CO$3,'물품 입고 내역'!$A$5:$O$629,2,0),"")</f>
        <v/>
      </c>
      <c r="CP64" s="86" t="str">
        <f>IFERROR(VLOOKUP($A64&amp;"_"&amp;CP$3,'물품 입고 내역'!$A$5:$O$629,2,0),"")</f>
        <v/>
      </c>
      <c r="CQ64" s="86" t="str">
        <f>IFERROR(VLOOKUP($A64&amp;"_"&amp;CQ$3,'물품 입고 내역'!$A$5:$O$629,2,0),"")</f>
        <v/>
      </c>
      <c r="CR64" s="86" t="str">
        <f>IFERROR(VLOOKUP($A64&amp;"_"&amp;CR$3,'물품 입고 내역'!$A$5:$O$629,2,0),"")</f>
        <v/>
      </c>
      <c r="CS64" s="86" t="str">
        <f>IFERROR(VLOOKUP($A64&amp;"_"&amp;CS$3,'물품 입고 내역'!$A$5:$O$629,2,0),"")</f>
        <v/>
      </c>
      <c r="CT64" s="86" t="str">
        <f>IFERROR(VLOOKUP($A64&amp;"_"&amp;CT$3,'물품 입고 내역'!$A$5:$O$629,2,0),"")</f>
        <v/>
      </c>
      <c r="CU64" s="86" t="str">
        <f>IFERROR(VLOOKUP($A64&amp;"_"&amp;CU$3,'물품 입고 내역'!$A$5:$O$629,2,0),"")</f>
        <v/>
      </c>
      <c r="CV64" s="86" t="str">
        <f>IFERROR(VLOOKUP($A64&amp;"_"&amp;CV$3,'물품 입고 내역'!$A$5:$O$629,2,0),"")</f>
        <v/>
      </c>
      <c r="CW64" s="86" t="str">
        <f>IFERROR(VLOOKUP($A64&amp;"_"&amp;CW$3,'물품 입고 내역'!$A$5:$O$629,2,0),"")</f>
        <v/>
      </c>
      <c r="CX64" s="86" t="str">
        <f>IFERROR(VLOOKUP($A64&amp;"_"&amp;CX$3,'물품 입고 내역'!$A$5:$O$629,2,0),"")</f>
        <v/>
      </c>
      <c r="CY64" s="86" t="str">
        <f>IFERROR(VLOOKUP($A64&amp;"_"&amp;CY$3,'물품 입고 내역'!$A$5:$O$629,2,0),"")</f>
        <v/>
      </c>
      <c r="CZ64" s="86" t="str">
        <f>IFERROR(VLOOKUP($A64&amp;"_"&amp;CZ$3,'물품 입고 내역'!$A$5:$O$629,2,0),"")</f>
        <v/>
      </c>
      <c r="DA64" s="86" t="str">
        <f>IFERROR(VLOOKUP($A64&amp;"_"&amp;DA$3,'물품 입고 내역'!$A$5:$O$629,2,0),"")</f>
        <v/>
      </c>
      <c r="DB64" s="86" t="str">
        <f>IFERROR(VLOOKUP($A64&amp;"_"&amp;DB$3,'물품 입고 내역'!$A$5:$O$629,2,0),"")</f>
        <v/>
      </c>
    </row>
    <row r="65" spans="1:106" ht="31.5" customHeight="1">
      <c r="A65" s="87" t="s">
        <v>449</v>
      </c>
      <c r="B65" s="142" t="str">
        <f>IFERROR(INDEX('물품 입고 내역'!$E$6:$N$105,MATCH($A65,'물품 입고 내역'!$N$6:$N$105,0),1)," ")</f>
        <v xml:space="preserve"> </v>
      </c>
      <c r="C65" s="87">
        <v>102</v>
      </c>
      <c r="D65" s="142" t="str">
        <f t="shared" si="0"/>
        <v xml:space="preserve">                                                                                                   </v>
      </c>
      <c r="E65" s="87"/>
      <c r="F65" s="86">
        <f t="shared" si="1"/>
        <v>0</v>
      </c>
      <c r="G65" s="86" t="str">
        <f>IFERROR(VLOOKUP($A65&amp;"_"&amp;G$3,'물품 입고 내역'!$A$5:$O$629,2,0),"")</f>
        <v/>
      </c>
      <c r="H65" s="86" t="str">
        <f>IFERROR(VLOOKUP($A65&amp;"_"&amp;H$3,'물품 입고 내역'!$A$5:$O$629,2,0),"")</f>
        <v/>
      </c>
      <c r="I65" s="86" t="str">
        <f>IFERROR(VLOOKUP($A65&amp;"_"&amp;I$3,'물품 입고 내역'!$A$5:$O$629,2,0),"")</f>
        <v/>
      </c>
      <c r="J65" s="86" t="str">
        <f>IFERROR(VLOOKUP($A65&amp;"_"&amp;J$3,'물품 입고 내역'!$A$5:$O$629,2,0),"")</f>
        <v/>
      </c>
      <c r="K65" s="86" t="str">
        <f>IFERROR(VLOOKUP($A65&amp;"_"&amp;K$3,'물품 입고 내역'!$A$5:$O$629,2,0),"")</f>
        <v/>
      </c>
      <c r="L65" s="86" t="str">
        <f>IFERROR(VLOOKUP($A65&amp;"_"&amp;L$3,'물품 입고 내역'!$A$5:$O$629,2,0),"")</f>
        <v/>
      </c>
      <c r="M65" s="86" t="str">
        <f>IFERROR(VLOOKUP($A65&amp;"_"&amp;M$3,'물품 입고 내역'!$A$5:$O$629,2,0),"")</f>
        <v/>
      </c>
      <c r="N65" s="86" t="str">
        <f>IFERROR(VLOOKUP($A65&amp;"_"&amp;N$3,'물품 입고 내역'!$A$5:$O$629,2,0),"")</f>
        <v/>
      </c>
      <c r="O65" s="86" t="str">
        <f>IFERROR(VLOOKUP($A65&amp;"_"&amp;O$3,'물품 입고 내역'!$A$5:$O$629,2,0),"")</f>
        <v/>
      </c>
      <c r="P65" s="86" t="str">
        <f>IFERROR(VLOOKUP($A65&amp;"_"&amp;P$3,'물품 입고 내역'!$A$5:$O$629,2,0),"")</f>
        <v/>
      </c>
      <c r="Q65" s="86" t="str">
        <f>IFERROR(VLOOKUP($A65&amp;"_"&amp;Q$3,'물품 입고 내역'!$A$5:$O$629,2,0),"")</f>
        <v/>
      </c>
      <c r="R65" s="86" t="str">
        <f>IFERROR(VLOOKUP($A65&amp;"_"&amp;R$3,'물품 입고 내역'!$A$5:$O$629,2,0),"")</f>
        <v/>
      </c>
      <c r="S65" s="86" t="str">
        <f>IFERROR(VLOOKUP($A65&amp;"_"&amp;S$3,'물품 입고 내역'!$A$5:$O$629,2,0),"")</f>
        <v/>
      </c>
      <c r="T65" s="86" t="str">
        <f>IFERROR(VLOOKUP($A65&amp;"_"&amp;T$3,'물품 입고 내역'!$A$5:$O$629,2,0),"")</f>
        <v/>
      </c>
      <c r="U65" s="86" t="str">
        <f>IFERROR(VLOOKUP($A65&amp;"_"&amp;U$3,'물품 입고 내역'!$A$5:$O$629,2,0),"")</f>
        <v/>
      </c>
      <c r="V65" s="86" t="str">
        <f>IFERROR(VLOOKUP($A65&amp;"_"&amp;V$3,'물품 입고 내역'!$A$5:$O$629,2,0),"")</f>
        <v/>
      </c>
      <c r="W65" s="86" t="str">
        <f>IFERROR(VLOOKUP($A65&amp;"_"&amp;W$3,'물품 입고 내역'!$A$5:$O$629,2,0),"")</f>
        <v/>
      </c>
      <c r="X65" s="86" t="str">
        <f>IFERROR(VLOOKUP($A65&amp;"_"&amp;X$3,'물품 입고 내역'!$A$5:$O$629,2,0),"")</f>
        <v/>
      </c>
      <c r="Y65" s="86" t="str">
        <f>IFERROR(VLOOKUP($A65&amp;"_"&amp;Y$3,'물품 입고 내역'!$A$5:$O$629,2,0),"")</f>
        <v/>
      </c>
      <c r="Z65" s="86" t="str">
        <f>IFERROR(VLOOKUP($A65&amp;"_"&amp;Z$3,'물품 입고 내역'!$A$5:$O$629,2,0),"")</f>
        <v/>
      </c>
      <c r="AA65" s="86" t="str">
        <f>IFERROR(VLOOKUP($A65&amp;"_"&amp;AA$3,'물품 입고 내역'!$A$5:$O$629,2,0),"")</f>
        <v/>
      </c>
      <c r="AB65" s="86" t="str">
        <f>IFERROR(VLOOKUP($A65&amp;"_"&amp;AB$3,'물품 입고 내역'!$A$5:$O$629,2,0),"")</f>
        <v/>
      </c>
      <c r="AC65" s="86" t="str">
        <f>IFERROR(VLOOKUP($A65&amp;"_"&amp;AC$3,'물품 입고 내역'!$A$5:$O$629,2,0),"")</f>
        <v/>
      </c>
      <c r="AD65" s="86" t="str">
        <f>IFERROR(VLOOKUP($A65&amp;"_"&amp;AD$3,'물품 입고 내역'!$A$5:$O$629,2,0),"")</f>
        <v/>
      </c>
      <c r="AE65" s="86" t="str">
        <f>IFERROR(VLOOKUP($A65&amp;"_"&amp;AE$3,'물품 입고 내역'!$A$5:$O$629,2,0),"")</f>
        <v/>
      </c>
      <c r="AF65" s="86" t="str">
        <f>IFERROR(VLOOKUP($A65&amp;"_"&amp;AF$3,'물품 입고 내역'!$A$5:$O$629,2,0),"")</f>
        <v/>
      </c>
      <c r="AG65" s="86" t="str">
        <f>IFERROR(VLOOKUP($A65&amp;"_"&amp;AG$3,'물품 입고 내역'!$A$5:$O$629,2,0),"")</f>
        <v/>
      </c>
      <c r="AH65" s="86" t="str">
        <f>IFERROR(VLOOKUP($A65&amp;"_"&amp;AH$3,'물품 입고 내역'!$A$5:$O$629,2,0),"")</f>
        <v/>
      </c>
      <c r="AI65" s="86" t="str">
        <f>IFERROR(VLOOKUP($A65&amp;"_"&amp;AI$3,'물품 입고 내역'!$A$5:$O$629,2,0),"")</f>
        <v/>
      </c>
      <c r="AJ65" s="86" t="str">
        <f>IFERROR(VLOOKUP($A65&amp;"_"&amp;AJ$3,'물품 입고 내역'!$A$5:$O$629,2,0),"")</f>
        <v/>
      </c>
      <c r="AK65" s="86" t="str">
        <f>IFERROR(VLOOKUP($A65&amp;"_"&amp;AK$3,'물품 입고 내역'!$A$5:$O$629,2,0),"")</f>
        <v/>
      </c>
      <c r="AL65" s="86" t="str">
        <f>IFERROR(VLOOKUP($A65&amp;"_"&amp;AL$3,'물품 입고 내역'!$A$5:$O$629,2,0),"")</f>
        <v/>
      </c>
      <c r="AM65" s="86" t="str">
        <f>IFERROR(VLOOKUP($A65&amp;"_"&amp;AM$3,'물품 입고 내역'!$A$5:$O$629,2,0),"")</f>
        <v/>
      </c>
      <c r="AN65" s="86" t="str">
        <f>IFERROR(VLOOKUP($A65&amp;"_"&amp;AN$3,'물품 입고 내역'!$A$5:$O$629,2,0),"")</f>
        <v/>
      </c>
      <c r="AO65" s="86" t="str">
        <f>IFERROR(VLOOKUP($A65&amp;"_"&amp;AO$3,'물품 입고 내역'!$A$5:$O$629,2,0),"")</f>
        <v/>
      </c>
      <c r="AP65" s="86" t="str">
        <f>IFERROR(VLOOKUP($A65&amp;"_"&amp;AP$3,'물품 입고 내역'!$A$5:$O$629,2,0),"")</f>
        <v/>
      </c>
      <c r="AQ65" s="86" t="str">
        <f>IFERROR(VLOOKUP($A65&amp;"_"&amp;AQ$3,'물품 입고 내역'!$A$5:$O$629,2,0),"")</f>
        <v/>
      </c>
      <c r="AR65" s="86" t="str">
        <f>IFERROR(VLOOKUP($A65&amp;"_"&amp;AR$3,'물품 입고 내역'!$A$5:$O$629,2,0),"")</f>
        <v/>
      </c>
      <c r="AS65" s="86" t="str">
        <f>IFERROR(VLOOKUP($A65&amp;"_"&amp;AS$3,'물품 입고 내역'!$A$5:$O$629,2,0),"")</f>
        <v/>
      </c>
      <c r="AT65" s="86" t="str">
        <f>IFERROR(VLOOKUP($A65&amp;"_"&amp;AT$3,'물품 입고 내역'!$A$5:$O$629,2,0),"")</f>
        <v/>
      </c>
      <c r="AU65" s="86" t="str">
        <f>IFERROR(VLOOKUP($A65&amp;"_"&amp;AU$3,'물품 입고 내역'!$A$5:$O$629,2,0),"")</f>
        <v/>
      </c>
      <c r="AV65" s="86" t="str">
        <f>IFERROR(VLOOKUP($A65&amp;"_"&amp;AV$3,'물품 입고 내역'!$A$5:$O$629,2,0),"")</f>
        <v/>
      </c>
      <c r="AW65" s="86" t="str">
        <f>IFERROR(VLOOKUP($A65&amp;"_"&amp;AW$3,'물품 입고 내역'!$A$5:$O$629,2,0),"")</f>
        <v/>
      </c>
      <c r="AX65" s="86" t="str">
        <f>IFERROR(VLOOKUP($A65&amp;"_"&amp;AX$3,'물품 입고 내역'!$A$5:$O$629,2,0),"")</f>
        <v/>
      </c>
      <c r="AY65" s="86" t="str">
        <f>IFERROR(VLOOKUP($A65&amp;"_"&amp;AY$3,'물품 입고 내역'!$A$5:$O$629,2,0),"")</f>
        <v/>
      </c>
      <c r="AZ65" s="86" t="str">
        <f>IFERROR(VLOOKUP($A65&amp;"_"&amp;AZ$3,'물품 입고 내역'!$A$5:$O$629,2,0),"")</f>
        <v/>
      </c>
      <c r="BA65" s="86" t="str">
        <f>IFERROR(VLOOKUP($A65&amp;"_"&amp;BA$3,'물품 입고 내역'!$A$5:$O$629,2,0),"")</f>
        <v/>
      </c>
      <c r="BB65" s="86" t="str">
        <f>IFERROR(VLOOKUP($A65&amp;"_"&amp;BB$3,'물품 입고 내역'!$A$5:$O$629,2,0),"")</f>
        <v/>
      </c>
      <c r="BC65" s="86" t="str">
        <f>IFERROR(VLOOKUP($A65&amp;"_"&amp;BC$3,'물품 입고 내역'!$A$5:$O$629,2,0),"")</f>
        <v/>
      </c>
      <c r="BD65" s="86" t="str">
        <f>IFERROR(VLOOKUP($A65&amp;"_"&amp;BD$3,'물품 입고 내역'!$A$5:$O$629,2,0),"")</f>
        <v/>
      </c>
      <c r="BE65" s="86" t="str">
        <f>IFERROR(VLOOKUP($A65&amp;"_"&amp;BE$3,'물품 입고 내역'!$A$5:$O$629,2,0),"")</f>
        <v/>
      </c>
      <c r="BF65" s="86" t="str">
        <f>IFERROR(VLOOKUP($A65&amp;"_"&amp;BF$3,'물품 입고 내역'!$A$5:$O$629,2,0),"")</f>
        <v/>
      </c>
      <c r="BG65" s="86" t="str">
        <f>IFERROR(VLOOKUP($A65&amp;"_"&amp;BG$3,'물품 입고 내역'!$A$5:$O$629,2,0),"")</f>
        <v/>
      </c>
      <c r="BH65" s="86" t="str">
        <f>IFERROR(VLOOKUP($A65&amp;"_"&amp;BH$3,'물품 입고 내역'!$A$5:$O$629,2,0),"")</f>
        <v/>
      </c>
      <c r="BI65" s="86" t="str">
        <f>IFERROR(VLOOKUP($A65&amp;"_"&amp;BI$3,'물품 입고 내역'!$A$5:$O$629,2,0),"")</f>
        <v/>
      </c>
      <c r="BJ65" s="86" t="str">
        <f>IFERROR(VLOOKUP($A65&amp;"_"&amp;BJ$3,'물품 입고 내역'!$A$5:$O$629,2,0),"")</f>
        <v/>
      </c>
      <c r="BK65" s="86" t="str">
        <f>IFERROR(VLOOKUP($A65&amp;"_"&amp;BK$3,'물품 입고 내역'!$A$5:$O$629,2,0),"")</f>
        <v/>
      </c>
      <c r="BL65" s="86" t="str">
        <f>IFERROR(VLOOKUP($A65&amp;"_"&amp;BL$3,'물품 입고 내역'!$A$5:$O$629,2,0),"")</f>
        <v/>
      </c>
      <c r="BM65" s="86" t="str">
        <f>IFERROR(VLOOKUP($A65&amp;"_"&amp;BM$3,'물품 입고 내역'!$A$5:$O$629,2,0),"")</f>
        <v/>
      </c>
      <c r="BN65" s="86" t="str">
        <f>IFERROR(VLOOKUP($A65&amp;"_"&amp;BN$3,'물품 입고 내역'!$A$5:$O$629,2,0),"")</f>
        <v/>
      </c>
      <c r="BO65" s="86" t="str">
        <f>IFERROR(VLOOKUP($A65&amp;"_"&amp;BO$3,'물품 입고 내역'!$A$5:$O$629,2,0),"")</f>
        <v/>
      </c>
      <c r="BP65" s="86" t="str">
        <f>IFERROR(VLOOKUP($A65&amp;"_"&amp;BP$3,'물품 입고 내역'!$A$5:$O$629,2,0),"")</f>
        <v/>
      </c>
      <c r="BQ65" s="86" t="str">
        <f>IFERROR(VLOOKUP($A65&amp;"_"&amp;BQ$3,'물품 입고 내역'!$A$5:$O$629,2,0),"")</f>
        <v/>
      </c>
      <c r="BR65" s="86" t="str">
        <f>IFERROR(VLOOKUP($A65&amp;"_"&amp;BR$3,'물품 입고 내역'!$A$5:$O$629,2,0),"")</f>
        <v/>
      </c>
      <c r="BS65" s="86" t="str">
        <f>IFERROR(VLOOKUP($A65&amp;"_"&amp;BS$3,'물품 입고 내역'!$A$5:$O$629,2,0),"")</f>
        <v/>
      </c>
      <c r="BT65" s="86" t="str">
        <f>IFERROR(VLOOKUP($A65&amp;"_"&amp;BT$3,'물품 입고 내역'!$A$5:$O$629,2,0),"")</f>
        <v/>
      </c>
      <c r="BU65" s="86" t="str">
        <f>IFERROR(VLOOKUP($A65&amp;"_"&amp;BU$3,'물품 입고 내역'!$A$5:$O$629,2,0),"")</f>
        <v/>
      </c>
      <c r="BV65" s="86" t="str">
        <f>IFERROR(VLOOKUP($A65&amp;"_"&amp;BV$3,'물품 입고 내역'!$A$5:$O$629,2,0),"")</f>
        <v/>
      </c>
      <c r="BW65" s="86" t="str">
        <f>IFERROR(VLOOKUP($A65&amp;"_"&amp;BW$3,'물품 입고 내역'!$A$5:$O$629,2,0),"")</f>
        <v/>
      </c>
      <c r="BX65" s="86" t="str">
        <f>IFERROR(VLOOKUP($A65&amp;"_"&amp;BX$3,'물품 입고 내역'!$A$5:$O$629,2,0),"")</f>
        <v/>
      </c>
      <c r="BY65" s="86" t="str">
        <f>IFERROR(VLOOKUP($A65&amp;"_"&amp;BY$3,'물품 입고 내역'!$A$5:$O$629,2,0),"")</f>
        <v/>
      </c>
      <c r="BZ65" s="86" t="str">
        <f>IFERROR(VLOOKUP($A65&amp;"_"&amp;BZ$3,'물품 입고 내역'!$A$5:$O$629,2,0),"")</f>
        <v/>
      </c>
      <c r="CA65" s="86" t="str">
        <f>IFERROR(VLOOKUP($A65&amp;"_"&amp;CA$3,'물품 입고 내역'!$A$5:$O$629,2,0),"")</f>
        <v/>
      </c>
      <c r="CB65" s="86" t="str">
        <f>IFERROR(VLOOKUP($A65&amp;"_"&amp;CB$3,'물품 입고 내역'!$A$5:$O$629,2,0),"")</f>
        <v/>
      </c>
      <c r="CC65" s="86" t="str">
        <f>IFERROR(VLOOKUP($A65&amp;"_"&amp;CC$3,'물품 입고 내역'!$A$5:$O$629,2,0),"")</f>
        <v/>
      </c>
      <c r="CD65" s="86" t="str">
        <f>IFERROR(VLOOKUP($A65&amp;"_"&amp;CD$3,'물품 입고 내역'!$A$5:$O$629,2,0),"")</f>
        <v/>
      </c>
      <c r="CE65" s="86" t="str">
        <f>IFERROR(VLOOKUP($A65&amp;"_"&amp;CE$3,'물품 입고 내역'!$A$5:$O$629,2,0),"")</f>
        <v/>
      </c>
      <c r="CF65" s="86" t="str">
        <f>IFERROR(VLOOKUP($A65&amp;"_"&amp;CF$3,'물품 입고 내역'!$A$5:$O$629,2,0),"")</f>
        <v/>
      </c>
      <c r="CG65" s="86" t="str">
        <f>IFERROR(VLOOKUP($A65&amp;"_"&amp;CG$3,'물품 입고 내역'!$A$5:$O$629,2,0),"")</f>
        <v/>
      </c>
      <c r="CH65" s="86" t="str">
        <f>IFERROR(VLOOKUP($A65&amp;"_"&amp;CH$3,'물품 입고 내역'!$A$5:$O$629,2,0),"")</f>
        <v/>
      </c>
      <c r="CI65" s="86" t="str">
        <f>IFERROR(VLOOKUP($A65&amp;"_"&amp;CI$3,'물품 입고 내역'!$A$5:$O$629,2,0),"")</f>
        <v/>
      </c>
      <c r="CJ65" s="86" t="str">
        <f>IFERROR(VLOOKUP($A65&amp;"_"&amp;CJ$3,'물품 입고 내역'!$A$5:$O$629,2,0),"")</f>
        <v/>
      </c>
      <c r="CK65" s="86" t="str">
        <f>IFERROR(VLOOKUP($A65&amp;"_"&amp;CK$3,'물품 입고 내역'!$A$5:$O$629,2,0),"")</f>
        <v/>
      </c>
      <c r="CL65" s="86" t="str">
        <f>IFERROR(VLOOKUP($A65&amp;"_"&amp;CL$3,'물품 입고 내역'!$A$5:$O$629,2,0),"")</f>
        <v/>
      </c>
      <c r="CM65" s="86" t="str">
        <f>IFERROR(VLOOKUP($A65&amp;"_"&amp;CM$3,'물품 입고 내역'!$A$5:$O$629,2,0),"")</f>
        <v/>
      </c>
      <c r="CN65" s="86" t="str">
        <f>IFERROR(VLOOKUP($A65&amp;"_"&amp;CN$3,'물품 입고 내역'!$A$5:$O$629,2,0),"")</f>
        <v/>
      </c>
      <c r="CO65" s="86" t="str">
        <f>IFERROR(VLOOKUP($A65&amp;"_"&amp;CO$3,'물품 입고 내역'!$A$5:$O$629,2,0),"")</f>
        <v/>
      </c>
      <c r="CP65" s="86" t="str">
        <f>IFERROR(VLOOKUP($A65&amp;"_"&amp;CP$3,'물품 입고 내역'!$A$5:$O$629,2,0),"")</f>
        <v/>
      </c>
      <c r="CQ65" s="86" t="str">
        <f>IFERROR(VLOOKUP($A65&amp;"_"&amp;CQ$3,'물품 입고 내역'!$A$5:$O$629,2,0),"")</f>
        <v/>
      </c>
      <c r="CR65" s="86" t="str">
        <f>IFERROR(VLOOKUP($A65&amp;"_"&amp;CR$3,'물품 입고 내역'!$A$5:$O$629,2,0),"")</f>
        <v/>
      </c>
      <c r="CS65" s="86" t="str">
        <f>IFERROR(VLOOKUP($A65&amp;"_"&amp;CS$3,'물품 입고 내역'!$A$5:$O$629,2,0),"")</f>
        <v/>
      </c>
      <c r="CT65" s="86" t="str">
        <f>IFERROR(VLOOKUP($A65&amp;"_"&amp;CT$3,'물품 입고 내역'!$A$5:$O$629,2,0),"")</f>
        <v/>
      </c>
      <c r="CU65" s="86" t="str">
        <f>IFERROR(VLOOKUP($A65&amp;"_"&amp;CU$3,'물품 입고 내역'!$A$5:$O$629,2,0),"")</f>
        <v/>
      </c>
      <c r="CV65" s="86" t="str">
        <f>IFERROR(VLOOKUP($A65&amp;"_"&amp;CV$3,'물품 입고 내역'!$A$5:$O$629,2,0),"")</f>
        <v/>
      </c>
      <c r="CW65" s="86" t="str">
        <f>IFERROR(VLOOKUP($A65&amp;"_"&amp;CW$3,'물품 입고 내역'!$A$5:$O$629,2,0),"")</f>
        <v/>
      </c>
      <c r="CX65" s="86" t="str">
        <f>IFERROR(VLOOKUP($A65&amp;"_"&amp;CX$3,'물품 입고 내역'!$A$5:$O$629,2,0),"")</f>
        <v/>
      </c>
      <c r="CY65" s="86" t="str">
        <f>IFERROR(VLOOKUP($A65&amp;"_"&amp;CY$3,'물품 입고 내역'!$A$5:$O$629,2,0),"")</f>
        <v/>
      </c>
      <c r="CZ65" s="86" t="str">
        <f>IFERROR(VLOOKUP($A65&amp;"_"&amp;CZ$3,'물품 입고 내역'!$A$5:$O$629,2,0),"")</f>
        <v/>
      </c>
      <c r="DA65" s="86" t="str">
        <f>IFERROR(VLOOKUP($A65&amp;"_"&amp;DA$3,'물품 입고 내역'!$A$5:$O$629,2,0),"")</f>
        <v/>
      </c>
      <c r="DB65" s="86" t="str">
        <f>IFERROR(VLOOKUP($A65&amp;"_"&amp;DB$3,'물품 입고 내역'!$A$5:$O$629,2,0),"")</f>
        <v/>
      </c>
    </row>
    <row r="66" spans="1:106" ht="31.5" customHeight="1">
      <c r="A66" s="87" t="s">
        <v>450</v>
      </c>
      <c r="B66" s="142" t="str">
        <f>IFERROR(INDEX('물품 입고 내역'!$E$6:$N$105,MATCH($A66,'물품 입고 내역'!$N$6:$N$105,0),1)," ")</f>
        <v xml:space="preserve"> </v>
      </c>
      <c r="C66" s="87">
        <v>102</v>
      </c>
      <c r="D66" s="142" t="str">
        <f t="shared" si="0"/>
        <v xml:space="preserve">                                                                                                   </v>
      </c>
      <c r="E66" s="87"/>
      <c r="F66" s="86">
        <f t="shared" si="1"/>
        <v>0</v>
      </c>
      <c r="G66" s="86" t="str">
        <f>IFERROR(VLOOKUP($A66&amp;"_"&amp;G$3,'물품 입고 내역'!$A$5:$O$629,2,0),"")</f>
        <v/>
      </c>
      <c r="H66" s="86" t="str">
        <f>IFERROR(VLOOKUP($A66&amp;"_"&amp;H$3,'물품 입고 내역'!$A$5:$O$629,2,0),"")</f>
        <v/>
      </c>
      <c r="I66" s="86" t="str">
        <f>IFERROR(VLOOKUP($A66&amp;"_"&amp;I$3,'물품 입고 내역'!$A$5:$O$629,2,0),"")</f>
        <v/>
      </c>
      <c r="J66" s="86" t="str">
        <f>IFERROR(VLOOKUP($A66&amp;"_"&amp;J$3,'물품 입고 내역'!$A$5:$O$629,2,0),"")</f>
        <v/>
      </c>
      <c r="K66" s="86" t="str">
        <f>IFERROR(VLOOKUP($A66&amp;"_"&amp;K$3,'물품 입고 내역'!$A$5:$O$629,2,0),"")</f>
        <v/>
      </c>
      <c r="L66" s="86" t="str">
        <f>IFERROR(VLOOKUP($A66&amp;"_"&amp;L$3,'물품 입고 내역'!$A$5:$O$629,2,0),"")</f>
        <v/>
      </c>
      <c r="M66" s="86" t="str">
        <f>IFERROR(VLOOKUP($A66&amp;"_"&amp;M$3,'물품 입고 내역'!$A$5:$O$629,2,0),"")</f>
        <v/>
      </c>
      <c r="N66" s="86" t="str">
        <f>IFERROR(VLOOKUP($A66&amp;"_"&amp;N$3,'물품 입고 내역'!$A$5:$O$629,2,0),"")</f>
        <v/>
      </c>
      <c r="O66" s="86" t="str">
        <f>IFERROR(VLOOKUP($A66&amp;"_"&amp;O$3,'물품 입고 내역'!$A$5:$O$629,2,0),"")</f>
        <v/>
      </c>
      <c r="P66" s="86" t="str">
        <f>IFERROR(VLOOKUP($A66&amp;"_"&amp;P$3,'물품 입고 내역'!$A$5:$O$629,2,0),"")</f>
        <v/>
      </c>
      <c r="Q66" s="86" t="str">
        <f>IFERROR(VLOOKUP($A66&amp;"_"&amp;Q$3,'물품 입고 내역'!$A$5:$O$629,2,0),"")</f>
        <v/>
      </c>
      <c r="R66" s="86" t="str">
        <f>IFERROR(VLOOKUP($A66&amp;"_"&amp;R$3,'물품 입고 내역'!$A$5:$O$629,2,0),"")</f>
        <v/>
      </c>
      <c r="S66" s="86" t="str">
        <f>IFERROR(VLOOKUP($A66&amp;"_"&amp;S$3,'물품 입고 내역'!$A$5:$O$629,2,0),"")</f>
        <v/>
      </c>
      <c r="T66" s="86" t="str">
        <f>IFERROR(VLOOKUP($A66&amp;"_"&amp;T$3,'물품 입고 내역'!$A$5:$O$629,2,0),"")</f>
        <v/>
      </c>
      <c r="U66" s="86" t="str">
        <f>IFERROR(VLOOKUP($A66&amp;"_"&amp;U$3,'물품 입고 내역'!$A$5:$O$629,2,0),"")</f>
        <v/>
      </c>
      <c r="V66" s="86" t="str">
        <f>IFERROR(VLOOKUP($A66&amp;"_"&amp;V$3,'물품 입고 내역'!$A$5:$O$629,2,0),"")</f>
        <v/>
      </c>
      <c r="W66" s="86" t="str">
        <f>IFERROR(VLOOKUP($A66&amp;"_"&amp;W$3,'물품 입고 내역'!$A$5:$O$629,2,0),"")</f>
        <v/>
      </c>
      <c r="X66" s="86" t="str">
        <f>IFERROR(VLOOKUP($A66&amp;"_"&amp;X$3,'물품 입고 내역'!$A$5:$O$629,2,0),"")</f>
        <v/>
      </c>
      <c r="Y66" s="86" t="str">
        <f>IFERROR(VLOOKUP($A66&amp;"_"&amp;Y$3,'물품 입고 내역'!$A$5:$O$629,2,0),"")</f>
        <v/>
      </c>
      <c r="Z66" s="86" t="str">
        <f>IFERROR(VLOOKUP($A66&amp;"_"&amp;Z$3,'물품 입고 내역'!$A$5:$O$629,2,0),"")</f>
        <v/>
      </c>
      <c r="AA66" s="86" t="str">
        <f>IFERROR(VLOOKUP($A66&amp;"_"&amp;AA$3,'물품 입고 내역'!$A$5:$O$629,2,0),"")</f>
        <v/>
      </c>
      <c r="AB66" s="86" t="str">
        <f>IFERROR(VLOOKUP($A66&amp;"_"&amp;AB$3,'물품 입고 내역'!$A$5:$O$629,2,0),"")</f>
        <v/>
      </c>
      <c r="AC66" s="86" t="str">
        <f>IFERROR(VLOOKUP($A66&amp;"_"&amp;AC$3,'물품 입고 내역'!$A$5:$O$629,2,0),"")</f>
        <v/>
      </c>
      <c r="AD66" s="86" t="str">
        <f>IFERROR(VLOOKUP($A66&amp;"_"&amp;AD$3,'물품 입고 내역'!$A$5:$O$629,2,0),"")</f>
        <v/>
      </c>
      <c r="AE66" s="86" t="str">
        <f>IFERROR(VLOOKUP($A66&amp;"_"&amp;AE$3,'물품 입고 내역'!$A$5:$O$629,2,0),"")</f>
        <v/>
      </c>
      <c r="AF66" s="86" t="str">
        <f>IFERROR(VLOOKUP($A66&amp;"_"&amp;AF$3,'물품 입고 내역'!$A$5:$O$629,2,0),"")</f>
        <v/>
      </c>
      <c r="AG66" s="86" t="str">
        <f>IFERROR(VLOOKUP($A66&amp;"_"&amp;AG$3,'물품 입고 내역'!$A$5:$O$629,2,0),"")</f>
        <v/>
      </c>
      <c r="AH66" s="86" t="str">
        <f>IFERROR(VLOOKUP($A66&amp;"_"&amp;AH$3,'물품 입고 내역'!$A$5:$O$629,2,0),"")</f>
        <v/>
      </c>
      <c r="AI66" s="86" t="str">
        <f>IFERROR(VLOOKUP($A66&amp;"_"&amp;AI$3,'물품 입고 내역'!$A$5:$O$629,2,0),"")</f>
        <v/>
      </c>
      <c r="AJ66" s="86" t="str">
        <f>IFERROR(VLOOKUP($A66&amp;"_"&amp;AJ$3,'물품 입고 내역'!$A$5:$O$629,2,0),"")</f>
        <v/>
      </c>
      <c r="AK66" s="86" t="str">
        <f>IFERROR(VLOOKUP($A66&amp;"_"&amp;AK$3,'물품 입고 내역'!$A$5:$O$629,2,0),"")</f>
        <v/>
      </c>
      <c r="AL66" s="86" t="str">
        <f>IFERROR(VLOOKUP($A66&amp;"_"&amp;AL$3,'물품 입고 내역'!$A$5:$O$629,2,0),"")</f>
        <v/>
      </c>
      <c r="AM66" s="86" t="str">
        <f>IFERROR(VLOOKUP($A66&amp;"_"&amp;AM$3,'물품 입고 내역'!$A$5:$O$629,2,0),"")</f>
        <v/>
      </c>
      <c r="AN66" s="86" t="str">
        <f>IFERROR(VLOOKUP($A66&amp;"_"&amp;AN$3,'물품 입고 내역'!$A$5:$O$629,2,0),"")</f>
        <v/>
      </c>
      <c r="AO66" s="86" t="str">
        <f>IFERROR(VLOOKUP($A66&amp;"_"&amp;AO$3,'물품 입고 내역'!$A$5:$O$629,2,0),"")</f>
        <v/>
      </c>
      <c r="AP66" s="86" t="str">
        <f>IFERROR(VLOOKUP($A66&amp;"_"&amp;AP$3,'물품 입고 내역'!$A$5:$O$629,2,0),"")</f>
        <v/>
      </c>
      <c r="AQ66" s="86" t="str">
        <f>IFERROR(VLOOKUP($A66&amp;"_"&amp;AQ$3,'물품 입고 내역'!$A$5:$O$629,2,0),"")</f>
        <v/>
      </c>
      <c r="AR66" s="86" t="str">
        <f>IFERROR(VLOOKUP($A66&amp;"_"&amp;AR$3,'물품 입고 내역'!$A$5:$O$629,2,0),"")</f>
        <v/>
      </c>
      <c r="AS66" s="86" t="str">
        <f>IFERROR(VLOOKUP($A66&amp;"_"&amp;AS$3,'물품 입고 내역'!$A$5:$O$629,2,0),"")</f>
        <v/>
      </c>
      <c r="AT66" s="86" t="str">
        <f>IFERROR(VLOOKUP($A66&amp;"_"&amp;AT$3,'물품 입고 내역'!$A$5:$O$629,2,0),"")</f>
        <v/>
      </c>
      <c r="AU66" s="86" t="str">
        <f>IFERROR(VLOOKUP($A66&amp;"_"&amp;AU$3,'물품 입고 내역'!$A$5:$O$629,2,0),"")</f>
        <v/>
      </c>
      <c r="AV66" s="86" t="str">
        <f>IFERROR(VLOOKUP($A66&amp;"_"&amp;AV$3,'물품 입고 내역'!$A$5:$O$629,2,0),"")</f>
        <v/>
      </c>
      <c r="AW66" s="86" t="str">
        <f>IFERROR(VLOOKUP($A66&amp;"_"&amp;AW$3,'물품 입고 내역'!$A$5:$O$629,2,0),"")</f>
        <v/>
      </c>
      <c r="AX66" s="86" t="str">
        <f>IFERROR(VLOOKUP($A66&amp;"_"&amp;AX$3,'물품 입고 내역'!$A$5:$O$629,2,0),"")</f>
        <v/>
      </c>
      <c r="AY66" s="86" t="str">
        <f>IFERROR(VLOOKUP($A66&amp;"_"&amp;AY$3,'물품 입고 내역'!$A$5:$O$629,2,0),"")</f>
        <v/>
      </c>
      <c r="AZ66" s="86" t="str">
        <f>IFERROR(VLOOKUP($A66&amp;"_"&amp;AZ$3,'물품 입고 내역'!$A$5:$O$629,2,0),"")</f>
        <v/>
      </c>
      <c r="BA66" s="86" t="str">
        <f>IFERROR(VLOOKUP($A66&amp;"_"&amp;BA$3,'물품 입고 내역'!$A$5:$O$629,2,0),"")</f>
        <v/>
      </c>
      <c r="BB66" s="86" t="str">
        <f>IFERROR(VLOOKUP($A66&amp;"_"&amp;BB$3,'물품 입고 내역'!$A$5:$O$629,2,0),"")</f>
        <v/>
      </c>
      <c r="BC66" s="86" t="str">
        <f>IFERROR(VLOOKUP($A66&amp;"_"&amp;BC$3,'물품 입고 내역'!$A$5:$O$629,2,0),"")</f>
        <v/>
      </c>
      <c r="BD66" s="86" t="str">
        <f>IFERROR(VLOOKUP($A66&amp;"_"&amp;BD$3,'물품 입고 내역'!$A$5:$O$629,2,0),"")</f>
        <v/>
      </c>
      <c r="BE66" s="86" t="str">
        <f>IFERROR(VLOOKUP($A66&amp;"_"&amp;BE$3,'물품 입고 내역'!$A$5:$O$629,2,0),"")</f>
        <v/>
      </c>
      <c r="BF66" s="86" t="str">
        <f>IFERROR(VLOOKUP($A66&amp;"_"&amp;BF$3,'물품 입고 내역'!$A$5:$O$629,2,0),"")</f>
        <v/>
      </c>
      <c r="BG66" s="86" t="str">
        <f>IFERROR(VLOOKUP($A66&amp;"_"&amp;BG$3,'물품 입고 내역'!$A$5:$O$629,2,0),"")</f>
        <v/>
      </c>
      <c r="BH66" s="86" t="str">
        <f>IFERROR(VLOOKUP($A66&amp;"_"&amp;BH$3,'물품 입고 내역'!$A$5:$O$629,2,0),"")</f>
        <v/>
      </c>
      <c r="BI66" s="86" t="str">
        <f>IFERROR(VLOOKUP($A66&amp;"_"&amp;BI$3,'물품 입고 내역'!$A$5:$O$629,2,0),"")</f>
        <v/>
      </c>
      <c r="BJ66" s="86" t="str">
        <f>IFERROR(VLOOKUP($A66&amp;"_"&amp;BJ$3,'물품 입고 내역'!$A$5:$O$629,2,0),"")</f>
        <v/>
      </c>
      <c r="BK66" s="86" t="str">
        <f>IFERROR(VLOOKUP($A66&amp;"_"&amp;BK$3,'물품 입고 내역'!$A$5:$O$629,2,0),"")</f>
        <v/>
      </c>
      <c r="BL66" s="86" t="str">
        <f>IFERROR(VLOOKUP($A66&amp;"_"&amp;BL$3,'물품 입고 내역'!$A$5:$O$629,2,0),"")</f>
        <v/>
      </c>
      <c r="BM66" s="86" t="str">
        <f>IFERROR(VLOOKUP($A66&amp;"_"&amp;BM$3,'물품 입고 내역'!$A$5:$O$629,2,0),"")</f>
        <v/>
      </c>
      <c r="BN66" s="86" t="str">
        <f>IFERROR(VLOOKUP($A66&amp;"_"&amp;BN$3,'물품 입고 내역'!$A$5:$O$629,2,0),"")</f>
        <v/>
      </c>
      <c r="BO66" s="86" t="str">
        <f>IFERROR(VLOOKUP($A66&amp;"_"&amp;BO$3,'물품 입고 내역'!$A$5:$O$629,2,0),"")</f>
        <v/>
      </c>
      <c r="BP66" s="86" t="str">
        <f>IFERROR(VLOOKUP($A66&amp;"_"&amp;BP$3,'물품 입고 내역'!$A$5:$O$629,2,0),"")</f>
        <v/>
      </c>
      <c r="BQ66" s="86" t="str">
        <f>IFERROR(VLOOKUP($A66&amp;"_"&amp;BQ$3,'물품 입고 내역'!$A$5:$O$629,2,0),"")</f>
        <v/>
      </c>
      <c r="BR66" s="86" t="str">
        <f>IFERROR(VLOOKUP($A66&amp;"_"&amp;BR$3,'물품 입고 내역'!$A$5:$O$629,2,0),"")</f>
        <v/>
      </c>
      <c r="BS66" s="86" t="str">
        <f>IFERROR(VLOOKUP($A66&amp;"_"&amp;BS$3,'물품 입고 내역'!$A$5:$O$629,2,0),"")</f>
        <v/>
      </c>
      <c r="BT66" s="86" t="str">
        <f>IFERROR(VLOOKUP($A66&amp;"_"&amp;BT$3,'물품 입고 내역'!$A$5:$O$629,2,0),"")</f>
        <v/>
      </c>
      <c r="BU66" s="86" t="str">
        <f>IFERROR(VLOOKUP($A66&amp;"_"&amp;BU$3,'물품 입고 내역'!$A$5:$O$629,2,0),"")</f>
        <v/>
      </c>
      <c r="BV66" s="86" t="str">
        <f>IFERROR(VLOOKUP($A66&amp;"_"&amp;BV$3,'물품 입고 내역'!$A$5:$O$629,2,0),"")</f>
        <v/>
      </c>
      <c r="BW66" s="86" t="str">
        <f>IFERROR(VLOOKUP($A66&amp;"_"&amp;BW$3,'물품 입고 내역'!$A$5:$O$629,2,0),"")</f>
        <v/>
      </c>
      <c r="BX66" s="86" t="str">
        <f>IFERROR(VLOOKUP($A66&amp;"_"&amp;BX$3,'물품 입고 내역'!$A$5:$O$629,2,0),"")</f>
        <v/>
      </c>
      <c r="BY66" s="86" t="str">
        <f>IFERROR(VLOOKUP($A66&amp;"_"&amp;BY$3,'물품 입고 내역'!$A$5:$O$629,2,0),"")</f>
        <v/>
      </c>
      <c r="BZ66" s="86" t="str">
        <f>IFERROR(VLOOKUP($A66&amp;"_"&amp;BZ$3,'물품 입고 내역'!$A$5:$O$629,2,0),"")</f>
        <v/>
      </c>
      <c r="CA66" s="86" t="str">
        <f>IFERROR(VLOOKUP($A66&amp;"_"&amp;CA$3,'물품 입고 내역'!$A$5:$O$629,2,0),"")</f>
        <v/>
      </c>
      <c r="CB66" s="86" t="str">
        <f>IFERROR(VLOOKUP($A66&amp;"_"&amp;CB$3,'물품 입고 내역'!$A$5:$O$629,2,0),"")</f>
        <v/>
      </c>
      <c r="CC66" s="86" t="str">
        <f>IFERROR(VLOOKUP($A66&amp;"_"&amp;CC$3,'물품 입고 내역'!$A$5:$O$629,2,0),"")</f>
        <v/>
      </c>
      <c r="CD66" s="86" t="str">
        <f>IFERROR(VLOOKUP($A66&amp;"_"&amp;CD$3,'물품 입고 내역'!$A$5:$O$629,2,0),"")</f>
        <v/>
      </c>
      <c r="CE66" s="86" t="str">
        <f>IFERROR(VLOOKUP($A66&amp;"_"&amp;CE$3,'물품 입고 내역'!$A$5:$O$629,2,0),"")</f>
        <v/>
      </c>
      <c r="CF66" s="86" t="str">
        <f>IFERROR(VLOOKUP($A66&amp;"_"&amp;CF$3,'물품 입고 내역'!$A$5:$O$629,2,0),"")</f>
        <v/>
      </c>
      <c r="CG66" s="86" t="str">
        <f>IFERROR(VLOOKUP($A66&amp;"_"&amp;CG$3,'물품 입고 내역'!$A$5:$O$629,2,0),"")</f>
        <v/>
      </c>
      <c r="CH66" s="86" t="str">
        <f>IFERROR(VLOOKUP($A66&amp;"_"&amp;CH$3,'물품 입고 내역'!$A$5:$O$629,2,0),"")</f>
        <v/>
      </c>
      <c r="CI66" s="86" t="str">
        <f>IFERROR(VLOOKUP($A66&amp;"_"&amp;CI$3,'물품 입고 내역'!$A$5:$O$629,2,0),"")</f>
        <v/>
      </c>
      <c r="CJ66" s="86" t="str">
        <f>IFERROR(VLOOKUP($A66&amp;"_"&amp;CJ$3,'물품 입고 내역'!$A$5:$O$629,2,0),"")</f>
        <v/>
      </c>
      <c r="CK66" s="86" t="str">
        <f>IFERROR(VLOOKUP($A66&amp;"_"&amp;CK$3,'물품 입고 내역'!$A$5:$O$629,2,0),"")</f>
        <v/>
      </c>
      <c r="CL66" s="86" t="str">
        <f>IFERROR(VLOOKUP($A66&amp;"_"&amp;CL$3,'물품 입고 내역'!$A$5:$O$629,2,0),"")</f>
        <v/>
      </c>
      <c r="CM66" s="86" t="str">
        <f>IFERROR(VLOOKUP($A66&amp;"_"&amp;CM$3,'물품 입고 내역'!$A$5:$O$629,2,0),"")</f>
        <v/>
      </c>
      <c r="CN66" s="86" t="str">
        <f>IFERROR(VLOOKUP($A66&amp;"_"&amp;CN$3,'물품 입고 내역'!$A$5:$O$629,2,0),"")</f>
        <v/>
      </c>
      <c r="CO66" s="86" t="str">
        <f>IFERROR(VLOOKUP($A66&amp;"_"&amp;CO$3,'물품 입고 내역'!$A$5:$O$629,2,0),"")</f>
        <v/>
      </c>
      <c r="CP66" s="86" t="str">
        <f>IFERROR(VLOOKUP($A66&amp;"_"&amp;CP$3,'물품 입고 내역'!$A$5:$O$629,2,0),"")</f>
        <v/>
      </c>
      <c r="CQ66" s="86" t="str">
        <f>IFERROR(VLOOKUP($A66&amp;"_"&amp;CQ$3,'물품 입고 내역'!$A$5:$O$629,2,0),"")</f>
        <v/>
      </c>
      <c r="CR66" s="86" t="str">
        <f>IFERROR(VLOOKUP($A66&amp;"_"&amp;CR$3,'물품 입고 내역'!$A$5:$O$629,2,0),"")</f>
        <v/>
      </c>
      <c r="CS66" s="86" t="str">
        <f>IFERROR(VLOOKUP($A66&amp;"_"&amp;CS$3,'물품 입고 내역'!$A$5:$O$629,2,0),"")</f>
        <v/>
      </c>
      <c r="CT66" s="86" t="str">
        <f>IFERROR(VLOOKUP($A66&amp;"_"&amp;CT$3,'물품 입고 내역'!$A$5:$O$629,2,0),"")</f>
        <v/>
      </c>
      <c r="CU66" s="86" t="str">
        <f>IFERROR(VLOOKUP($A66&amp;"_"&amp;CU$3,'물품 입고 내역'!$A$5:$O$629,2,0),"")</f>
        <v/>
      </c>
      <c r="CV66" s="86" t="str">
        <f>IFERROR(VLOOKUP($A66&amp;"_"&amp;CV$3,'물품 입고 내역'!$A$5:$O$629,2,0),"")</f>
        <v/>
      </c>
      <c r="CW66" s="86" t="str">
        <f>IFERROR(VLOOKUP($A66&amp;"_"&amp;CW$3,'물품 입고 내역'!$A$5:$O$629,2,0),"")</f>
        <v/>
      </c>
      <c r="CX66" s="86" t="str">
        <f>IFERROR(VLOOKUP($A66&amp;"_"&amp;CX$3,'물품 입고 내역'!$A$5:$O$629,2,0),"")</f>
        <v/>
      </c>
      <c r="CY66" s="86" t="str">
        <f>IFERROR(VLOOKUP($A66&amp;"_"&amp;CY$3,'물품 입고 내역'!$A$5:$O$629,2,0),"")</f>
        <v/>
      </c>
      <c r="CZ66" s="86" t="str">
        <f>IFERROR(VLOOKUP($A66&amp;"_"&amp;CZ$3,'물품 입고 내역'!$A$5:$O$629,2,0),"")</f>
        <v/>
      </c>
      <c r="DA66" s="86" t="str">
        <f>IFERROR(VLOOKUP($A66&amp;"_"&amp;DA$3,'물품 입고 내역'!$A$5:$O$629,2,0),"")</f>
        <v/>
      </c>
      <c r="DB66" s="86" t="str">
        <f>IFERROR(VLOOKUP($A66&amp;"_"&amp;DB$3,'물품 입고 내역'!$A$5:$O$629,2,0),"")</f>
        <v/>
      </c>
    </row>
    <row r="67" spans="1:106" ht="31.5" customHeight="1">
      <c r="A67" s="87" t="s">
        <v>451</v>
      </c>
      <c r="B67" s="142" t="str">
        <f>IFERROR(INDEX('물품 입고 내역'!$E$6:$N$105,MATCH($A67,'물품 입고 내역'!$N$6:$N$105,0),1)," ")</f>
        <v xml:space="preserve"> </v>
      </c>
      <c r="C67" s="87">
        <v>102</v>
      </c>
      <c r="D67" s="142" t="str">
        <f t="shared" si="0"/>
        <v xml:space="preserve">                                                                                                   </v>
      </c>
      <c r="E67" s="87"/>
      <c r="F67" s="86">
        <f t="shared" si="1"/>
        <v>0</v>
      </c>
      <c r="G67" s="86" t="str">
        <f>IFERROR(VLOOKUP($A67&amp;"_"&amp;G$3,'물품 입고 내역'!$A$5:$O$629,2,0),"")</f>
        <v/>
      </c>
      <c r="H67" s="86" t="str">
        <f>IFERROR(VLOOKUP($A67&amp;"_"&amp;H$3,'물품 입고 내역'!$A$5:$O$629,2,0),"")</f>
        <v/>
      </c>
      <c r="I67" s="86" t="str">
        <f>IFERROR(VLOOKUP($A67&amp;"_"&amp;I$3,'물품 입고 내역'!$A$5:$O$629,2,0),"")</f>
        <v/>
      </c>
      <c r="J67" s="86" t="str">
        <f>IFERROR(VLOOKUP($A67&amp;"_"&amp;J$3,'물품 입고 내역'!$A$5:$O$629,2,0),"")</f>
        <v/>
      </c>
      <c r="K67" s="86" t="str">
        <f>IFERROR(VLOOKUP($A67&amp;"_"&amp;K$3,'물품 입고 내역'!$A$5:$O$629,2,0),"")</f>
        <v/>
      </c>
      <c r="L67" s="86" t="str">
        <f>IFERROR(VLOOKUP($A67&amp;"_"&amp;L$3,'물품 입고 내역'!$A$5:$O$629,2,0),"")</f>
        <v/>
      </c>
      <c r="M67" s="86" t="str">
        <f>IFERROR(VLOOKUP($A67&amp;"_"&amp;M$3,'물품 입고 내역'!$A$5:$O$629,2,0),"")</f>
        <v/>
      </c>
      <c r="N67" s="86" t="str">
        <f>IFERROR(VLOOKUP($A67&amp;"_"&amp;N$3,'물품 입고 내역'!$A$5:$O$629,2,0),"")</f>
        <v/>
      </c>
      <c r="O67" s="86" t="str">
        <f>IFERROR(VLOOKUP($A67&amp;"_"&amp;O$3,'물품 입고 내역'!$A$5:$O$629,2,0),"")</f>
        <v/>
      </c>
      <c r="P67" s="86" t="str">
        <f>IFERROR(VLOOKUP($A67&amp;"_"&amp;P$3,'물품 입고 내역'!$A$5:$O$629,2,0),"")</f>
        <v/>
      </c>
      <c r="Q67" s="86" t="str">
        <f>IFERROR(VLOOKUP($A67&amp;"_"&amp;Q$3,'물품 입고 내역'!$A$5:$O$629,2,0),"")</f>
        <v/>
      </c>
      <c r="R67" s="86" t="str">
        <f>IFERROR(VLOOKUP($A67&amp;"_"&amp;R$3,'물품 입고 내역'!$A$5:$O$629,2,0),"")</f>
        <v/>
      </c>
      <c r="S67" s="86" t="str">
        <f>IFERROR(VLOOKUP($A67&amp;"_"&amp;S$3,'물품 입고 내역'!$A$5:$O$629,2,0),"")</f>
        <v/>
      </c>
      <c r="T67" s="86" t="str">
        <f>IFERROR(VLOOKUP($A67&amp;"_"&amp;T$3,'물품 입고 내역'!$A$5:$O$629,2,0),"")</f>
        <v/>
      </c>
      <c r="U67" s="86" t="str">
        <f>IFERROR(VLOOKUP($A67&amp;"_"&amp;U$3,'물품 입고 내역'!$A$5:$O$629,2,0),"")</f>
        <v/>
      </c>
      <c r="V67" s="86" t="str">
        <f>IFERROR(VLOOKUP($A67&amp;"_"&amp;V$3,'물품 입고 내역'!$A$5:$O$629,2,0),"")</f>
        <v/>
      </c>
      <c r="W67" s="86" t="str">
        <f>IFERROR(VLOOKUP($A67&amp;"_"&amp;W$3,'물품 입고 내역'!$A$5:$O$629,2,0),"")</f>
        <v/>
      </c>
      <c r="X67" s="86" t="str">
        <f>IFERROR(VLOOKUP($A67&amp;"_"&amp;X$3,'물품 입고 내역'!$A$5:$O$629,2,0),"")</f>
        <v/>
      </c>
      <c r="Y67" s="86" t="str">
        <f>IFERROR(VLOOKUP($A67&amp;"_"&amp;Y$3,'물품 입고 내역'!$A$5:$O$629,2,0),"")</f>
        <v/>
      </c>
      <c r="Z67" s="86" t="str">
        <f>IFERROR(VLOOKUP($A67&amp;"_"&amp;Z$3,'물품 입고 내역'!$A$5:$O$629,2,0),"")</f>
        <v/>
      </c>
      <c r="AA67" s="86" t="str">
        <f>IFERROR(VLOOKUP($A67&amp;"_"&amp;AA$3,'물품 입고 내역'!$A$5:$O$629,2,0),"")</f>
        <v/>
      </c>
      <c r="AB67" s="86" t="str">
        <f>IFERROR(VLOOKUP($A67&amp;"_"&amp;AB$3,'물품 입고 내역'!$A$5:$O$629,2,0),"")</f>
        <v/>
      </c>
      <c r="AC67" s="86" t="str">
        <f>IFERROR(VLOOKUP($A67&amp;"_"&amp;AC$3,'물품 입고 내역'!$A$5:$O$629,2,0),"")</f>
        <v/>
      </c>
      <c r="AD67" s="86" t="str">
        <f>IFERROR(VLOOKUP($A67&amp;"_"&amp;AD$3,'물품 입고 내역'!$A$5:$O$629,2,0),"")</f>
        <v/>
      </c>
      <c r="AE67" s="86" t="str">
        <f>IFERROR(VLOOKUP($A67&amp;"_"&amp;AE$3,'물품 입고 내역'!$A$5:$O$629,2,0),"")</f>
        <v/>
      </c>
      <c r="AF67" s="86" t="str">
        <f>IFERROR(VLOOKUP($A67&amp;"_"&amp;AF$3,'물품 입고 내역'!$A$5:$O$629,2,0),"")</f>
        <v/>
      </c>
      <c r="AG67" s="86" t="str">
        <f>IFERROR(VLOOKUP($A67&amp;"_"&amp;AG$3,'물품 입고 내역'!$A$5:$O$629,2,0),"")</f>
        <v/>
      </c>
      <c r="AH67" s="86" t="str">
        <f>IFERROR(VLOOKUP($A67&amp;"_"&amp;AH$3,'물품 입고 내역'!$A$5:$O$629,2,0),"")</f>
        <v/>
      </c>
      <c r="AI67" s="86" t="str">
        <f>IFERROR(VLOOKUP($A67&amp;"_"&amp;AI$3,'물품 입고 내역'!$A$5:$O$629,2,0),"")</f>
        <v/>
      </c>
      <c r="AJ67" s="86" t="str">
        <f>IFERROR(VLOOKUP($A67&amp;"_"&amp;AJ$3,'물품 입고 내역'!$A$5:$O$629,2,0),"")</f>
        <v/>
      </c>
      <c r="AK67" s="86" t="str">
        <f>IFERROR(VLOOKUP($A67&amp;"_"&amp;AK$3,'물품 입고 내역'!$A$5:$O$629,2,0),"")</f>
        <v/>
      </c>
      <c r="AL67" s="86" t="str">
        <f>IFERROR(VLOOKUP($A67&amp;"_"&amp;AL$3,'물품 입고 내역'!$A$5:$O$629,2,0),"")</f>
        <v/>
      </c>
      <c r="AM67" s="86" t="str">
        <f>IFERROR(VLOOKUP($A67&amp;"_"&amp;AM$3,'물품 입고 내역'!$A$5:$O$629,2,0),"")</f>
        <v/>
      </c>
      <c r="AN67" s="86" t="str">
        <f>IFERROR(VLOOKUP($A67&amp;"_"&amp;AN$3,'물품 입고 내역'!$A$5:$O$629,2,0),"")</f>
        <v/>
      </c>
      <c r="AO67" s="86" t="str">
        <f>IFERROR(VLOOKUP($A67&amp;"_"&amp;AO$3,'물품 입고 내역'!$A$5:$O$629,2,0),"")</f>
        <v/>
      </c>
      <c r="AP67" s="86" t="str">
        <f>IFERROR(VLOOKUP($A67&amp;"_"&amp;AP$3,'물품 입고 내역'!$A$5:$O$629,2,0),"")</f>
        <v/>
      </c>
      <c r="AQ67" s="86" t="str">
        <f>IFERROR(VLOOKUP($A67&amp;"_"&amp;AQ$3,'물품 입고 내역'!$A$5:$O$629,2,0),"")</f>
        <v/>
      </c>
      <c r="AR67" s="86" t="str">
        <f>IFERROR(VLOOKUP($A67&amp;"_"&amp;AR$3,'물품 입고 내역'!$A$5:$O$629,2,0),"")</f>
        <v/>
      </c>
      <c r="AS67" s="86" t="str">
        <f>IFERROR(VLOOKUP($A67&amp;"_"&amp;AS$3,'물품 입고 내역'!$A$5:$O$629,2,0),"")</f>
        <v/>
      </c>
      <c r="AT67" s="86" t="str">
        <f>IFERROR(VLOOKUP($A67&amp;"_"&amp;AT$3,'물품 입고 내역'!$A$5:$O$629,2,0),"")</f>
        <v/>
      </c>
      <c r="AU67" s="86" t="str">
        <f>IFERROR(VLOOKUP($A67&amp;"_"&amp;AU$3,'물품 입고 내역'!$A$5:$O$629,2,0),"")</f>
        <v/>
      </c>
      <c r="AV67" s="86" t="str">
        <f>IFERROR(VLOOKUP($A67&amp;"_"&amp;AV$3,'물품 입고 내역'!$A$5:$O$629,2,0),"")</f>
        <v/>
      </c>
      <c r="AW67" s="86" t="str">
        <f>IFERROR(VLOOKUP($A67&amp;"_"&amp;AW$3,'물품 입고 내역'!$A$5:$O$629,2,0),"")</f>
        <v/>
      </c>
      <c r="AX67" s="86" t="str">
        <f>IFERROR(VLOOKUP($A67&amp;"_"&amp;AX$3,'물품 입고 내역'!$A$5:$O$629,2,0),"")</f>
        <v/>
      </c>
      <c r="AY67" s="86" t="str">
        <f>IFERROR(VLOOKUP($A67&amp;"_"&amp;AY$3,'물품 입고 내역'!$A$5:$O$629,2,0),"")</f>
        <v/>
      </c>
      <c r="AZ67" s="86" t="str">
        <f>IFERROR(VLOOKUP($A67&amp;"_"&amp;AZ$3,'물품 입고 내역'!$A$5:$O$629,2,0),"")</f>
        <v/>
      </c>
      <c r="BA67" s="86" t="str">
        <f>IFERROR(VLOOKUP($A67&amp;"_"&amp;BA$3,'물품 입고 내역'!$A$5:$O$629,2,0),"")</f>
        <v/>
      </c>
      <c r="BB67" s="86" t="str">
        <f>IFERROR(VLOOKUP($A67&amp;"_"&amp;BB$3,'물품 입고 내역'!$A$5:$O$629,2,0),"")</f>
        <v/>
      </c>
      <c r="BC67" s="86" t="str">
        <f>IFERROR(VLOOKUP($A67&amp;"_"&amp;BC$3,'물품 입고 내역'!$A$5:$O$629,2,0),"")</f>
        <v/>
      </c>
      <c r="BD67" s="86" t="str">
        <f>IFERROR(VLOOKUP($A67&amp;"_"&amp;BD$3,'물품 입고 내역'!$A$5:$O$629,2,0),"")</f>
        <v/>
      </c>
      <c r="BE67" s="86" t="str">
        <f>IFERROR(VLOOKUP($A67&amp;"_"&amp;BE$3,'물품 입고 내역'!$A$5:$O$629,2,0),"")</f>
        <v/>
      </c>
      <c r="BF67" s="86" t="str">
        <f>IFERROR(VLOOKUP($A67&amp;"_"&amp;BF$3,'물품 입고 내역'!$A$5:$O$629,2,0),"")</f>
        <v/>
      </c>
      <c r="BG67" s="86" t="str">
        <f>IFERROR(VLOOKUP($A67&amp;"_"&amp;BG$3,'물품 입고 내역'!$A$5:$O$629,2,0),"")</f>
        <v/>
      </c>
      <c r="BH67" s="86" t="str">
        <f>IFERROR(VLOOKUP($A67&amp;"_"&amp;BH$3,'물품 입고 내역'!$A$5:$O$629,2,0),"")</f>
        <v/>
      </c>
      <c r="BI67" s="86" t="str">
        <f>IFERROR(VLOOKUP($A67&amp;"_"&amp;BI$3,'물품 입고 내역'!$A$5:$O$629,2,0),"")</f>
        <v/>
      </c>
      <c r="BJ67" s="86" t="str">
        <f>IFERROR(VLOOKUP($A67&amp;"_"&amp;BJ$3,'물품 입고 내역'!$A$5:$O$629,2,0),"")</f>
        <v/>
      </c>
      <c r="BK67" s="86" t="str">
        <f>IFERROR(VLOOKUP($A67&amp;"_"&amp;BK$3,'물품 입고 내역'!$A$5:$O$629,2,0),"")</f>
        <v/>
      </c>
      <c r="BL67" s="86" t="str">
        <f>IFERROR(VLOOKUP($A67&amp;"_"&amp;BL$3,'물품 입고 내역'!$A$5:$O$629,2,0),"")</f>
        <v/>
      </c>
      <c r="BM67" s="86" t="str">
        <f>IFERROR(VLOOKUP($A67&amp;"_"&amp;BM$3,'물품 입고 내역'!$A$5:$O$629,2,0),"")</f>
        <v/>
      </c>
      <c r="BN67" s="86" t="str">
        <f>IFERROR(VLOOKUP($A67&amp;"_"&amp;BN$3,'물품 입고 내역'!$A$5:$O$629,2,0),"")</f>
        <v/>
      </c>
      <c r="BO67" s="86" t="str">
        <f>IFERROR(VLOOKUP($A67&amp;"_"&amp;BO$3,'물품 입고 내역'!$A$5:$O$629,2,0),"")</f>
        <v/>
      </c>
      <c r="BP67" s="86" t="str">
        <f>IFERROR(VLOOKUP($A67&amp;"_"&amp;BP$3,'물품 입고 내역'!$A$5:$O$629,2,0),"")</f>
        <v/>
      </c>
      <c r="BQ67" s="86" t="str">
        <f>IFERROR(VLOOKUP($A67&amp;"_"&amp;BQ$3,'물품 입고 내역'!$A$5:$O$629,2,0),"")</f>
        <v/>
      </c>
      <c r="BR67" s="86" t="str">
        <f>IFERROR(VLOOKUP($A67&amp;"_"&amp;BR$3,'물품 입고 내역'!$A$5:$O$629,2,0),"")</f>
        <v/>
      </c>
      <c r="BS67" s="86" t="str">
        <f>IFERROR(VLOOKUP($A67&amp;"_"&amp;BS$3,'물품 입고 내역'!$A$5:$O$629,2,0),"")</f>
        <v/>
      </c>
      <c r="BT67" s="86" t="str">
        <f>IFERROR(VLOOKUP($A67&amp;"_"&amp;BT$3,'물품 입고 내역'!$A$5:$O$629,2,0),"")</f>
        <v/>
      </c>
      <c r="BU67" s="86" t="str">
        <f>IFERROR(VLOOKUP($A67&amp;"_"&amp;BU$3,'물품 입고 내역'!$A$5:$O$629,2,0),"")</f>
        <v/>
      </c>
      <c r="BV67" s="86" t="str">
        <f>IFERROR(VLOOKUP($A67&amp;"_"&amp;BV$3,'물품 입고 내역'!$A$5:$O$629,2,0),"")</f>
        <v/>
      </c>
      <c r="BW67" s="86" t="str">
        <f>IFERROR(VLOOKUP($A67&amp;"_"&amp;BW$3,'물품 입고 내역'!$A$5:$O$629,2,0),"")</f>
        <v/>
      </c>
      <c r="BX67" s="86" t="str">
        <f>IFERROR(VLOOKUP($A67&amp;"_"&amp;BX$3,'물품 입고 내역'!$A$5:$O$629,2,0),"")</f>
        <v/>
      </c>
      <c r="BY67" s="86" t="str">
        <f>IFERROR(VLOOKUP($A67&amp;"_"&amp;BY$3,'물품 입고 내역'!$A$5:$O$629,2,0),"")</f>
        <v/>
      </c>
      <c r="BZ67" s="86" t="str">
        <f>IFERROR(VLOOKUP($A67&amp;"_"&amp;BZ$3,'물품 입고 내역'!$A$5:$O$629,2,0),"")</f>
        <v/>
      </c>
      <c r="CA67" s="86" t="str">
        <f>IFERROR(VLOOKUP($A67&amp;"_"&amp;CA$3,'물품 입고 내역'!$A$5:$O$629,2,0),"")</f>
        <v/>
      </c>
      <c r="CB67" s="86" t="str">
        <f>IFERROR(VLOOKUP($A67&amp;"_"&amp;CB$3,'물품 입고 내역'!$A$5:$O$629,2,0),"")</f>
        <v/>
      </c>
      <c r="CC67" s="86" t="str">
        <f>IFERROR(VLOOKUP($A67&amp;"_"&amp;CC$3,'물품 입고 내역'!$A$5:$O$629,2,0),"")</f>
        <v/>
      </c>
      <c r="CD67" s="86" t="str">
        <f>IFERROR(VLOOKUP($A67&amp;"_"&amp;CD$3,'물품 입고 내역'!$A$5:$O$629,2,0),"")</f>
        <v/>
      </c>
      <c r="CE67" s="86" t="str">
        <f>IFERROR(VLOOKUP($A67&amp;"_"&amp;CE$3,'물품 입고 내역'!$A$5:$O$629,2,0),"")</f>
        <v/>
      </c>
      <c r="CF67" s="86" t="str">
        <f>IFERROR(VLOOKUP($A67&amp;"_"&amp;CF$3,'물품 입고 내역'!$A$5:$O$629,2,0),"")</f>
        <v/>
      </c>
      <c r="CG67" s="86" t="str">
        <f>IFERROR(VLOOKUP($A67&amp;"_"&amp;CG$3,'물품 입고 내역'!$A$5:$O$629,2,0),"")</f>
        <v/>
      </c>
      <c r="CH67" s="86" t="str">
        <f>IFERROR(VLOOKUP($A67&amp;"_"&amp;CH$3,'물품 입고 내역'!$A$5:$O$629,2,0),"")</f>
        <v/>
      </c>
      <c r="CI67" s="86" t="str">
        <f>IFERROR(VLOOKUP($A67&amp;"_"&amp;CI$3,'물품 입고 내역'!$A$5:$O$629,2,0),"")</f>
        <v/>
      </c>
      <c r="CJ67" s="86" t="str">
        <f>IFERROR(VLOOKUP($A67&amp;"_"&amp;CJ$3,'물품 입고 내역'!$A$5:$O$629,2,0),"")</f>
        <v/>
      </c>
      <c r="CK67" s="86" t="str">
        <f>IFERROR(VLOOKUP($A67&amp;"_"&amp;CK$3,'물품 입고 내역'!$A$5:$O$629,2,0),"")</f>
        <v/>
      </c>
      <c r="CL67" s="86" t="str">
        <f>IFERROR(VLOOKUP($A67&amp;"_"&amp;CL$3,'물품 입고 내역'!$A$5:$O$629,2,0),"")</f>
        <v/>
      </c>
      <c r="CM67" s="86" t="str">
        <f>IFERROR(VLOOKUP($A67&amp;"_"&amp;CM$3,'물품 입고 내역'!$A$5:$O$629,2,0),"")</f>
        <v/>
      </c>
      <c r="CN67" s="86" t="str">
        <f>IFERROR(VLOOKUP($A67&amp;"_"&amp;CN$3,'물품 입고 내역'!$A$5:$O$629,2,0),"")</f>
        <v/>
      </c>
      <c r="CO67" s="86" t="str">
        <f>IFERROR(VLOOKUP($A67&amp;"_"&amp;CO$3,'물품 입고 내역'!$A$5:$O$629,2,0),"")</f>
        <v/>
      </c>
      <c r="CP67" s="86" t="str">
        <f>IFERROR(VLOOKUP($A67&amp;"_"&amp;CP$3,'물품 입고 내역'!$A$5:$O$629,2,0),"")</f>
        <v/>
      </c>
      <c r="CQ67" s="86" t="str">
        <f>IFERROR(VLOOKUP($A67&amp;"_"&amp;CQ$3,'물품 입고 내역'!$A$5:$O$629,2,0),"")</f>
        <v/>
      </c>
      <c r="CR67" s="86" t="str">
        <f>IFERROR(VLOOKUP($A67&amp;"_"&amp;CR$3,'물품 입고 내역'!$A$5:$O$629,2,0),"")</f>
        <v/>
      </c>
      <c r="CS67" s="86" t="str">
        <f>IFERROR(VLOOKUP($A67&amp;"_"&amp;CS$3,'물품 입고 내역'!$A$5:$O$629,2,0),"")</f>
        <v/>
      </c>
      <c r="CT67" s="86" t="str">
        <f>IFERROR(VLOOKUP($A67&amp;"_"&amp;CT$3,'물품 입고 내역'!$A$5:$O$629,2,0),"")</f>
        <v/>
      </c>
      <c r="CU67" s="86" t="str">
        <f>IFERROR(VLOOKUP($A67&amp;"_"&amp;CU$3,'물품 입고 내역'!$A$5:$O$629,2,0),"")</f>
        <v/>
      </c>
      <c r="CV67" s="86" t="str">
        <f>IFERROR(VLOOKUP($A67&amp;"_"&amp;CV$3,'물품 입고 내역'!$A$5:$O$629,2,0),"")</f>
        <v/>
      </c>
      <c r="CW67" s="86" t="str">
        <f>IFERROR(VLOOKUP($A67&amp;"_"&amp;CW$3,'물품 입고 내역'!$A$5:$O$629,2,0),"")</f>
        <v/>
      </c>
      <c r="CX67" s="86" t="str">
        <f>IFERROR(VLOOKUP($A67&amp;"_"&amp;CX$3,'물품 입고 내역'!$A$5:$O$629,2,0),"")</f>
        <v/>
      </c>
      <c r="CY67" s="86" t="str">
        <f>IFERROR(VLOOKUP($A67&amp;"_"&amp;CY$3,'물품 입고 내역'!$A$5:$O$629,2,0),"")</f>
        <v/>
      </c>
      <c r="CZ67" s="86" t="str">
        <f>IFERROR(VLOOKUP($A67&amp;"_"&amp;CZ$3,'물품 입고 내역'!$A$5:$O$629,2,0),"")</f>
        <v/>
      </c>
      <c r="DA67" s="86" t="str">
        <f>IFERROR(VLOOKUP($A67&amp;"_"&amp;DA$3,'물품 입고 내역'!$A$5:$O$629,2,0),"")</f>
        <v/>
      </c>
      <c r="DB67" s="86" t="str">
        <f>IFERROR(VLOOKUP($A67&amp;"_"&amp;DB$3,'물품 입고 내역'!$A$5:$O$629,2,0),"")</f>
        <v/>
      </c>
    </row>
    <row r="68" spans="1:106" ht="31.5" customHeight="1">
      <c r="A68" s="87" t="s">
        <v>452</v>
      </c>
      <c r="B68" s="142" t="str">
        <f>IFERROR(INDEX('물품 입고 내역'!$E$6:$N$105,MATCH($A68,'물품 입고 내역'!$N$6:$N$105,0),1)," ")</f>
        <v xml:space="preserve"> </v>
      </c>
      <c r="C68" s="87">
        <v>102</v>
      </c>
      <c r="D68" s="142" t="str">
        <f t="shared" si="0"/>
        <v xml:space="preserve">                                                                                                   </v>
      </c>
      <c r="E68" s="87"/>
      <c r="F68" s="86">
        <f t="shared" si="1"/>
        <v>0</v>
      </c>
      <c r="G68" s="86" t="str">
        <f>IFERROR(VLOOKUP($A68&amp;"_"&amp;G$3,'물품 입고 내역'!$A$5:$O$629,2,0),"")</f>
        <v/>
      </c>
      <c r="H68" s="86" t="str">
        <f>IFERROR(VLOOKUP($A68&amp;"_"&amp;H$3,'물품 입고 내역'!$A$5:$O$629,2,0),"")</f>
        <v/>
      </c>
      <c r="I68" s="86" t="str">
        <f>IFERROR(VLOOKUP($A68&amp;"_"&amp;I$3,'물품 입고 내역'!$A$5:$O$629,2,0),"")</f>
        <v/>
      </c>
      <c r="J68" s="86" t="str">
        <f>IFERROR(VLOOKUP($A68&amp;"_"&amp;J$3,'물품 입고 내역'!$A$5:$O$629,2,0),"")</f>
        <v/>
      </c>
      <c r="K68" s="86" t="str">
        <f>IFERROR(VLOOKUP($A68&amp;"_"&amp;K$3,'물품 입고 내역'!$A$5:$O$629,2,0),"")</f>
        <v/>
      </c>
      <c r="L68" s="86" t="str">
        <f>IFERROR(VLOOKUP($A68&amp;"_"&amp;L$3,'물품 입고 내역'!$A$5:$O$629,2,0),"")</f>
        <v/>
      </c>
      <c r="M68" s="86" t="str">
        <f>IFERROR(VLOOKUP($A68&amp;"_"&amp;M$3,'물품 입고 내역'!$A$5:$O$629,2,0),"")</f>
        <v/>
      </c>
      <c r="N68" s="86" t="str">
        <f>IFERROR(VLOOKUP($A68&amp;"_"&amp;N$3,'물품 입고 내역'!$A$5:$O$629,2,0),"")</f>
        <v/>
      </c>
      <c r="O68" s="86" t="str">
        <f>IFERROR(VLOOKUP($A68&amp;"_"&amp;O$3,'물품 입고 내역'!$A$5:$O$629,2,0),"")</f>
        <v/>
      </c>
      <c r="P68" s="86" t="str">
        <f>IFERROR(VLOOKUP($A68&amp;"_"&amp;P$3,'물품 입고 내역'!$A$5:$O$629,2,0),"")</f>
        <v/>
      </c>
      <c r="Q68" s="86" t="str">
        <f>IFERROR(VLOOKUP($A68&amp;"_"&amp;Q$3,'물품 입고 내역'!$A$5:$O$629,2,0),"")</f>
        <v/>
      </c>
      <c r="R68" s="86" t="str">
        <f>IFERROR(VLOOKUP($A68&amp;"_"&amp;R$3,'물품 입고 내역'!$A$5:$O$629,2,0),"")</f>
        <v/>
      </c>
      <c r="S68" s="86" t="str">
        <f>IFERROR(VLOOKUP($A68&amp;"_"&amp;S$3,'물품 입고 내역'!$A$5:$O$629,2,0),"")</f>
        <v/>
      </c>
      <c r="T68" s="86" t="str">
        <f>IFERROR(VLOOKUP($A68&amp;"_"&amp;T$3,'물품 입고 내역'!$A$5:$O$629,2,0),"")</f>
        <v/>
      </c>
      <c r="U68" s="86" t="str">
        <f>IFERROR(VLOOKUP($A68&amp;"_"&amp;U$3,'물품 입고 내역'!$A$5:$O$629,2,0),"")</f>
        <v/>
      </c>
      <c r="V68" s="86" t="str">
        <f>IFERROR(VLOOKUP($A68&amp;"_"&amp;V$3,'물품 입고 내역'!$A$5:$O$629,2,0),"")</f>
        <v/>
      </c>
      <c r="W68" s="86" t="str">
        <f>IFERROR(VLOOKUP($A68&amp;"_"&amp;W$3,'물품 입고 내역'!$A$5:$O$629,2,0),"")</f>
        <v/>
      </c>
      <c r="X68" s="86" t="str">
        <f>IFERROR(VLOOKUP($A68&amp;"_"&amp;X$3,'물품 입고 내역'!$A$5:$O$629,2,0),"")</f>
        <v/>
      </c>
      <c r="Y68" s="86" t="str">
        <f>IFERROR(VLOOKUP($A68&amp;"_"&amp;Y$3,'물품 입고 내역'!$A$5:$O$629,2,0),"")</f>
        <v/>
      </c>
      <c r="Z68" s="86" t="str">
        <f>IFERROR(VLOOKUP($A68&amp;"_"&amp;Z$3,'물품 입고 내역'!$A$5:$O$629,2,0),"")</f>
        <v/>
      </c>
      <c r="AA68" s="86" t="str">
        <f>IFERROR(VLOOKUP($A68&amp;"_"&amp;AA$3,'물품 입고 내역'!$A$5:$O$629,2,0),"")</f>
        <v/>
      </c>
      <c r="AB68" s="86" t="str">
        <f>IFERROR(VLOOKUP($A68&amp;"_"&amp;AB$3,'물품 입고 내역'!$A$5:$O$629,2,0),"")</f>
        <v/>
      </c>
      <c r="AC68" s="86" t="str">
        <f>IFERROR(VLOOKUP($A68&amp;"_"&amp;AC$3,'물품 입고 내역'!$A$5:$O$629,2,0),"")</f>
        <v/>
      </c>
      <c r="AD68" s="86" t="str">
        <f>IFERROR(VLOOKUP($A68&amp;"_"&amp;AD$3,'물품 입고 내역'!$A$5:$O$629,2,0),"")</f>
        <v/>
      </c>
      <c r="AE68" s="86" t="str">
        <f>IFERROR(VLOOKUP($A68&amp;"_"&amp;AE$3,'물품 입고 내역'!$A$5:$O$629,2,0),"")</f>
        <v/>
      </c>
      <c r="AF68" s="86" t="str">
        <f>IFERROR(VLOOKUP($A68&amp;"_"&amp;AF$3,'물품 입고 내역'!$A$5:$O$629,2,0),"")</f>
        <v/>
      </c>
      <c r="AG68" s="86" t="str">
        <f>IFERROR(VLOOKUP($A68&amp;"_"&amp;AG$3,'물품 입고 내역'!$A$5:$O$629,2,0),"")</f>
        <v/>
      </c>
      <c r="AH68" s="86" t="str">
        <f>IFERROR(VLOOKUP($A68&amp;"_"&amp;AH$3,'물품 입고 내역'!$A$5:$O$629,2,0),"")</f>
        <v/>
      </c>
      <c r="AI68" s="86" t="str">
        <f>IFERROR(VLOOKUP($A68&amp;"_"&amp;AI$3,'물품 입고 내역'!$A$5:$O$629,2,0),"")</f>
        <v/>
      </c>
      <c r="AJ68" s="86" t="str">
        <f>IFERROR(VLOOKUP($A68&amp;"_"&amp;AJ$3,'물품 입고 내역'!$A$5:$O$629,2,0),"")</f>
        <v/>
      </c>
      <c r="AK68" s="86" t="str">
        <f>IFERROR(VLOOKUP($A68&amp;"_"&amp;AK$3,'물품 입고 내역'!$A$5:$O$629,2,0),"")</f>
        <v/>
      </c>
      <c r="AL68" s="86" t="str">
        <f>IFERROR(VLOOKUP($A68&amp;"_"&amp;AL$3,'물품 입고 내역'!$A$5:$O$629,2,0),"")</f>
        <v/>
      </c>
      <c r="AM68" s="86" t="str">
        <f>IFERROR(VLOOKUP($A68&amp;"_"&amp;AM$3,'물품 입고 내역'!$A$5:$O$629,2,0),"")</f>
        <v/>
      </c>
      <c r="AN68" s="86" t="str">
        <f>IFERROR(VLOOKUP($A68&amp;"_"&amp;AN$3,'물품 입고 내역'!$A$5:$O$629,2,0),"")</f>
        <v/>
      </c>
      <c r="AO68" s="86" t="str">
        <f>IFERROR(VLOOKUP($A68&amp;"_"&amp;AO$3,'물품 입고 내역'!$A$5:$O$629,2,0),"")</f>
        <v/>
      </c>
      <c r="AP68" s="86" t="str">
        <f>IFERROR(VLOOKUP($A68&amp;"_"&amp;AP$3,'물품 입고 내역'!$A$5:$O$629,2,0),"")</f>
        <v/>
      </c>
      <c r="AQ68" s="86" t="str">
        <f>IFERROR(VLOOKUP($A68&amp;"_"&amp;AQ$3,'물품 입고 내역'!$A$5:$O$629,2,0),"")</f>
        <v/>
      </c>
      <c r="AR68" s="86" t="str">
        <f>IFERROR(VLOOKUP($A68&amp;"_"&amp;AR$3,'물품 입고 내역'!$A$5:$O$629,2,0),"")</f>
        <v/>
      </c>
      <c r="AS68" s="86" t="str">
        <f>IFERROR(VLOOKUP($A68&amp;"_"&amp;AS$3,'물품 입고 내역'!$A$5:$O$629,2,0),"")</f>
        <v/>
      </c>
      <c r="AT68" s="86" t="str">
        <f>IFERROR(VLOOKUP($A68&amp;"_"&amp;AT$3,'물품 입고 내역'!$A$5:$O$629,2,0),"")</f>
        <v/>
      </c>
      <c r="AU68" s="86" t="str">
        <f>IFERROR(VLOOKUP($A68&amp;"_"&amp;AU$3,'물품 입고 내역'!$A$5:$O$629,2,0),"")</f>
        <v/>
      </c>
      <c r="AV68" s="86" t="str">
        <f>IFERROR(VLOOKUP($A68&amp;"_"&amp;AV$3,'물품 입고 내역'!$A$5:$O$629,2,0),"")</f>
        <v/>
      </c>
      <c r="AW68" s="86" t="str">
        <f>IFERROR(VLOOKUP($A68&amp;"_"&amp;AW$3,'물품 입고 내역'!$A$5:$O$629,2,0),"")</f>
        <v/>
      </c>
      <c r="AX68" s="86" t="str">
        <f>IFERROR(VLOOKUP($A68&amp;"_"&amp;AX$3,'물품 입고 내역'!$A$5:$O$629,2,0),"")</f>
        <v/>
      </c>
      <c r="AY68" s="86" t="str">
        <f>IFERROR(VLOOKUP($A68&amp;"_"&amp;AY$3,'물품 입고 내역'!$A$5:$O$629,2,0),"")</f>
        <v/>
      </c>
      <c r="AZ68" s="86" t="str">
        <f>IFERROR(VLOOKUP($A68&amp;"_"&amp;AZ$3,'물품 입고 내역'!$A$5:$O$629,2,0),"")</f>
        <v/>
      </c>
      <c r="BA68" s="86" t="str">
        <f>IFERROR(VLOOKUP($A68&amp;"_"&amp;BA$3,'물품 입고 내역'!$A$5:$O$629,2,0),"")</f>
        <v/>
      </c>
      <c r="BB68" s="86" t="str">
        <f>IFERROR(VLOOKUP($A68&amp;"_"&amp;BB$3,'물품 입고 내역'!$A$5:$O$629,2,0),"")</f>
        <v/>
      </c>
      <c r="BC68" s="86" t="str">
        <f>IFERROR(VLOOKUP($A68&amp;"_"&amp;BC$3,'물품 입고 내역'!$A$5:$O$629,2,0),"")</f>
        <v/>
      </c>
      <c r="BD68" s="86" t="str">
        <f>IFERROR(VLOOKUP($A68&amp;"_"&amp;BD$3,'물품 입고 내역'!$A$5:$O$629,2,0),"")</f>
        <v/>
      </c>
      <c r="BE68" s="86" t="str">
        <f>IFERROR(VLOOKUP($A68&amp;"_"&amp;BE$3,'물품 입고 내역'!$A$5:$O$629,2,0),"")</f>
        <v/>
      </c>
      <c r="BF68" s="86" t="str">
        <f>IFERROR(VLOOKUP($A68&amp;"_"&amp;BF$3,'물품 입고 내역'!$A$5:$O$629,2,0),"")</f>
        <v/>
      </c>
      <c r="BG68" s="86" t="str">
        <f>IFERROR(VLOOKUP($A68&amp;"_"&amp;BG$3,'물품 입고 내역'!$A$5:$O$629,2,0),"")</f>
        <v/>
      </c>
      <c r="BH68" s="86" t="str">
        <f>IFERROR(VLOOKUP($A68&amp;"_"&amp;BH$3,'물품 입고 내역'!$A$5:$O$629,2,0),"")</f>
        <v/>
      </c>
      <c r="BI68" s="86" t="str">
        <f>IFERROR(VLOOKUP($A68&amp;"_"&amp;BI$3,'물품 입고 내역'!$A$5:$O$629,2,0),"")</f>
        <v/>
      </c>
      <c r="BJ68" s="86" t="str">
        <f>IFERROR(VLOOKUP($A68&amp;"_"&amp;BJ$3,'물품 입고 내역'!$A$5:$O$629,2,0),"")</f>
        <v/>
      </c>
      <c r="BK68" s="86" t="str">
        <f>IFERROR(VLOOKUP($A68&amp;"_"&amp;BK$3,'물품 입고 내역'!$A$5:$O$629,2,0),"")</f>
        <v/>
      </c>
      <c r="BL68" s="86" t="str">
        <f>IFERROR(VLOOKUP($A68&amp;"_"&amp;BL$3,'물품 입고 내역'!$A$5:$O$629,2,0),"")</f>
        <v/>
      </c>
      <c r="BM68" s="86" t="str">
        <f>IFERROR(VLOOKUP($A68&amp;"_"&amp;BM$3,'물품 입고 내역'!$A$5:$O$629,2,0),"")</f>
        <v/>
      </c>
      <c r="BN68" s="86" t="str">
        <f>IFERROR(VLOOKUP($A68&amp;"_"&amp;BN$3,'물품 입고 내역'!$A$5:$O$629,2,0),"")</f>
        <v/>
      </c>
      <c r="BO68" s="86" t="str">
        <f>IFERROR(VLOOKUP($A68&amp;"_"&amp;BO$3,'물품 입고 내역'!$A$5:$O$629,2,0),"")</f>
        <v/>
      </c>
      <c r="BP68" s="86" t="str">
        <f>IFERROR(VLOOKUP($A68&amp;"_"&amp;BP$3,'물품 입고 내역'!$A$5:$O$629,2,0),"")</f>
        <v/>
      </c>
      <c r="BQ68" s="86" t="str">
        <f>IFERROR(VLOOKUP($A68&amp;"_"&amp;BQ$3,'물품 입고 내역'!$A$5:$O$629,2,0),"")</f>
        <v/>
      </c>
      <c r="BR68" s="86" t="str">
        <f>IFERROR(VLOOKUP($A68&amp;"_"&amp;BR$3,'물품 입고 내역'!$A$5:$O$629,2,0),"")</f>
        <v/>
      </c>
      <c r="BS68" s="86" t="str">
        <f>IFERROR(VLOOKUP($A68&amp;"_"&amp;BS$3,'물품 입고 내역'!$A$5:$O$629,2,0),"")</f>
        <v/>
      </c>
      <c r="BT68" s="86" t="str">
        <f>IFERROR(VLOOKUP($A68&amp;"_"&amp;BT$3,'물품 입고 내역'!$A$5:$O$629,2,0),"")</f>
        <v/>
      </c>
      <c r="BU68" s="86" t="str">
        <f>IFERROR(VLOOKUP($A68&amp;"_"&amp;BU$3,'물품 입고 내역'!$A$5:$O$629,2,0),"")</f>
        <v/>
      </c>
      <c r="BV68" s="86" t="str">
        <f>IFERROR(VLOOKUP($A68&amp;"_"&amp;BV$3,'물품 입고 내역'!$A$5:$O$629,2,0),"")</f>
        <v/>
      </c>
      <c r="BW68" s="86" t="str">
        <f>IFERROR(VLOOKUP($A68&amp;"_"&amp;BW$3,'물품 입고 내역'!$A$5:$O$629,2,0),"")</f>
        <v/>
      </c>
      <c r="BX68" s="86" t="str">
        <f>IFERROR(VLOOKUP($A68&amp;"_"&amp;BX$3,'물품 입고 내역'!$A$5:$O$629,2,0),"")</f>
        <v/>
      </c>
      <c r="BY68" s="86" t="str">
        <f>IFERROR(VLOOKUP($A68&amp;"_"&amp;BY$3,'물품 입고 내역'!$A$5:$O$629,2,0),"")</f>
        <v/>
      </c>
      <c r="BZ68" s="86" t="str">
        <f>IFERROR(VLOOKUP($A68&amp;"_"&amp;BZ$3,'물품 입고 내역'!$A$5:$O$629,2,0),"")</f>
        <v/>
      </c>
      <c r="CA68" s="86" t="str">
        <f>IFERROR(VLOOKUP($A68&amp;"_"&amp;CA$3,'물품 입고 내역'!$A$5:$O$629,2,0),"")</f>
        <v/>
      </c>
      <c r="CB68" s="86" t="str">
        <f>IFERROR(VLOOKUP($A68&amp;"_"&amp;CB$3,'물품 입고 내역'!$A$5:$O$629,2,0),"")</f>
        <v/>
      </c>
      <c r="CC68" s="86" t="str">
        <f>IFERROR(VLOOKUP($A68&amp;"_"&amp;CC$3,'물품 입고 내역'!$A$5:$O$629,2,0),"")</f>
        <v/>
      </c>
      <c r="CD68" s="86" t="str">
        <f>IFERROR(VLOOKUP($A68&amp;"_"&amp;CD$3,'물품 입고 내역'!$A$5:$O$629,2,0),"")</f>
        <v/>
      </c>
      <c r="CE68" s="86" t="str">
        <f>IFERROR(VLOOKUP($A68&amp;"_"&amp;CE$3,'물품 입고 내역'!$A$5:$O$629,2,0),"")</f>
        <v/>
      </c>
      <c r="CF68" s="86" t="str">
        <f>IFERROR(VLOOKUP($A68&amp;"_"&amp;CF$3,'물품 입고 내역'!$A$5:$O$629,2,0),"")</f>
        <v/>
      </c>
      <c r="CG68" s="86" t="str">
        <f>IFERROR(VLOOKUP($A68&amp;"_"&amp;CG$3,'물품 입고 내역'!$A$5:$O$629,2,0),"")</f>
        <v/>
      </c>
      <c r="CH68" s="86" t="str">
        <f>IFERROR(VLOOKUP($A68&amp;"_"&amp;CH$3,'물품 입고 내역'!$A$5:$O$629,2,0),"")</f>
        <v/>
      </c>
      <c r="CI68" s="86" t="str">
        <f>IFERROR(VLOOKUP($A68&amp;"_"&amp;CI$3,'물품 입고 내역'!$A$5:$O$629,2,0),"")</f>
        <v/>
      </c>
      <c r="CJ68" s="86" t="str">
        <f>IFERROR(VLOOKUP($A68&amp;"_"&amp;CJ$3,'물품 입고 내역'!$A$5:$O$629,2,0),"")</f>
        <v/>
      </c>
      <c r="CK68" s="86" t="str">
        <f>IFERROR(VLOOKUP($A68&amp;"_"&amp;CK$3,'물품 입고 내역'!$A$5:$O$629,2,0),"")</f>
        <v/>
      </c>
      <c r="CL68" s="86" t="str">
        <f>IFERROR(VLOOKUP($A68&amp;"_"&amp;CL$3,'물품 입고 내역'!$A$5:$O$629,2,0),"")</f>
        <v/>
      </c>
      <c r="CM68" s="86" t="str">
        <f>IFERROR(VLOOKUP($A68&amp;"_"&amp;CM$3,'물품 입고 내역'!$A$5:$O$629,2,0),"")</f>
        <v/>
      </c>
      <c r="CN68" s="86" t="str">
        <f>IFERROR(VLOOKUP($A68&amp;"_"&amp;CN$3,'물품 입고 내역'!$A$5:$O$629,2,0),"")</f>
        <v/>
      </c>
      <c r="CO68" s="86" t="str">
        <f>IFERROR(VLOOKUP($A68&amp;"_"&amp;CO$3,'물품 입고 내역'!$A$5:$O$629,2,0),"")</f>
        <v/>
      </c>
      <c r="CP68" s="86" t="str">
        <f>IFERROR(VLOOKUP($A68&amp;"_"&amp;CP$3,'물품 입고 내역'!$A$5:$O$629,2,0),"")</f>
        <v/>
      </c>
      <c r="CQ68" s="86" t="str">
        <f>IFERROR(VLOOKUP($A68&amp;"_"&amp;CQ$3,'물품 입고 내역'!$A$5:$O$629,2,0),"")</f>
        <v/>
      </c>
      <c r="CR68" s="86" t="str">
        <f>IFERROR(VLOOKUP($A68&amp;"_"&amp;CR$3,'물품 입고 내역'!$A$5:$O$629,2,0),"")</f>
        <v/>
      </c>
      <c r="CS68" s="86" t="str">
        <f>IFERROR(VLOOKUP($A68&amp;"_"&amp;CS$3,'물품 입고 내역'!$A$5:$O$629,2,0),"")</f>
        <v/>
      </c>
      <c r="CT68" s="86" t="str">
        <f>IFERROR(VLOOKUP($A68&amp;"_"&amp;CT$3,'물품 입고 내역'!$A$5:$O$629,2,0),"")</f>
        <v/>
      </c>
      <c r="CU68" s="86" t="str">
        <f>IFERROR(VLOOKUP($A68&amp;"_"&amp;CU$3,'물품 입고 내역'!$A$5:$O$629,2,0),"")</f>
        <v/>
      </c>
      <c r="CV68" s="86" t="str">
        <f>IFERROR(VLOOKUP($A68&amp;"_"&amp;CV$3,'물품 입고 내역'!$A$5:$O$629,2,0),"")</f>
        <v/>
      </c>
      <c r="CW68" s="86" t="str">
        <f>IFERROR(VLOOKUP($A68&amp;"_"&amp;CW$3,'물품 입고 내역'!$A$5:$O$629,2,0),"")</f>
        <v/>
      </c>
      <c r="CX68" s="86" t="str">
        <f>IFERROR(VLOOKUP($A68&amp;"_"&amp;CX$3,'물품 입고 내역'!$A$5:$O$629,2,0),"")</f>
        <v/>
      </c>
      <c r="CY68" s="86" t="str">
        <f>IFERROR(VLOOKUP($A68&amp;"_"&amp;CY$3,'물품 입고 내역'!$A$5:$O$629,2,0),"")</f>
        <v/>
      </c>
      <c r="CZ68" s="86" t="str">
        <f>IFERROR(VLOOKUP($A68&amp;"_"&amp;CZ$3,'물품 입고 내역'!$A$5:$O$629,2,0),"")</f>
        <v/>
      </c>
      <c r="DA68" s="86" t="str">
        <f>IFERROR(VLOOKUP($A68&amp;"_"&amp;DA$3,'물품 입고 내역'!$A$5:$O$629,2,0),"")</f>
        <v/>
      </c>
      <c r="DB68" s="86" t="str">
        <f>IFERROR(VLOOKUP($A68&amp;"_"&amp;DB$3,'물품 입고 내역'!$A$5:$O$629,2,0),"")</f>
        <v/>
      </c>
    </row>
    <row r="69" spans="1:106" ht="31.5" customHeight="1">
      <c r="A69" s="87" t="s">
        <v>453</v>
      </c>
      <c r="B69" s="142" t="str">
        <f>IFERROR(INDEX('물품 입고 내역'!$E$6:$N$105,MATCH($A69,'물품 입고 내역'!$N$6:$N$105,0),1)," ")</f>
        <v xml:space="preserve"> </v>
      </c>
      <c r="C69" s="87">
        <v>102</v>
      </c>
      <c r="D69" s="142" t="str">
        <f t="shared" ref="D69:D83" si="2">CONCATENATE(G69," ",H69," ",I69," ",J69," ",K69," ",L69," ",M69," ",N69," ",O69," ",P69," ",Q69," ",R69," ",S69," ",T69," ",U69," ",V69," ",W69," ",X69," ",Y69," ",Z69," ",AA69," ",AB69," ",AC69," ",AD69," ",AE69," ",AF69," ",AG69," ",AH69," ",AI69," ",AJ69," ",AK69," ",AL69," ",AM69," ",AN69," ",AO69," ",AP69," ",AQ69," ",AR69," ",AS69," ",AT69," ",AU69," ",AV69," ",AW69," ",AX69," ",AY69," ",AZ69," ",BA69," ",BB69," ",BC69," ",BD69," ",BE69," ",BF69," ",BG69," ",BH69," ",BI69," ",BJ69," ",BK69," ",BL69," ",BM69," ",BN69," ",BO69," ",BP69," ",BQ69," ",BR69," ",BS69," ",BT69," ",BU69," ",BV69," ",BW69," ",BX69," ",BY69," ",BZ69," ",CA69," ",CB69," ",CC69," ",CD69," ",CE69," ",CF69," ",CG69," ",CH69," ",CI69," ",CJ69," ",CK69," ",CL69," ",CM69," ",CN69," ",CO69," ",CP69," ",CQ69," ",CR69," ",CS69," ",CT69," ",CU69," ",CV69," ",CW69," ",CX69," ",CY69," ",CZ69," ",DA69," ",DB69)</f>
        <v xml:space="preserve">                                                                                                   </v>
      </c>
      <c r="E69" s="87"/>
      <c r="F69" s="86">
        <f t="shared" ref="F69:F83" si="3">COUNTA(G69:DB69)-COUNTBLANK(G69:DB69)</f>
        <v>0</v>
      </c>
      <c r="G69" s="86" t="str">
        <f>IFERROR(VLOOKUP($A69&amp;"_"&amp;G$3,'물품 입고 내역'!$A$5:$O$629,2,0),"")</f>
        <v/>
      </c>
      <c r="H69" s="86" t="str">
        <f>IFERROR(VLOOKUP($A69&amp;"_"&amp;H$3,'물품 입고 내역'!$A$5:$O$629,2,0),"")</f>
        <v/>
      </c>
      <c r="I69" s="86" t="str">
        <f>IFERROR(VLOOKUP($A69&amp;"_"&amp;I$3,'물품 입고 내역'!$A$5:$O$629,2,0),"")</f>
        <v/>
      </c>
      <c r="J69" s="86" t="str">
        <f>IFERROR(VLOOKUP($A69&amp;"_"&amp;J$3,'물품 입고 내역'!$A$5:$O$629,2,0),"")</f>
        <v/>
      </c>
      <c r="K69" s="86" t="str">
        <f>IFERROR(VLOOKUP($A69&amp;"_"&amp;K$3,'물품 입고 내역'!$A$5:$O$629,2,0),"")</f>
        <v/>
      </c>
      <c r="L69" s="86" t="str">
        <f>IFERROR(VLOOKUP($A69&amp;"_"&amp;L$3,'물품 입고 내역'!$A$5:$O$629,2,0),"")</f>
        <v/>
      </c>
      <c r="M69" s="86" t="str">
        <f>IFERROR(VLOOKUP($A69&amp;"_"&amp;M$3,'물품 입고 내역'!$A$5:$O$629,2,0),"")</f>
        <v/>
      </c>
      <c r="N69" s="86" t="str">
        <f>IFERROR(VLOOKUP($A69&amp;"_"&amp;N$3,'물품 입고 내역'!$A$5:$O$629,2,0),"")</f>
        <v/>
      </c>
      <c r="O69" s="86" t="str">
        <f>IFERROR(VLOOKUP($A69&amp;"_"&amp;O$3,'물품 입고 내역'!$A$5:$O$629,2,0),"")</f>
        <v/>
      </c>
      <c r="P69" s="86" t="str">
        <f>IFERROR(VLOOKUP($A69&amp;"_"&amp;P$3,'물품 입고 내역'!$A$5:$O$629,2,0),"")</f>
        <v/>
      </c>
      <c r="Q69" s="86" t="str">
        <f>IFERROR(VLOOKUP($A69&amp;"_"&amp;Q$3,'물품 입고 내역'!$A$5:$O$629,2,0),"")</f>
        <v/>
      </c>
      <c r="R69" s="86" t="str">
        <f>IFERROR(VLOOKUP($A69&amp;"_"&amp;R$3,'물품 입고 내역'!$A$5:$O$629,2,0),"")</f>
        <v/>
      </c>
      <c r="S69" s="86" t="str">
        <f>IFERROR(VLOOKUP($A69&amp;"_"&amp;S$3,'물품 입고 내역'!$A$5:$O$629,2,0),"")</f>
        <v/>
      </c>
      <c r="T69" s="86" t="str">
        <f>IFERROR(VLOOKUP($A69&amp;"_"&amp;T$3,'물품 입고 내역'!$A$5:$O$629,2,0),"")</f>
        <v/>
      </c>
      <c r="U69" s="86" t="str">
        <f>IFERROR(VLOOKUP($A69&amp;"_"&amp;U$3,'물품 입고 내역'!$A$5:$O$629,2,0),"")</f>
        <v/>
      </c>
      <c r="V69" s="86" t="str">
        <f>IFERROR(VLOOKUP($A69&amp;"_"&amp;V$3,'물품 입고 내역'!$A$5:$O$629,2,0),"")</f>
        <v/>
      </c>
      <c r="W69" s="86" t="str">
        <f>IFERROR(VLOOKUP($A69&amp;"_"&amp;W$3,'물품 입고 내역'!$A$5:$O$629,2,0),"")</f>
        <v/>
      </c>
      <c r="X69" s="86" t="str">
        <f>IFERROR(VLOOKUP($A69&amp;"_"&amp;X$3,'물품 입고 내역'!$A$5:$O$629,2,0),"")</f>
        <v/>
      </c>
      <c r="Y69" s="86" t="str">
        <f>IFERROR(VLOOKUP($A69&amp;"_"&amp;Y$3,'물품 입고 내역'!$A$5:$O$629,2,0),"")</f>
        <v/>
      </c>
      <c r="Z69" s="86" t="str">
        <f>IFERROR(VLOOKUP($A69&amp;"_"&amp;Z$3,'물품 입고 내역'!$A$5:$O$629,2,0),"")</f>
        <v/>
      </c>
      <c r="AA69" s="86" t="str">
        <f>IFERROR(VLOOKUP($A69&amp;"_"&amp;AA$3,'물품 입고 내역'!$A$5:$O$629,2,0),"")</f>
        <v/>
      </c>
      <c r="AB69" s="86" t="str">
        <f>IFERROR(VLOOKUP($A69&amp;"_"&amp;AB$3,'물품 입고 내역'!$A$5:$O$629,2,0),"")</f>
        <v/>
      </c>
      <c r="AC69" s="86" t="str">
        <f>IFERROR(VLOOKUP($A69&amp;"_"&amp;AC$3,'물품 입고 내역'!$A$5:$O$629,2,0),"")</f>
        <v/>
      </c>
      <c r="AD69" s="86" t="str">
        <f>IFERROR(VLOOKUP($A69&amp;"_"&amp;AD$3,'물품 입고 내역'!$A$5:$O$629,2,0),"")</f>
        <v/>
      </c>
      <c r="AE69" s="86" t="str">
        <f>IFERROR(VLOOKUP($A69&amp;"_"&amp;AE$3,'물품 입고 내역'!$A$5:$O$629,2,0),"")</f>
        <v/>
      </c>
      <c r="AF69" s="86" t="str">
        <f>IFERROR(VLOOKUP($A69&amp;"_"&amp;AF$3,'물품 입고 내역'!$A$5:$O$629,2,0),"")</f>
        <v/>
      </c>
      <c r="AG69" s="86" t="str">
        <f>IFERROR(VLOOKUP($A69&amp;"_"&amp;AG$3,'물품 입고 내역'!$A$5:$O$629,2,0),"")</f>
        <v/>
      </c>
      <c r="AH69" s="86" t="str">
        <f>IFERROR(VLOOKUP($A69&amp;"_"&amp;AH$3,'물품 입고 내역'!$A$5:$O$629,2,0),"")</f>
        <v/>
      </c>
      <c r="AI69" s="86" t="str">
        <f>IFERROR(VLOOKUP($A69&amp;"_"&amp;AI$3,'물품 입고 내역'!$A$5:$O$629,2,0),"")</f>
        <v/>
      </c>
      <c r="AJ69" s="86" t="str">
        <f>IFERROR(VLOOKUP($A69&amp;"_"&amp;AJ$3,'물품 입고 내역'!$A$5:$O$629,2,0),"")</f>
        <v/>
      </c>
      <c r="AK69" s="86" t="str">
        <f>IFERROR(VLOOKUP($A69&amp;"_"&amp;AK$3,'물품 입고 내역'!$A$5:$O$629,2,0),"")</f>
        <v/>
      </c>
      <c r="AL69" s="86" t="str">
        <f>IFERROR(VLOOKUP($A69&amp;"_"&amp;AL$3,'물품 입고 내역'!$A$5:$O$629,2,0),"")</f>
        <v/>
      </c>
      <c r="AM69" s="86" t="str">
        <f>IFERROR(VLOOKUP($A69&amp;"_"&amp;AM$3,'물품 입고 내역'!$A$5:$O$629,2,0),"")</f>
        <v/>
      </c>
      <c r="AN69" s="86" t="str">
        <f>IFERROR(VLOOKUP($A69&amp;"_"&amp;AN$3,'물품 입고 내역'!$A$5:$O$629,2,0),"")</f>
        <v/>
      </c>
      <c r="AO69" s="86" t="str">
        <f>IFERROR(VLOOKUP($A69&amp;"_"&amp;AO$3,'물품 입고 내역'!$A$5:$O$629,2,0),"")</f>
        <v/>
      </c>
      <c r="AP69" s="86" t="str">
        <f>IFERROR(VLOOKUP($A69&amp;"_"&amp;AP$3,'물품 입고 내역'!$A$5:$O$629,2,0),"")</f>
        <v/>
      </c>
      <c r="AQ69" s="86" t="str">
        <f>IFERROR(VLOOKUP($A69&amp;"_"&amp;AQ$3,'물품 입고 내역'!$A$5:$O$629,2,0),"")</f>
        <v/>
      </c>
      <c r="AR69" s="86" t="str">
        <f>IFERROR(VLOOKUP($A69&amp;"_"&amp;AR$3,'물품 입고 내역'!$A$5:$O$629,2,0),"")</f>
        <v/>
      </c>
      <c r="AS69" s="86" t="str">
        <f>IFERROR(VLOOKUP($A69&amp;"_"&amp;AS$3,'물품 입고 내역'!$A$5:$O$629,2,0),"")</f>
        <v/>
      </c>
      <c r="AT69" s="86" t="str">
        <f>IFERROR(VLOOKUP($A69&amp;"_"&amp;AT$3,'물품 입고 내역'!$A$5:$O$629,2,0),"")</f>
        <v/>
      </c>
      <c r="AU69" s="86" t="str">
        <f>IFERROR(VLOOKUP($A69&amp;"_"&amp;AU$3,'물품 입고 내역'!$A$5:$O$629,2,0),"")</f>
        <v/>
      </c>
      <c r="AV69" s="86" t="str">
        <f>IFERROR(VLOOKUP($A69&amp;"_"&amp;AV$3,'물품 입고 내역'!$A$5:$O$629,2,0),"")</f>
        <v/>
      </c>
      <c r="AW69" s="86" t="str">
        <f>IFERROR(VLOOKUP($A69&amp;"_"&amp;AW$3,'물품 입고 내역'!$A$5:$O$629,2,0),"")</f>
        <v/>
      </c>
      <c r="AX69" s="86" t="str">
        <f>IFERROR(VLOOKUP($A69&amp;"_"&amp;AX$3,'물품 입고 내역'!$A$5:$O$629,2,0),"")</f>
        <v/>
      </c>
      <c r="AY69" s="86" t="str">
        <f>IFERROR(VLOOKUP($A69&amp;"_"&amp;AY$3,'물품 입고 내역'!$A$5:$O$629,2,0),"")</f>
        <v/>
      </c>
      <c r="AZ69" s="86" t="str">
        <f>IFERROR(VLOOKUP($A69&amp;"_"&amp;AZ$3,'물품 입고 내역'!$A$5:$O$629,2,0),"")</f>
        <v/>
      </c>
      <c r="BA69" s="86" t="str">
        <f>IFERROR(VLOOKUP($A69&amp;"_"&amp;BA$3,'물품 입고 내역'!$A$5:$O$629,2,0),"")</f>
        <v/>
      </c>
      <c r="BB69" s="86" t="str">
        <f>IFERROR(VLOOKUP($A69&amp;"_"&amp;BB$3,'물품 입고 내역'!$A$5:$O$629,2,0),"")</f>
        <v/>
      </c>
      <c r="BC69" s="86" t="str">
        <f>IFERROR(VLOOKUP($A69&amp;"_"&amp;BC$3,'물품 입고 내역'!$A$5:$O$629,2,0),"")</f>
        <v/>
      </c>
      <c r="BD69" s="86" t="str">
        <f>IFERROR(VLOOKUP($A69&amp;"_"&amp;BD$3,'물품 입고 내역'!$A$5:$O$629,2,0),"")</f>
        <v/>
      </c>
      <c r="BE69" s="86" t="str">
        <f>IFERROR(VLOOKUP($A69&amp;"_"&amp;BE$3,'물품 입고 내역'!$A$5:$O$629,2,0),"")</f>
        <v/>
      </c>
      <c r="BF69" s="86" t="str">
        <f>IFERROR(VLOOKUP($A69&amp;"_"&amp;BF$3,'물품 입고 내역'!$A$5:$O$629,2,0),"")</f>
        <v/>
      </c>
      <c r="BG69" s="86" t="str">
        <f>IFERROR(VLOOKUP($A69&amp;"_"&amp;BG$3,'물품 입고 내역'!$A$5:$O$629,2,0),"")</f>
        <v/>
      </c>
      <c r="BH69" s="86" t="str">
        <f>IFERROR(VLOOKUP($A69&amp;"_"&amp;BH$3,'물품 입고 내역'!$A$5:$O$629,2,0),"")</f>
        <v/>
      </c>
      <c r="BI69" s="86" t="str">
        <f>IFERROR(VLOOKUP($A69&amp;"_"&amp;BI$3,'물품 입고 내역'!$A$5:$O$629,2,0),"")</f>
        <v/>
      </c>
      <c r="BJ69" s="86" t="str">
        <f>IFERROR(VLOOKUP($A69&amp;"_"&amp;BJ$3,'물품 입고 내역'!$A$5:$O$629,2,0),"")</f>
        <v/>
      </c>
      <c r="BK69" s="86" t="str">
        <f>IFERROR(VLOOKUP($A69&amp;"_"&amp;BK$3,'물품 입고 내역'!$A$5:$O$629,2,0),"")</f>
        <v/>
      </c>
      <c r="BL69" s="86" t="str">
        <f>IFERROR(VLOOKUP($A69&amp;"_"&amp;BL$3,'물품 입고 내역'!$A$5:$O$629,2,0),"")</f>
        <v/>
      </c>
      <c r="BM69" s="86" t="str">
        <f>IFERROR(VLOOKUP($A69&amp;"_"&amp;BM$3,'물품 입고 내역'!$A$5:$O$629,2,0),"")</f>
        <v/>
      </c>
      <c r="BN69" s="86" t="str">
        <f>IFERROR(VLOOKUP($A69&amp;"_"&amp;BN$3,'물품 입고 내역'!$A$5:$O$629,2,0),"")</f>
        <v/>
      </c>
      <c r="BO69" s="86" t="str">
        <f>IFERROR(VLOOKUP($A69&amp;"_"&amp;BO$3,'물품 입고 내역'!$A$5:$O$629,2,0),"")</f>
        <v/>
      </c>
      <c r="BP69" s="86" t="str">
        <f>IFERROR(VLOOKUP($A69&amp;"_"&amp;BP$3,'물품 입고 내역'!$A$5:$O$629,2,0),"")</f>
        <v/>
      </c>
      <c r="BQ69" s="86" t="str">
        <f>IFERROR(VLOOKUP($A69&amp;"_"&amp;BQ$3,'물품 입고 내역'!$A$5:$O$629,2,0),"")</f>
        <v/>
      </c>
      <c r="BR69" s="86" t="str">
        <f>IFERROR(VLOOKUP($A69&amp;"_"&amp;BR$3,'물품 입고 내역'!$A$5:$O$629,2,0),"")</f>
        <v/>
      </c>
      <c r="BS69" s="86" t="str">
        <f>IFERROR(VLOOKUP($A69&amp;"_"&amp;BS$3,'물품 입고 내역'!$A$5:$O$629,2,0),"")</f>
        <v/>
      </c>
      <c r="BT69" s="86" t="str">
        <f>IFERROR(VLOOKUP($A69&amp;"_"&amp;BT$3,'물품 입고 내역'!$A$5:$O$629,2,0),"")</f>
        <v/>
      </c>
      <c r="BU69" s="86" t="str">
        <f>IFERROR(VLOOKUP($A69&amp;"_"&amp;BU$3,'물품 입고 내역'!$A$5:$O$629,2,0),"")</f>
        <v/>
      </c>
      <c r="BV69" s="86" t="str">
        <f>IFERROR(VLOOKUP($A69&amp;"_"&amp;BV$3,'물품 입고 내역'!$A$5:$O$629,2,0),"")</f>
        <v/>
      </c>
      <c r="BW69" s="86" t="str">
        <f>IFERROR(VLOOKUP($A69&amp;"_"&amp;BW$3,'물품 입고 내역'!$A$5:$O$629,2,0),"")</f>
        <v/>
      </c>
      <c r="BX69" s="86" t="str">
        <f>IFERROR(VLOOKUP($A69&amp;"_"&amp;BX$3,'물품 입고 내역'!$A$5:$O$629,2,0),"")</f>
        <v/>
      </c>
      <c r="BY69" s="86" t="str">
        <f>IFERROR(VLOOKUP($A69&amp;"_"&amp;BY$3,'물품 입고 내역'!$A$5:$O$629,2,0),"")</f>
        <v/>
      </c>
      <c r="BZ69" s="86" t="str">
        <f>IFERROR(VLOOKUP($A69&amp;"_"&amp;BZ$3,'물품 입고 내역'!$A$5:$O$629,2,0),"")</f>
        <v/>
      </c>
      <c r="CA69" s="86" t="str">
        <f>IFERROR(VLOOKUP($A69&amp;"_"&amp;CA$3,'물품 입고 내역'!$A$5:$O$629,2,0),"")</f>
        <v/>
      </c>
      <c r="CB69" s="86" t="str">
        <f>IFERROR(VLOOKUP($A69&amp;"_"&amp;CB$3,'물품 입고 내역'!$A$5:$O$629,2,0),"")</f>
        <v/>
      </c>
      <c r="CC69" s="86" t="str">
        <f>IFERROR(VLOOKUP($A69&amp;"_"&amp;CC$3,'물품 입고 내역'!$A$5:$O$629,2,0),"")</f>
        <v/>
      </c>
      <c r="CD69" s="86" t="str">
        <f>IFERROR(VLOOKUP($A69&amp;"_"&amp;CD$3,'물품 입고 내역'!$A$5:$O$629,2,0),"")</f>
        <v/>
      </c>
      <c r="CE69" s="86" t="str">
        <f>IFERROR(VLOOKUP($A69&amp;"_"&amp;CE$3,'물품 입고 내역'!$A$5:$O$629,2,0),"")</f>
        <v/>
      </c>
      <c r="CF69" s="86" t="str">
        <f>IFERROR(VLOOKUP($A69&amp;"_"&amp;CF$3,'물품 입고 내역'!$A$5:$O$629,2,0),"")</f>
        <v/>
      </c>
      <c r="CG69" s="86" t="str">
        <f>IFERROR(VLOOKUP($A69&amp;"_"&amp;CG$3,'물품 입고 내역'!$A$5:$O$629,2,0),"")</f>
        <v/>
      </c>
      <c r="CH69" s="86" t="str">
        <f>IFERROR(VLOOKUP($A69&amp;"_"&amp;CH$3,'물품 입고 내역'!$A$5:$O$629,2,0),"")</f>
        <v/>
      </c>
      <c r="CI69" s="86" t="str">
        <f>IFERROR(VLOOKUP($A69&amp;"_"&amp;CI$3,'물품 입고 내역'!$A$5:$O$629,2,0),"")</f>
        <v/>
      </c>
      <c r="CJ69" s="86" t="str">
        <f>IFERROR(VLOOKUP($A69&amp;"_"&amp;CJ$3,'물품 입고 내역'!$A$5:$O$629,2,0),"")</f>
        <v/>
      </c>
      <c r="CK69" s="86" t="str">
        <f>IFERROR(VLOOKUP($A69&amp;"_"&amp;CK$3,'물품 입고 내역'!$A$5:$O$629,2,0),"")</f>
        <v/>
      </c>
      <c r="CL69" s="86" t="str">
        <f>IFERROR(VLOOKUP($A69&amp;"_"&amp;CL$3,'물품 입고 내역'!$A$5:$O$629,2,0),"")</f>
        <v/>
      </c>
      <c r="CM69" s="86" t="str">
        <f>IFERROR(VLOOKUP($A69&amp;"_"&amp;CM$3,'물품 입고 내역'!$A$5:$O$629,2,0),"")</f>
        <v/>
      </c>
      <c r="CN69" s="86" t="str">
        <f>IFERROR(VLOOKUP($A69&amp;"_"&amp;CN$3,'물품 입고 내역'!$A$5:$O$629,2,0),"")</f>
        <v/>
      </c>
      <c r="CO69" s="86" t="str">
        <f>IFERROR(VLOOKUP($A69&amp;"_"&amp;CO$3,'물품 입고 내역'!$A$5:$O$629,2,0),"")</f>
        <v/>
      </c>
      <c r="CP69" s="86" t="str">
        <f>IFERROR(VLOOKUP($A69&amp;"_"&amp;CP$3,'물품 입고 내역'!$A$5:$O$629,2,0),"")</f>
        <v/>
      </c>
      <c r="CQ69" s="86" t="str">
        <f>IFERROR(VLOOKUP($A69&amp;"_"&amp;CQ$3,'물품 입고 내역'!$A$5:$O$629,2,0),"")</f>
        <v/>
      </c>
      <c r="CR69" s="86" t="str">
        <f>IFERROR(VLOOKUP($A69&amp;"_"&amp;CR$3,'물품 입고 내역'!$A$5:$O$629,2,0),"")</f>
        <v/>
      </c>
      <c r="CS69" s="86" t="str">
        <f>IFERROR(VLOOKUP($A69&amp;"_"&amp;CS$3,'물품 입고 내역'!$A$5:$O$629,2,0),"")</f>
        <v/>
      </c>
      <c r="CT69" s="86" t="str">
        <f>IFERROR(VLOOKUP($A69&amp;"_"&amp;CT$3,'물품 입고 내역'!$A$5:$O$629,2,0),"")</f>
        <v/>
      </c>
      <c r="CU69" s="86" t="str">
        <f>IFERROR(VLOOKUP($A69&amp;"_"&amp;CU$3,'물품 입고 내역'!$A$5:$O$629,2,0),"")</f>
        <v/>
      </c>
      <c r="CV69" s="86" t="str">
        <f>IFERROR(VLOOKUP($A69&amp;"_"&amp;CV$3,'물품 입고 내역'!$A$5:$O$629,2,0),"")</f>
        <v/>
      </c>
      <c r="CW69" s="86" t="str">
        <f>IFERROR(VLOOKUP($A69&amp;"_"&amp;CW$3,'물품 입고 내역'!$A$5:$O$629,2,0),"")</f>
        <v/>
      </c>
      <c r="CX69" s="86" t="str">
        <f>IFERROR(VLOOKUP($A69&amp;"_"&amp;CX$3,'물품 입고 내역'!$A$5:$O$629,2,0),"")</f>
        <v/>
      </c>
      <c r="CY69" s="86" t="str">
        <f>IFERROR(VLOOKUP($A69&amp;"_"&amp;CY$3,'물품 입고 내역'!$A$5:$O$629,2,0),"")</f>
        <v/>
      </c>
      <c r="CZ69" s="86" t="str">
        <f>IFERROR(VLOOKUP($A69&amp;"_"&amp;CZ$3,'물품 입고 내역'!$A$5:$O$629,2,0),"")</f>
        <v/>
      </c>
      <c r="DA69" s="86" t="str">
        <f>IFERROR(VLOOKUP($A69&amp;"_"&amp;DA$3,'물품 입고 내역'!$A$5:$O$629,2,0),"")</f>
        <v/>
      </c>
      <c r="DB69" s="86" t="str">
        <f>IFERROR(VLOOKUP($A69&amp;"_"&amp;DB$3,'물품 입고 내역'!$A$5:$O$629,2,0),"")</f>
        <v/>
      </c>
    </row>
    <row r="70" spans="1:106" ht="31.5" customHeight="1">
      <c r="A70" s="87" t="s">
        <v>454</v>
      </c>
      <c r="B70" s="142" t="str">
        <f>IFERROR(INDEX('물품 입고 내역'!$E$6:$N$105,MATCH($A70,'물품 입고 내역'!$N$6:$N$105,0),1)," ")</f>
        <v xml:space="preserve"> </v>
      </c>
      <c r="C70" s="87">
        <v>102</v>
      </c>
      <c r="D70" s="142" t="str">
        <f t="shared" si="2"/>
        <v xml:space="preserve">                                                                                                   </v>
      </c>
      <c r="E70" s="87"/>
      <c r="F70" s="86">
        <f t="shared" si="3"/>
        <v>0</v>
      </c>
      <c r="G70" s="86" t="str">
        <f>IFERROR(VLOOKUP($A70&amp;"_"&amp;G$3,'물품 입고 내역'!$A$5:$O$629,2,0),"")</f>
        <v/>
      </c>
      <c r="H70" s="86" t="str">
        <f>IFERROR(VLOOKUP($A70&amp;"_"&amp;H$3,'물품 입고 내역'!$A$5:$O$629,2,0),"")</f>
        <v/>
      </c>
      <c r="I70" s="86" t="str">
        <f>IFERROR(VLOOKUP($A70&amp;"_"&amp;I$3,'물품 입고 내역'!$A$5:$O$629,2,0),"")</f>
        <v/>
      </c>
      <c r="J70" s="86" t="str">
        <f>IFERROR(VLOOKUP($A70&amp;"_"&amp;J$3,'물품 입고 내역'!$A$5:$O$629,2,0),"")</f>
        <v/>
      </c>
      <c r="K70" s="86" t="str">
        <f>IFERROR(VLOOKUP($A70&amp;"_"&amp;K$3,'물품 입고 내역'!$A$5:$O$629,2,0),"")</f>
        <v/>
      </c>
      <c r="L70" s="86" t="str">
        <f>IFERROR(VLOOKUP($A70&amp;"_"&amp;L$3,'물품 입고 내역'!$A$5:$O$629,2,0),"")</f>
        <v/>
      </c>
      <c r="M70" s="86" t="str">
        <f>IFERROR(VLOOKUP($A70&amp;"_"&amp;M$3,'물품 입고 내역'!$A$5:$O$629,2,0),"")</f>
        <v/>
      </c>
      <c r="N70" s="86" t="str">
        <f>IFERROR(VLOOKUP($A70&amp;"_"&amp;N$3,'물품 입고 내역'!$A$5:$O$629,2,0),"")</f>
        <v/>
      </c>
      <c r="O70" s="86" t="str">
        <f>IFERROR(VLOOKUP($A70&amp;"_"&amp;O$3,'물품 입고 내역'!$A$5:$O$629,2,0),"")</f>
        <v/>
      </c>
      <c r="P70" s="86" t="str">
        <f>IFERROR(VLOOKUP($A70&amp;"_"&amp;P$3,'물품 입고 내역'!$A$5:$O$629,2,0),"")</f>
        <v/>
      </c>
      <c r="Q70" s="86" t="str">
        <f>IFERROR(VLOOKUP($A70&amp;"_"&amp;Q$3,'물품 입고 내역'!$A$5:$O$629,2,0),"")</f>
        <v/>
      </c>
      <c r="R70" s="86" t="str">
        <f>IFERROR(VLOOKUP($A70&amp;"_"&amp;R$3,'물품 입고 내역'!$A$5:$O$629,2,0),"")</f>
        <v/>
      </c>
      <c r="S70" s="86" t="str">
        <f>IFERROR(VLOOKUP($A70&amp;"_"&amp;S$3,'물품 입고 내역'!$A$5:$O$629,2,0),"")</f>
        <v/>
      </c>
      <c r="T70" s="86" t="str">
        <f>IFERROR(VLOOKUP($A70&amp;"_"&amp;T$3,'물품 입고 내역'!$A$5:$O$629,2,0),"")</f>
        <v/>
      </c>
      <c r="U70" s="86" t="str">
        <f>IFERROR(VLOOKUP($A70&amp;"_"&amp;U$3,'물품 입고 내역'!$A$5:$O$629,2,0),"")</f>
        <v/>
      </c>
      <c r="V70" s="86" t="str">
        <f>IFERROR(VLOOKUP($A70&amp;"_"&amp;V$3,'물품 입고 내역'!$A$5:$O$629,2,0),"")</f>
        <v/>
      </c>
      <c r="W70" s="86" t="str">
        <f>IFERROR(VLOOKUP($A70&amp;"_"&amp;W$3,'물품 입고 내역'!$A$5:$O$629,2,0),"")</f>
        <v/>
      </c>
      <c r="X70" s="86" t="str">
        <f>IFERROR(VLOOKUP($A70&amp;"_"&amp;X$3,'물품 입고 내역'!$A$5:$O$629,2,0),"")</f>
        <v/>
      </c>
      <c r="Y70" s="86" t="str">
        <f>IFERROR(VLOOKUP($A70&amp;"_"&amp;Y$3,'물품 입고 내역'!$A$5:$O$629,2,0),"")</f>
        <v/>
      </c>
      <c r="Z70" s="86" t="str">
        <f>IFERROR(VLOOKUP($A70&amp;"_"&amp;Z$3,'물품 입고 내역'!$A$5:$O$629,2,0),"")</f>
        <v/>
      </c>
      <c r="AA70" s="86" t="str">
        <f>IFERROR(VLOOKUP($A70&amp;"_"&amp;AA$3,'물품 입고 내역'!$A$5:$O$629,2,0),"")</f>
        <v/>
      </c>
      <c r="AB70" s="86" t="str">
        <f>IFERROR(VLOOKUP($A70&amp;"_"&amp;AB$3,'물품 입고 내역'!$A$5:$O$629,2,0),"")</f>
        <v/>
      </c>
      <c r="AC70" s="86" t="str">
        <f>IFERROR(VLOOKUP($A70&amp;"_"&amp;AC$3,'물품 입고 내역'!$A$5:$O$629,2,0),"")</f>
        <v/>
      </c>
      <c r="AD70" s="86" t="str">
        <f>IFERROR(VLOOKUP($A70&amp;"_"&amp;AD$3,'물품 입고 내역'!$A$5:$O$629,2,0),"")</f>
        <v/>
      </c>
      <c r="AE70" s="86" t="str">
        <f>IFERROR(VLOOKUP($A70&amp;"_"&amp;AE$3,'물품 입고 내역'!$A$5:$O$629,2,0),"")</f>
        <v/>
      </c>
      <c r="AF70" s="86" t="str">
        <f>IFERROR(VLOOKUP($A70&amp;"_"&amp;AF$3,'물품 입고 내역'!$A$5:$O$629,2,0),"")</f>
        <v/>
      </c>
      <c r="AG70" s="86" t="str">
        <f>IFERROR(VLOOKUP($A70&amp;"_"&amp;AG$3,'물품 입고 내역'!$A$5:$O$629,2,0),"")</f>
        <v/>
      </c>
      <c r="AH70" s="86" t="str">
        <f>IFERROR(VLOOKUP($A70&amp;"_"&amp;AH$3,'물품 입고 내역'!$A$5:$O$629,2,0),"")</f>
        <v/>
      </c>
      <c r="AI70" s="86" t="str">
        <f>IFERROR(VLOOKUP($A70&amp;"_"&amp;AI$3,'물품 입고 내역'!$A$5:$O$629,2,0),"")</f>
        <v/>
      </c>
      <c r="AJ70" s="86" t="str">
        <f>IFERROR(VLOOKUP($A70&amp;"_"&amp;AJ$3,'물품 입고 내역'!$A$5:$O$629,2,0),"")</f>
        <v/>
      </c>
      <c r="AK70" s="86" t="str">
        <f>IFERROR(VLOOKUP($A70&amp;"_"&amp;AK$3,'물품 입고 내역'!$A$5:$O$629,2,0),"")</f>
        <v/>
      </c>
      <c r="AL70" s="86" t="str">
        <f>IFERROR(VLOOKUP($A70&amp;"_"&amp;AL$3,'물품 입고 내역'!$A$5:$O$629,2,0),"")</f>
        <v/>
      </c>
      <c r="AM70" s="86" t="str">
        <f>IFERROR(VLOOKUP($A70&amp;"_"&amp;AM$3,'물품 입고 내역'!$A$5:$O$629,2,0),"")</f>
        <v/>
      </c>
      <c r="AN70" s="86" t="str">
        <f>IFERROR(VLOOKUP($A70&amp;"_"&amp;AN$3,'물품 입고 내역'!$A$5:$O$629,2,0),"")</f>
        <v/>
      </c>
      <c r="AO70" s="86" t="str">
        <f>IFERROR(VLOOKUP($A70&amp;"_"&amp;AO$3,'물품 입고 내역'!$A$5:$O$629,2,0),"")</f>
        <v/>
      </c>
      <c r="AP70" s="86" t="str">
        <f>IFERROR(VLOOKUP($A70&amp;"_"&amp;AP$3,'물품 입고 내역'!$A$5:$O$629,2,0),"")</f>
        <v/>
      </c>
      <c r="AQ70" s="86" t="str">
        <f>IFERROR(VLOOKUP($A70&amp;"_"&amp;AQ$3,'물품 입고 내역'!$A$5:$O$629,2,0),"")</f>
        <v/>
      </c>
      <c r="AR70" s="86" t="str">
        <f>IFERROR(VLOOKUP($A70&amp;"_"&amp;AR$3,'물품 입고 내역'!$A$5:$O$629,2,0),"")</f>
        <v/>
      </c>
      <c r="AS70" s="86" t="str">
        <f>IFERROR(VLOOKUP($A70&amp;"_"&amp;AS$3,'물품 입고 내역'!$A$5:$O$629,2,0),"")</f>
        <v/>
      </c>
      <c r="AT70" s="86" t="str">
        <f>IFERROR(VLOOKUP($A70&amp;"_"&amp;AT$3,'물품 입고 내역'!$A$5:$O$629,2,0),"")</f>
        <v/>
      </c>
      <c r="AU70" s="86" t="str">
        <f>IFERROR(VLOOKUP($A70&amp;"_"&amp;AU$3,'물품 입고 내역'!$A$5:$O$629,2,0),"")</f>
        <v/>
      </c>
      <c r="AV70" s="86" t="str">
        <f>IFERROR(VLOOKUP($A70&amp;"_"&amp;AV$3,'물품 입고 내역'!$A$5:$O$629,2,0),"")</f>
        <v/>
      </c>
      <c r="AW70" s="86" t="str">
        <f>IFERROR(VLOOKUP($A70&amp;"_"&amp;AW$3,'물품 입고 내역'!$A$5:$O$629,2,0),"")</f>
        <v/>
      </c>
      <c r="AX70" s="86" t="str">
        <f>IFERROR(VLOOKUP($A70&amp;"_"&amp;AX$3,'물품 입고 내역'!$A$5:$O$629,2,0),"")</f>
        <v/>
      </c>
      <c r="AY70" s="86" t="str">
        <f>IFERROR(VLOOKUP($A70&amp;"_"&amp;AY$3,'물품 입고 내역'!$A$5:$O$629,2,0),"")</f>
        <v/>
      </c>
      <c r="AZ70" s="86" t="str">
        <f>IFERROR(VLOOKUP($A70&amp;"_"&amp;AZ$3,'물품 입고 내역'!$A$5:$O$629,2,0),"")</f>
        <v/>
      </c>
      <c r="BA70" s="86" t="str">
        <f>IFERROR(VLOOKUP($A70&amp;"_"&amp;BA$3,'물품 입고 내역'!$A$5:$O$629,2,0),"")</f>
        <v/>
      </c>
      <c r="BB70" s="86" t="str">
        <f>IFERROR(VLOOKUP($A70&amp;"_"&amp;BB$3,'물품 입고 내역'!$A$5:$O$629,2,0),"")</f>
        <v/>
      </c>
      <c r="BC70" s="86" t="str">
        <f>IFERROR(VLOOKUP($A70&amp;"_"&amp;BC$3,'물품 입고 내역'!$A$5:$O$629,2,0),"")</f>
        <v/>
      </c>
      <c r="BD70" s="86" t="str">
        <f>IFERROR(VLOOKUP($A70&amp;"_"&amp;BD$3,'물품 입고 내역'!$A$5:$O$629,2,0),"")</f>
        <v/>
      </c>
      <c r="BE70" s="86" t="str">
        <f>IFERROR(VLOOKUP($A70&amp;"_"&amp;BE$3,'물품 입고 내역'!$A$5:$O$629,2,0),"")</f>
        <v/>
      </c>
      <c r="BF70" s="86" t="str">
        <f>IFERROR(VLOOKUP($A70&amp;"_"&amp;BF$3,'물품 입고 내역'!$A$5:$O$629,2,0),"")</f>
        <v/>
      </c>
      <c r="BG70" s="86" t="str">
        <f>IFERROR(VLOOKUP($A70&amp;"_"&amp;BG$3,'물품 입고 내역'!$A$5:$O$629,2,0),"")</f>
        <v/>
      </c>
      <c r="BH70" s="86" t="str">
        <f>IFERROR(VLOOKUP($A70&amp;"_"&amp;BH$3,'물품 입고 내역'!$A$5:$O$629,2,0),"")</f>
        <v/>
      </c>
      <c r="BI70" s="86" t="str">
        <f>IFERROR(VLOOKUP($A70&amp;"_"&amp;BI$3,'물품 입고 내역'!$A$5:$O$629,2,0),"")</f>
        <v/>
      </c>
      <c r="BJ70" s="86" t="str">
        <f>IFERROR(VLOOKUP($A70&amp;"_"&amp;BJ$3,'물품 입고 내역'!$A$5:$O$629,2,0),"")</f>
        <v/>
      </c>
      <c r="BK70" s="86" t="str">
        <f>IFERROR(VLOOKUP($A70&amp;"_"&amp;BK$3,'물품 입고 내역'!$A$5:$O$629,2,0),"")</f>
        <v/>
      </c>
      <c r="BL70" s="86" t="str">
        <f>IFERROR(VLOOKUP($A70&amp;"_"&amp;BL$3,'물품 입고 내역'!$A$5:$O$629,2,0),"")</f>
        <v/>
      </c>
      <c r="BM70" s="86" t="str">
        <f>IFERROR(VLOOKUP($A70&amp;"_"&amp;BM$3,'물품 입고 내역'!$A$5:$O$629,2,0),"")</f>
        <v/>
      </c>
      <c r="BN70" s="86" t="str">
        <f>IFERROR(VLOOKUP($A70&amp;"_"&amp;BN$3,'물품 입고 내역'!$A$5:$O$629,2,0),"")</f>
        <v/>
      </c>
      <c r="BO70" s="86" t="str">
        <f>IFERROR(VLOOKUP($A70&amp;"_"&amp;BO$3,'물품 입고 내역'!$A$5:$O$629,2,0),"")</f>
        <v/>
      </c>
      <c r="BP70" s="86" t="str">
        <f>IFERROR(VLOOKUP($A70&amp;"_"&amp;BP$3,'물품 입고 내역'!$A$5:$O$629,2,0),"")</f>
        <v/>
      </c>
      <c r="BQ70" s="86" t="str">
        <f>IFERROR(VLOOKUP($A70&amp;"_"&amp;BQ$3,'물품 입고 내역'!$A$5:$O$629,2,0),"")</f>
        <v/>
      </c>
      <c r="BR70" s="86" t="str">
        <f>IFERROR(VLOOKUP($A70&amp;"_"&amp;BR$3,'물품 입고 내역'!$A$5:$O$629,2,0),"")</f>
        <v/>
      </c>
      <c r="BS70" s="86" t="str">
        <f>IFERROR(VLOOKUP($A70&amp;"_"&amp;BS$3,'물품 입고 내역'!$A$5:$O$629,2,0),"")</f>
        <v/>
      </c>
      <c r="BT70" s="86" t="str">
        <f>IFERROR(VLOOKUP($A70&amp;"_"&amp;BT$3,'물품 입고 내역'!$A$5:$O$629,2,0),"")</f>
        <v/>
      </c>
      <c r="BU70" s="86" t="str">
        <f>IFERROR(VLOOKUP($A70&amp;"_"&amp;BU$3,'물품 입고 내역'!$A$5:$O$629,2,0),"")</f>
        <v/>
      </c>
      <c r="BV70" s="86" t="str">
        <f>IFERROR(VLOOKUP($A70&amp;"_"&amp;BV$3,'물품 입고 내역'!$A$5:$O$629,2,0),"")</f>
        <v/>
      </c>
      <c r="BW70" s="86" t="str">
        <f>IFERROR(VLOOKUP($A70&amp;"_"&amp;BW$3,'물품 입고 내역'!$A$5:$O$629,2,0),"")</f>
        <v/>
      </c>
      <c r="BX70" s="86" t="str">
        <f>IFERROR(VLOOKUP($A70&amp;"_"&amp;BX$3,'물품 입고 내역'!$A$5:$O$629,2,0),"")</f>
        <v/>
      </c>
      <c r="BY70" s="86" t="str">
        <f>IFERROR(VLOOKUP($A70&amp;"_"&amp;BY$3,'물품 입고 내역'!$A$5:$O$629,2,0),"")</f>
        <v/>
      </c>
      <c r="BZ70" s="86" t="str">
        <f>IFERROR(VLOOKUP($A70&amp;"_"&amp;BZ$3,'물품 입고 내역'!$A$5:$O$629,2,0),"")</f>
        <v/>
      </c>
      <c r="CA70" s="86" t="str">
        <f>IFERROR(VLOOKUP($A70&amp;"_"&amp;CA$3,'물품 입고 내역'!$A$5:$O$629,2,0),"")</f>
        <v/>
      </c>
      <c r="CB70" s="86" t="str">
        <f>IFERROR(VLOOKUP($A70&amp;"_"&amp;CB$3,'물품 입고 내역'!$A$5:$O$629,2,0),"")</f>
        <v/>
      </c>
      <c r="CC70" s="86" t="str">
        <f>IFERROR(VLOOKUP($A70&amp;"_"&amp;CC$3,'물품 입고 내역'!$A$5:$O$629,2,0),"")</f>
        <v/>
      </c>
      <c r="CD70" s="86" t="str">
        <f>IFERROR(VLOOKUP($A70&amp;"_"&amp;CD$3,'물품 입고 내역'!$A$5:$O$629,2,0),"")</f>
        <v/>
      </c>
      <c r="CE70" s="86" t="str">
        <f>IFERROR(VLOOKUP($A70&amp;"_"&amp;CE$3,'물품 입고 내역'!$A$5:$O$629,2,0),"")</f>
        <v/>
      </c>
      <c r="CF70" s="86" t="str">
        <f>IFERROR(VLOOKUP($A70&amp;"_"&amp;CF$3,'물품 입고 내역'!$A$5:$O$629,2,0),"")</f>
        <v/>
      </c>
      <c r="CG70" s="86" t="str">
        <f>IFERROR(VLOOKUP($A70&amp;"_"&amp;CG$3,'물품 입고 내역'!$A$5:$O$629,2,0),"")</f>
        <v/>
      </c>
      <c r="CH70" s="86" t="str">
        <f>IFERROR(VLOOKUP($A70&amp;"_"&amp;CH$3,'물품 입고 내역'!$A$5:$O$629,2,0),"")</f>
        <v/>
      </c>
      <c r="CI70" s="86" t="str">
        <f>IFERROR(VLOOKUP($A70&amp;"_"&amp;CI$3,'물품 입고 내역'!$A$5:$O$629,2,0),"")</f>
        <v/>
      </c>
      <c r="CJ70" s="86" t="str">
        <f>IFERROR(VLOOKUP($A70&amp;"_"&amp;CJ$3,'물품 입고 내역'!$A$5:$O$629,2,0),"")</f>
        <v/>
      </c>
      <c r="CK70" s="86" t="str">
        <f>IFERROR(VLOOKUP($A70&amp;"_"&amp;CK$3,'물품 입고 내역'!$A$5:$O$629,2,0),"")</f>
        <v/>
      </c>
      <c r="CL70" s="86" t="str">
        <f>IFERROR(VLOOKUP($A70&amp;"_"&amp;CL$3,'물품 입고 내역'!$A$5:$O$629,2,0),"")</f>
        <v/>
      </c>
      <c r="CM70" s="86" t="str">
        <f>IFERROR(VLOOKUP($A70&amp;"_"&amp;CM$3,'물품 입고 내역'!$A$5:$O$629,2,0),"")</f>
        <v/>
      </c>
      <c r="CN70" s="86" t="str">
        <f>IFERROR(VLOOKUP($A70&amp;"_"&amp;CN$3,'물품 입고 내역'!$A$5:$O$629,2,0),"")</f>
        <v/>
      </c>
      <c r="CO70" s="86" t="str">
        <f>IFERROR(VLOOKUP($A70&amp;"_"&amp;CO$3,'물품 입고 내역'!$A$5:$O$629,2,0),"")</f>
        <v/>
      </c>
      <c r="CP70" s="86" t="str">
        <f>IFERROR(VLOOKUP($A70&amp;"_"&amp;CP$3,'물품 입고 내역'!$A$5:$O$629,2,0),"")</f>
        <v/>
      </c>
      <c r="CQ70" s="86" t="str">
        <f>IFERROR(VLOOKUP($A70&amp;"_"&amp;CQ$3,'물품 입고 내역'!$A$5:$O$629,2,0),"")</f>
        <v/>
      </c>
      <c r="CR70" s="86" t="str">
        <f>IFERROR(VLOOKUP($A70&amp;"_"&amp;CR$3,'물품 입고 내역'!$A$5:$O$629,2,0),"")</f>
        <v/>
      </c>
      <c r="CS70" s="86" t="str">
        <f>IFERROR(VLOOKUP($A70&amp;"_"&amp;CS$3,'물품 입고 내역'!$A$5:$O$629,2,0),"")</f>
        <v/>
      </c>
      <c r="CT70" s="86" t="str">
        <f>IFERROR(VLOOKUP($A70&amp;"_"&amp;CT$3,'물품 입고 내역'!$A$5:$O$629,2,0),"")</f>
        <v/>
      </c>
      <c r="CU70" s="86" t="str">
        <f>IFERROR(VLOOKUP($A70&amp;"_"&amp;CU$3,'물품 입고 내역'!$A$5:$O$629,2,0),"")</f>
        <v/>
      </c>
      <c r="CV70" s="86" t="str">
        <f>IFERROR(VLOOKUP($A70&amp;"_"&amp;CV$3,'물품 입고 내역'!$A$5:$O$629,2,0),"")</f>
        <v/>
      </c>
      <c r="CW70" s="86" t="str">
        <f>IFERROR(VLOOKUP($A70&amp;"_"&amp;CW$3,'물품 입고 내역'!$A$5:$O$629,2,0),"")</f>
        <v/>
      </c>
      <c r="CX70" s="86" t="str">
        <f>IFERROR(VLOOKUP($A70&amp;"_"&amp;CX$3,'물품 입고 내역'!$A$5:$O$629,2,0),"")</f>
        <v/>
      </c>
      <c r="CY70" s="86" t="str">
        <f>IFERROR(VLOOKUP($A70&amp;"_"&amp;CY$3,'물품 입고 내역'!$A$5:$O$629,2,0),"")</f>
        <v/>
      </c>
      <c r="CZ70" s="86" t="str">
        <f>IFERROR(VLOOKUP($A70&amp;"_"&amp;CZ$3,'물품 입고 내역'!$A$5:$O$629,2,0),"")</f>
        <v/>
      </c>
      <c r="DA70" s="86" t="str">
        <f>IFERROR(VLOOKUP($A70&amp;"_"&amp;DA$3,'물품 입고 내역'!$A$5:$O$629,2,0),"")</f>
        <v/>
      </c>
      <c r="DB70" s="86" t="str">
        <f>IFERROR(VLOOKUP($A70&amp;"_"&amp;DB$3,'물품 입고 내역'!$A$5:$O$629,2,0),"")</f>
        <v/>
      </c>
    </row>
    <row r="71" spans="1:106" ht="31.5" customHeight="1">
      <c r="A71" s="87" t="s">
        <v>455</v>
      </c>
      <c r="B71" s="142" t="str">
        <f>IFERROR(INDEX('물품 입고 내역'!$E$6:$N$105,MATCH($A71,'물품 입고 내역'!$N$6:$N$105,0),1)," ")</f>
        <v xml:space="preserve"> </v>
      </c>
      <c r="C71" s="87">
        <v>102</v>
      </c>
      <c r="D71" s="142" t="str">
        <f t="shared" si="2"/>
        <v xml:space="preserve">                                                                                                   </v>
      </c>
      <c r="E71" s="87"/>
      <c r="F71" s="86">
        <f t="shared" si="3"/>
        <v>0</v>
      </c>
      <c r="G71" s="86" t="str">
        <f>IFERROR(VLOOKUP($A71&amp;"_"&amp;G$3,'물품 입고 내역'!$A$5:$O$629,2,0),"")</f>
        <v/>
      </c>
      <c r="H71" s="86" t="str">
        <f>IFERROR(VLOOKUP($A71&amp;"_"&amp;H$3,'물품 입고 내역'!$A$5:$O$629,2,0),"")</f>
        <v/>
      </c>
      <c r="I71" s="86" t="str">
        <f>IFERROR(VLOOKUP($A71&amp;"_"&amp;I$3,'물품 입고 내역'!$A$5:$O$629,2,0),"")</f>
        <v/>
      </c>
      <c r="J71" s="86" t="str">
        <f>IFERROR(VLOOKUP($A71&amp;"_"&amp;J$3,'물품 입고 내역'!$A$5:$O$629,2,0),"")</f>
        <v/>
      </c>
      <c r="K71" s="86" t="str">
        <f>IFERROR(VLOOKUP($A71&amp;"_"&amp;K$3,'물품 입고 내역'!$A$5:$O$629,2,0),"")</f>
        <v/>
      </c>
      <c r="L71" s="86" t="str">
        <f>IFERROR(VLOOKUP($A71&amp;"_"&amp;L$3,'물품 입고 내역'!$A$5:$O$629,2,0),"")</f>
        <v/>
      </c>
      <c r="M71" s="86" t="str">
        <f>IFERROR(VLOOKUP($A71&amp;"_"&amp;M$3,'물품 입고 내역'!$A$5:$O$629,2,0),"")</f>
        <v/>
      </c>
      <c r="N71" s="86" t="str">
        <f>IFERROR(VLOOKUP($A71&amp;"_"&amp;N$3,'물품 입고 내역'!$A$5:$O$629,2,0),"")</f>
        <v/>
      </c>
      <c r="O71" s="86" t="str">
        <f>IFERROR(VLOOKUP($A71&amp;"_"&amp;O$3,'물품 입고 내역'!$A$5:$O$629,2,0),"")</f>
        <v/>
      </c>
      <c r="P71" s="86" t="str">
        <f>IFERROR(VLOOKUP($A71&amp;"_"&amp;P$3,'물품 입고 내역'!$A$5:$O$629,2,0),"")</f>
        <v/>
      </c>
      <c r="Q71" s="86" t="str">
        <f>IFERROR(VLOOKUP($A71&amp;"_"&amp;Q$3,'물품 입고 내역'!$A$5:$O$629,2,0),"")</f>
        <v/>
      </c>
      <c r="R71" s="86" t="str">
        <f>IFERROR(VLOOKUP($A71&amp;"_"&amp;R$3,'물품 입고 내역'!$A$5:$O$629,2,0),"")</f>
        <v/>
      </c>
      <c r="S71" s="86" t="str">
        <f>IFERROR(VLOOKUP($A71&amp;"_"&amp;S$3,'물품 입고 내역'!$A$5:$O$629,2,0),"")</f>
        <v/>
      </c>
      <c r="T71" s="86" t="str">
        <f>IFERROR(VLOOKUP($A71&amp;"_"&amp;T$3,'물품 입고 내역'!$A$5:$O$629,2,0),"")</f>
        <v/>
      </c>
      <c r="U71" s="86" t="str">
        <f>IFERROR(VLOOKUP($A71&amp;"_"&amp;U$3,'물품 입고 내역'!$A$5:$O$629,2,0),"")</f>
        <v/>
      </c>
      <c r="V71" s="86" t="str">
        <f>IFERROR(VLOOKUP($A71&amp;"_"&amp;V$3,'물품 입고 내역'!$A$5:$O$629,2,0),"")</f>
        <v/>
      </c>
      <c r="W71" s="86" t="str">
        <f>IFERROR(VLOOKUP($A71&amp;"_"&amp;W$3,'물품 입고 내역'!$A$5:$O$629,2,0),"")</f>
        <v/>
      </c>
      <c r="X71" s="86" t="str">
        <f>IFERROR(VLOOKUP($A71&amp;"_"&amp;X$3,'물품 입고 내역'!$A$5:$O$629,2,0),"")</f>
        <v/>
      </c>
      <c r="Y71" s="86" t="str">
        <f>IFERROR(VLOOKUP($A71&amp;"_"&amp;Y$3,'물품 입고 내역'!$A$5:$O$629,2,0),"")</f>
        <v/>
      </c>
      <c r="Z71" s="86" t="str">
        <f>IFERROR(VLOOKUP($A71&amp;"_"&amp;Z$3,'물품 입고 내역'!$A$5:$O$629,2,0),"")</f>
        <v/>
      </c>
      <c r="AA71" s="86" t="str">
        <f>IFERROR(VLOOKUP($A71&amp;"_"&amp;AA$3,'물품 입고 내역'!$A$5:$O$629,2,0),"")</f>
        <v/>
      </c>
      <c r="AB71" s="86" t="str">
        <f>IFERROR(VLOOKUP($A71&amp;"_"&amp;AB$3,'물품 입고 내역'!$A$5:$O$629,2,0),"")</f>
        <v/>
      </c>
      <c r="AC71" s="86" t="str">
        <f>IFERROR(VLOOKUP($A71&amp;"_"&amp;AC$3,'물품 입고 내역'!$A$5:$O$629,2,0),"")</f>
        <v/>
      </c>
      <c r="AD71" s="86" t="str">
        <f>IFERROR(VLOOKUP($A71&amp;"_"&amp;AD$3,'물품 입고 내역'!$A$5:$O$629,2,0),"")</f>
        <v/>
      </c>
      <c r="AE71" s="86" t="str">
        <f>IFERROR(VLOOKUP($A71&amp;"_"&amp;AE$3,'물품 입고 내역'!$A$5:$O$629,2,0),"")</f>
        <v/>
      </c>
      <c r="AF71" s="86" t="str">
        <f>IFERROR(VLOOKUP($A71&amp;"_"&amp;AF$3,'물품 입고 내역'!$A$5:$O$629,2,0),"")</f>
        <v/>
      </c>
      <c r="AG71" s="86" t="str">
        <f>IFERROR(VLOOKUP($A71&amp;"_"&amp;AG$3,'물품 입고 내역'!$A$5:$O$629,2,0),"")</f>
        <v/>
      </c>
      <c r="AH71" s="86" t="str">
        <f>IFERROR(VLOOKUP($A71&amp;"_"&amp;AH$3,'물품 입고 내역'!$A$5:$O$629,2,0),"")</f>
        <v/>
      </c>
      <c r="AI71" s="86" t="str">
        <f>IFERROR(VLOOKUP($A71&amp;"_"&amp;AI$3,'물품 입고 내역'!$A$5:$O$629,2,0),"")</f>
        <v/>
      </c>
      <c r="AJ71" s="86" t="str">
        <f>IFERROR(VLOOKUP($A71&amp;"_"&amp;AJ$3,'물품 입고 내역'!$A$5:$O$629,2,0),"")</f>
        <v/>
      </c>
      <c r="AK71" s="86" t="str">
        <f>IFERROR(VLOOKUP($A71&amp;"_"&amp;AK$3,'물품 입고 내역'!$A$5:$O$629,2,0),"")</f>
        <v/>
      </c>
      <c r="AL71" s="86" t="str">
        <f>IFERROR(VLOOKUP($A71&amp;"_"&amp;AL$3,'물품 입고 내역'!$A$5:$O$629,2,0),"")</f>
        <v/>
      </c>
      <c r="AM71" s="86" t="str">
        <f>IFERROR(VLOOKUP($A71&amp;"_"&amp;AM$3,'물품 입고 내역'!$A$5:$O$629,2,0),"")</f>
        <v/>
      </c>
      <c r="AN71" s="86" t="str">
        <f>IFERROR(VLOOKUP($A71&amp;"_"&amp;AN$3,'물품 입고 내역'!$A$5:$O$629,2,0),"")</f>
        <v/>
      </c>
      <c r="AO71" s="86" t="str">
        <f>IFERROR(VLOOKUP($A71&amp;"_"&amp;AO$3,'물품 입고 내역'!$A$5:$O$629,2,0),"")</f>
        <v/>
      </c>
      <c r="AP71" s="86" t="str">
        <f>IFERROR(VLOOKUP($A71&amp;"_"&amp;AP$3,'물품 입고 내역'!$A$5:$O$629,2,0),"")</f>
        <v/>
      </c>
      <c r="AQ71" s="86" t="str">
        <f>IFERROR(VLOOKUP($A71&amp;"_"&amp;AQ$3,'물품 입고 내역'!$A$5:$O$629,2,0),"")</f>
        <v/>
      </c>
      <c r="AR71" s="86" t="str">
        <f>IFERROR(VLOOKUP($A71&amp;"_"&amp;AR$3,'물품 입고 내역'!$A$5:$O$629,2,0),"")</f>
        <v/>
      </c>
      <c r="AS71" s="86" t="str">
        <f>IFERROR(VLOOKUP($A71&amp;"_"&amp;AS$3,'물품 입고 내역'!$A$5:$O$629,2,0),"")</f>
        <v/>
      </c>
      <c r="AT71" s="86" t="str">
        <f>IFERROR(VLOOKUP($A71&amp;"_"&amp;AT$3,'물품 입고 내역'!$A$5:$O$629,2,0),"")</f>
        <v/>
      </c>
      <c r="AU71" s="86" t="str">
        <f>IFERROR(VLOOKUP($A71&amp;"_"&amp;AU$3,'물품 입고 내역'!$A$5:$O$629,2,0),"")</f>
        <v/>
      </c>
      <c r="AV71" s="86" t="str">
        <f>IFERROR(VLOOKUP($A71&amp;"_"&amp;AV$3,'물품 입고 내역'!$A$5:$O$629,2,0),"")</f>
        <v/>
      </c>
      <c r="AW71" s="86" t="str">
        <f>IFERROR(VLOOKUP($A71&amp;"_"&amp;AW$3,'물품 입고 내역'!$A$5:$O$629,2,0),"")</f>
        <v/>
      </c>
      <c r="AX71" s="86" t="str">
        <f>IFERROR(VLOOKUP($A71&amp;"_"&amp;AX$3,'물품 입고 내역'!$A$5:$O$629,2,0),"")</f>
        <v/>
      </c>
      <c r="AY71" s="86" t="str">
        <f>IFERROR(VLOOKUP($A71&amp;"_"&amp;AY$3,'물품 입고 내역'!$A$5:$O$629,2,0),"")</f>
        <v/>
      </c>
      <c r="AZ71" s="86" t="str">
        <f>IFERROR(VLOOKUP($A71&amp;"_"&amp;AZ$3,'물품 입고 내역'!$A$5:$O$629,2,0),"")</f>
        <v/>
      </c>
      <c r="BA71" s="86" t="str">
        <f>IFERROR(VLOOKUP($A71&amp;"_"&amp;BA$3,'물품 입고 내역'!$A$5:$O$629,2,0),"")</f>
        <v/>
      </c>
      <c r="BB71" s="86" t="str">
        <f>IFERROR(VLOOKUP($A71&amp;"_"&amp;BB$3,'물품 입고 내역'!$A$5:$O$629,2,0),"")</f>
        <v/>
      </c>
      <c r="BC71" s="86" t="str">
        <f>IFERROR(VLOOKUP($A71&amp;"_"&amp;BC$3,'물품 입고 내역'!$A$5:$O$629,2,0),"")</f>
        <v/>
      </c>
      <c r="BD71" s="86" t="str">
        <f>IFERROR(VLOOKUP($A71&amp;"_"&amp;BD$3,'물품 입고 내역'!$A$5:$O$629,2,0),"")</f>
        <v/>
      </c>
      <c r="BE71" s="86" t="str">
        <f>IFERROR(VLOOKUP($A71&amp;"_"&amp;BE$3,'물품 입고 내역'!$A$5:$O$629,2,0),"")</f>
        <v/>
      </c>
      <c r="BF71" s="86" t="str">
        <f>IFERROR(VLOOKUP($A71&amp;"_"&amp;BF$3,'물품 입고 내역'!$A$5:$O$629,2,0),"")</f>
        <v/>
      </c>
      <c r="BG71" s="86" t="str">
        <f>IFERROR(VLOOKUP($A71&amp;"_"&amp;BG$3,'물품 입고 내역'!$A$5:$O$629,2,0),"")</f>
        <v/>
      </c>
      <c r="BH71" s="86" t="str">
        <f>IFERROR(VLOOKUP($A71&amp;"_"&amp;BH$3,'물품 입고 내역'!$A$5:$O$629,2,0),"")</f>
        <v/>
      </c>
      <c r="BI71" s="86" t="str">
        <f>IFERROR(VLOOKUP($A71&amp;"_"&amp;BI$3,'물품 입고 내역'!$A$5:$O$629,2,0),"")</f>
        <v/>
      </c>
      <c r="BJ71" s="86" t="str">
        <f>IFERROR(VLOOKUP($A71&amp;"_"&amp;BJ$3,'물품 입고 내역'!$A$5:$O$629,2,0),"")</f>
        <v/>
      </c>
      <c r="BK71" s="86" t="str">
        <f>IFERROR(VLOOKUP($A71&amp;"_"&amp;BK$3,'물품 입고 내역'!$A$5:$O$629,2,0),"")</f>
        <v/>
      </c>
      <c r="BL71" s="86" t="str">
        <f>IFERROR(VLOOKUP($A71&amp;"_"&amp;BL$3,'물품 입고 내역'!$A$5:$O$629,2,0),"")</f>
        <v/>
      </c>
      <c r="BM71" s="86" t="str">
        <f>IFERROR(VLOOKUP($A71&amp;"_"&amp;BM$3,'물품 입고 내역'!$A$5:$O$629,2,0),"")</f>
        <v/>
      </c>
      <c r="BN71" s="86" t="str">
        <f>IFERROR(VLOOKUP($A71&amp;"_"&amp;BN$3,'물품 입고 내역'!$A$5:$O$629,2,0),"")</f>
        <v/>
      </c>
      <c r="BO71" s="86" t="str">
        <f>IFERROR(VLOOKUP($A71&amp;"_"&amp;BO$3,'물품 입고 내역'!$A$5:$O$629,2,0),"")</f>
        <v/>
      </c>
      <c r="BP71" s="86" t="str">
        <f>IFERROR(VLOOKUP($A71&amp;"_"&amp;BP$3,'물품 입고 내역'!$A$5:$O$629,2,0),"")</f>
        <v/>
      </c>
      <c r="BQ71" s="86" t="str">
        <f>IFERROR(VLOOKUP($A71&amp;"_"&amp;BQ$3,'물품 입고 내역'!$A$5:$O$629,2,0),"")</f>
        <v/>
      </c>
      <c r="BR71" s="86" t="str">
        <f>IFERROR(VLOOKUP($A71&amp;"_"&amp;BR$3,'물품 입고 내역'!$A$5:$O$629,2,0),"")</f>
        <v/>
      </c>
      <c r="BS71" s="86" t="str">
        <f>IFERROR(VLOOKUP($A71&amp;"_"&amp;BS$3,'물품 입고 내역'!$A$5:$O$629,2,0),"")</f>
        <v/>
      </c>
      <c r="BT71" s="86" t="str">
        <f>IFERROR(VLOOKUP($A71&amp;"_"&amp;BT$3,'물품 입고 내역'!$A$5:$O$629,2,0),"")</f>
        <v/>
      </c>
      <c r="BU71" s="86" t="str">
        <f>IFERROR(VLOOKUP($A71&amp;"_"&amp;BU$3,'물품 입고 내역'!$A$5:$O$629,2,0),"")</f>
        <v/>
      </c>
      <c r="BV71" s="86" t="str">
        <f>IFERROR(VLOOKUP($A71&amp;"_"&amp;BV$3,'물품 입고 내역'!$A$5:$O$629,2,0),"")</f>
        <v/>
      </c>
      <c r="BW71" s="86" t="str">
        <f>IFERROR(VLOOKUP($A71&amp;"_"&amp;BW$3,'물품 입고 내역'!$A$5:$O$629,2,0),"")</f>
        <v/>
      </c>
      <c r="BX71" s="86" t="str">
        <f>IFERROR(VLOOKUP($A71&amp;"_"&amp;BX$3,'물품 입고 내역'!$A$5:$O$629,2,0),"")</f>
        <v/>
      </c>
      <c r="BY71" s="86" t="str">
        <f>IFERROR(VLOOKUP($A71&amp;"_"&amp;BY$3,'물품 입고 내역'!$A$5:$O$629,2,0),"")</f>
        <v/>
      </c>
      <c r="BZ71" s="86" t="str">
        <f>IFERROR(VLOOKUP($A71&amp;"_"&amp;BZ$3,'물품 입고 내역'!$A$5:$O$629,2,0),"")</f>
        <v/>
      </c>
      <c r="CA71" s="86" t="str">
        <f>IFERROR(VLOOKUP($A71&amp;"_"&amp;CA$3,'물품 입고 내역'!$A$5:$O$629,2,0),"")</f>
        <v/>
      </c>
      <c r="CB71" s="86" t="str">
        <f>IFERROR(VLOOKUP($A71&amp;"_"&amp;CB$3,'물품 입고 내역'!$A$5:$O$629,2,0),"")</f>
        <v/>
      </c>
      <c r="CC71" s="86" t="str">
        <f>IFERROR(VLOOKUP($A71&amp;"_"&amp;CC$3,'물품 입고 내역'!$A$5:$O$629,2,0),"")</f>
        <v/>
      </c>
      <c r="CD71" s="86" t="str">
        <f>IFERROR(VLOOKUP($A71&amp;"_"&amp;CD$3,'물품 입고 내역'!$A$5:$O$629,2,0),"")</f>
        <v/>
      </c>
      <c r="CE71" s="86" t="str">
        <f>IFERROR(VLOOKUP($A71&amp;"_"&amp;CE$3,'물품 입고 내역'!$A$5:$O$629,2,0),"")</f>
        <v/>
      </c>
      <c r="CF71" s="86" t="str">
        <f>IFERROR(VLOOKUP($A71&amp;"_"&amp;CF$3,'물품 입고 내역'!$A$5:$O$629,2,0),"")</f>
        <v/>
      </c>
      <c r="CG71" s="86" t="str">
        <f>IFERROR(VLOOKUP($A71&amp;"_"&amp;CG$3,'물품 입고 내역'!$A$5:$O$629,2,0),"")</f>
        <v/>
      </c>
      <c r="CH71" s="86" t="str">
        <f>IFERROR(VLOOKUP($A71&amp;"_"&amp;CH$3,'물품 입고 내역'!$A$5:$O$629,2,0),"")</f>
        <v/>
      </c>
      <c r="CI71" s="86" t="str">
        <f>IFERROR(VLOOKUP($A71&amp;"_"&amp;CI$3,'물품 입고 내역'!$A$5:$O$629,2,0),"")</f>
        <v/>
      </c>
      <c r="CJ71" s="86" t="str">
        <f>IFERROR(VLOOKUP($A71&amp;"_"&amp;CJ$3,'물품 입고 내역'!$A$5:$O$629,2,0),"")</f>
        <v/>
      </c>
      <c r="CK71" s="86" t="str">
        <f>IFERROR(VLOOKUP($A71&amp;"_"&amp;CK$3,'물품 입고 내역'!$A$5:$O$629,2,0),"")</f>
        <v/>
      </c>
      <c r="CL71" s="86" t="str">
        <f>IFERROR(VLOOKUP($A71&amp;"_"&amp;CL$3,'물품 입고 내역'!$A$5:$O$629,2,0),"")</f>
        <v/>
      </c>
      <c r="CM71" s="86" t="str">
        <f>IFERROR(VLOOKUP($A71&amp;"_"&amp;CM$3,'물품 입고 내역'!$A$5:$O$629,2,0),"")</f>
        <v/>
      </c>
      <c r="CN71" s="86" t="str">
        <f>IFERROR(VLOOKUP($A71&amp;"_"&amp;CN$3,'물품 입고 내역'!$A$5:$O$629,2,0),"")</f>
        <v/>
      </c>
      <c r="CO71" s="86" t="str">
        <f>IFERROR(VLOOKUP($A71&amp;"_"&amp;CO$3,'물품 입고 내역'!$A$5:$O$629,2,0),"")</f>
        <v/>
      </c>
      <c r="CP71" s="86" t="str">
        <f>IFERROR(VLOOKUP($A71&amp;"_"&amp;CP$3,'물품 입고 내역'!$A$5:$O$629,2,0),"")</f>
        <v/>
      </c>
      <c r="CQ71" s="86" t="str">
        <f>IFERROR(VLOOKUP($A71&amp;"_"&amp;CQ$3,'물품 입고 내역'!$A$5:$O$629,2,0),"")</f>
        <v/>
      </c>
      <c r="CR71" s="86" t="str">
        <f>IFERROR(VLOOKUP($A71&amp;"_"&amp;CR$3,'물품 입고 내역'!$A$5:$O$629,2,0),"")</f>
        <v/>
      </c>
      <c r="CS71" s="86" t="str">
        <f>IFERROR(VLOOKUP($A71&amp;"_"&amp;CS$3,'물품 입고 내역'!$A$5:$O$629,2,0),"")</f>
        <v/>
      </c>
      <c r="CT71" s="86" t="str">
        <f>IFERROR(VLOOKUP($A71&amp;"_"&amp;CT$3,'물품 입고 내역'!$A$5:$O$629,2,0),"")</f>
        <v/>
      </c>
      <c r="CU71" s="86" t="str">
        <f>IFERROR(VLOOKUP($A71&amp;"_"&amp;CU$3,'물품 입고 내역'!$A$5:$O$629,2,0),"")</f>
        <v/>
      </c>
      <c r="CV71" s="86" t="str">
        <f>IFERROR(VLOOKUP($A71&amp;"_"&amp;CV$3,'물품 입고 내역'!$A$5:$O$629,2,0),"")</f>
        <v/>
      </c>
      <c r="CW71" s="86" t="str">
        <f>IFERROR(VLOOKUP($A71&amp;"_"&amp;CW$3,'물품 입고 내역'!$A$5:$O$629,2,0),"")</f>
        <v/>
      </c>
      <c r="CX71" s="86" t="str">
        <f>IFERROR(VLOOKUP($A71&amp;"_"&amp;CX$3,'물품 입고 내역'!$A$5:$O$629,2,0),"")</f>
        <v/>
      </c>
      <c r="CY71" s="86" t="str">
        <f>IFERROR(VLOOKUP($A71&amp;"_"&amp;CY$3,'물품 입고 내역'!$A$5:$O$629,2,0),"")</f>
        <v/>
      </c>
      <c r="CZ71" s="86" t="str">
        <f>IFERROR(VLOOKUP($A71&amp;"_"&amp;CZ$3,'물품 입고 내역'!$A$5:$O$629,2,0),"")</f>
        <v/>
      </c>
      <c r="DA71" s="86" t="str">
        <f>IFERROR(VLOOKUP($A71&amp;"_"&amp;DA$3,'물품 입고 내역'!$A$5:$O$629,2,0),"")</f>
        <v/>
      </c>
      <c r="DB71" s="86" t="str">
        <f>IFERROR(VLOOKUP($A71&amp;"_"&amp;DB$3,'물품 입고 내역'!$A$5:$O$629,2,0),"")</f>
        <v/>
      </c>
    </row>
    <row r="72" spans="1:106" ht="31.5" customHeight="1">
      <c r="A72" s="87" t="s">
        <v>456</v>
      </c>
      <c r="B72" s="142" t="str">
        <f>IFERROR(INDEX('물품 입고 내역'!$E$6:$N$105,MATCH($A72,'물품 입고 내역'!$N$6:$N$105,0),1)," ")</f>
        <v xml:space="preserve"> </v>
      </c>
      <c r="C72" s="87">
        <v>102</v>
      </c>
      <c r="D72" s="142" t="str">
        <f t="shared" si="2"/>
        <v xml:space="preserve">                                                                                                   </v>
      </c>
      <c r="E72" s="87"/>
      <c r="F72" s="86">
        <f t="shared" si="3"/>
        <v>0</v>
      </c>
      <c r="G72" s="86" t="str">
        <f>IFERROR(VLOOKUP($A72&amp;"_"&amp;G$3,'물품 입고 내역'!$A$5:$O$629,2,0),"")</f>
        <v/>
      </c>
      <c r="H72" s="86" t="str">
        <f>IFERROR(VLOOKUP($A72&amp;"_"&amp;H$3,'물품 입고 내역'!$A$5:$O$629,2,0),"")</f>
        <v/>
      </c>
      <c r="I72" s="86" t="str">
        <f>IFERROR(VLOOKUP($A72&amp;"_"&amp;I$3,'물품 입고 내역'!$A$5:$O$629,2,0),"")</f>
        <v/>
      </c>
      <c r="J72" s="86" t="str">
        <f>IFERROR(VLOOKUP($A72&amp;"_"&amp;J$3,'물품 입고 내역'!$A$5:$O$629,2,0),"")</f>
        <v/>
      </c>
      <c r="K72" s="86" t="str">
        <f>IFERROR(VLOOKUP($A72&amp;"_"&amp;K$3,'물품 입고 내역'!$A$5:$O$629,2,0),"")</f>
        <v/>
      </c>
      <c r="L72" s="86" t="str">
        <f>IFERROR(VLOOKUP($A72&amp;"_"&amp;L$3,'물품 입고 내역'!$A$5:$O$629,2,0),"")</f>
        <v/>
      </c>
      <c r="M72" s="86" t="str">
        <f>IFERROR(VLOOKUP($A72&amp;"_"&amp;M$3,'물품 입고 내역'!$A$5:$O$629,2,0),"")</f>
        <v/>
      </c>
      <c r="N72" s="86" t="str">
        <f>IFERROR(VLOOKUP($A72&amp;"_"&amp;N$3,'물품 입고 내역'!$A$5:$O$629,2,0),"")</f>
        <v/>
      </c>
      <c r="O72" s="86" t="str">
        <f>IFERROR(VLOOKUP($A72&amp;"_"&amp;O$3,'물품 입고 내역'!$A$5:$O$629,2,0),"")</f>
        <v/>
      </c>
      <c r="P72" s="86" t="str">
        <f>IFERROR(VLOOKUP($A72&amp;"_"&amp;P$3,'물품 입고 내역'!$A$5:$O$629,2,0),"")</f>
        <v/>
      </c>
      <c r="Q72" s="86" t="str">
        <f>IFERROR(VLOOKUP($A72&amp;"_"&amp;Q$3,'물품 입고 내역'!$A$5:$O$629,2,0),"")</f>
        <v/>
      </c>
      <c r="R72" s="86" t="str">
        <f>IFERROR(VLOOKUP($A72&amp;"_"&amp;R$3,'물품 입고 내역'!$A$5:$O$629,2,0),"")</f>
        <v/>
      </c>
      <c r="S72" s="86" t="str">
        <f>IFERROR(VLOOKUP($A72&amp;"_"&amp;S$3,'물품 입고 내역'!$A$5:$O$629,2,0),"")</f>
        <v/>
      </c>
      <c r="T72" s="86" t="str">
        <f>IFERROR(VLOOKUP($A72&amp;"_"&amp;T$3,'물품 입고 내역'!$A$5:$O$629,2,0),"")</f>
        <v/>
      </c>
      <c r="U72" s="86" t="str">
        <f>IFERROR(VLOOKUP($A72&amp;"_"&amp;U$3,'물품 입고 내역'!$A$5:$O$629,2,0),"")</f>
        <v/>
      </c>
      <c r="V72" s="86" t="str">
        <f>IFERROR(VLOOKUP($A72&amp;"_"&amp;V$3,'물품 입고 내역'!$A$5:$O$629,2,0),"")</f>
        <v/>
      </c>
      <c r="W72" s="86" t="str">
        <f>IFERROR(VLOOKUP($A72&amp;"_"&amp;W$3,'물품 입고 내역'!$A$5:$O$629,2,0),"")</f>
        <v/>
      </c>
      <c r="X72" s="86" t="str">
        <f>IFERROR(VLOOKUP($A72&amp;"_"&amp;X$3,'물품 입고 내역'!$A$5:$O$629,2,0),"")</f>
        <v/>
      </c>
      <c r="Y72" s="86" t="str">
        <f>IFERROR(VLOOKUP($A72&amp;"_"&amp;Y$3,'물품 입고 내역'!$A$5:$O$629,2,0),"")</f>
        <v/>
      </c>
      <c r="Z72" s="86" t="str">
        <f>IFERROR(VLOOKUP($A72&amp;"_"&amp;Z$3,'물품 입고 내역'!$A$5:$O$629,2,0),"")</f>
        <v/>
      </c>
      <c r="AA72" s="86" t="str">
        <f>IFERROR(VLOOKUP($A72&amp;"_"&amp;AA$3,'물품 입고 내역'!$A$5:$O$629,2,0),"")</f>
        <v/>
      </c>
      <c r="AB72" s="86" t="str">
        <f>IFERROR(VLOOKUP($A72&amp;"_"&amp;AB$3,'물품 입고 내역'!$A$5:$O$629,2,0),"")</f>
        <v/>
      </c>
      <c r="AC72" s="86" t="str">
        <f>IFERROR(VLOOKUP($A72&amp;"_"&amp;AC$3,'물품 입고 내역'!$A$5:$O$629,2,0),"")</f>
        <v/>
      </c>
      <c r="AD72" s="86" t="str">
        <f>IFERROR(VLOOKUP($A72&amp;"_"&amp;AD$3,'물품 입고 내역'!$A$5:$O$629,2,0),"")</f>
        <v/>
      </c>
      <c r="AE72" s="86" t="str">
        <f>IFERROR(VLOOKUP($A72&amp;"_"&amp;AE$3,'물품 입고 내역'!$A$5:$O$629,2,0),"")</f>
        <v/>
      </c>
      <c r="AF72" s="86" t="str">
        <f>IFERROR(VLOOKUP($A72&amp;"_"&amp;AF$3,'물품 입고 내역'!$A$5:$O$629,2,0),"")</f>
        <v/>
      </c>
      <c r="AG72" s="86" t="str">
        <f>IFERROR(VLOOKUP($A72&amp;"_"&amp;AG$3,'물품 입고 내역'!$A$5:$O$629,2,0),"")</f>
        <v/>
      </c>
      <c r="AH72" s="86" t="str">
        <f>IFERROR(VLOOKUP($A72&amp;"_"&amp;AH$3,'물품 입고 내역'!$A$5:$O$629,2,0),"")</f>
        <v/>
      </c>
      <c r="AI72" s="86" t="str">
        <f>IFERROR(VLOOKUP($A72&amp;"_"&amp;AI$3,'물품 입고 내역'!$A$5:$O$629,2,0),"")</f>
        <v/>
      </c>
      <c r="AJ72" s="86" t="str">
        <f>IFERROR(VLOOKUP($A72&amp;"_"&amp;AJ$3,'물품 입고 내역'!$A$5:$O$629,2,0),"")</f>
        <v/>
      </c>
      <c r="AK72" s="86" t="str">
        <f>IFERROR(VLOOKUP($A72&amp;"_"&amp;AK$3,'물품 입고 내역'!$A$5:$O$629,2,0),"")</f>
        <v/>
      </c>
      <c r="AL72" s="86" t="str">
        <f>IFERROR(VLOOKUP($A72&amp;"_"&amp;AL$3,'물품 입고 내역'!$A$5:$O$629,2,0),"")</f>
        <v/>
      </c>
      <c r="AM72" s="86" t="str">
        <f>IFERROR(VLOOKUP($A72&amp;"_"&amp;AM$3,'물품 입고 내역'!$A$5:$O$629,2,0),"")</f>
        <v/>
      </c>
      <c r="AN72" s="86" t="str">
        <f>IFERROR(VLOOKUP($A72&amp;"_"&amp;AN$3,'물품 입고 내역'!$A$5:$O$629,2,0),"")</f>
        <v/>
      </c>
      <c r="AO72" s="86" t="str">
        <f>IFERROR(VLOOKUP($A72&amp;"_"&amp;AO$3,'물품 입고 내역'!$A$5:$O$629,2,0),"")</f>
        <v/>
      </c>
      <c r="AP72" s="86" t="str">
        <f>IFERROR(VLOOKUP($A72&amp;"_"&amp;AP$3,'물품 입고 내역'!$A$5:$O$629,2,0),"")</f>
        <v/>
      </c>
      <c r="AQ72" s="86" t="str">
        <f>IFERROR(VLOOKUP($A72&amp;"_"&amp;AQ$3,'물품 입고 내역'!$A$5:$O$629,2,0),"")</f>
        <v/>
      </c>
      <c r="AR72" s="86" t="str">
        <f>IFERROR(VLOOKUP($A72&amp;"_"&amp;AR$3,'물품 입고 내역'!$A$5:$O$629,2,0),"")</f>
        <v/>
      </c>
      <c r="AS72" s="86" t="str">
        <f>IFERROR(VLOOKUP($A72&amp;"_"&amp;AS$3,'물품 입고 내역'!$A$5:$O$629,2,0),"")</f>
        <v/>
      </c>
      <c r="AT72" s="86" t="str">
        <f>IFERROR(VLOOKUP($A72&amp;"_"&amp;AT$3,'물품 입고 내역'!$A$5:$O$629,2,0),"")</f>
        <v/>
      </c>
      <c r="AU72" s="86" t="str">
        <f>IFERROR(VLOOKUP($A72&amp;"_"&amp;AU$3,'물품 입고 내역'!$A$5:$O$629,2,0),"")</f>
        <v/>
      </c>
      <c r="AV72" s="86" t="str">
        <f>IFERROR(VLOOKUP($A72&amp;"_"&amp;AV$3,'물품 입고 내역'!$A$5:$O$629,2,0),"")</f>
        <v/>
      </c>
      <c r="AW72" s="86" t="str">
        <f>IFERROR(VLOOKUP($A72&amp;"_"&amp;AW$3,'물품 입고 내역'!$A$5:$O$629,2,0),"")</f>
        <v/>
      </c>
      <c r="AX72" s="86" t="str">
        <f>IFERROR(VLOOKUP($A72&amp;"_"&amp;AX$3,'물품 입고 내역'!$A$5:$O$629,2,0),"")</f>
        <v/>
      </c>
      <c r="AY72" s="86" t="str">
        <f>IFERROR(VLOOKUP($A72&amp;"_"&amp;AY$3,'물품 입고 내역'!$A$5:$O$629,2,0),"")</f>
        <v/>
      </c>
      <c r="AZ72" s="86" t="str">
        <f>IFERROR(VLOOKUP($A72&amp;"_"&amp;AZ$3,'물품 입고 내역'!$A$5:$O$629,2,0),"")</f>
        <v/>
      </c>
      <c r="BA72" s="86" t="str">
        <f>IFERROR(VLOOKUP($A72&amp;"_"&amp;BA$3,'물품 입고 내역'!$A$5:$O$629,2,0),"")</f>
        <v/>
      </c>
      <c r="BB72" s="86" t="str">
        <f>IFERROR(VLOOKUP($A72&amp;"_"&amp;BB$3,'물품 입고 내역'!$A$5:$O$629,2,0),"")</f>
        <v/>
      </c>
      <c r="BC72" s="86" t="str">
        <f>IFERROR(VLOOKUP($A72&amp;"_"&amp;BC$3,'물품 입고 내역'!$A$5:$O$629,2,0),"")</f>
        <v/>
      </c>
      <c r="BD72" s="86" t="str">
        <f>IFERROR(VLOOKUP($A72&amp;"_"&amp;BD$3,'물품 입고 내역'!$A$5:$O$629,2,0),"")</f>
        <v/>
      </c>
      <c r="BE72" s="86" t="str">
        <f>IFERROR(VLOOKUP($A72&amp;"_"&amp;BE$3,'물품 입고 내역'!$A$5:$O$629,2,0),"")</f>
        <v/>
      </c>
      <c r="BF72" s="86" t="str">
        <f>IFERROR(VLOOKUP($A72&amp;"_"&amp;BF$3,'물품 입고 내역'!$A$5:$O$629,2,0),"")</f>
        <v/>
      </c>
      <c r="BG72" s="86" t="str">
        <f>IFERROR(VLOOKUP($A72&amp;"_"&amp;BG$3,'물품 입고 내역'!$A$5:$O$629,2,0),"")</f>
        <v/>
      </c>
      <c r="BH72" s="86" t="str">
        <f>IFERROR(VLOOKUP($A72&amp;"_"&amp;BH$3,'물품 입고 내역'!$A$5:$O$629,2,0),"")</f>
        <v/>
      </c>
      <c r="BI72" s="86" t="str">
        <f>IFERROR(VLOOKUP($A72&amp;"_"&amp;BI$3,'물품 입고 내역'!$A$5:$O$629,2,0),"")</f>
        <v/>
      </c>
      <c r="BJ72" s="86" t="str">
        <f>IFERROR(VLOOKUP($A72&amp;"_"&amp;BJ$3,'물품 입고 내역'!$A$5:$O$629,2,0),"")</f>
        <v/>
      </c>
      <c r="BK72" s="86" t="str">
        <f>IFERROR(VLOOKUP($A72&amp;"_"&amp;BK$3,'물품 입고 내역'!$A$5:$O$629,2,0),"")</f>
        <v/>
      </c>
      <c r="BL72" s="86" t="str">
        <f>IFERROR(VLOOKUP($A72&amp;"_"&amp;BL$3,'물품 입고 내역'!$A$5:$O$629,2,0),"")</f>
        <v/>
      </c>
      <c r="BM72" s="86" t="str">
        <f>IFERROR(VLOOKUP($A72&amp;"_"&amp;BM$3,'물품 입고 내역'!$A$5:$O$629,2,0),"")</f>
        <v/>
      </c>
      <c r="BN72" s="86" t="str">
        <f>IFERROR(VLOOKUP($A72&amp;"_"&amp;BN$3,'물품 입고 내역'!$A$5:$O$629,2,0),"")</f>
        <v/>
      </c>
      <c r="BO72" s="86" t="str">
        <f>IFERROR(VLOOKUP($A72&amp;"_"&amp;BO$3,'물품 입고 내역'!$A$5:$O$629,2,0),"")</f>
        <v/>
      </c>
      <c r="BP72" s="86" t="str">
        <f>IFERROR(VLOOKUP($A72&amp;"_"&amp;BP$3,'물품 입고 내역'!$A$5:$O$629,2,0),"")</f>
        <v/>
      </c>
      <c r="BQ72" s="86" t="str">
        <f>IFERROR(VLOOKUP($A72&amp;"_"&amp;BQ$3,'물품 입고 내역'!$A$5:$O$629,2,0),"")</f>
        <v/>
      </c>
      <c r="BR72" s="86" t="str">
        <f>IFERROR(VLOOKUP($A72&amp;"_"&amp;BR$3,'물품 입고 내역'!$A$5:$O$629,2,0),"")</f>
        <v/>
      </c>
      <c r="BS72" s="86" t="str">
        <f>IFERROR(VLOOKUP($A72&amp;"_"&amp;BS$3,'물품 입고 내역'!$A$5:$O$629,2,0),"")</f>
        <v/>
      </c>
      <c r="BT72" s="86" t="str">
        <f>IFERROR(VLOOKUP($A72&amp;"_"&amp;BT$3,'물품 입고 내역'!$A$5:$O$629,2,0),"")</f>
        <v/>
      </c>
      <c r="BU72" s="86" t="str">
        <f>IFERROR(VLOOKUP($A72&amp;"_"&amp;BU$3,'물품 입고 내역'!$A$5:$O$629,2,0),"")</f>
        <v/>
      </c>
      <c r="BV72" s="86" t="str">
        <f>IFERROR(VLOOKUP($A72&amp;"_"&amp;BV$3,'물품 입고 내역'!$A$5:$O$629,2,0),"")</f>
        <v/>
      </c>
      <c r="BW72" s="86" t="str">
        <f>IFERROR(VLOOKUP($A72&amp;"_"&amp;BW$3,'물품 입고 내역'!$A$5:$O$629,2,0),"")</f>
        <v/>
      </c>
      <c r="BX72" s="86" t="str">
        <f>IFERROR(VLOOKUP($A72&amp;"_"&amp;BX$3,'물품 입고 내역'!$A$5:$O$629,2,0),"")</f>
        <v/>
      </c>
      <c r="BY72" s="86" t="str">
        <f>IFERROR(VLOOKUP($A72&amp;"_"&amp;BY$3,'물품 입고 내역'!$A$5:$O$629,2,0),"")</f>
        <v/>
      </c>
      <c r="BZ72" s="86" t="str">
        <f>IFERROR(VLOOKUP($A72&amp;"_"&amp;BZ$3,'물품 입고 내역'!$A$5:$O$629,2,0),"")</f>
        <v/>
      </c>
      <c r="CA72" s="86" t="str">
        <f>IFERROR(VLOOKUP($A72&amp;"_"&amp;CA$3,'물품 입고 내역'!$A$5:$O$629,2,0),"")</f>
        <v/>
      </c>
      <c r="CB72" s="86" t="str">
        <f>IFERROR(VLOOKUP($A72&amp;"_"&amp;CB$3,'물품 입고 내역'!$A$5:$O$629,2,0),"")</f>
        <v/>
      </c>
      <c r="CC72" s="86" t="str">
        <f>IFERROR(VLOOKUP($A72&amp;"_"&amp;CC$3,'물품 입고 내역'!$A$5:$O$629,2,0),"")</f>
        <v/>
      </c>
      <c r="CD72" s="86" t="str">
        <f>IFERROR(VLOOKUP($A72&amp;"_"&amp;CD$3,'물품 입고 내역'!$A$5:$O$629,2,0),"")</f>
        <v/>
      </c>
      <c r="CE72" s="86" t="str">
        <f>IFERROR(VLOOKUP($A72&amp;"_"&amp;CE$3,'물품 입고 내역'!$A$5:$O$629,2,0),"")</f>
        <v/>
      </c>
      <c r="CF72" s="86" t="str">
        <f>IFERROR(VLOOKUP($A72&amp;"_"&amp;CF$3,'물품 입고 내역'!$A$5:$O$629,2,0),"")</f>
        <v/>
      </c>
      <c r="CG72" s="86" t="str">
        <f>IFERROR(VLOOKUP($A72&amp;"_"&amp;CG$3,'물품 입고 내역'!$A$5:$O$629,2,0),"")</f>
        <v/>
      </c>
      <c r="CH72" s="86" t="str">
        <f>IFERROR(VLOOKUP($A72&amp;"_"&amp;CH$3,'물품 입고 내역'!$A$5:$O$629,2,0),"")</f>
        <v/>
      </c>
      <c r="CI72" s="86" t="str">
        <f>IFERROR(VLOOKUP($A72&amp;"_"&amp;CI$3,'물품 입고 내역'!$A$5:$O$629,2,0),"")</f>
        <v/>
      </c>
      <c r="CJ72" s="86" t="str">
        <f>IFERROR(VLOOKUP($A72&amp;"_"&amp;CJ$3,'물품 입고 내역'!$A$5:$O$629,2,0),"")</f>
        <v/>
      </c>
      <c r="CK72" s="86" t="str">
        <f>IFERROR(VLOOKUP($A72&amp;"_"&amp;CK$3,'물품 입고 내역'!$A$5:$O$629,2,0),"")</f>
        <v/>
      </c>
      <c r="CL72" s="86" t="str">
        <f>IFERROR(VLOOKUP($A72&amp;"_"&amp;CL$3,'물품 입고 내역'!$A$5:$O$629,2,0),"")</f>
        <v/>
      </c>
      <c r="CM72" s="86" t="str">
        <f>IFERROR(VLOOKUP($A72&amp;"_"&amp;CM$3,'물품 입고 내역'!$A$5:$O$629,2,0),"")</f>
        <v/>
      </c>
      <c r="CN72" s="86" t="str">
        <f>IFERROR(VLOOKUP($A72&amp;"_"&amp;CN$3,'물품 입고 내역'!$A$5:$O$629,2,0),"")</f>
        <v/>
      </c>
      <c r="CO72" s="86" t="str">
        <f>IFERROR(VLOOKUP($A72&amp;"_"&amp;CO$3,'물품 입고 내역'!$A$5:$O$629,2,0),"")</f>
        <v/>
      </c>
      <c r="CP72" s="86" t="str">
        <f>IFERROR(VLOOKUP($A72&amp;"_"&amp;CP$3,'물품 입고 내역'!$A$5:$O$629,2,0),"")</f>
        <v/>
      </c>
      <c r="CQ72" s="86" t="str">
        <f>IFERROR(VLOOKUP($A72&amp;"_"&amp;CQ$3,'물품 입고 내역'!$A$5:$O$629,2,0),"")</f>
        <v/>
      </c>
      <c r="CR72" s="86" t="str">
        <f>IFERROR(VLOOKUP($A72&amp;"_"&amp;CR$3,'물품 입고 내역'!$A$5:$O$629,2,0),"")</f>
        <v/>
      </c>
      <c r="CS72" s="86" t="str">
        <f>IFERROR(VLOOKUP($A72&amp;"_"&amp;CS$3,'물품 입고 내역'!$A$5:$O$629,2,0),"")</f>
        <v/>
      </c>
      <c r="CT72" s="86" t="str">
        <f>IFERROR(VLOOKUP($A72&amp;"_"&amp;CT$3,'물품 입고 내역'!$A$5:$O$629,2,0),"")</f>
        <v/>
      </c>
      <c r="CU72" s="86" t="str">
        <f>IFERROR(VLOOKUP($A72&amp;"_"&amp;CU$3,'물품 입고 내역'!$A$5:$O$629,2,0),"")</f>
        <v/>
      </c>
      <c r="CV72" s="86" t="str">
        <f>IFERROR(VLOOKUP($A72&amp;"_"&amp;CV$3,'물품 입고 내역'!$A$5:$O$629,2,0),"")</f>
        <v/>
      </c>
      <c r="CW72" s="86" t="str">
        <f>IFERROR(VLOOKUP($A72&amp;"_"&amp;CW$3,'물품 입고 내역'!$A$5:$O$629,2,0),"")</f>
        <v/>
      </c>
      <c r="CX72" s="86" t="str">
        <f>IFERROR(VLOOKUP($A72&amp;"_"&amp;CX$3,'물품 입고 내역'!$A$5:$O$629,2,0),"")</f>
        <v/>
      </c>
      <c r="CY72" s="86" t="str">
        <f>IFERROR(VLOOKUP($A72&amp;"_"&amp;CY$3,'물품 입고 내역'!$A$5:$O$629,2,0),"")</f>
        <v/>
      </c>
      <c r="CZ72" s="86" t="str">
        <f>IFERROR(VLOOKUP($A72&amp;"_"&amp;CZ$3,'물품 입고 내역'!$A$5:$O$629,2,0),"")</f>
        <v/>
      </c>
      <c r="DA72" s="86" t="str">
        <f>IFERROR(VLOOKUP($A72&amp;"_"&amp;DA$3,'물품 입고 내역'!$A$5:$O$629,2,0),"")</f>
        <v/>
      </c>
      <c r="DB72" s="86" t="str">
        <f>IFERROR(VLOOKUP($A72&amp;"_"&amp;DB$3,'물품 입고 내역'!$A$5:$O$629,2,0),"")</f>
        <v/>
      </c>
    </row>
    <row r="73" spans="1:106" ht="31.5" customHeight="1">
      <c r="A73" s="87" t="s">
        <v>457</v>
      </c>
      <c r="B73" s="142" t="str">
        <f>IFERROR(INDEX('물품 입고 내역'!$E$6:$N$105,MATCH($A73,'물품 입고 내역'!$N$6:$N$105,0),1)," ")</f>
        <v xml:space="preserve"> </v>
      </c>
      <c r="C73" s="87">
        <v>102</v>
      </c>
      <c r="D73" s="142" t="str">
        <f t="shared" si="2"/>
        <v xml:space="preserve">                                                                                                   </v>
      </c>
      <c r="E73" s="87"/>
      <c r="F73" s="86">
        <f t="shared" si="3"/>
        <v>0</v>
      </c>
      <c r="G73" s="86" t="str">
        <f>IFERROR(VLOOKUP($A73&amp;"_"&amp;G$3,'물품 입고 내역'!$A$5:$O$629,2,0),"")</f>
        <v/>
      </c>
      <c r="H73" s="86" t="str">
        <f>IFERROR(VLOOKUP($A73&amp;"_"&amp;H$3,'물품 입고 내역'!$A$5:$O$629,2,0),"")</f>
        <v/>
      </c>
      <c r="I73" s="86" t="str">
        <f>IFERROR(VLOOKUP($A73&amp;"_"&amp;I$3,'물품 입고 내역'!$A$5:$O$629,2,0),"")</f>
        <v/>
      </c>
      <c r="J73" s="86" t="str">
        <f>IFERROR(VLOOKUP($A73&amp;"_"&amp;J$3,'물품 입고 내역'!$A$5:$O$629,2,0),"")</f>
        <v/>
      </c>
      <c r="K73" s="86" t="str">
        <f>IFERROR(VLOOKUP($A73&amp;"_"&amp;K$3,'물품 입고 내역'!$A$5:$O$629,2,0),"")</f>
        <v/>
      </c>
      <c r="L73" s="86" t="str">
        <f>IFERROR(VLOOKUP($A73&amp;"_"&amp;L$3,'물품 입고 내역'!$A$5:$O$629,2,0),"")</f>
        <v/>
      </c>
      <c r="M73" s="86" t="str">
        <f>IFERROR(VLOOKUP($A73&amp;"_"&amp;M$3,'물품 입고 내역'!$A$5:$O$629,2,0),"")</f>
        <v/>
      </c>
      <c r="N73" s="86" t="str">
        <f>IFERROR(VLOOKUP($A73&amp;"_"&amp;N$3,'물품 입고 내역'!$A$5:$O$629,2,0),"")</f>
        <v/>
      </c>
      <c r="O73" s="86" t="str">
        <f>IFERROR(VLOOKUP($A73&amp;"_"&amp;O$3,'물품 입고 내역'!$A$5:$O$629,2,0),"")</f>
        <v/>
      </c>
      <c r="P73" s="86" t="str">
        <f>IFERROR(VLOOKUP($A73&amp;"_"&amp;P$3,'물품 입고 내역'!$A$5:$O$629,2,0),"")</f>
        <v/>
      </c>
      <c r="Q73" s="86" t="str">
        <f>IFERROR(VLOOKUP($A73&amp;"_"&amp;Q$3,'물품 입고 내역'!$A$5:$O$629,2,0),"")</f>
        <v/>
      </c>
      <c r="R73" s="86" t="str">
        <f>IFERROR(VLOOKUP($A73&amp;"_"&amp;R$3,'물품 입고 내역'!$A$5:$O$629,2,0),"")</f>
        <v/>
      </c>
      <c r="S73" s="86" t="str">
        <f>IFERROR(VLOOKUP($A73&amp;"_"&amp;S$3,'물품 입고 내역'!$A$5:$O$629,2,0),"")</f>
        <v/>
      </c>
      <c r="T73" s="86" t="str">
        <f>IFERROR(VLOOKUP($A73&amp;"_"&amp;T$3,'물품 입고 내역'!$A$5:$O$629,2,0),"")</f>
        <v/>
      </c>
      <c r="U73" s="86" t="str">
        <f>IFERROR(VLOOKUP($A73&amp;"_"&amp;U$3,'물품 입고 내역'!$A$5:$O$629,2,0),"")</f>
        <v/>
      </c>
      <c r="V73" s="86" t="str">
        <f>IFERROR(VLOOKUP($A73&amp;"_"&amp;V$3,'물품 입고 내역'!$A$5:$O$629,2,0),"")</f>
        <v/>
      </c>
      <c r="W73" s="86" t="str">
        <f>IFERROR(VLOOKUP($A73&amp;"_"&amp;W$3,'물품 입고 내역'!$A$5:$O$629,2,0),"")</f>
        <v/>
      </c>
      <c r="X73" s="86" t="str">
        <f>IFERROR(VLOOKUP($A73&amp;"_"&amp;X$3,'물품 입고 내역'!$A$5:$O$629,2,0),"")</f>
        <v/>
      </c>
      <c r="Y73" s="86" t="str">
        <f>IFERROR(VLOOKUP($A73&amp;"_"&amp;Y$3,'물품 입고 내역'!$A$5:$O$629,2,0),"")</f>
        <v/>
      </c>
      <c r="Z73" s="86" t="str">
        <f>IFERROR(VLOOKUP($A73&amp;"_"&amp;Z$3,'물품 입고 내역'!$A$5:$O$629,2,0),"")</f>
        <v/>
      </c>
      <c r="AA73" s="86" t="str">
        <f>IFERROR(VLOOKUP($A73&amp;"_"&amp;AA$3,'물품 입고 내역'!$A$5:$O$629,2,0),"")</f>
        <v/>
      </c>
      <c r="AB73" s="86" t="str">
        <f>IFERROR(VLOOKUP($A73&amp;"_"&amp;AB$3,'물품 입고 내역'!$A$5:$O$629,2,0),"")</f>
        <v/>
      </c>
      <c r="AC73" s="86" t="str">
        <f>IFERROR(VLOOKUP($A73&amp;"_"&amp;AC$3,'물품 입고 내역'!$A$5:$O$629,2,0),"")</f>
        <v/>
      </c>
      <c r="AD73" s="86" t="str">
        <f>IFERROR(VLOOKUP($A73&amp;"_"&amp;AD$3,'물품 입고 내역'!$A$5:$O$629,2,0),"")</f>
        <v/>
      </c>
      <c r="AE73" s="86" t="str">
        <f>IFERROR(VLOOKUP($A73&amp;"_"&amp;AE$3,'물품 입고 내역'!$A$5:$O$629,2,0),"")</f>
        <v/>
      </c>
      <c r="AF73" s="86" t="str">
        <f>IFERROR(VLOOKUP($A73&amp;"_"&amp;AF$3,'물품 입고 내역'!$A$5:$O$629,2,0),"")</f>
        <v/>
      </c>
      <c r="AG73" s="86" t="str">
        <f>IFERROR(VLOOKUP($A73&amp;"_"&amp;AG$3,'물품 입고 내역'!$A$5:$O$629,2,0),"")</f>
        <v/>
      </c>
      <c r="AH73" s="86" t="str">
        <f>IFERROR(VLOOKUP($A73&amp;"_"&amp;AH$3,'물품 입고 내역'!$A$5:$O$629,2,0),"")</f>
        <v/>
      </c>
      <c r="AI73" s="86" t="str">
        <f>IFERROR(VLOOKUP($A73&amp;"_"&amp;AI$3,'물품 입고 내역'!$A$5:$O$629,2,0),"")</f>
        <v/>
      </c>
      <c r="AJ73" s="86" t="str">
        <f>IFERROR(VLOOKUP($A73&amp;"_"&amp;AJ$3,'물품 입고 내역'!$A$5:$O$629,2,0),"")</f>
        <v/>
      </c>
      <c r="AK73" s="86" t="str">
        <f>IFERROR(VLOOKUP($A73&amp;"_"&amp;AK$3,'물품 입고 내역'!$A$5:$O$629,2,0),"")</f>
        <v/>
      </c>
      <c r="AL73" s="86" t="str">
        <f>IFERROR(VLOOKUP($A73&amp;"_"&amp;AL$3,'물품 입고 내역'!$A$5:$O$629,2,0),"")</f>
        <v/>
      </c>
      <c r="AM73" s="86" t="str">
        <f>IFERROR(VLOOKUP($A73&amp;"_"&amp;AM$3,'물품 입고 내역'!$A$5:$O$629,2,0),"")</f>
        <v/>
      </c>
      <c r="AN73" s="86" t="str">
        <f>IFERROR(VLOOKUP($A73&amp;"_"&amp;AN$3,'물품 입고 내역'!$A$5:$O$629,2,0),"")</f>
        <v/>
      </c>
      <c r="AO73" s="86" t="str">
        <f>IFERROR(VLOOKUP($A73&amp;"_"&amp;AO$3,'물품 입고 내역'!$A$5:$O$629,2,0),"")</f>
        <v/>
      </c>
      <c r="AP73" s="86" t="str">
        <f>IFERROR(VLOOKUP($A73&amp;"_"&amp;AP$3,'물품 입고 내역'!$A$5:$O$629,2,0),"")</f>
        <v/>
      </c>
      <c r="AQ73" s="86" t="str">
        <f>IFERROR(VLOOKUP($A73&amp;"_"&amp;AQ$3,'물품 입고 내역'!$A$5:$O$629,2,0),"")</f>
        <v/>
      </c>
      <c r="AR73" s="86" t="str">
        <f>IFERROR(VLOOKUP($A73&amp;"_"&amp;AR$3,'물품 입고 내역'!$A$5:$O$629,2,0),"")</f>
        <v/>
      </c>
      <c r="AS73" s="86" t="str">
        <f>IFERROR(VLOOKUP($A73&amp;"_"&amp;AS$3,'물품 입고 내역'!$A$5:$O$629,2,0),"")</f>
        <v/>
      </c>
      <c r="AT73" s="86" t="str">
        <f>IFERROR(VLOOKUP($A73&amp;"_"&amp;AT$3,'물품 입고 내역'!$A$5:$O$629,2,0),"")</f>
        <v/>
      </c>
      <c r="AU73" s="86" t="str">
        <f>IFERROR(VLOOKUP($A73&amp;"_"&amp;AU$3,'물품 입고 내역'!$A$5:$O$629,2,0),"")</f>
        <v/>
      </c>
      <c r="AV73" s="86" t="str">
        <f>IFERROR(VLOOKUP($A73&amp;"_"&amp;AV$3,'물품 입고 내역'!$A$5:$O$629,2,0),"")</f>
        <v/>
      </c>
      <c r="AW73" s="86" t="str">
        <f>IFERROR(VLOOKUP($A73&amp;"_"&amp;AW$3,'물품 입고 내역'!$A$5:$O$629,2,0),"")</f>
        <v/>
      </c>
      <c r="AX73" s="86" t="str">
        <f>IFERROR(VLOOKUP($A73&amp;"_"&amp;AX$3,'물품 입고 내역'!$A$5:$O$629,2,0),"")</f>
        <v/>
      </c>
      <c r="AY73" s="86" t="str">
        <f>IFERROR(VLOOKUP($A73&amp;"_"&amp;AY$3,'물품 입고 내역'!$A$5:$O$629,2,0),"")</f>
        <v/>
      </c>
      <c r="AZ73" s="86" t="str">
        <f>IFERROR(VLOOKUP($A73&amp;"_"&amp;AZ$3,'물품 입고 내역'!$A$5:$O$629,2,0),"")</f>
        <v/>
      </c>
      <c r="BA73" s="86" t="str">
        <f>IFERROR(VLOOKUP($A73&amp;"_"&amp;BA$3,'물품 입고 내역'!$A$5:$O$629,2,0),"")</f>
        <v/>
      </c>
      <c r="BB73" s="86" t="str">
        <f>IFERROR(VLOOKUP($A73&amp;"_"&amp;BB$3,'물품 입고 내역'!$A$5:$O$629,2,0),"")</f>
        <v/>
      </c>
      <c r="BC73" s="86" t="str">
        <f>IFERROR(VLOOKUP($A73&amp;"_"&amp;BC$3,'물품 입고 내역'!$A$5:$O$629,2,0),"")</f>
        <v/>
      </c>
      <c r="BD73" s="86" t="str">
        <f>IFERROR(VLOOKUP($A73&amp;"_"&amp;BD$3,'물품 입고 내역'!$A$5:$O$629,2,0),"")</f>
        <v/>
      </c>
      <c r="BE73" s="86" t="str">
        <f>IFERROR(VLOOKUP($A73&amp;"_"&amp;BE$3,'물품 입고 내역'!$A$5:$O$629,2,0),"")</f>
        <v/>
      </c>
      <c r="BF73" s="86" t="str">
        <f>IFERROR(VLOOKUP($A73&amp;"_"&amp;BF$3,'물품 입고 내역'!$A$5:$O$629,2,0),"")</f>
        <v/>
      </c>
      <c r="BG73" s="86" t="str">
        <f>IFERROR(VLOOKUP($A73&amp;"_"&amp;BG$3,'물품 입고 내역'!$A$5:$O$629,2,0),"")</f>
        <v/>
      </c>
      <c r="BH73" s="86" t="str">
        <f>IFERROR(VLOOKUP($A73&amp;"_"&amp;BH$3,'물품 입고 내역'!$A$5:$O$629,2,0),"")</f>
        <v/>
      </c>
      <c r="BI73" s="86" t="str">
        <f>IFERROR(VLOOKUP($A73&amp;"_"&amp;BI$3,'물품 입고 내역'!$A$5:$O$629,2,0),"")</f>
        <v/>
      </c>
      <c r="BJ73" s="86" t="str">
        <f>IFERROR(VLOOKUP($A73&amp;"_"&amp;BJ$3,'물품 입고 내역'!$A$5:$O$629,2,0),"")</f>
        <v/>
      </c>
      <c r="BK73" s="86" t="str">
        <f>IFERROR(VLOOKUP($A73&amp;"_"&amp;BK$3,'물품 입고 내역'!$A$5:$O$629,2,0),"")</f>
        <v/>
      </c>
      <c r="BL73" s="86" t="str">
        <f>IFERROR(VLOOKUP($A73&amp;"_"&amp;BL$3,'물품 입고 내역'!$A$5:$O$629,2,0),"")</f>
        <v/>
      </c>
      <c r="BM73" s="86" t="str">
        <f>IFERROR(VLOOKUP($A73&amp;"_"&amp;BM$3,'물품 입고 내역'!$A$5:$O$629,2,0),"")</f>
        <v/>
      </c>
      <c r="BN73" s="86" t="str">
        <f>IFERROR(VLOOKUP($A73&amp;"_"&amp;BN$3,'물품 입고 내역'!$A$5:$O$629,2,0),"")</f>
        <v/>
      </c>
      <c r="BO73" s="86" t="str">
        <f>IFERROR(VLOOKUP($A73&amp;"_"&amp;BO$3,'물품 입고 내역'!$A$5:$O$629,2,0),"")</f>
        <v/>
      </c>
      <c r="BP73" s="86" t="str">
        <f>IFERROR(VLOOKUP($A73&amp;"_"&amp;BP$3,'물품 입고 내역'!$A$5:$O$629,2,0),"")</f>
        <v/>
      </c>
      <c r="BQ73" s="86" t="str">
        <f>IFERROR(VLOOKUP($A73&amp;"_"&amp;BQ$3,'물품 입고 내역'!$A$5:$O$629,2,0),"")</f>
        <v/>
      </c>
      <c r="BR73" s="86" t="str">
        <f>IFERROR(VLOOKUP($A73&amp;"_"&amp;BR$3,'물품 입고 내역'!$A$5:$O$629,2,0),"")</f>
        <v/>
      </c>
      <c r="BS73" s="86" t="str">
        <f>IFERROR(VLOOKUP($A73&amp;"_"&amp;BS$3,'물품 입고 내역'!$A$5:$O$629,2,0),"")</f>
        <v/>
      </c>
      <c r="BT73" s="86" t="str">
        <f>IFERROR(VLOOKUP($A73&amp;"_"&amp;BT$3,'물품 입고 내역'!$A$5:$O$629,2,0),"")</f>
        <v/>
      </c>
      <c r="BU73" s="86" t="str">
        <f>IFERROR(VLOOKUP($A73&amp;"_"&amp;BU$3,'물품 입고 내역'!$A$5:$O$629,2,0),"")</f>
        <v/>
      </c>
      <c r="BV73" s="86" t="str">
        <f>IFERROR(VLOOKUP($A73&amp;"_"&amp;BV$3,'물품 입고 내역'!$A$5:$O$629,2,0),"")</f>
        <v/>
      </c>
      <c r="BW73" s="86" t="str">
        <f>IFERROR(VLOOKUP($A73&amp;"_"&amp;BW$3,'물품 입고 내역'!$A$5:$O$629,2,0),"")</f>
        <v/>
      </c>
      <c r="BX73" s="86" t="str">
        <f>IFERROR(VLOOKUP($A73&amp;"_"&amp;BX$3,'물품 입고 내역'!$A$5:$O$629,2,0),"")</f>
        <v/>
      </c>
      <c r="BY73" s="86" t="str">
        <f>IFERROR(VLOOKUP($A73&amp;"_"&amp;BY$3,'물품 입고 내역'!$A$5:$O$629,2,0),"")</f>
        <v/>
      </c>
      <c r="BZ73" s="86" t="str">
        <f>IFERROR(VLOOKUP($A73&amp;"_"&amp;BZ$3,'물품 입고 내역'!$A$5:$O$629,2,0),"")</f>
        <v/>
      </c>
      <c r="CA73" s="86" t="str">
        <f>IFERROR(VLOOKUP($A73&amp;"_"&amp;CA$3,'물품 입고 내역'!$A$5:$O$629,2,0),"")</f>
        <v/>
      </c>
      <c r="CB73" s="86" t="str">
        <f>IFERROR(VLOOKUP($A73&amp;"_"&amp;CB$3,'물품 입고 내역'!$A$5:$O$629,2,0),"")</f>
        <v/>
      </c>
      <c r="CC73" s="86" t="str">
        <f>IFERROR(VLOOKUP($A73&amp;"_"&amp;CC$3,'물품 입고 내역'!$A$5:$O$629,2,0),"")</f>
        <v/>
      </c>
      <c r="CD73" s="86" t="str">
        <f>IFERROR(VLOOKUP($A73&amp;"_"&amp;CD$3,'물품 입고 내역'!$A$5:$O$629,2,0),"")</f>
        <v/>
      </c>
      <c r="CE73" s="86" t="str">
        <f>IFERROR(VLOOKUP($A73&amp;"_"&amp;CE$3,'물품 입고 내역'!$A$5:$O$629,2,0),"")</f>
        <v/>
      </c>
      <c r="CF73" s="86" t="str">
        <f>IFERROR(VLOOKUP($A73&amp;"_"&amp;CF$3,'물품 입고 내역'!$A$5:$O$629,2,0),"")</f>
        <v/>
      </c>
      <c r="CG73" s="86" t="str">
        <f>IFERROR(VLOOKUP($A73&amp;"_"&amp;CG$3,'물품 입고 내역'!$A$5:$O$629,2,0),"")</f>
        <v/>
      </c>
      <c r="CH73" s="86" t="str">
        <f>IFERROR(VLOOKUP($A73&amp;"_"&amp;CH$3,'물품 입고 내역'!$A$5:$O$629,2,0),"")</f>
        <v/>
      </c>
      <c r="CI73" s="86" t="str">
        <f>IFERROR(VLOOKUP($A73&amp;"_"&amp;CI$3,'물품 입고 내역'!$A$5:$O$629,2,0),"")</f>
        <v/>
      </c>
      <c r="CJ73" s="86" t="str">
        <f>IFERROR(VLOOKUP($A73&amp;"_"&amp;CJ$3,'물품 입고 내역'!$A$5:$O$629,2,0),"")</f>
        <v/>
      </c>
      <c r="CK73" s="86" t="str">
        <f>IFERROR(VLOOKUP($A73&amp;"_"&amp;CK$3,'물품 입고 내역'!$A$5:$O$629,2,0),"")</f>
        <v/>
      </c>
      <c r="CL73" s="86" t="str">
        <f>IFERROR(VLOOKUP($A73&amp;"_"&amp;CL$3,'물품 입고 내역'!$A$5:$O$629,2,0),"")</f>
        <v/>
      </c>
      <c r="CM73" s="86" t="str">
        <f>IFERROR(VLOOKUP($A73&amp;"_"&amp;CM$3,'물품 입고 내역'!$A$5:$O$629,2,0),"")</f>
        <v/>
      </c>
      <c r="CN73" s="86" t="str">
        <f>IFERROR(VLOOKUP($A73&amp;"_"&amp;CN$3,'물품 입고 내역'!$A$5:$O$629,2,0),"")</f>
        <v/>
      </c>
      <c r="CO73" s="86" t="str">
        <f>IFERROR(VLOOKUP($A73&amp;"_"&amp;CO$3,'물품 입고 내역'!$A$5:$O$629,2,0),"")</f>
        <v/>
      </c>
      <c r="CP73" s="86" t="str">
        <f>IFERROR(VLOOKUP($A73&amp;"_"&amp;CP$3,'물품 입고 내역'!$A$5:$O$629,2,0),"")</f>
        <v/>
      </c>
      <c r="CQ73" s="86" t="str">
        <f>IFERROR(VLOOKUP($A73&amp;"_"&amp;CQ$3,'물품 입고 내역'!$A$5:$O$629,2,0),"")</f>
        <v/>
      </c>
      <c r="CR73" s="86" t="str">
        <f>IFERROR(VLOOKUP($A73&amp;"_"&amp;CR$3,'물품 입고 내역'!$A$5:$O$629,2,0),"")</f>
        <v/>
      </c>
      <c r="CS73" s="86" t="str">
        <f>IFERROR(VLOOKUP($A73&amp;"_"&amp;CS$3,'물품 입고 내역'!$A$5:$O$629,2,0),"")</f>
        <v/>
      </c>
      <c r="CT73" s="86" t="str">
        <f>IFERROR(VLOOKUP($A73&amp;"_"&amp;CT$3,'물품 입고 내역'!$A$5:$O$629,2,0),"")</f>
        <v/>
      </c>
      <c r="CU73" s="86" t="str">
        <f>IFERROR(VLOOKUP($A73&amp;"_"&amp;CU$3,'물품 입고 내역'!$A$5:$O$629,2,0),"")</f>
        <v/>
      </c>
      <c r="CV73" s="86" t="str">
        <f>IFERROR(VLOOKUP($A73&amp;"_"&amp;CV$3,'물품 입고 내역'!$A$5:$O$629,2,0),"")</f>
        <v/>
      </c>
      <c r="CW73" s="86" t="str">
        <f>IFERROR(VLOOKUP($A73&amp;"_"&amp;CW$3,'물품 입고 내역'!$A$5:$O$629,2,0),"")</f>
        <v/>
      </c>
      <c r="CX73" s="86" t="str">
        <f>IFERROR(VLOOKUP($A73&amp;"_"&amp;CX$3,'물품 입고 내역'!$A$5:$O$629,2,0),"")</f>
        <v/>
      </c>
      <c r="CY73" s="86" t="str">
        <f>IFERROR(VLOOKUP($A73&amp;"_"&amp;CY$3,'물품 입고 내역'!$A$5:$O$629,2,0),"")</f>
        <v/>
      </c>
      <c r="CZ73" s="86" t="str">
        <f>IFERROR(VLOOKUP($A73&amp;"_"&amp;CZ$3,'물품 입고 내역'!$A$5:$O$629,2,0),"")</f>
        <v/>
      </c>
      <c r="DA73" s="86" t="str">
        <f>IFERROR(VLOOKUP($A73&amp;"_"&amp;DA$3,'물품 입고 내역'!$A$5:$O$629,2,0),"")</f>
        <v/>
      </c>
      <c r="DB73" s="86" t="str">
        <f>IFERROR(VLOOKUP($A73&amp;"_"&amp;DB$3,'물품 입고 내역'!$A$5:$O$629,2,0),"")</f>
        <v/>
      </c>
    </row>
    <row r="74" spans="1:106" ht="31.5" customHeight="1">
      <c r="A74" s="87" t="s">
        <v>458</v>
      </c>
      <c r="B74" s="142" t="str">
        <f>IFERROR(INDEX('물품 입고 내역'!$E$6:$N$105,MATCH($A74,'물품 입고 내역'!$N$6:$N$105,0),1)," ")</f>
        <v xml:space="preserve"> </v>
      </c>
      <c r="C74" s="87">
        <v>102</v>
      </c>
      <c r="D74" s="142" t="str">
        <f t="shared" si="2"/>
        <v xml:space="preserve">                                                                                                   </v>
      </c>
      <c r="E74" s="87"/>
      <c r="F74" s="86">
        <f t="shared" si="3"/>
        <v>0</v>
      </c>
      <c r="G74" s="86" t="str">
        <f>IFERROR(VLOOKUP($A74&amp;"_"&amp;G$3,'물품 입고 내역'!$A$5:$O$629,2,0),"")</f>
        <v/>
      </c>
      <c r="H74" s="86" t="str">
        <f>IFERROR(VLOOKUP($A74&amp;"_"&amp;H$3,'물품 입고 내역'!$A$5:$O$629,2,0),"")</f>
        <v/>
      </c>
      <c r="I74" s="86" t="str">
        <f>IFERROR(VLOOKUP($A74&amp;"_"&amp;I$3,'물품 입고 내역'!$A$5:$O$629,2,0),"")</f>
        <v/>
      </c>
      <c r="J74" s="86" t="str">
        <f>IFERROR(VLOOKUP($A74&amp;"_"&amp;J$3,'물품 입고 내역'!$A$5:$O$629,2,0),"")</f>
        <v/>
      </c>
      <c r="K74" s="86" t="str">
        <f>IFERROR(VLOOKUP($A74&amp;"_"&amp;K$3,'물품 입고 내역'!$A$5:$O$629,2,0),"")</f>
        <v/>
      </c>
      <c r="L74" s="86" t="str">
        <f>IFERROR(VLOOKUP($A74&amp;"_"&amp;L$3,'물품 입고 내역'!$A$5:$O$629,2,0),"")</f>
        <v/>
      </c>
      <c r="M74" s="86" t="str">
        <f>IFERROR(VLOOKUP($A74&amp;"_"&amp;M$3,'물품 입고 내역'!$A$5:$O$629,2,0),"")</f>
        <v/>
      </c>
      <c r="N74" s="86" t="str">
        <f>IFERROR(VLOOKUP($A74&amp;"_"&amp;N$3,'물품 입고 내역'!$A$5:$O$629,2,0),"")</f>
        <v/>
      </c>
      <c r="O74" s="86" t="str">
        <f>IFERROR(VLOOKUP($A74&amp;"_"&amp;O$3,'물품 입고 내역'!$A$5:$O$629,2,0),"")</f>
        <v/>
      </c>
      <c r="P74" s="86" t="str">
        <f>IFERROR(VLOOKUP($A74&amp;"_"&amp;P$3,'물품 입고 내역'!$A$5:$O$629,2,0),"")</f>
        <v/>
      </c>
      <c r="Q74" s="86" t="str">
        <f>IFERROR(VLOOKUP($A74&amp;"_"&amp;Q$3,'물품 입고 내역'!$A$5:$O$629,2,0),"")</f>
        <v/>
      </c>
      <c r="R74" s="86" t="str">
        <f>IFERROR(VLOOKUP($A74&amp;"_"&amp;R$3,'물품 입고 내역'!$A$5:$O$629,2,0),"")</f>
        <v/>
      </c>
      <c r="S74" s="86" t="str">
        <f>IFERROR(VLOOKUP($A74&amp;"_"&amp;S$3,'물품 입고 내역'!$A$5:$O$629,2,0),"")</f>
        <v/>
      </c>
      <c r="T74" s="86" t="str">
        <f>IFERROR(VLOOKUP($A74&amp;"_"&amp;T$3,'물품 입고 내역'!$A$5:$O$629,2,0),"")</f>
        <v/>
      </c>
      <c r="U74" s="86" t="str">
        <f>IFERROR(VLOOKUP($A74&amp;"_"&amp;U$3,'물품 입고 내역'!$A$5:$O$629,2,0),"")</f>
        <v/>
      </c>
      <c r="V74" s="86" t="str">
        <f>IFERROR(VLOOKUP($A74&amp;"_"&amp;V$3,'물품 입고 내역'!$A$5:$O$629,2,0),"")</f>
        <v/>
      </c>
      <c r="W74" s="86" t="str">
        <f>IFERROR(VLOOKUP($A74&amp;"_"&amp;W$3,'물품 입고 내역'!$A$5:$O$629,2,0),"")</f>
        <v/>
      </c>
      <c r="X74" s="86" t="str">
        <f>IFERROR(VLOOKUP($A74&amp;"_"&amp;X$3,'물품 입고 내역'!$A$5:$O$629,2,0),"")</f>
        <v/>
      </c>
      <c r="Y74" s="86" t="str">
        <f>IFERROR(VLOOKUP($A74&amp;"_"&amp;Y$3,'물품 입고 내역'!$A$5:$O$629,2,0),"")</f>
        <v/>
      </c>
      <c r="Z74" s="86" t="str">
        <f>IFERROR(VLOOKUP($A74&amp;"_"&amp;Z$3,'물품 입고 내역'!$A$5:$O$629,2,0),"")</f>
        <v/>
      </c>
      <c r="AA74" s="86" t="str">
        <f>IFERROR(VLOOKUP($A74&amp;"_"&amp;AA$3,'물품 입고 내역'!$A$5:$O$629,2,0),"")</f>
        <v/>
      </c>
      <c r="AB74" s="86" t="str">
        <f>IFERROR(VLOOKUP($A74&amp;"_"&amp;AB$3,'물품 입고 내역'!$A$5:$O$629,2,0),"")</f>
        <v/>
      </c>
      <c r="AC74" s="86" t="str">
        <f>IFERROR(VLOOKUP($A74&amp;"_"&amp;AC$3,'물품 입고 내역'!$A$5:$O$629,2,0),"")</f>
        <v/>
      </c>
      <c r="AD74" s="86" t="str">
        <f>IFERROR(VLOOKUP($A74&amp;"_"&amp;AD$3,'물품 입고 내역'!$A$5:$O$629,2,0),"")</f>
        <v/>
      </c>
      <c r="AE74" s="86" t="str">
        <f>IFERROR(VLOOKUP($A74&amp;"_"&amp;AE$3,'물품 입고 내역'!$A$5:$O$629,2,0),"")</f>
        <v/>
      </c>
      <c r="AF74" s="86" t="str">
        <f>IFERROR(VLOOKUP($A74&amp;"_"&amp;AF$3,'물품 입고 내역'!$A$5:$O$629,2,0),"")</f>
        <v/>
      </c>
      <c r="AG74" s="86" t="str">
        <f>IFERROR(VLOOKUP($A74&amp;"_"&amp;AG$3,'물품 입고 내역'!$A$5:$O$629,2,0),"")</f>
        <v/>
      </c>
      <c r="AH74" s="86" t="str">
        <f>IFERROR(VLOOKUP($A74&amp;"_"&amp;AH$3,'물품 입고 내역'!$A$5:$O$629,2,0),"")</f>
        <v/>
      </c>
      <c r="AI74" s="86" t="str">
        <f>IFERROR(VLOOKUP($A74&amp;"_"&amp;AI$3,'물품 입고 내역'!$A$5:$O$629,2,0),"")</f>
        <v/>
      </c>
      <c r="AJ74" s="86" t="str">
        <f>IFERROR(VLOOKUP($A74&amp;"_"&amp;AJ$3,'물품 입고 내역'!$A$5:$O$629,2,0),"")</f>
        <v/>
      </c>
      <c r="AK74" s="86" t="str">
        <f>IFERROR(VLOOKUP($A74&amp;"_"&amp;AK$3,'물품 입고 내역'!$A$5:$O$629,2,0),"")</f>
        <v/>
      </c>
      <c r="AL74" s="86" t="str">
        <f>IFERROR(VLOOKUP($A74&amp;"_"&amp;AL$3,'물품 입고 내역'!$A$5:$O$629,2,0),"")</f>
        <v/>
      </c>
      <c r="AM74" s="86" t="str">
        <f>IFERROR(VLOOKUP($A74&amp;"_"&amp;AM$3,'물품 입고 내역'!$A$5:$O$629,2,0),"")</f>
        <v/>
      </c>
      <c r="AN74" s="86" t="str">
        <f>IFERROR(VLOOKUP($A74&amp;"_"&amp;AN$3,'물품 입고 내역'!$A$5:$O$629,2,0),"")</f>
        <v/>
      </c>
      <c r="AO74" s="86" t="str">
        <f>IFERROR(VLOOKUP($A74&amp;"_"&amp;AO$3,'물품 입고 내역'!$A$5:$O$629,2,0),"")</f>
        <v/>
      </c>
      <c r="AP74" s="86" t="str">
        <f>IFERROR(VLOOKUP($A74&amp;"_"&amp;AP$3,'물품 입고 내역'!$A$5:$O$629,2,0),"")</f>
        <v/>
      </c>
      <c r="AQ74" s="86" t="str">
        <f>IFERROR(VLOOKUP($A74&amp;"_"&amp;AQ$3,'물품 입고 내역'!$A$5:$O$629,2,0),"")</f>
        <v/>
      </c>
      <c r="AR74" s="86" t="str">
        <f>IFERROR(VLOOKUP($A74&amp;"_"&amp;AR$3,'물품 입고 내역'!$A$5:$O$629,2,0),"")</f>
        <v/>
      </c>
      <c r="AS74" s="86" t="str">
        <f>IFERROR(VLOOKUP($A74&amp;"_"&amp;AS$3,'물품 입고 내역'!$A$5:$O$629,2,0),"")</f>
        <v/>
      </c>
      <c r="AT74" s="86" t="str">
        <f>IFERROR(VLOOKUP($A74&amp;"_"&amp;AT$3,'물품 입고 내역'!$A$5:$O$629,2,0),"")</f>
        <v/>
      </c>
      <c r="AU74" s="86" t="str">
        <f>IFERROR(VLOOKUP($A74&amp;"_"&amp;AU$3,'물품 입고 내역'!$A$5:$O$629,2,0),"")</f>
        <v/>
      </c>
      <c r="AV74" s="86" t="str">
        <f>IFERROR(VLOOKUP($A74&amp;"_"&amp;AV$3,'물품 입고 내역'!$A$5:$O$629,2,0),"")</f>
        <v/>
      </c>
      <c r="AW74" s="86" t="str">
        <f>IFERROR(VLOOKUP($A74&amp;"_"&amp;AW$3,'물품 입고 내역'!$A$5:$O$629,2,0),"")</f>
        <v/>
      </c>
      <c r="AX74" s="86" t="str">
        <f>IFERROR(VLOOKUP($A74&amp;"_"&amp;AX$3,'물품 입고 내역'!$A$5:$O$629,2,0),"")</f>
        <v/>
      </c>
      <c r="AY74" s="86" t="str">
        <f>IFERROR(VLOOKUP($A74&amp;"_"&amp;AY$3,'물품 입고 내역'!$A$5:$O$629,2,0),"")</f>
        <v/>
      </c>
      <c r="AZ74" s="86" t="str">
        <f>IFERROR(VLOOKUP($A74&amp;"_"&amp;AZ$3,'물품 입고 내역'!$A$5:$O$629,2,0),"")</f>
        <v/>
      </c>
      <c r="BA74" s="86" t="str">
        <f>IFERROR(VLOOKUP($A74&amp;"_"&amp;BA$3,'물품 입고 내역'!$A$5:$O$629,2,0),"")</f>
        <v/>
      </c>
      <c r="BB74" s="86" t="str">
        <f>IFERROR(VLOOKUP($A74&amp;"_"&amp;BB$3,'물품 입고 내역'!$A$5:$O$629,2,0),"")</f>
        <v/>
      </c>
      <c r="BC74" s="86" t="str">
        <f>IFERROR(VLOOKUP($A74&amp;"_"&amp;BC$3,'물품 입고 내역'!$A$5:$O$629,2,0),"")</f>
        <v/>
      </c>
      <c r="BD74" s="86" t="str">
        <f>IFERROR(VLOOKUP($A74&amp;"_"&amp;BD$3,'물품 입고 내역'!$A$5:$O$629,2,0),"")</f>
        <v/>
      </c>
      <c r="BE74" s="86" t="str">
        <f>IFERROR(VLOOKUP($A74&amp;"_"&amp;BE$3,'물품 입고 내역'!$A$5:$O$629,2,0),"")</f>
        <v/>
      </c>
      <c r="BF74" s="86" t="str">
        <f>IFERROR(VLOOKUP($A74&amp;"_"&amp;BF$3,'물품 입고 내역'!$A$5:$O$629,2,0),"")</f>
        <v/>
      </c>
      <c r="BG74" s="86" t="str">
        <f>IFERROR(VLOOKUP($A74&amp;"_"&amp;BG$3,'물품 입고 내역'!$A$5:$O$629,2,0),"")</f>
        <v/>
      </c>
      <c r="BH74" s="86" t="str">
        <f>IFERROR(VLOOKUP($A74&amp;"_"&amp;BH$3,'물품 입고 내역'!$A$5:$O$629,2,0),"")</f>
        <v/>
      </c>
      <c r="BI74" s="86" t="str">
        <f>IFERROR(VLOOKUP($A74&amp;"_"&amp;BI$3,'물품 입고 내역'!$A$5:$O$629,2,0),"")</f>
        <v/>
      </c>
      <c r="BJ74" s="86" t="str">
        <f>IFERROR(VLOOKUP($A74&amp;"_"&amp;BJ$3,'물품 입고 내역'!$A$5:$O$629,2,0),"")</f>
        <v/>
      </c>
      <c r="BK74" s="86" t="str">
        <f>IFERROR(VLOOKUP($A74&amp;"_"&amp;BK$3,'물품 입고 내역'!$A$5:$O$629,2,0),"")</f>
        <v/>
      </c>
      <c r="BL74" s="86" t="str">
        <f>IFERROR(VLOOKUP($A74&amp;"_"&amp;BL$3,'물품 입고 내역'!$A$5:$O$629,2,0),"")</f>
        <v/>
      </c>
      <c r="BM74" s="86" t="str">
        <f>IFERROR(VLOOKUP($A74&amp;"_"&amp;BM$3,'물품 입고 내역'!$A$5:$O$629,2,0),"")</f>
        <v/>
      </c>
      <c r="BN74" s="86" t="str">
        <f>IFERROR(VLOOKUP($A74&amp;"_"&amp;BN$3,'물품 입고 내역'!$A$5:$O$629,2,0),"")</f>
        <v/>
      </c>
      <c r="BO74" s="86" t="str">
        <f>IFERROR(VLOOKUP($A74&amp;"_"&amp;BO$3,'물품 입고 내역'!$A$5:$O$629,2,0),"")</f>
        <v/>
      </c>
      <c r="BP74" s="86" t="str">
        <f>IFERROR(VLOOKUP($A74&amp;"_"&amp;BP$3,'물품 입고 내역'!$A$5:$O$629,2,0),"")</f>
        <v/>
      </c>
      <c r="BQ74" s="86" t="str">
        <f>IFERROR(VLOOKUP($A74&amp;"_"&amp;BQ$3,'물품 입고 내역'!$A$5:$O$629,2,0),"")</f>
        <v/>
      </c>
      <c r="BR74" s="86" t="str">
        <f>IFERROR(VLOOKUP($A74&amp;"_"&amp;BR$3,'물품 입고 내역'!$A$5:$O$629,2,0),"")</f>
        <v/>
      </c>
      <c r="BS74" s="86" t="str">
        <f>IFERROR(VLOOKUP($A74&amp;"_"&amp;BS$3,'물품 입고 내역'!$A$5:$O$629,2,0),"")</f>
        <v/>
      </c>
      <c r="BT74" s="86" t="str">
        <f>IFERROR(VLOOKUP($A74&amp;"_"&amp;BT$3,'물품 입고 내역'!$A$5:$O$629,2,0),"")</f>
        <v/>
      </c>
      <c r="BU74" s="86" t="str">
        <f>IFERROR(VLOOKUP($A74&amp;"_"&amp;BU$3,'물품 입고 내역'!$A$5:$O$629,2,0),"")</f>
        <v/>
      </c>
      <c r="BV74" s="86" t="str">
        <f>IFERROR(VLOOKUP($A74&amp;"_"&amp;BV$3,'물품 입고 내역'!$A$5:$O$629,2,0),"")</f>
        <v/>
      </c>
      <c r="BW74" s="86" t="str">
        <f>IFERROR(VLOOKUP($A74&amp;"_"&amp;BW$3,'물품 입고 내역'!$A$5:$O$629,2,0),"")</f>
        <v/>
      </c>
      <c r="BX74" s="86" t="str">
        <f>IFERROR(VLOOKUP($A74&amp;"_"&amp;BX$3,'물품 입고 내역'!$A$5:$O$629,2,0),"")</f>
        <v/>
      </c>
      <c r="BY74" s="86" t="str">
        <f>IFERROR(VLOOKUP($A74&amp;"_"&amp;BY$3,'물품 입고 내역'!$A$5:$O$629,2,0),"")</f>
        <v/>
      </c>
      <c r="BZ74" s="86" t="str">
        <f>IFERROR(VLOOKUP($A74&amp;"_"&amp;BZ$3,'물품 입고 내역'!$A$5:$O$629,2,0),"")</f>
        <v/>
      </c>
      <c r="CA74" s="86" t="str">
        <f>IFERROR(VLOOKUP($A74&amp;"_"&amp;CA$3,'물품 입고 내역'!$A$5:$O$629,2,0),"")</f>
        <v/>
      </c>
      <c r="CB74" s="86" t="str">
        <f>IFERROR(VLOOKUP($A74&amp;"_"&amp;CB$3,'물품 입고 내역'!$A$5:$O$629,2,0),"")</f>
        <v/>
      </c>
      <c r="CC74" s="86" t="str">
        <f>IFERROR(VLOOKUP($A74&amp;"_"&amp;CC$3,'물품 입고 내역'!$A$5:$O$629,2,0),"")</f>
        <v/>
      </c>
      <c r="CD74" s="86" t="str">
        <f>IFERROR(VLOOKUP($A74&amp;"_"&amp;CD$3,'물품 입고 내역'!$A$5:$O$629,2,0),"")</f>
        <v/>
      </c>
      <c r="CE74" s="86" t="str">
        <f>IFERROR(VLOOKUP($A74&amp;"_"&amp;CE$3,'물품 입고 내역'!$A$5:$O$629,2,0),"")</f>
        <v/>
      </c>
      <c r="CF74" s="86" t="str">
        <f>IFERROR(VLOOKUP($A74&amp;"_"&amp;CF$3,'물품 입고 내역'!$A$5:$O$629,2,0),"")</f>
        <v/>
      </c>
      <c r="CG74" s="86" t="str">
        <f>IFERROR(VLOOKUP($A74&amp;"_"&amp;CG$3,'물품 입고 내역'!$A$5:$O$629,2,0),"")</f>
        <v/>
      </c>
      <c r="CH74" s="86" t="str">
        <f>IFERROR(VLOOKUP($A74&amp;"_"&amp;CH$3,'물품 입고 내역'!$A$5:$O$629,2,0),"")</f>
        <v/>
      </c>
      <c r="CI74" s="86" t="str">
        <f>IFERROR(VLOOKUP($A74&amp;"_"&amp;CI$3,'물품 입고 내역'!$A$5:$O$629,2,0),"")</f>
        <v/>
      </c>
      <c r="CJ74" s="86" t="str">
        <f>IFERROR(VLOOKUP($A74&amp;"_"&amp;CJ$3,'물품 입고 내역'!$A$5:$O$629,2,0),"")</f>
        <v/>
      </c>
      <c r="CK74" s="86" t="str">
        <f>IFERROR(VLOOKUP($A74&amp;"_"&amp;CK$3,'물품 입고 내역'!$A$5:$O$629,2,0),"")</f>
        <v/>
      </c>
      <c r="CL74" s="86" t="str">
        <f>IFERROR(VLOOKUP($A74&amp;"_"&amp;CL$3,'물품 입고 내역'!$A$5:$O$629,2,0),"")</f>
        <v/>
      </c>
      <c r="CM74" s="86" t="str">
        <f>IFERROR(VLOOKUP($A74&amp;"_"&amp;CM$3,'물품 입고 내역'!$A$5:$O$629,2,0),"")</f>
        <v/>
      </c>
      <c r="CN74" s="86" t="str">
        <f>IFERROR(VLOOKUP($A74&amp;"_"&amp;CN$3,'물품 입고 내역'!$A$5:$O$629,2,0),"")</f>
        <v/>
      </c>
      <c r="CO74" s="86" t="str">
        <f>IFERROR(VLOOKUP($A74&amp;"_"&amp;CO$3,'물품 입고 내역'!$A$5:$O$629,2,0),"")</f>
        <v/>
      </c>
      <c r="CP74" s="86" t="str">
        <f>IFERROR(VLOOKUP($A74&amp;"_"&amp;CP$3,'물품 입고 내역'!$A$5:$O$629,2,0),"")</f>
        <v/>
      </c>
      <c r="CQ74" s="86" t="str">
        <f>IFERROR(VLOOKUP($A74&amp;"_"&amp;CQ$3,'물품 입고 내역'!$A$5:$O$629,2,0),"")</f>
        <v/>
      </c>
      <c r="CR74" s="86" t="str">
        <f>IFERROR(VLOOKUP($A74&amp;"_"&amp;CR$3,'물품 입고 내역'!$A$5:$O$629,2,0),"")</f>
        <v/>
      </c>
      <c r="CS74" s="86" t="str">
        <f>IFERROR(VLOOKUP($A74&amp;"_"&amp;CS$3,'물품 입고 내역'!$A$5:$O$629,2,0),"")</f>
        <v/>
      </c>
      <c r="CT74" s="86" t="str">
        <f>IFERROR(VLOOKUP($A74&amp;"_"&amp;CT$3,'물품 입고 내역'!$A$5:$O$629,2,0),"")</f>
        <v/>
      </c>
      <c r="CU74" s="86" t="str">
        <f>IFERROR(VLOOKUP($A74&amp;"_"&amp;CU$3,'물품 입고 내역'!$A$5:$O$629,2,0),"")</f>
        <v/>
      </c>
      <c r="CV74" s="86" t="str">
        <f>IFERROR(VLOOKUP($A74&amp;"_"&amp;CV$3,'물품 입고 내역'!$A$5:$O$629,2,0),"")</f>
        <v/>
      </c>
      <c r="CW74" s="86" t="str">
        <f>IFERROR(VLOOKUP($A74&amp;"_"&amp;CW$3,'물품 입고 내역'!$A$5:$O$629,2,0),"")</f>
        <v/>
      </c>
      <c r="CX74" s="86" t="str">
        <f>IFERROR(VLOOKUP($A74&amp;"_"&amp;CX$3,'물품 입고 내역'!$A$5:$O$629,2,0),"")</f>
        <v/>
      </c>
      <c r="CY74" s="86" t="str">
        <f>IFERROR(VLOOKUP($A74&amp;"_"&amp;CY$3,'물품 입고 내역'!$A$5:$O$629,2,0),"")</f>
        <v/>
      </c>
      <c r="CZ74" s="86" t="str">
        <f>IFERROR(VLOOKUP($A74&amp;"_"&amp;CZ$3,'물품 입고 내역'!$A$5:$O$629,2,0),"")</f>
        <v/>
      </c>
      <c r="DA74" s="86" t="str">
        <f>IFERROR(VLOOKUP($A74&amp;"_"&amp;DA$3,'물품 입고 내역'!$A$5:$O$629,2,0),"")</f>
        <v/>
      </c>
      <c r="DB74" s="86" t="str">
        <f>IFERROR(VLOOKUP($A74&amp;"_"&amp;DB$3,'물품 입고 내역'!$A$5:$O$629,2,0),"")</f>
        <v/>
      </c>
    </row>
    <row r="75" spans="1:106" ht="31.5" customHeight="1">
      <c r="A75" s="87" t="s">
        <v>459</v>
      </c>
      <c r="B75" s="142" t="str">
        <f>IFERROR(INDEX('물품 입고 내역'!$E$6:$N$105,MATCH($A75,'물품 입고 내역'!$N$6:$N$105,0),1)," ")</f>
        <v xml:space="preserve"> </v>
      </c>
      <c r="C75" s="87">
        <v>102</v>
      </c>
      <c r="D75" s="142" t="str">
        <f t="shared" si="2"/>
        <v xml:space="preserve">                                                                                                   </v>
      </c>
      <c r="E75" s="87"/>
      <c r="F75" s="86">
        <f t="shared" si="3"/>
        <v>0</v>
      </c>
      <c r="G75" s="86" t="str">
        <f>IFERROR(VLOOKUP($A75&amp;"_"&amp;G$3,'물품 입고 내역'!$A$5:$O$629,2,0),"")</f>
        <v/>
      </c>
      <c r="H75" s="86" t="str">
        <f>IFERROR(VLOOKUP($A75&amp;"_"&amp;H$3,'물품 입고 내역'!$A$5:$O$629,2,0),"")</f>
        <v/>
      </c>
      <c r="I75" s="86" t="str">
        <f>IFERROR(VLOOKUP($A75&amp;"_"&amp;I$3,'물품 입고 내역'!$A$5:$O$629,2,0),"")</f>
        <v/>
      </c>
      <c r="J75" s="86" t="str">
        <f>IFERROR(VLOOKUP($A75&amp;"_"&amp;J$3,'물품 입고 내역'!$A$5:$O$629,2,0),"")</f>
        <v/>
      </c>
      <c r="K75" s="86" t="str">
        <f>IFERROR(VLOOKUP($A75&amp;"_"&amp;K$3,'물품 입고 내역'!$A$5:$O$629,2,0),"")</f>
        <v/>
      </c>
      <c r="L75" s="86" t="str">
        <f>IFERROR(VLOOKUP($A75&amp;"_"&amp;L$3,'물품 입고 내역'!$A$5:$O$629,2,0),"")</f>
        <v/>
      </c>
      <c r="M75" s="86" t="str">
        <f>IFERROR(VLOOKUP($A75&amp;"_"&amp;M$3,'물품 입고 내역'!$A$5:$O$629,2,0),"")</f>
        <v/>
      </c>
      <c r="N75" s="86" t="str">
        <f>IFERROR(VLOOKUP($A75&amp;"_"&amp;N$3,'물품 입고 내역'!$A$5:$O$629,2,0),"")</f>
        <v/>
      </c>
      <c r="O75" s="86" t="str">
        <f>IFERROR(VLOOKUP($A75&amp;"_"&amp;O$3,'물품 입고 내역'!$A$5:$O$629,2,0),"")</f>
        <v/>
      </c>
      <c r="P75" s="86" t="str">
        <f>IFERROR(VLOOKUP($A75&amp;"_"&amp;P$3,'물품 입고 내역'!$A$5:$O$629,2,0),"")</f>
        <v/>
      </c>
      <c r="Q75" s="86" t="str">
        <f>IFERROR(VLOOKUP($A75&amp;"_"&amp;Q$3,'물품 입고 내역'!$A$5:$O$629,2,0),"")</f>
        <v/>
      </c>
      <c r="R75" s="86" t="str">
        <f>IFERROR(VLOOKUP($A75&amp;"_"&amp;R$3,'물품 입고 내역'!$A$5:$O$629,2,0),"")</f>
        <v/>
      </c>
      <c r="S75" s="86" t="str">
        <f>IFERROR(VLOOKUP($A75&amp;"_"&amp;S$3,'물품 입고 내역'!$A$5:$O$629,2,0),"")</f>
        <v/>
      </c>
      <c r="T75" s="86" t="str">
        <f>IFERROR(VLOOKUP($A75&amp;"_"&amp;T$3,'물품 입고 내역'!$A$5:$O$629,2,0),"")</f>
        <v/>
      </c>
      <c r="U75" s="86" t="str">
        <f>IFERROR(VLOOKUP($A75&amp;"_"&amp;U$3,'물품 입고 내역'!$A$5:$O$629,2,0),"")</f>
        <v/>
      </c>
      <c r="V75" s="86" t="str">
        <f>IFERROR(VLOOKUP($A75&amp;"_"&amp;V$3,'물품 입고 내역'!$A$5:$O$629,2,0),"")</f>
        <v/>
      </c>
      <c r="W75" s="86" t="str">
        <f>IFERROR(VLOOKUP($A75&amp;"_"&amp;W$3,'물품 입고 내역'!$A$5:$O$629,2,0),"")</f>
        <v/>
      </c>
      <c r="X75" s="86" t="str">
        <f>IFERROR(VLOOKUP($A75&amp;"_"&amp;X$3,'물품 입고 내역'!$A$5:$O$629,2,0),"")</f>
        <v/>
      </c>
      <c r="Y75" s="86" t="str">
        <f>IFERROR(VLOOKUP($A75&amp;"_"&amp;Y$3,'물품 입고 내역'!$A$5:$O$629,2,0),"")</f>
        <v/>
      </c>
      <c r="Z75" s="86" t="str">
        <f>IFERROR(VLOOKUP($A75&amp;"_"&amp;Z$3,'물품 입고 내역'!$A$5:$O$629,2,0),"")</f>
        <v/>
      </c>
      <c r="AA75" s="86" t="str">
        <f>IFERROR(VLOOKUP($A75&amp;"_"&amp;AA$3,'물품 입고 내역'!$A$5:$O$629,2,0),"")</f>
        <v/>
      </c>
      <c r="AB75" s="86" t="str">
        <f>IFERROR(VLOOKUP($A75&amp;"_"&amp;AB$3,'물품 입고 내역'!$A$5:$O$629,2,0),"")</f>
        <v/>
      </c>
      <c r="AC75" s="86" t="str">
        <f>IFERROR(VLOOKUP($A75&amp;"_"&amp;AC$3,'물품 입고 내역'!$A$5:$O$629,2,0),"")</f>
        <v/>
      </c>
      <c r="AD75" s="86" t="str">
        <f>IFERROR(VLOOKUP($A75&amp;"_"&amp;AD$3,'물품 입고 내역'!$A$5:$O$629,2,0),"")</f>
        <v/>
      </c>
      <c r="AE75" s="86" t="str">
        <f>IFERROR(VLOOKUP($A75&amp;"_"&amp;AE$3,'물품 입고 내역'!$A$5:$O$629,2,0),"")</f>
        <v/>
      </c>
      <c r="AF75" s="86" t="str">
        <f>IFERROR(VLOOKUP($A75&amp;"_"&amp;AF$3,'물품 입고 내역'!$A$5:$O$629,2,0),"")</f>
        <v/>
      </c>
      <c r="AG75" s="86" t="str">
        <f>IFERROR(VLOOKUP($A75&amp;"_"&amp;AG$3,'물품 입고 내역'!$A$5:$O$629,2,0),"")</f>
        <v/>
      </c>
      <c r="AH75" s="86" t="str">
        <f>IFERROR(VLOOKUP($A75&amp;"_"&amp;AH$3,'물품 입고 내역'!$A$5:$O$629,2,0),"")</f>
        <v/>
      </c>
      <c r="AI75" s="86" t="str">
        <f>IFERROR(VLOOKUP($A75&amp;"_"&amp;AI$3,'물품 입고 내역'!$A$5:$O$629,2,0),"")</f>
        <v/>
      </c>
      <c r="AJ75" s="86" t="str">
        <f>IFERROR(VLOOKUP($A75&amp;"_"&amp;AJ$3,'물품 입고 내역'!$A$5:$O$629,2,0),"")</f>
        <v/>
      </c>
      <c r="AK75" s="86" t="str">
        <f>IFERROR(VLOOKUP($A75&amp;"_"&amp;AK$3,'물품 입고 내역'!$A$5:$O$629,2,0),"")</f>
        <v/>
      </c>
      <c r="AL75" s="86" t="str">
        <f>IFERROR(VLOOKUP($A75&amp;"_"&amp;AL$3,'물품 입고 내역'!$A$5:$O$629,2,0),"")</f>
        <v/>
      </c>
      <c r="AM75" s="86" t="str">
        <f>IFERROR(VLOOKUP($A75&amp;"_"&amp;AM$3,'물품 입고 내역'!$A$5:$O$629,2,0),"")</f>
        <v/>
      </c>
      <c r="AN75" s="86" t="str">
        <f>IFERROR(VLOOKUP($A75&amp;"_"&amp;AN$3,'물품 입고 내역'!$A$5:$O$629,2,0),"")</f>
        <v/>
      </c>
      <c r="AO75" s="86" t="str">
        <f>IFERROR(VLOOKUP($A75&amp;"_"&amp;AO$3,'물품 입고 내역'!$A$5:$O$629,2,0),"")</f>
        <v/>
      </c>
      <c r="AP75" s="86" t="str">
        <f>IFERROR(VLOOKUP($A75&amp;"_"&amp;AP$3,'물품 입고 내역'!$A$5:$O$629,2,0),"")</f>
        <v/>
      </c>
      <c r="AQ75" s="86" t="str">
        <f>IFERROR(VLOOKUP($A75&amp;"_"&amp;AQ$3,'물품 입고 내역'!$A$5:$O$629,2,0),"")</f>
        <v/>
      </c>
      <c r="AR75" s="86" t="str">
        <f>IFERROR(VLOOKUP($A75&amp;"_"&amp;AR$3,'물품 입고 내역'!$A$5:$O$629,2,0),"")</f>
        <v/>
      </c>
      <c r="AS75" s="86" t="str">
        <f>IFERROR(VLOOKUP($A75&amp;"_"&amp;AS$3,'물품 입고 내역'!$A$5:$O$629,2,0),"")</f>
        <v/>
      </c>
      <c r="AT75" s="86" t="str">
        <f>IFERROR(VLOOKUP($A75&amp;"_"&amp;AT$3,'물품 입고 내역'!$A$5:$O$629,2,0),"")</f>
        <v/>
      </c>
      <c r="AU75" s="86" t="str">
        <f>IFERROR(VLOOKUP($A75&amp;"_"&amp;AU$3,'물품 입고 내역'!$A$5:$O$629,2,0),"")</f>
        <v/>
      </c>
      <c r="AV75" s="86" t="str">
        <f>IFERROR(VLOOKUP($A75&amp;"_"&amp;AV$3,'물품 입고 내역'!$A$5:$O$629,2,0),"")</f>
        <v/>
      </c>
      <c r="AW75" s="86" t="str">
        <f>IFERROR(VLOOKUP($A75&amp;"_"&amp;AW$3,'물품 입고 내역'!$A$5:$O$629,2,0),"")</f>
        <v/>
      </c>
      <c r="AX75" s="86" t="str">
        <f>IFERROR(VLOOKUP($A75&amp;"_"&amp;AX$3,'물품 입고 내역'!$A$5:$O$629,2,0),"")</f>
        <v/>
      </c>
      <c r="AY75" s="86" t="str">
        <f>IFERROR(VLOOKUP($A75&amp;"_"&amp;AY$3,'물품 입고 내역'!$A$5:$O$629,2,0),"")</f>
        <v/>
      </c>
      <c r="AZ75" s="86" t="str">
        <f>IFERROR(VLOOKUP($A75&amp;"_"&amp;AZ$3,'물품 입고 내역'!$A$5:$O$629,2,0),"")</f>
        <v/>
      </c>
      <c r="BA75" s="86" t="str">
        <f>IFERROR(VLOOKUP($A75&amp;"_"&amp;BA$3,'물품 입고 내역'!$A$5:$O$629,2,0),"")</f>
        <v/>
      </c>
      <c r="BB75" s="86" t="str">
        <f>IFERROR(VLOOKUP($A75&amp;"_"&amp;BB$3,'물품 입고 내역'!$A$5:$O$629,2,0),"")</f>
        <v/>
      </c>
      <c r="BC75" s="86" t="str">
        <f>IFERROR(VLOOKUP($A75&amp;"_"&amp;BC$3,'물품 입고 내역'!$A$5:$O$629,2,0),"")</f>
        <v/>
      </c>
      <c r="BD75" s="86" t="str">
        <f>IFERROR(VLOOKUP($A75&amp;"_"&amp;BD$3,'물품 입고 내역'!$A$5:$O$629,2,0),"")</f>
        <v/>
      </c>
      <c r="BE75" s="86" t="str">
        <f>IFERROR(VLOOKUP($A75&amp;"_"&amp;BE$3,'물품 입고 내역'!$A$5:$O$629,2,0),"")</f>
        <v/>
      </c>
      <c r="BF75" s="86" t="str">
        <f>IFERROR(VLOOKUP($A75&amp;"_"&amp;BF$3,'물품 입고 내역'!$A$5:$O$629,2,0),"")</f>
        <v/>
      </c>
      <c r="BG75" s="86" t="str">
        <f>IFERROR(VLOOKUP($A75&amp;"_"&amp;BG$3,'물품 입고 내역'!$A$5:$O$629,2,0),"")</f>
        <v/>
      </c>
      <c r="BH75" s="86" t="str">
        <f>IFERROR(VLOOKUP($A75&amp;"_"&amp;BH$3,'물품 입고 내역'!$A$5:$O$629,2,0),"")</f>
        <v/>
      </c>
      <c r="BI75" s="86" t="str">
        <f>IFERROR(VLOOKUP($A75&amp;"_"&amp;BI$3,'물품 입고 내역'!$A$5:$O$629,2,0),"")</f>
        <v/>
      </c>
      <c r="BJ75" s="86" t="str">
        <f>IFERROR(VLOOKUP($A75&amp;"_"&amp;BJ$3,'물품 입고 내역'!$A$5:$O$629,2,0),"")</f>
        <v/>
      </c>
      <c r="BK75" s="86" t="str">
        <f>IFERROR(VLOOKUP($A75&amp;"_"&amp;BK$3,'물품 입고 내역'!$A$5:$O$629,2,0),"")</f>
        <v/>
      </c>
      <c r="BL75" s="86" t="str">
        <f>IFERROR(VLOOKUP($A75&amp;"_"&amp;BL$3,'물품 입고 내역'!$A$5:$O$629,2,0),"")</f>
        <v/>
      </c>
      <c r="BM75" s="86" t="str">
        <f>IFERROR(VLOOKUP($A75&amp;"_"&amp;BM$3,'물품 입고 내역'!$A$5:$O$629,2,0),"")</f>
        <v/>
      </c>
      <c r="BN75" s="86" t="str">
        <f>IFERROR(VLOOKUP($A75&amp;"_"&amp;BN$3,'물품 입고 내역'!$A$5:$O$629,2,0),"")</f>
        <v/>
      </c>
      <c r="BO75" s="86" t="str">
        <f>IFERROR(VLOOKUP($A75&amp;"_"&amp;BO$3,'물품 입고 내역'!$A$5:$O$629,2,0),"")</f>
        <v/>
      </c>
      <c r="BP75" s="86" t="str">
        <f>IFERROR(VLOOKUP($A75&amp;"_"&amp;BP$3,'물품 입고 내역'!$A$5:$O$629,2,0),"")</f>
        <v/>
      </c>
      <c r="BQ75" s="86" t="str">
        <f>IFERROR(VLOOKUP($A75&amp;"_"&amp;BQ$3,'물품 입고 내역'!$A$5:$O$629,2,0),"")</f>
        <v/>
      </c>
      <c r="BR75" s="86" t="str">
        <f>IFERROR(VLOOKUP($A75&amp;"_"&amp;BR$3,'물품 입고 내역'!$A$5:$O$629,2,0),"")</f>
        <v/>
      </c>
      <c r="BS75" s="86" t="str">
        <f>IFERROR(VLOOKUP($A75&amp;"_"&amp;BS$3,'물품 입고 내역'!$A$5:$O$629,2,0),"")</f>
        <v/>
      </c>
      <c r="BT75" s="86" t="str">
        <f>IFERROR(VLOOKUP($A75&amp;"_"&amp;BT$3,'물품 입고 내역'!$A$5:$O$629,2,0),"")</f>
        <v/>
      </c>
      <c r="BU75" s="86" t="str">
        <f>IFERROR(VLOOKUP($A75&amp;"_"&amp;BU$3,'물품 입고 내역'!$A$5:$O$629,2,0),"")</f>
        <v/>
      </c>
      <c r="BV75" s="86" t="str">
        <f>IFERROR(VLOOKUP($A75&amp;"_"&amp;BV$3,'물품 입고 내역'!$A$5:$O$629,2,0),"")</f>
        <v/>
      </c>
      <c r="BW75" s="86" t="str">
        <f>IFERROR(VLOOKUP($A75&amp;"_"&amp;BW$3,'물품 입고 내역'!$A$5:$O$629,2,0),"")</f>
        <v/>
      </c>
      <c r="BX75" s="86" t="str">
        <f>IFERROR(VLOOKUP($A75&amp;"_"&amp;BX$3,'물품 입고 내역'!$A$5:$O$629,2,0),"")</f>
        <v/>
      </c>
      <c r="BY75" s="86" t="str">
        <f>IFERROR(VLOOKUP($A75&amp;"_"&amp;BY$3,'물품 입고 내역'!$A$5:$O$629,2,0),"")</f>
        <v/>
      </c>
      <c r="BZ75" s="86" t="str">
        <f>IFERROR(VLOOKUP($A75&amp;"_"&amp;BZ$3,'물품 입고 내역'!$A$5:$O$629,2,0),"")</f>
        <v/>
      </c>
      <c r="CA75" s="86" t="str">
        <f>IFERROR(VLOOKUP($A75&amp;"_"&amp;CA$3,'물품 입고 내역'!$A$5:$O$629,2,0),"")</f>
        <v/>
      </c>
      <c r="CB75" s="86" t="str">
        <f>IFERROR(VLOOKUP($A75&amp;"_"&amp;CB$3,'물품 입고 내역'!$A$5:$O$629,2,0),"")</f>
        <v/>
      </c>
      <c r="CC75" s="86" t="str">
        <f>IFERROR(VLOOKUP($A75&amp;"_"&amp;CC$3,'물품 입고 내역'!$A$5:$O$629,2,0),"")</f>
        <v/>
      </c>
      <c r="CD75" s="86" t="str">
        <f>IFERROR(VLOOKUP($A75&amp;"_"&amp;CD$3,'물품 입고 내역'!$A$5:$O$629,2,0),"")</f>
        <v/>
      </c>
      <c r="CE75" s="86" t="str">
        <f>IFERROR(VLOOKUP($A75&amp;"_"&amp;CE$3,'물품 입고 내역'!$A$5:$O$629,2,0),"")</f>
        <v/>
      </c>
      <c r="CF75" s="86" t="str">
        <f>IFERROR(VLOOKUP($A75&amp;"_"&amp;CF$3,'물품 입고 내역'!$A$5:$O$629,2,0),"")</f>
        <v/>
      </c>
      <c r="CG75" s="86" t="str">
        <f>IFERROR(VLOOKUP($A75&amp;"_"&amp;CG$3,'물품 입고 내역'!$A$5:$O$629,2,0),"")</f>
        <v/>
      </c>
      <c r="CH75" s="86" t="str">
        <f>IFERROR(VLOOKUP($A75&amp;"_"&amp;CH$3,'물품 입고 내역'!$A$5:$O$629,2,0),"")</f>
        <v/>
      </c>
      <c r="CI75" s="86" t="str">
        <f>IFERROR(VLOOKUP($A75&amp;"_"&amp;CI$3,'물품 입고 내역'!$A$5:$O$629,2,0),"")</f>
        <v/>
      </c>
      <c r="CJ75" s="86" t="str">
        <f>IFERROR(VLOOKUP($A75&amp;"_"&amp;CJ$3,'물품 입고 내역'!$A$5:$O$629,2,0),"")</f>
        <v/>
      </c>
      <c r="CK75" s="86" t="str">
        <f>IFERROR(VLOOKUP($A75&amp;"_"&amp;CK$3,'물품 입고 내역'!$A$5:$O$629,2,0),"")</f>
        <v/>
      </c>
      <c r="CL75" s="86" t="str">
        <f>IFERROR(VLOOKUP($A75&amp;"_"&amp;CL$3,'물품 입고 내역'!$A$5:$O$629,2,0),"")</f>
        <v/>
      </c>
      <c r="CM75" s="86" t="str">
        <f>IFERROR(VLOOKUP($A75&amp;"_"&amp;CM$3,'물품 입고 내역'!$A$5:$O$629,2,0),"")</f>
        <v/>
      </c>
      <c r="CN75" s="86" t="str">
        <f>IFERROR(VLOOKUP($A75&amp;"_"&amp;CN$3,'물품 입고 내역'!$A$5:$O$629,2,0),"")</f>
        <v/>
      </c>
      <c r="CO75" s="86" t="str">
        <f>IFERROR(VLOOKUP($A75&amp;"_"&amp;CO$3,'물품 입고 내역'!$A$5:$O$629,2,0),"")</f>
        <v/>
      </c>
      <c r="CP75" s="86" t="str">
        <f>IFERROR(VLOOKUP($A75&amp;"_"&amp;CP$3,'물품 입고 내역'!$A$5:$O$629,2,0),"")</f>
        <v/>
      </c>
      <c r="CQ75" s="86" t="str">
        <f>IFERROR(VLOOKUP($A75&amp;"_"&amp;CQ$3,'물품 입고 내역'!$A$5:$O$629,2,0),"")</f>
        <v/>
      </c>
      <c r="CR75" s="86" t="str">
        <f>IFERROR(VLOOKUP($A75&amp;"_"&amp;CR$3,'물품 입고 내역'!$A$5:$O$629,2,0),"")</f>
        <v/>
      </c>
      <c r="CS75" s="86" t="str">
        <f>IFERROR(VLOOKUP($A75&amp;"_"&amp;CS$3,'물품 입고 내역'!$A$5:$O$629,2,0),"")</f>
        <v/>
      </c>
      <c r="CT75" s="86" t="str">
        <f>IFERROR(VLOOKUP($A75&amp;"_"&amp;CT$3,'물품 입고 내역'!$A$5:$O$629,2,0),"")</f>
        <v/>
      </c>
      <c r="CU75" s="86" t="str">
        <f>IFERROR(VLOOKUP($A75&amp;"_"&amp;CU$3,'물품 입고 내역'!$A$5:$O$629,2,0),"")</f>
        <v/>
      </c>
      <c r="CV75" s="86" t="str">
        <f>IFERROR(VLOOKUP($A75&amp;"_"&amp;CV$3,'물품 입고 내역'!$A$5:$O$629,2,0),"")</f>
        <v/>
      </c>
      <c r="CW75" s="86" t="str">
        <f>IFERROR(VLOOKUP($A75&amp;"_"&amp;CW$3,'물품 입고 내역'!$A$5:$O$629,2,0),"")</f>
        <v/>
      </c>
      <c r="CX75" s="86" t="str">
        <f>IFERROR(VLOOKUP($A75&amp;"_"&amp;CX$3,'물품 입고 내역'!$A$5:$O$629,2,0),"")</f>
        <v/>
      </c>
      <c r="CY75" s="86" t="str">
        <f>IFERROR(VLOOKUP($A75&amp;"_"&amp;CY$3,'물품 입고 내역'!$A$5:$O$629,2,0),"")</f>
        <v/>
      </c>
      <c r="CZ75" s="86" t="str">
        <f>IFERROR(VLOOKUP($A75&amp;"_"&amp;CZ$3,'물품 입고 내역'!$A$5:$O$629,2,0),"")</f>
        <v/>
      </c>
      <c r="DA75" s="86" t="str">
        <f>IFERROR(VLOOKUP($A75&amp;"_"&amp;DA$3,'물품 입고 내역'!$A$5:$O$629,2,0),"")</f>
        <v/>
      </c>
      <c r="DB75" s="86" t="str">
        <f>IFERROR(VLOOKUP($A75&amp;"_"&amp;DB$3,'물품 입고 내역'!$A$5:$O$629,2,0),"")</f>
        <v/>
      </c>
    </row>
    <row r="76" spans="1:106" ht="31.5" customHeight="1">
      <c r="A76" s="87" t="s">
        <v>460</v>
      </c>
      <c r="B76" s="142" t="str">
        <f>IFERROR(INDEX('물품 입고 내역'!$E$6:$N$105,MATCH($A76,'물품 입고 내역'!$N$6:$N$105,0),1)," ")</f>
        <v xml:space="preserve"> </v>
      </c>
      <c r="C76" s="87">
        <v>102</v>
      </c>
      <c r="D76" s="142" t="str">
        <f t="shared" si="2"/>
        <v xml:space="preserve">                                                                                                   </v>
      </c>
      <c r="E76" s="87"/>
      <c r="F76" s="86">
        <f t="shared" si="3"/>
        <v>0</v>
      </c>
      <c r="G76" s="86" t="str">
        <f>IFERROR(VLOOKUP($A76&amp;"_"&amp;G$3,'물품 입고 내역'!$A$5:$O$629,2,0),"")</f>
        <v/>
      </c>
      <c r="H76" s="86" t="str">
        <f>IFERROR(VLOOKUP($A76&amp;"_"&amp;H$3,'물품 입고 내역'!$A$5:$O$629,2,0),"")</f>
        <v/>
      </c>
      <c r="I76" s="86" t="str">
        <f>IFERROR(VLOOKUP($A76&amp;"_"&amp;I$3,'물품 입고 내역'!$A$5:$O$629,2,0),"")</f>
        <v/>
      </c>
      <c r="J76" s="86" t="str">
        <f>IFERROR(VLOOKUP($A76&amp;"_"&amp;J$3,'물품 입고 내역'!$A$5:$O$629,2,0),"")</f>
        <v/>
      </c>
      <c r="K76" s="86" t="str">
        <f>IFERROR(VLOOKUP($A76&amp;"_"&amp;K$3,'물품 입고 내역'!$A$5:$O$629,2,0),"")</f>
        <v/>
      </c>
      <c r="L76" s="86" t="str">
        <f>IFERROR(VLOOKUP($A76&amp;"_"&amp;L$3,'물품 입고 내역'!$A$5:$O$629,2,0),"")</f>
        <v/>
      </c>
      <c r="M76" s="86" t="str">
        <f>IFERROR(VLOOKUP($A76&amp;"_"&amp;M$3,'물품 입고 내역'!$A$5:$O$629,2,0),"")</f>
        <v/>
      </c>
      <c r="N76" s="86" t="str">
        <f>IFERROR(VLOOKUP($A76&amp;"_"&amp;N$3,'물품 입고 내역'!$A$5:$O$629,2,0),"")</f>
        <v/>
      </c>
      <c r="O76" s="86" t="str">
        <f>IFERROR(VLOOKUP($A76&amp;"_"&amp;O$3,'물품 입고 내역'!$A$5:$O$629,2,0),"")</f>
        <v/>
      </c>
      <c r="P76" s="86" t="str">
        <f>IFERROR(VLOOKUP($A76&amp;"_"&amp;P$3,'물품 입고 내역'!$A$5:$O$629,2,0),"")</f>
        <v/>
      </c>
      <c r="Q76" s="86" t="str">
        <f>IFERROR(VLOOKUP($A76&amp;"_"&amp;Q$3,'물품 입고 내역'!$A$5:$O$629,2,0),"")</f>
        <v/>
      </c>
      <c r="R76" s="86" t="str">
        <f>IFERROR(VLOOKUP($A76&amp;"_"&amp;R$3,'물품 입고 내역'!$A$5:$O$629,2,0),"")</f>
        <v/>
      </c>
      <c r="S76" s="86" t="str">
        <f>IFERROR(VLOOKUP($A76&amp;"_"&amp;S$3,'물품 입고 내역'!$A$5:$O$629,2,0),"")</f>
        <v/>
      </c>
      <c r="T76" s="86" t="str">
        <f>IFERROR(VLOOKUP($A76&amp;"_"&amp;T$3,'물품 입고 내역'!$A$5:$O$629,2,0),"")</f>
        <v/>
      </c>
      <c r="U76" s="86" t="str">
        <f>IFERROR(VLOOKUP($A76&amp;"_"&amp;U$3,'물품 입고 내역'!$A$5:$O$629,2,0),"")</f>
        <v/>
      </c>
      <c r="V76" s="86" t="str">
        <f>IFERROR(VLOOKUP($A76&amp;"_"&amp;V$3,'물품 입고 내역'!$A$5:$O$629,2,0),"")</f>
        <v/>
      </c>
      <c r="W76" s="86" t="str">
        <f>IFERROR(VLOOKUP($A76&amp;"_"&amp;W$3,'물품 입고 내역'!$A$5:$O$629,2,0),"")</f>
        <v/>
      </c>
      <c r="X76" s="86" t="str">
        <f>IFERROR(VLOOKUP($A76&amp;"_"&amp;X$3,'물품 입고 내역'!$A$5:$O$629,2,0),"")</f>
        <v/>
      </c>
      <c r="Y76" s="86" t="str">
        <f>IFERROR(VLOOKUP($A76&amp;"_"&amp;Y$3,'물품 입고 내역'!$A$5:$O$629,2,0),"")</f>
        <v/>
      </c>
      <c r="Z76" s="86" t="str">
        <f>IFERROR(VLOOKUP($A76&amp;"_"&amp;Z$3,'물품 입고 내역'!$A$5:$O$629,2,0),"")</f>
        <v/>
      </c>
      <c r="AA76" s="86" t="str">
        <f>IFERROR(VLOOKUP($A76&amp;"_"&amp;AA$3,'물품 입고 내역'!$A$5:$O$629,2,0),"")</f>
        <v/>
      </c>
      <c r="AB76" s="86" t="str">
        <f>IFERROR(VLOOKUP($A76&amp;"_"&amp;AB$3,'물품 입고 내역'!$A$5:$O$629,2,0),"")</f>
        <v/>
      </c>
      <c r="AC76" s="86" t="str">
        <f>IFERROR(VLOOKUP($A76&amp;"_"&amp;AC$3,'물품 입고 내역'!$A$5:$O$629,2,0),"")</f>
        <v/>
      </c>
      <c r="AD76" s="86" t="str">
        <f>IFERROR(VLOOKUP($A76&amp;"_"&amp;AD$3,'물품 입고 내역'!$A$5:$O$629,2,0),"")</f>
        <v/>
      </c>
      <c r="AE76" s="86" t="str">
        <f>IFERROR(VLOOKUP($A76&amp;"_"&amp;AE$3,'물품 입고 내역'!$A$5:$O$629,2,0),"")</f>
        <v/>
      </c>
      <c r="AF76" s="86" t="str">
        <f>IFERROR(VLOOKUP($A76&amp;"_"&amp;AF$3,'물품 입고 내역'!$A$5:$O$629,2,0),"")</f>
        <v/>
      </c>
      <c r="AG76" s="86" t="str">
        <f>IFERROR(VLOOKUP($A76&amp;"_"&amp;AG$3,'물품 입고 내역'!$A$5:$O$629,2,0),"")</f>
        <v/>
      </c>
      <c r="AH76" s="86" t="str">
        <f>IFERROR(VLOOKUP($A76&amp;"_"&amp;AH$3,'물품 입고 내역'!$A$5:$O$629,2,0),"")</f>
        <v/>
      </c>
      <c r="AI76" s="86" t="str">
        <f>IFERROR(VLOOKUP($A76&amp;"_"&amp;AI$3,'물품 입고 내역'!$A$5:$O$629,2,0),"")</f>
        <v/>
      </c>
      <c r="AJ76" s="86" t="str">
        <f>IFERROR(VLOOKUP($A76&amp;"_"&amp;AJ$3,'물품 입고 내역'!$A$5:$O$629,2,0),"")</f>
        <v/>
      </c>
      <c r="AK76" s="86" t="str">
        <f>IFERROR(VLOOKUP($A76&amp;"_"&amp;AK$3,'물품 입고 내역'!$A$5:$O$629,2,0),"")</f>
        <v/>
      </c>
      <c r="AL76" s="86" t="str">
        <f>IFERROR(VLOOKUP($A76&amp;"_"&amp;AL$3,'물품 입고 내역'!$A$5:$O$629,2,0),"")</f>
        <v/>
      </c>
      <c r="AM76" s="86" t="str">
        <f>IFERROR(VLOOKUP($A76&amp;"_"&amp;AM$3,'물품 입고 내역'!$A$5:$O$629,2,0),"")</f>
        <v/>
      </c>
      <c r="AN76" s="86" t="str">
        <f>IFERROR(VLOOKUP($A76&amp;"_"&amp;AN$3,'물품 입고 내역'!$A$5:$O$629,2,0),"")</f>
        <v/>
      </c>
      <c r="AO76" s="86" t="str">
        <f>IFERROR(VLOOKUP($A76&amp;"_"&amp;AO$3,'물품 입고 내역'!$A$5:$O$629,2,0),"")</f>
        <v/>
      </c>
      <c r="AP76" s="86" t="str">
        <f>IFERROR(VLOOKUP($A76&amp;"_"&amp;AP$3,'물품 입고 내역'!$A$5:$O$629,2,0),"")</f>
        <v/>
      </c>
      <c r="AQ76" s="86" t="str">
        <f>IFERROR(VLOOKUP($A76&amp;"_"&amp;AQ$3,'물품 입고 내역'!$A$5:$O$629,2,0),"")</f>
        <v/>
      </c>
      <c r="AR76" s="86" t="str">
        <f>IFERROR(VLOOKUP($A76&amp;"_"&amp;AR$3,'물품 입고 내역'!$A$5:$O$629,2,0),"")</f>
        <v/>
      </c>
      <c r="AS76" s="86" t="str">
        <f>IFERROR(VLOOKUP($A76&amp;"_"&amp;AS$3,'물품 입고 내역'!$A$5:$O$629,2,0),"")</f>
        <v/>
      </c>
      <c r="AT76" s="86" t="str">
        <f>IFERROR(VLOOKUP($A76&amp;"_"&amp;AT$3,'물품 입고 내역'!$A$5:$O$629,2,0),"")</f>
        <v/>
      </c>
      <c r="AU76" s="86" t="str">
        <f>IFERROR(VLOOKUP($A76&amp;"_"&amp;AU$3,'물품 입고 내역'!$A$5:$O$629,2,0),"")</f>
        <v/>
      </c>
      <c r="AV76" s="86" t="str">
        <f>IFERROR(VLOOKUP($A76&amp;"_"&amp;AV$3,'물품 입고 내역'!$A$5:$O$629,2,0),"")</f>
        <v/>
      </c>
      <c r="AW76" s="86" t="str">
        <f>IFERROR(VLOOKUP($A76&amp;"_"&amp;AW$3,'물품 입고 내역'!$A$5:$O$629,2,0),"")</f>
        <v/>
      </c>
      <c r="AX76" s="86" t="str">
        <f>IFERROR(VLOOKUP($A76&amp;"_"&amp;AX$3,'물품 입고 내역'!$A$5:$O$629,2,0),"")</f>
        <v/>
      </c>
      <c r="AY76" s="86" t="str">
        <f>IFERROR(VLOOKUP($A76&amp;"_"&amp;AY$3,'물품 입고 내역'!$A$5:$O$629,2,0),"")</f>
        <v/>
      </c>
      <c r="AZ76" s="86" t="str">
        <f>IFERROR(VLOOKUP($A76&amp;"_"&amp;AZ$3,'물품 입고 내역'!$A$5:$O$629,2,0),"")</f>
        <v/>
      </c>
      <c r="BA76" s="86" t="str">
        <f>IFERROR(VLOOKUP($A76&amp;"_"&amp;BA$3,'물품 입고 내역'!$A$5:$O$629,2,0),"")</f>
        <v/>
      </c>
      <c r="BB76" s="86" t="str">
        <f>IFERROR(VLOOKUP($A76&amp;"_"&amp;BB$3,'물품 입고 내역'!$A$5:$O$629,2,0),"")</f>
        <v/>
      </c>
      <c r="BC76" s="86" t="str">
        <f>IFERROR(VLOOKUP($A76&amp;"_"&amp;BC$3,'물품 입고 내역'!$A$5:$O$629,2,0),"")</f>
        <v/>
      </c>
      <c r="BD76" s="86" t="str">
        <f>IFERROR(VLOOKUP($A76&amp;"_"&amp;BD$3,'물품 입고 내역'!$A$5:$O$629,2,0),"")</f>
        <v/>
      </c>
      <c r="BE76" s="86" t="str">
        <f>IFERROR(VLOOKUP($A76&amp;"_"&amp;BE$3,'물품 입고 내역'!$A$5:$O$629,2,0),"")</f>
        <v/>
      </c>
      <c r="BF76" s="86" t="str">
        <f>IFERROR(VLOOKUP($A76&amp;"_"&amp;BF$3,'물품 입고 내역'!$A$5:$O$629,2,0),"")</f>
        <v/>
      </c>
      <c r="BG76" s="86" t="str">
        <f>IFERROR(VLOOKUP($A76&amp;"_"&amp;BG$3,'물품 입고 내역'!$A$5:$O$629,2,0),"")</f>
        <v/>
      </c>
      <c r="BH76" s="86" t="str">
        <f>IFERROR(VLOOKUP($A76&amp;"_"&amp;BH$3,'물품 입고 내역'!$A$5:$O$629,2,0),"")</f>
        <v/>
      </c>
      <c r="BI76" s="86" t="str">
        <f>IFERROR(VLOOKUP($A76&amp;"_"&amp;BI$3,'물품 입고 내역'!$A$5:$O$629,2,0),"")</f>
        <v/>
      </c>
      <c r="BJ76" s="86" t="str">
        <f>IFERROR(VLOOKUP($A76&amp;"_"&amp;BJ$3,'물품 입고 내역'!$A$5:$O$629,2,0),"")</f>
        <v/>
      </c>
      <c r="BK76" s="86" t="str">
        <f>IFERROR(VLOOKUP($A76&amp;"_"&amp;BK$3,'물품 입고 내역'!$A$5:$O$629,2,0),"")</f>
        <v/>
      </c>
      <c r="BL76" s="86" t="str">
        <f>IFERROR(VLOOKUP($A76&amp;"_"&amp;BL$3,'물품 입고 내역'!$A$5:$O$629,2,0),"")</f>
        <v/>
      </c>
      <c r="BM76" s="86" t="str">
        <f>IFERROR(VLOOKUP($A76&amp;"_"&amp;BM$3,'물품 입고 내역'!$A$5:$O$629,2,0),"")</f>
        <v/>
      </c>
      <c r="BN76" s="86" t="str">
        <f>IFERROR(VLOOKUP($A76&amp;"_"&amp;BN$3,'물품 입고 내역'!$A$5:$O$629,2,0),"")</f>
        <v/>
      </c>
      <c r="BO76" s="86" t="str">
        <f>IFERROR(VLOOKUP($A76&amp;"_"&amp;BO$3,'물품 입고 내역'!$A$5:$O$629,2,0),"")</f>
        <v/>
      </c>
      <c r="BP76" s="86" t="str">
        <f>IFERROR(VLOOKUP($A76&amp;"_"&amp;BP$3,'물품 입고 내역'!$A$5:$O$629,2,0),"")</f>
        <v/>
      </c>
      <c r="BQ76" s="86" t="str">
        <f>IFERROR(VLOOKUP($A76&amp;"_"&amp;BQ$3,'물품 입고 내역'!$A$5:$O$629,2,0),"")</f>
        <v/>
      </c>
      <c r="BR76" s="86" t="str">
        <f>IFERROR(VLOOKUP($A76&amp;"_"&amp;BR$3,'물품 입고 내역'!$A$5:$O$629,2,0),"")</f>
        <v/>
      </c>
      <c r="BS76" s="86" t="str">
        <f>IFERROR(VLOOKUP($A76&amp;"_"&amp;BS$3,'물품 입고 내역'!$A$5:$O$629,2,0),"")</f>
        <v/>
      </c>
      <c r="BT76" s="86" t="str">
        <f>IFERROR(VLOOKUP($A76&amp;"_"&amp;BT$3,'물품 입고 내역'!$A$5:$O$629,2,0),"")</f>
        <v/>
      </c>
      <c r="BU76" s="86" t="str">
        <f>IFERROR(VLOOKUP($A76&amp;"_"&amp;BU$3,'물품 입고 내역'!$A$5:$O$629,2,0),"")</f>
        <v/>
      </c>
      <c r="BV76" s="86" t="str">
        <f>IFERROR(VLOOKUP($A76&amp;"_"&amp;BV$3,'물품 입고 내역'!$A$5:$O$629,2,0),"")</f>
        <v/>
      </c>
      <c r="BW76" s="86" t="str">
        <f>IFERROR(VLOOKUP($A76&amp;"_"&amp;BW$3,'물품 입고 내역'!$A$5:$O$629,2,0),"")</f>
        <v/>
      </c>
      <c r="BX76" s="86" t="str">
        <f>IFERROR(VLOOKUP($A76&amp;"_"&amp;BX$3,'물품 입고 내역'!$A$5:$O$629,2,0),"")</f>
        <v/>
      </c>
      <c r="BY76" s="86" t="str">
        <f>IFERROR(VLOOKUP($A76&amp;"_"&amp;BY$3,'물품 입고 내역'!$A$5:$O$629,2,0),"")</f>
        <v/>
      </c>
      <c r="BZ76" s="86" t="str">
        <f>IFERROR(VLOOKUP($A76&amp;"_"&amp;BZ$3,'물품 입고 내역'!$A$5:$O$629,2,0),"")</f>
        <v/>
      </c>
      <c r="CA76" s="86" t="str">
        <f>IFERROR(VLOOKUP($A76&amp;"_"&amp;CA$3,'물품 입고 내역'!$A$5:$O$629,2,0),"")</f>
        <v/>
      </c>
      <c r="CB76" s="86" t="str">
        <f>IFERROR(VLOOKUP($A76&amp;"_"&amp;CB$3,'물품 입고 내역'!$A$5:$O$629,2,0),"")</f>
        <v/>
      </c>
      <c r="CC76" s="86" t="str">
        <f>IFERROR(VLOOKUP($A76&amp;"_"&amp;CC$3,'물품 입고 내역'!$A$5:$O$629,2,0),"")</f>
        <v/>
      </c>
      <c r="CD76" s="86" t="str">
        <f>IFERROR(VLOOKUP($A76&amp;"_"&amp;CD$3,'물품 입고 내역'!$A$5:$O$629,2,0),"")</f>
        <v/>
      </c>
      <c r="CE76" s="86" t="str">
        <f>IFERROR(VLOOKUP($A76&amp;"_"&amp;CE$3,'물품 입고 내역'!$A$5:$O$629,2,0),"")</f>
        <v/>
      </c>
      <c r="CF76" s="86" t="str">
        <f>IFERROR(VLOOKUP($A76&amp;"_"&amp;CF$3,'물품 입고 내역'!$A$5:$O$629,2,0),"")</f>
        <v/>
      </c>
      <c r="CG76" s="86" t="str">
        <f>IFERROR(VLOOKUP($A76&amp;"_"&amp;CG$3,'물품 입고 내역'!$A$5:$O$629,2,0),"")</f>
        <v/>
      </c>
      <c r="CH76" s="86" t="str">
        <f>IFERROR(VLOOKUP($A76&amp;"_"&amp;CH$3,'물품 입고 내역'!$A$5:$O$629,2,0),"")</f>
        <v/>
      </c>
      <c r="CI76" s="86" t="str">
        <f>IFERROR(VLOOKUP($A76&amp;"_"&amp;CI$3,'물품 입고 내역'!$A$5:$O$629,2,0),"")</f>
        <v/>
      </c>
      <c r="CJ76" s="86" t="str">
        <f>IFERROR(VLOOKUP($A76&amp;"_"&amp;CJ$3,'물품 입고 내역'!$A$5:$O$629,2,0),"")</f>
        <v/>
      </c>
      <c r="CK76" s="86" t="str">
        <f>IFERROR(VLOOKUP($A76&amp;"_"&amp;CK$3,'물품 입고 내역'!$A$5:$O$629,2,0),"")</f>
        <v/>
      </c>
      <c r="CL76" s="86" t="str">
        <f>IFERROR(VLOOKUP($A76&amp;"_"&amp;CL$3,'물품 입고 내역'!$A$5:$O$629,2,0),"")</f>
        <v/>
      </c>
      <c r="CM76" s="86" t="str">
        <f>IFERROR(VLOOKUP($A76&amp;"_"&amp;CM$3,'물품 입고 내역'!$A$5:$O$629,2,0),"")</f>
        <v/>
      </c>
      <c r="CN76" s="86" t="str">
        <f>IFERROR(VLOOKUP($A76&amp;"_"&amp;CN$3,'물품 입고 내역'!$A$5:$O$629,2,0),"")</f>
        <v/>
      </c>
      <c r="CO76" s="86" t="str">
        <f>IFERROR(VLOOKUP($A76&amp;"_"&amp;CO$3,'물품 입고 내역'!$A$5:$O$629,2,0),"")</f>
        <v/>
      </c>
      <c r="CP76" s="86" t="str">
        <f>IFERROR(VLOOKUP($A76&amp;"_"&amp;CP$3,'물품 입고 내역'!$A$5:$O$629,2,0),"")</f>
        <v/>
      </c>
      <c r="CQ76" s="86" t="str">
        <f>IFERROR(VLOOKUP($A76&amp;"_"&amp;CQ$3,'물품 입고 내역'!$A$5:$O$629,2,0),"")</f>
        <v/>
      </c>
      <c r="CR76" s="86" t="str">
        <f>IFERROR(VLOOKUP($A76&amp;"_"&amp;CR$3,'물품 입고 내역'!$A$5:$O$629,2,0),"")</f>
        <v/>
      </c>
      <c r="CS76" s="86" t="str">
        <f>IFERROR(VLOOKUP($A76&amp;"_"&amp;CS$3,'물품 입고 내역'!$A$5:$O$629,2,0),"")</f>
        <v/>
      </c>
      <c r="CT76" s="86" t="str">
        <f>IFERROR(VLOOKUP($A76&amp;"_"&amp;CT$3,'물품 입고 내역'!$A$5:$O$629,2,0),"")</f>
        <v/>
      </c>
      <c r="CU76" s="86" t="str">
        <f>IFERROR(VLOOKUP($A76&amp;"_"&amp;CU$3,'물품 입고 내역'!$A$5:$O$629,2,0),"")</f>
        <v/>
      </c>
      <c r="CV76" s="86" t="str">
        <f>IFERROR(VLOOKUP($A76&amp;"_"&amp;CV$3,'물품 입고 내역'!$A$5:$O$629,2,0),"")</f>
        <v/>
      </c>
      <c r="CW76" s="86" t="str">
        <f>IFERROR(VLOOKUP($A76&amp;"_"&amp;CW$3,'물품 입고 내역'!$A$5:$O$629,2,0),"")</f>
        <v/>
      </c>
      <c r="CX76" s="86" t="str">
        <f>IFERROR(VLOOKUP($A76&amp;"_"&amp;CX$3,'물품 입고 내역'!$A$5:$O$629,2,0),"")</f>
        <v/>
      </c>
      <c r="CY76" s="86" t="str">
        <f>IFERROR(VLOOKUP($A76&amp;"_"&amp;CY$3,'물품 입고 내역'!$A$5:$O$629,2,0),"")</f>
        <v/>
      </c>
      <c r="CZ76" s="86" t="str">
        <f>IFERROR(VLOOKUP($A76&amp;"_"&amp;CZ$3,'물품 입고 내역'!$A$5:$O$629,2,0),"")</f>
        <v/>
      </c>
      <c r="DA76" s="86" t="str">
        <f>IFERROR(VLOOKUP($A76&amp;"_"&amp;DA$3,'물품 입고 내역'!$A$5:$O$629,2,0),"")</f>
        <v/>
      </c>
      <c r="DB76" s="86" t="str">
        <f>IFERROR(VLOOKUP($A76&amp;"_"&amp;DB$3,'물품 입고 내역'!$A$5:$O$629,2,0),"")</f>
        <v/>
      </c>
    </row>
    <row r="77" spans="1:106" ht="31.5" customHeight="1">
      <c r="A77" s="87" t="s">
        <v>461</v>
      </c>
      <c r="B77" s="142" t="str">
        <f>IFERROR(INDEX('물품 입고 내역'!$E$6:$N$105,MATCH($A77,'물품 입고 내역'!$N$6:$N$105,0),1)," ")</f>
        <v xml:space="preserve"> </v>
      </c>
      <c r="C77" s="87">
        <v>102</v>
      </c>
      <c r="D77" s="142" t="str">
        <f t="shared" si="2"/>
        <v xml:space="preserve">                                                                                                   </v>
      </c>
      <c r="E77" s="87"/>
      <c r="F77" s="86">
        <f t="shared" si="3"/>
        <v>0</v>
      </c>
      <c r="G77" s="86" t="str">
        <f>IFERROR(VLOOKUP($A77&amp;"_"&amp;G$3,'물품 입고 내역'!$A$5:$O$629,2,0),"")</f>
        <v/>
      </c>
      <c r="H77" s="86" t="str">
        <f>IFERROR(VLOOKUP($A77&amp;"_"&amp;H$3,'물품 입고 내역'!$A$5:$O$629,2,0),"")</f>
        <v/>
      </c>
      <c r="I77" s="86" t="str">
        <f>IFERROR(VLOOKUP($A77&amp;"_"&amp;I$3,'물품 입고 내역'!$A$5:$O$629,2,0),"")</f>
        <v/>
      </c>
      <c r="J77" s="86" t="str">
        <f>IFERROR(VLOOKUP($A77&amp;"_"&amp;J$3,'물품 입고 내역'!$A$5:$O$629,2,0),"")</f>
        <v/>
      </c>
      <c r="K77" s="86" t="str">
        <f>IFERROR(VLOOKUP($A77&amp;"_"&amp;K$3,'물품 입고 내역'!$A$5:$O$629,2,0),"")</f>
        <v/>
      </c>
      <c r="L77" s="86" t="str">
        <f>IFERROR(VLOOKUP($A77&amp;"_"&amp;L$3,'물품 입고 내역'!$A$5:$O$629,2,0),"")</f>
        <v/>
      </c>
      <c r="M77" s="86" t="str">
        <f>IFERROR(VLOOKUP($A77&amp;"_"&amp;M$3,'물품 입고 내역'!$A$5:$O$629,2,0),"")</f>
        <v/>
      </c>
      <c r="N77" s="86" t="str">
        <f>IFERROR(VLOOKUP($A77&amp;"_"&amp;N$3,'물품 입고 내역'!$A$5:$O$629,2,0),"")</f>
        <v/>
      </c>
      <c r="O77" s="86" t="str">
        <f>IFERROR(VLOOKUP($A77&amp;"_"&amp;O$3,'물품 입고 내역'!$A$5:$O$629,2,0),"")</f>
        <v/>
      </c>
      <c r="P77" s="86" t="str">
        <f>IFERROR(VLOOKUP($A77&amp;"_"&amp;P$3,'물품 입고 내역'!$A$5:$O$629,2,0),"")</f>
        <v/>
      </c>
      <c r="Q77" s="86" t="str">
        <f>IFERROR(VLOOKUP($A77&amp;"_"&amp;Q$3,'물품 입고 내역'!$A$5:$O$629,2,0),"")</f>
        <v/>
      </c>
      <c r="R77" s="86" t="str">
        <f>IFERROR(VLOOKUP($A77&amp;"_"&amp;R$3,'물품 입고 내역'!$A$5:$O$629,2,0),"")</f>
        <v/>
      </c>
      <c r="S77" s="86" t="str">
        <f>IFERROR(VLOOKUP($A77&amp;"_"&amp;S$3,'물품 입고 내역'!$A$5:$O$629,2,0),"")</f>
        <v/>
      </c>
      <c r="T77" s="86" t="str">
        <f>IFERROR(VLOOKUP($A77&amp;"_"&amp;T$3,'물품 입고 내역'!$A$5:$O$629,2,0),"")</f>
        <v/>
      </c>
      <c r="U77" s="86" t="str">
        <f>IFERROR(VLOOKUP($A77&amp;"_"&amp;U$3,'물품 입고 내역'!$A$5:$O$629,2,0),"")</f>
        <v/>
      </c>
      <c r="V77" s="86" t="str">
        <f>IFERROR(VLOOKUP($A77&amp;"_"&amp;V$3,'물품 입고 내역'!$A$5:$O$629,2,0),"")</f>
        <v/>
      </c>
      <c r="W77" s="86" t="str">
        <f>IFERROR(VLOOKUP($A77&amp;"_"&amp;W$3,'물품 입고 내역'!$A$5:$O$629,2,0),"")</f>
        <v/>
      </c>
      <c r="X77" s="86" t="str">
        <f>IFERROR(VLOOKUP($A77&amp;"_"&amp;X$3,'물품 입고 내역'!$A$5:$O$629,2,0),"")</f>
        <v/>
      </c>
      <c r="Y77" s="86" t="str">
        <f>IFERROR(VLOOKUP($A77&amp;"_"&amp;Y$3,'물품 입고 내역'!$A$5:$O$629,2,0),"")</f>
        <v/>
      </c>
      <c r="Z77" s="86" t="str">
        <f>IFERROR(VLOOKUP($A77&amp;"_"&amp;Z$3,'물품 입고 내역'!$A$5:$O$629,2,0),"")</f>
        <v/>
      </c>
      <c r="AA77" s="86" t="str">
        <f>IFERROR(VLOOKUP($A77&amp;"_"&amp;AA$3,'물품 입고 내역'!$A$5:$O$629,2,0),"")</f>
        <v/>
      </c>
      <c r="AB77" s="86" t="str">
        <f>IFERROR(VLOOKUP($A77&amp;"_"&amp;AB$3,'물품 입고 내역'!$A$5:$O$629,2,0),"")</f>
        <v/>
      </c>
      <c r="AC77" s="86" t="str">
        <f>IFERROR(VLOOKUP($A77&amp;"_"&amp;AC$3,'물품 입고 내역'!$A$5:$O$629,2,0),"")</f>
        <v/>
      </c>
      <c r="AD77" s="86" t="str">
        <f>IFERROR(VLOOKUP($A77&amp;"_"&amp;AD$3,'물품 입고 내역'!$A$5:$O$629,2,0),"")</f>
        <v/>
      </c>
      <c r="AE77" s="86" t="str">
        <f>IFERROR(VLOOKUP($A77&amp;"_"&amp;AE$3,'물품 입고 내역'!$A$5:$O$629,2,0),"")</f>
        <v/>
      </c>
      <c r="AF77" s="86" t="str">
        <f>IFERROR(VLOOKUP($A77&amp;"_"&amp;AF$3,'물품 입고 내역'!$A$5:$O$629,2,0),"")</f>
        <v/>
      </c>
      <c r="AG77" s="86" t="str">
        <f>IFERROR(VLOOKUP($A77&amp;"_"&amp;AG$3,'물품 입고 내역'!$A$5:$O$629,2,0),"")</f>
        <v/>
      </c>
      <c r="AH77" s="86" t="str">
        <f>IFERROR(VLOOKUP($A77&amp;"_"&amp;AH$3,'물품 입고 내역'!$A$5:$O$629,2,0),"")</f>
        <v/>
      </c>
      <c r="AI77" s="86" t="str">
        <f>IFERROR(VLOOKUP($A77&amp;"_"&amp;AI$3,'물품 입고 내역'!$A$5:$O$629,2,0),"")</f>
        <v/>
      </c>
      <c r="AJ77" s="86" t="str">
        <f>IFERROR(VLOOKUP($A77&amp;"_"&amp;AJ$3,'물품 입고 내역'!$A$5:$O$629,2,0),"")</f>
        <v/>
      </c>
      <c r="AK77" s="86" t="str">
        <f>IFERROR(VLOOKUP($A77&amp;"_"&amp;AK$3,'물품 입고 내역'!$A$5:$O$629,2,0),"")</f>
        <v/>
      </c>
      <c r="AL77" s="86" t="str">
        <f>IFERROR(VLOOKUP($A77&amp;"_"&amp;AL$3,'물품 입고 내역'!$A$5:$O$629,2,0),"")</f>
        <v/>
      </c>
      <c r="AM77" s="86" t="str">
        <f>IFERROR(VLOOKUP($A77&amp;"_"&amp;AM$3,'물품 입고 내역'!$A$5:$O$629,2,0),"")</f>
        <v/>
      </c>
      <c r="AN77" s="86" t="str">
        <f>IFERROR(VLOOKUP($A77&amp;"_"&amp;AN$3,'물품 입고 내역'!$A$5:$O$629,2,0),"")</f>
        <v/>
      </c>
      <c r="AO77" s="86" t="str">
        <f>IFERROR(VLOOKUP($A77&amp;"_"&amp;AO$3,'물품 입고 내역'!$A$5:$O$629,2,0),"")</f>
        <v/>
      </c>
      <c r="AP77" s="86" t="str">
        <f>IFERROR(VLOOKUP($A77&amp;"_"&amp;AP$3,'물품 입고 내역'!$A$5:$O$629,2,0),"")</f>
        <v/>
      </c>
      <c r="AQ77" s="86" t="str">
        <f>IFERROR(VLOOKUP($A77&amp;"_"&amp;AQ$3,'물품 입고 내역'!$A$5:$O$629,2,0),"")</f>
        <v/>
      </c>
      <c r="AR77" s="86" t="str">
        <f>IFERROR(VLOOKUP($A77&amp;"_"&amp;AR$3,'물품 입고 내역'!$A$5:$O$629,2,0),"")</f>
        <v/>
      </c>
      <c r="AS77" s="86" t="str">
        <f>IFERROR(VLOOKUP($A77&amp;"_"&amp;AS$3,'물품 입고 내역'!$A$5:$O$629,2,0),"")</f>
        <v/>
      </c>
      <c r="AT77" s="86" t="str">
        <f>IFERROR(VLOOKUP($A77&amp;"_"&amp;AT$3,'물품 입고 내역'!$A$5:$O$629,2,0),"")</f>
        <v/>
      </c>
      <c r="AU77" s="86" t="str">
        <f>IFERROR(VLOOKUP($A77&amp;"_"&amp;AU$3,'물품 입고 내역'!$A$5:$O$629,2,0),"")</f>
        <v/>
      </c>
      <c r="AV77" s="86" t="str">
        <f>IFERROR(VLOOKUP($A77&amp;"_"&amp;AV$3,'물품 입고 내역'!$A$5:$O$629,2,0),"")</f>
        <v/>
      </c>
      <c r="AW77" s="86" t="str">
        <f>IFERROR(VLOOKUP($A77&amp;"_"&amp;AW$3,'물품 입고 내역'!$A$5:$O$629,2,0),"")</f>
        <v/>
      </c>
      <c r="AX77" s="86" t="str">
        <f>IFERROR(VLOOKUP($A77&amp;"_"&amp;AX$3,'물품 입고 내역'!$A$5:$O$629,2,0),"")</f>
        <v/>
      </c>
      <c r="AY77" s="86" t="str">
        <f>IFERROR(VLOOKUP($A77&amp;"_"&amp;AY$3,'물품 입고 내역'!$A$5:$O$629,2,0),"")</f>
        <v/>
      </c>
      <c r="AZ77" s="86" t="str">
        <f>IFERROR(VLOOKUP($A77&amp;"_"&amp;AZ$3,'물품 입고 내역'!$A$5:$O$629,2,0),"")</f>
        <v/>
      </c>
      <c r="BA77" s="86" t="str">
        <f>IFERROR(VLOOKUP($A77&amp;"_"&amp;BA$3,'물품 입고 내역'!$A$5:$O$629,2,0),"")</f>
        <v/>
      </c>
      <c r="BB77" s="86" t="str">
        <f>IFERROR(VLOOKUP($A77&amp;"_"&amp;BB$3,'물품 입고 내역'!$A$5:$O$629,2,0),"")</f>
        <v/>
      </c>
      <c r="BC77" s="86" t="str">
        <f>IFERROR(VLOOKUP($A77&amp;"_"&amp;BC$3,'물품 입고 내역'!$A$5:$O$629,2,0),"")</f>
        <v/>
      </c>
      <c r="BD77" s="86" t="str">
        <f>IFERROR(VLOOKUP($A77&amp;"_"&amp;BD$3,'물품 입고 내역'!$A$5:$O$629,2,0),"")</f>
        <v/>
      </c>
      <c r="BE77" s="86" t="str">
        <f>IFERROR(VLOOKUP($A77&amp;"_"&amp;BE$3,'물품 입고 내역'!$A$5:$O$629,2,0),"")</f>
        <v/>
      </c>
      <c r="BF77" s="86" t="str">
        <f>IFERROR(VLOOKUP($A77&amp;"_"&amp;BF$3,'물품 입고 내역'!$A$5:$O$629,2,0),"")</f>
        <v/>
      </c>
      <c r="BG77" s="86" t="str">
        <f>IFERROR(VLOOKUP($A77&amp;"_"&amp;BG$3,'물품 입고 내역'!$A$5:$O$629,2,0),"")</f>
        <v/>
      </c>
      <c r="BH77" s="86" t="str">
        <f>IFERROR(VLOOKUP($A77&amp;"_"&amp;BH$3,'물품 입고 내역'!$A$5:$O$629,2,0),"")</f>
        <v/>
      </c>
      <c r="BI77" s="86" t="str">
        <f>IFERROR(VLOOKUP($A77&amp;"_"&amp;BI$3,'물품 입고 내역'!$A$5:$O$629,2,0),"")</f>
        <v/>
      </c>
      <c r="BJ77" s="86" t="str">
        <f>IFERROR(VLOOKUP($A77&amp;"_"&amp;BJ$3,'물품 입고 내역'!$A$5:$O$629,2,0),"")</f>
        <v/>
      </c>
      <c r="BK77" s="86" t="str">
        <f>IFERROR(VLOOKUP($A77&amp;"_"&amp;BK$3,'물품 입고 내역'!$A$5:$O$629,2,0),"")</f>
        <v/>
      </c>
      <c r="BL77" s="86" t="str">
        <f>IFERROR(VLOOKUP($A77&amp;"_"&amp;BL$3,'물품 입고 내역'!$A$5:$O$629,2,0),"")</f>
        <v/>
      </c>
      <c r="BM77" s="86" t="str">
        <f>IFERROR(VLOOKUP($A77&amp;"_"&amp;BM$3,'물품 입고 내역'!$A$5:$O$629,2,0),"")</f>
        <v/>
      </c>
      <c r="BN77" s="86" t="str">
        <f>IFERROR(VLOOKUP($A77&amp;"_"&amp;BN$3,'물품 입고 내역'!$A$5:$O$629,2,0),"")</f>
        <v/>
      </c>
      <c r="BO77" s="86" t="str">
        <f>IFERROR(VLOOKUP($A77&amp;"_"&amp;BO$3,'물품 입고 내역'!$A$5:$O$629,2,0),"")</f>
        <v/>
      </c>
      <c r="BP77" s="86" t="str">
        <f>IFERROR(VLOOKUP($A77&amp;"_"&amp;BP$3,'물품 입고 내역'!$A$5:$O$629,2,0),"")</f>
        <v/>
      </c>
      <c r="BQ77" s="86" t="str">
        <f>IFERROR(VLOOKUP($A77&amp;"_"&amp;BQ$3,'물품 입고 내역'!$A$5:$O$629,2,0),"")</f>
        <v/>
      </c>
      <c r="BR77" s="86" t="str">
        <f>IFERROR(VLOOKUP($A77&amp;"_"&amp;BR$3,'물품 입고 내역'!$A$5:$O$629,2,0),"")</f>
        <v/>
      </c>
      <c r="BS77" s="86" t="str">
        <f>IFERROR(VLOOKUP($A77&amp;"_"&amp;BS$3,'물품 입고 내역'!$A$5:$O$629,2,0),"")</f>
        <v/>
      </c>
      <c r="BT77" s="86" t="str">
        <f>IFERROR(VLOOKUP($A77&amp;"_"&amp;BT$3,'물품 입고 내역'!$A$5:$O$629,2,0),"")</f>
        <v/>
      </c>
      <c r="BU77" s="86" t="str">
        <f>IFERROR(VLOOKUP($A77&amp;"_"&amp;BU$3,'물품 입고 내역'!$A$5:$O$629,2,0),"")</f>
        <v/>
      </c>
      <c r="BV77" s="86" t="str">
        <f>IFERROR(VLOOKUP($A77&amp;"_"&amp;BV$3,'물품 입고 내역'!$A$5:$O$629,2,0),"")</f>
        <v/>
      </c>
      <c r="BW77" s="86" t="str">
        <f>IFERROR(VLOOKUP($A77&amp;"_"&amp;BW$3,'물품 입고 내역'!$A$5:$O$629,2,0),"")</f>
        <v/>
      </c>
      <c r="BX77" s="86" t="str">
        <f>IFERROR(VLOOKUP($A77&amp;"_"&amp;BX$3,'물품 입고 내역'!$A$5:$O$629,2,0),"")</f>
        <v/>
      </c>
      <c r="BY77" s="86" t="str">
        <f>IFERROR(VLOOKUP($A77&amp;"_"&amp;BY$3,'물품 입고 내역'!$A$5:$O$629,2,0),"")</f>
        <v/>
      </c>
      <c r="BZ77" s="86" t="str">
        <f>IFERROR(VLOOKUP($A77&amp;"_"&amp;BZ$3,'물품 입고 내역'!$A$5:$O$629,2,0),"")</f>
        <v/>
      </c>
      <c r="CA77" s="86" t="str">
        <f>IFERROR(VLOOKUP($A77&amp;"_"&amp;CA$3,'물품 입고 내역'!$A$5:$O$629,2,0),"")</f>
        <v/>
      </c>
      <c r="CB77" s="86" t="str">
        <f>IFERROR(VLOOKUP($A77&amp;"_"&amp;CB$3,'물품 입고 내역'!$A$5:$O$629,2,0),"")</f>
        <v/>
      </c>
      <c r="CC77" s="86" t="str">
        <f>IFERROR(VLOOKUP($A77&amp;"_"&amp;CC$3,'물품 입고 내역'!$A$5:$O$629,2,0),"")</f>
        <v/>
      </c>
      <c r="CD77" s="86" t="str">
        <f>IFERROR(VLOOKUP($A77&amp;"_"&amp;CD$3,'물품 입고 내역'!$A$5:$O$629,2,0),"")</f>
        <v/>
      </c>
      <c r="CE77" s="86" t="str">
        <f>IFERROR(VLOOKUP($A77&amp;"_"&amp;CE$3,'물품 입고 내역'!$A$5:$O$629,2,0),"")</f>
        <v/>
      </c>
      <c r="CF77" s="86" t="str">
        <f>IFERROR(VLOOKUP($A77&amp;"_"&amp;CF$3,'물품 입고 내역'!$A$5:$O$629,2,0),"")</f>
        <v/>
      </c>
      <c r="CG77" s="86" t="str">
        <f>IFERROR(VLOOKUP($A77&amp;"_"&amp;CG$3,'물품 입고 내역'!$A$5:$O$629,2,0),"")</f>
        <v/>
      </c>
      <c r="CH77" s="86" t="str">
        <f>IFERROR(VLOOKUP($A77&amp;"_"&amp;CH$3,'물품 입고 내역'!$A$5:$O$629,2,0),"")</f>
        <v/>
      </c>
      <c r="CI77" s="86" t="str">
        <f>IFERROR(VLOOKUP($A77&amp;"_"&amp;CI$3,'물품 입고 내역'!$A$5:$O$629,2,0),"")</f>
        <v/>
      </c>
      <c r="CJ77" s="86" t="str">
        <f>IFERROR(VLOOKUP($A77&amp;"_"&amp;CJ$3,'물품 입고 내역'!$A$5:$O$629,2,0),"")</f>
        <v/>
      </c>
      <c r="CK77" s="86" t="str">
        <f>IFERROR(VLOOKUP($A77&amp;"_"&amp;CK$3,'물품 입고 내역'!$A$5:$O$629,2,0),"")</f>
        <v/>
      </c>
      <c r="CL77" s="86" t="str">
        <f>IFERROR(VLOOKUP($A77&amp;"_"&amp;CL$3,'물품 입고 내역'!$A$5:$O$629,2,0),"")</f>
        <v/>
      </c>
      <c r="CM77" s="86" t="str">
        <f>IFERROR(VLOOKUP($A77&amp;"_"&amp;CM$3,'물품 입고 내역'!$A$5:$O$629,2,0),"")</f>
        <v/>
      </c>
      <c r="CN77" s="86" t="str">
        <f>IFERROR(VLOOKUP($A77&amp;"_"&amp;CN$3,'물품 입고 내역'!$A$5:$O$629,2,0),"")</f>
        <v/>
      </c>
      <c r="CO77" s="86" t="str">
        <f>IFERROR(VLOOKUP($A77&amp;"_"&amp;CO$3,'물품 입고 내역'!$A$5:$O$629,2,0),"")</f>
        <v/>
      </c>
      <c r="CP77" s="86" t="str">
        <f>IFERROR(VLOOKUP($A77&amp;"_"&amp;CP$3,'물품 입고 내역'!$A$5:$O$629,2,0),"")</f>
        <v/>
      </c>
      <c r="CQ77" s="86" t="str">
        <f>IFERROR(VLOOKUP($A77&amp;"_"&amp;CQ$3,'물품 입고 내역'!$A$5:$O$629,2,0),"")</f>
        <v/>
      </c>
      <c r="CR77" s="86" t="str">
        <f>IFERROR(VLOOKUP($A77&amp;"_"&amp;CR$3,'물품 입고 내역'!$A$5:$O$629,2,0),"")</f>
        <v/>
      </c>
      <c r="CS77" s="86" t="str">
        <f>IFERROR(VLOOKUP($A77&amp;"_"&amp;CS$3,'물품 입고 내역'!$A$5:$O$629,2,0),"")</f>
        <v/>
      </c>
      <c r="CT77" s="86" t="str">
        <f>IFERROR(VLOOKUP($A77&amp;"_"&amp;CT$3,'물품 입고 내역'!$A$5:$O$629,2,0),"")</f>
        <v/>
      </c>
      <c r="CU77" s="86" t="str">
        <f>IFERROR(VLOOKUP($A77&amp;"_"&amp;CU$3,'물품 입고 내역'!$A$5:$O$629,2,0),"")</f>
        <v/>
      </c>
      <c r="CV77" s="86" t="str">
        <f>IFERROR(VLOOKUP($A77&amp;"_"&amp;CV$3,'물품 입고 내역'!$A$5:$O$629,2,0),"")</f>
        <v/>
      </c>
      <c r="CW77" s="86" t="str">
        <f>IFERROR(VLOOKUP($A77&amp;"_"&amp;CW$3,'물품 입고 내역'!$A$5:$O$629,2,0),"")</f>
        <v/>
      </c>
      <c r="CX77" s="86" t="str">
        <f>IFERROR(VLOOKUP($A77&amp;"_"&amp;CX$3,'물품 입고 내역'!$A$5:$O$629,2,0),"")</f>
        <v/>
      </c>
      <c r="CY77" s="86" t="str">
        <f>IFERROR(VLOOKUP($A77&amp;"_"&amp;CY$3,'물품 입고 내역'!$A$5:$O$629,2,0),"")</f>
        <v/>
      </c>
      <c r="CZ77" s="86" t="str">
        <f>IFERROR(VLOOKUP($A77&amp;"_"&amp;CZ$3,'물품 입고 내역'!$A$5:$O$629,2,0),"")</f>
        <v/>
      </c>
      <c r="DA77" s="86" t="str">
        <f>IFERROR(VLOOKUP($A77&amp;"_"&amp;DA$3,'물품 입고 내역'!$A$5:$O$629,2,0),"")</f>
        <v/>
      </c>
      <c r="DB77" s="86" t="str">
        <f>IFERROR(VLOOKUP($A77&amp;"_"&amp;DB$3,'물품 입고 내역'!$A$5:$O$629,2,0),"")</f>
        <v/>
      </c>
    </row>
    <row r="78" spans="1:106" ht="31.5" customHeight="1">
      <c r="A78" s="87" t="s">
        <v>462</v>
      </c>
      <c r="B78" s="142" t="str">
        <f>IFERROR(INDEX('물품 입고 내역'!$E$6:$N$105,MATCH($A78,'물품 입고 내역'!$N$6:$N$105,0),1)," ")</f>
        <v xml:space="preserve"> </v>
      </c>
      <c r="C78" s="87">
        <v>102</v>
      </c>
      <c r="D78" s="142" t="str">
        <f t="shared" si="2"/>
        <v xml:space="preserve">                                                                                                   </v>
      </c>
      <c r="E78" s="87"/>
      <c r="F78" s="86">
        <f t="shared" si="3"/>
        <v>0</v>
      </c>
      <c r="G78" s="86" t="str">
        <f>IFERROR(VLOOKUP($A78&amp;"_"&amp;G$3,'물품 입고 내역'!$A$5:$O$629,2,0),"")</f>
        <v/>
      </c>
      <c r="H78" s="86" t="str">
        <f>IFERROR(VLOOKUP($A78&amp;"_"&amp;H$3,'물품 입고 내역'!$A$5:$O$629,2,0),"")</f>
        <v/>
      </c>
      <c r="I78" s="86" t="str">
        <f>IFERROR(VLOOKUP($A78&amp;"_"&amp;I$3,'물품 입고 내역'!$A$5:$O$629,2,0),"")</f>
        <v/>
      </c>
      <c r="J78" s="86" t="str">
        <f>IFERROR(VLOOKUP($A78&amp;"_"&amp;J$3,'물품 입고 내역'!$A$5:$O$629,2,0),"")</f>
        <v/>
      </c>
      <c r="K78" s="86" t="str">
        <f>IFERROR(VLOOKUP($A78&amp;"_"&amp;K$3,'물품 입고 내역'!$A$5:$O$629,2,0),"")</f>
        <v/>
      </c>
      <c r="L78" s="86" t="str">
        <f>IFERROR(VLOOKUP($A78&amp;"_"&amp;L$3,'물품 입고 내역'!$A$5:$O$629,2,0),"")</f>
        <v/>
      </c>
      <c r="M78" s="86" t="str">
        <f>IFERROR(VLOOKUP($A78&amp;"_"&amp;M$3,'물품 입고 내역'!$A$5:$O$629,2,0),"")</f>
        <v/>
      </c>
      <c r="N78" s="86" t="str">
        <f>IFERROR(VLOOKUP($A78&amp;"_"&amp;N$3,'물품 입고 내역'!$A$5:$O$629,2,0),"")</f>
        <v/>
      </c>
      <c r="O78" s="86" t="str">
        <f>IFERROR(VLOOKUP($A78&amp;"_"&amp;O$3,'물품 입고 내역'!$A$5:$O$629,2,0),"")</f>
        <v/>
      </c>
      <c r="P78" s="86" t="str">
        <f>IFERROR(VLOOKUP($A78&amp;"_"&amp;P$3,'물품 입고 내역'!$A$5:$O$629,2,0),"")</f>
        <v/>
      </c>
      <c r="Q78" s="86" t="str">
        <f>IFERROR(VLOOKUP($A78&amp;"_"&amp;Q$3,'물품 입고 내역'!$A$5:$O$629,2,0),"")</f>
        <v/>
      </c>
      <c r="R78" s="86" t="str">
        <f>IFERROR(VLOOKUP($A78&amp;"_"&amp;R$3,'물품 입고 내역'!$A$5:$O$629,2,0),"")</f>
        <v/>
      </c>
      <c r="S78" s="86" t="str">
        <f>IFERROR(VLOOKUP($A78&amp;"_"&amp;S$3,'물품 입고 내역'!$A$5:$O$629,2,0),"")</f>
        <v/>
      </c>
      <c r="T78" s="86" t="str">
        <f>IFERROR(VLOOKUP($A78&amp;"_"&amp;T$3,'물품 입고 내역'!$A$5:$O$629,2,0),"")</f>
        <v/>
      </c>
      <c r="U78" s="86" t="str">
        <f>IFERROR(VLOOKUP($A78&amp;"_"&amp;U$3,'물품 입고 내역'!$A$5:$O$629,2,0),"")</f>
        <v/>
      </c>
      <c r="V78" s="86" t="str">
        <f>IFERROR(VLOOKUP($A78&amp;"_"&amp;V$3,'물품 입고 내역'!$A$5:$O$629,2,0),"")</f>
        <v/>
      </c>
      <c r="W78" s="86" t="str">
        <f>IFERROR(VLOOKUP($A78&amp;"_"&amp;W$3,'물품 입고 내역'!$A$5:$O$629,2,0),"")</f>
        <v/>
      </c>
      <c r="X78" s="86" t="str">
        <f>IFERROR(VLOOKUP($A78&amp;"_"&amp;X$3,'물품 입고 내역'!$A$5:$O$629,2,0),"")</f>
        <v/>
      </c>
      <c r="Y78" s="86" t="str">
        <f>IFERROR(VLOOKUP($A78&amp;"_"&amp;Y$3,'물품 입고 내역'!$A$5:$O$629,2,0),"")</f>
        <v/>
      </c>
      <c r="Z78" s="86" t="str">
        <f>IFERROR(VLOOKUP($A78&amp;"_"&amp;Z$3,'물품 입고 내역'!$A$5:$O$629,2,0),"")</f>
        <v/>
      </c>
      <c r="AA78" s="86" t="str">
        <f>IFERROR(VLOOKUP($A78&amp;"_"&amp;AA$3,'물품 입고 내역'!$A$5:$O$629,2,0),"")</f>
        <v/>
      </c>
      <c r="AB78" s="86" t="str">
        <f>IFERROR(VLOOKUP($A78&amp;"_"&amp;AB$3,'물품 입고 내역'!$A$5:$O$629,2,0),"")</f>
        <v/>
      </c>
      <c r="AC78" s="86" t="str">
        <f>IFERROR(VLOOKUP($A78&amp;"_"&amp;AC$3,'물품 입고 내역'!$A$5:$O$629,2,0),"")</f>
        <v/>
      </c>
      <c r="AD78" s="86" t="str">
        <f>IFERROR(VLOOKUP($A78&amp;"_"&amp;AD$3,'물품 입고 내역'!$A$5:$O$629,2,0),"")</f>
        <v/>
      </c>
      <c r="AE78" s="86" t="str">
        <f>IFERROR(VLOOKUP($A78&amp;"_"&amp;AE$3,'물품 입고 내역'!$A$5:$O$629,2,0),"")</f>
        <v/>
      </c>
      <c r="AF78" s="86" t="str">
        <f>IFERROR(VLOOKUP($A78&amp;"_"&amp;AF$3,'물품 입고 내역'!$A$5:$O$629,2,0),"")</f>
        <v/>
      </c>
      <c r="AG78" s="86" t="str">
        <f>IFERROR(VLOOKUP($A78&amp;"_"&amp;AG$3,'물품 입고 내역'!$A$5:$O$629,2,0),"")</f>
        <v/>
      </c>
      <c r="AH78" s="86" t="str">
        <f>IFERROR(VLOOKUP($A78&amp;"_"&amp;AH$3,'물품 입고 내역'!$A$5:$O$629,2,0),"")</f>
        <v/>
      </c>
      <c r="AI78" s="86" t="str">
        <f>IFERROR(VLOOKUP($A78&amp;"_"&amp;AI$3,'물품 입고 내역'!$A$5:$O$629,2,0),"")</f>
        <v/>
      </c>
      <c r="AJ78" s="86" t="str">
        <f>IFERROR(VLOOKUP($A78&amp;"_"&amp;AJ$3,'물품 입고 내역'!$A$5:$O$629,2,0),"")</f>
        <v/>
      </c>
      <c r="AK78" s="86" t="str">
        <f>IFERROR(VLOOKUP($A78&amp;"_"&amp;AK$3,'물품 입고 내역'!$A$5:$O$629,2,0),"")</f>
        <v/>
      </c>
      <c r="AL78" s="86" t="str">
        <f>IFERROR(VLOOKUP($A78&amp;"_"&amp;AL$3,'물품 입고 내역'!$A$5:$O$629,2,0),"")</f>
        <v/>
      </c>
      <c r="AM78" s="86" t="str">
        <f>IFERROR(VLOOKUP($A78&amp;"_"&amp;AM$3,'물품 입고 내역'!$A$5:$O$629,2,0),"")</f>
        <v/>
      </c>
      <c r="AN78" s="86" t="str">
        <f>IFERROR(VLOOKUP($A78&amp;"_"&amp;AN$3,'물품 입고 내역'!$A$5:$O$629,2,0),"")</f>
        <v/>
      </c>
      <c r="AO78" s="86" t="str">
        <f>IFERROR(VLOOKUP($A78&amp;"_"&amp;AO$3,'물품 입고 내역'!$A$5:$O$629,2,0),"")</f>
        <v/>
      </c>
      <c r="AP78" s="86" t="str">
        <f>IFERROR(VLOOKUP($A78&amp;"_"&amp;AP$3,'물품 입고 내역'!$A$5:$O$629,2,0),"")</f>
        <v/>
      </c>
      <c r="AQ78" s="86" t="str">
        <f>IFERROR(VLOOKUP($A78&amp;"_"&amp;AQ$3,'물품 입고 내역'!$A$5:$O$629,2,0),"")</f>
        <v/>
      </c>
      <c r="AR78" s="86" t="str">
        <f>IFERROR(VLOOKUP($A78&amp;"_"&amp;AR$3,'물품 입고 내역'!$A$5:$O$629,2,0),"")</f>
        <v/>
      </c>
      <c r="AS78" s="86" t="str">
        <f>IFERROR(VLOOKUP($A78&amp;"_"&amp;AS$3,'물품 입고 내역'!$A$5:$O$629,2,0),"")</f>
        <v/>
      </c>
      <c r="AT78" s="86" t="str">
        <f>IFERROR(VLOOKUP($A78&amp;"_"&amp;AT$3,'물품 입고 내역'!$A$5:$O$629,2,0),"")</f>
        <v/>
      </c>
      <c r="AU78" s="86" t="str">
        <f>IFERROR(VLOOKUP($A78&amp;"_"&amp;AU$3,'물품 입고 내역'!$A$5:$O$629,2,0),"")</f>
        <v/>
      </c>
      <c r="AV78" s="86" t="str">
        <f>IFERROR(VLOOKUP($A78&amp;"_"&amp;AV$3,'물품 입고 내역'!$A$5:$O$629,2,0),"")</f>
        <v/>
      </c>
      <c r="AW78" s="86" t="str">
        <f>IFERROR(VLOOKUP($A78&amp;"_"&amp;AW$3,'물품 입고 내역'!$A$5:$O$629,2,0),"")</f>
        <v/>
      </c>
      <c r="AX78" s="86" t="str">
        <f>IFERROR(VLOOKUP($A78&amp;"_"&amp;AX$3,'물품 입고 내역'!$A$5:$O$629,2,0),"")</f>
        <v/>
      </c>
      <c r="AY78" s="86" t="str">
        <f>IFERROR(VLOOKUP($A78&amp;"_"&amp;AY$3,'물품 입고 내역'!$A$5:$O$629,2,0),"")</f>
        <v/>
      </c>
      <c r="AZ78" s="86" t="str">
        <f>IFERROR(VLOOKUP($A78&amp;"_"&amp;AZ$3,'물품 입고 내역'!$A$5:$O$629,2,0),"")</f>
        <v/>
      </c>
      <c r="BA78" s="86" t="str">
        <f>IFERROR(VLOOKUP($A78&amp;"_"&amp;BA$3,'물품 입고 내역'!$A$5:$O$629,2,0),"")</f>
        <v/>
      </c>
      <c r="BB78" s="86" t="str">
        <f>IFERROR(VLOOKUP($A78&amp;"_"&amp;BB$3,'물품 입고 내역'!$A$5:$O$629,2,0),"")</f>
        <v/>
      </c>
      <c r="BC78" s="86" t="str">
        <f>IFERROR(VLOOKUP($A78&amp;"_"&amp;BC$3,'물품 입고 내역'!$A$5:$O$629,2,0),"")</f>
        <v/>
      </c>
      <c r="BD78" s="86" t="str">
        <f>IFERROR(VLOOKUP($A78&amp;"_"&amp;BD$3,'물품 입고 내역'!$A$5:$O$629,2,0),"")</f>
        <v/>
      </c>
      <c r="BE78" s="86" t="str">
        <f>IFERROR(VLOOKUP($A78&amp;"_"&amp;BE$3,'물품 입고 내역'!$A$5:$O$629,2,0),"")</f>
        <v/>
      </c>
      <c r="BF78" s="86" t="str">
        <f>IFERROR(VLOOKUP($A78&amp;"_"&amp;BF$3,'물품 입고 내역'!$A$5:$O$629,2,0),"")</f>
        <v/>
      </c>
      <c r="BG78" s="86" t="str">
        <f>IFERROR(VLOOKUP($A78&amp;"_"&amp;BG$3,'물품 입고 내역'!$A$5:$O$629,2,0),"")</f>
        <v/>
      </c>
      <c r="BH78" s="86" t="str">
        <f>IFERROR(VLOOKUP($A78&amp;"_"&amp;BH$3,'물품 입고 내역'!$A$5:$O$629,2,0),"")</f>
        <v/>
      </c>
      <c r="BI78" s="86" t="str">
        <f>IFERROR(VLOOKUP($A78&amp;"_"&amp;BI$3,'물품 입고 내역'!$A$5:$O$629,2,0),"")</f>
        <v/>
      </c>
      <c r="BJ78" s="86" t="str">
        <f>IFERROR(VLOOKUP($A78&amp;"_"&amp;BJ$3,'물품 입고 내역'!$A$5:$O$629,2,0),"")</f>
        <v/>
      </c>
      <c r="BK78" s="86" t="str">
        <f>IFERROR(VLOOKUP($A78&amp;"_"&amp;BK$3,'물품 입고 내역'!$A$5:$O$629,2,0),"")</f>
        <v/>
      </c>
      <c r="BL78" s="86" t="str">
        <f>IFERROR(VLOOKUP($A78&amp;"_"&amp;BL$3,'물품 입고 내역'!$A$5:$O$629,2,0),"")</f>
        <v/>
      </c>
      <c r="BM78" s="86" t="str">
        <f>IFERROR(VLOOKUP($A78&amp;"_"&amp;BM$3,'물품 입고 내역'!$A$5:$O$629,2,0),"")</f>
        <v/>
      </c>
      <c r="BN78" s="86" t="str">
        <f>IFERROR(VLOOKUP($A78&amp;"_"&amp;BN$3,'물품 입고 내역'!$A$5:$O$629,2,0),"")</f>
        <v/>
      </c>
      <c r="BO78" s="86" t="str">
        <f>IFERROR(VLOOKUP($A78&amp;"_"&amp;BO$3,'물품 입고 내역'!$A$5:$O$629,2,0),"")</f>
        <v/>
      </c>
      <c r="BP78" s="86" t="str">
        <f>IFERROR(VLOOKUP($A78&amp;"_"&amp;BP$3,'물품 입고 내역'!$A$5:$O$629,2,0),"")</f>
        <v/>
      </c>
      <c r="BQ78" s="86" t="str">
        <f>IFERROR(VLOOKUP($A78&amp;"_"&amp;BQ$3,'물품 입고 내역'!$A$5:$O$629,2,0),"")</f>
        <v/>
      </c>
      <c r="BR78" s="86" t="str">
        <f>IFERROR(VLOOKUP($A78&amp;"_"&amp;BR$3,'물품 입고 내역'!$A$5:$O$629,2,0),"")</f>
        <v/>
      </c>
      <c r="BS78" s="86" t="str">
        <f>IFERROR(VLOOKUP($A78&amp;"_"&amp;BS$3,'물품 입고 내역'!$A$5:$O$629,2,0),"")</f>
        <v/>
      </c>
      <c r="BT78" s="86" t="str">
        <f>IFERROR(VLOOKUP($A78&amp;"_"&amp;BT$3,'물품 입고 내역'!$A$5:$O$629,2,0),"")</f>
        <v/>
      </c>
      <c r="BU78" s="86" t="str">
        <f>IFERROR(VLOOKUP($A78&amp;"_"&amp;BU$3,'물품 입고 내역'!$A$5:$O$629,2,0),"")</f>
        <v/>
      </c>
      <c r="BV78" s="86" t="str">
        <f>IFERROR(VLOOKUP($A78&amp;"_"&amp;BV$3,'물품 입고 내역'!$A$5:$O$629,2,0),"")</f>
        <v/>
      </c>
      <c r="BW78" s="86" t="str">
        <f>IFERROR(VLOOKUP($A78&amp;"_"&amp;BW$3,'물품 입고 내역'!$A$5:$O$629,2,0),"")</f>
        <v/>
      </c>
      <c r="BX78" s="86" t="str">
        <f>IFERROR(VLOOKUP($A78&amp;"_"&amp;BX$3,'물품 입고 내역'!$A$5:$O$629,2,0),"")</f>
        <v/>
      </c>
      <c r="BY78" s="86" t="str">
        <f>IFERROR(VLOOKUP($A78&amp;"_"&amp;BY$3,'물품 입고 내역'!$A$5:$O$629,2,0),"")</f>
        <v/>
      </c>
      <c r="BZ78" s="86" t="str">
        <f>IFERROR(VLOOKUP($A78&amp;"_"&amp;BZ$3,'물품 입고 내역'!$A$5:$O$629,2,0),"")</f>
        <v/>
      </c>
      <c r="CA78" s="86" t="str">
        <f>IFERROR(VLOOKUP($A78&amp;"_"&amp;CA$3,'물품 입고 내역'!$A$5:$O$629,2,0),"")</f>
        <v/>
      </c>
      <c r="CB78" s="86" t="str">
        <f>IFERROR(VLOOKUP($A78&amp;"_"&amp;CB$3,'물품 입고 내역'!$A$5:$O$629,2,0),"")</f>
        <v/>
      </c>
      <c r="CC78" s="86" t="str">
        <f>IFERROR(VLOOKUP($A78&amp;"_"&amp;CC$3,'물품 입고 내역'!$A$5:$O$629,2,0),"")</f>
        <v/>
      </c>
      <c r="CD78" s="86" t="str">
        <f>IFERROR(VLOOKUP($A78&amp;"_"&amp;CD$3,'물품 입고 내역'!$A$5:$O$629,2,0),"")</f>
        <v/>
      </c>
      <c r="CE78" s="86" t="str">
        <f>IFERROR(VLOOKUP($A78&amp;"_"&amp;CE$3,'물품 입고 내역'!$A$5:$O$629,2,0),"")</f>
        <v/>
      </c>
      <c r="CF78" s="86" t="str">
        <f>IFERROR(VLOOKUP($A78&amp;"_"&amp;CF$3,'물품 입고 내역'!$A$5:$O$629,2,0),"")</f>
        <v/>
      </c>
      <c r="CG78" s="86" t="str">
        <f>IFERROR(VLOOKUP($A78&amp;"_"&amp;CG$3,'물품 입고 내역'!$A$5:$O$629,2,0),"")</f>
        <v/>
      </c>
      <c r="CH78" s="86" t="str">
        <f>IFERROR(VLOOKUP($A78&amp;"_"&amp;CH$3,'물품 입고 내역'!$A$5:$O$629,2,0),"")</f>
        <v/>
      </c>
      <c r="CI78" s="86" t="str">
        <f>IFERROR(VLOOKUP($A78&amp;"_"&amp;CI$3,'물품 입고 내역'!$A$5:$O$629,2,0),"")</f>
        <v/>
      </c>
      <c r="CJ78" s="86" t="str">
        <f>IFERROR(VLOOKUP($A78&amp;"_"&amp;CJ$3,'물품 입고 내역'!$A$5:$O$629,2,0),"")</f>
        <v/>
      </c>
      <c r="CK78" s="86" t="str">
        <f>IFERROR(VLOOKUP($A78&amp;"_"&amp;CK$3,'물품 입고 내역'!$A$5:$O$629,2,0),"")</f>
        <v/>
      </c>
      <c r="CL78" s="86" t="str">
        <f>IFERROR(VLOOKUP($A78&amp;"_"&amp;CL$3,'물품 입고 내역'!$A$5:$O$629,2,0),"")</f>
        <v/>
      </c>
      <c r="CM78" s="86" t="str">
        <f>IFERROR(VLOOKUP($A78&amp;"_"&amp;CM$3,'물품 입고 내역'!$A$5:$O$629,2,0),"")</f>
        <v/>
      </c>
      <c r="CN78" s="86" t="str">
        <f>IFERROR(VLOOKUP($A78&amp;"_"&amp;CN$3,'물품 입고 내역'!$A$5:$O$629,2,0),"")</f>
        <v/>
      </c>
      <c r="CO78" s="86" t="str">
        <f>IFERROR(VLOOKUP($A78&amp;"_"&amp;CO$3,'물품 입고 내역'!$A$5:$O$629,2,0),"")</f>
        <v/>
      </c>
      <c r="CP78" s="86" t="str">
        <f>IFERROR(VLOOKUP($A78&amp;"_"&amp;CP$3,'물품 입고 내역'!$A$5:$O$629,2,0),"")</f>
        <v/>
      </c>
      <c r="CQ78" s="86" t="str">
        <f>IFERROR(VLOOKUP($A78&amp;"_"&amp;CQ$3,'물품 입고 내역'!$A$5:$O$629,2,0),"")</f>
        <v/>
      </c>
      <c r="CR78" s="86" t="str">
        <f>IFERROR(VLOOKUP($A78&amp;"_"&amp;CR$3,'물품 입고 내역'!$A$5:$O$629,2,0),"")</f>
        <v/>
      </c>
      <c r="CS78" s="86" t="str">
        <f>IFERROR(VLOOKUP($A78&amp;"_"&amp;CS$3,'물품 입고 내역'!$A$5:$O$629,2,0),"")</f>
        <v/>
      </c>
      <c r="CT78" s="86" t="str">
        <f>IFERROR(VLOOKUP($A78&amp;"_"&amp;CT$3,'물품 입고 내역'!$A$5:$O$629,2,0),"")</f>
        <v/>
      </c>
      <c r="CU78" s="86" t="str">
        <f>IFERROR(VLOOKUP($A78&amp;"_"&amp;CU$3,'물품 입고 내역'!$A$5:$O$629,2,0),"")</f>
        <v/>
      </c>
      <c r="CV78" s="86" t="str">
        <f>IFERROR(VLOOKUP($A78&amp;"_"&amp;CV$3,'물품 입고 내역'!$A$5:$O$629,2,0),"")</f>
        <v/>
      </c>
      <c r="CW78" s="86" t="str">
        <f>IFERROR(VLOOKUP($A78&amp;"_"&amp;CW$3,'물품 입고 내역'!$A$5:$O$629,2,0),"")</f>
        <v/>
      </c>
      <c r="CX78" s="86" t="str">
        <f>IFERROR(VLOOKUP($A78&amp;"_"&amp;CX$3,'물품 입고 내역'!$A$5:$O$629,2,0),"")</f>
        <v/>
      </c>
      <c r="CY78" s="86" t="str">
        <f>IFERROR(VLOOKUP($A78&amp;"_"&amp;CY$3,'물품 입고 내역'!$A$5:$O$629,2,0),"")</f>
        <v/>
      </c>
      <c r="CZ78" s="86" t="str">
        <f>IFERROR(VLOOKUP($A78&amp;"_"&amp;CZ$3,'물품 입고 내역'!$A$5:$O$629,2,0),"")</f>
        <v/>
      </c>
      <c r="DA78" s="86" t="str">
        <f>IFERROR(VLOOKUP($A78&amp;"_"&amp;DA$3,'물품 입고 내역'!$A$5:$O$629,2,0),"")</f>
        <v/>
      </c>
      <c r="DB78" s="86" t="str">
        <f>IFERROR(VLOOKUP($A78&amp;"_"&amp;DB$3,'물품 입고 내역'!$A$5:$O$629,2,0),"")</f>
        <v/>
      </c>
    </row>
    <row r="79" spans="1:106" ht="31.5" customHeight="1">
      <c r="A79" s="87" t="s">
        <v>463</v>
      </c>
      <c r="B79" s="142" t="str">
        <f>IFERROR(INDEX('물품 입고 내역'!$E$6:$N$105,MATCH($A79,'물품 입고 내역'!$N$6:$N$105,0),1)," ")</f>
        <v xml:space="preserve"> </v>
      </c>
      <c r="C79" s="87">
        <v>102</v>
      </c>
      <c r="D79" s="142" t="str">
        <f t="shared" si="2"/>
        <v xml:space="preserve">                                                                                                   </v>
      </c>
      <c r="E79" s="87"/>
      <c r="F79" s="86">
        <f t="shared" si="3"/>
        <v>0</v>
      </c>
      <c r="G79" s="86" t="str">
        <f>IFERROR(VLOOKUP($A79&amp;"_"&amp;G$3,'물품 입고 내역'!$A$5:$O$629,2,0),"")</f>
        <v/>
      </c>
      <c r="H79" s="86" t="str">
        <f>IFERROR(VLOOKUP($A79&amp;"_"&amp;H$3,'물품 입고 내역'!$A$5:$O$629,2,0),"")</f>
        <v/>
      </c>
      <c r="I79" s="86" t="str">
        <f>IFERROR(VLOOKUP($A79&amp;"_"&amp;I$3,'물품 입고 내역'!$A$5:$O$629,2,0),"")</f>
        <v/>
      </c>
      <c r="J79" s="86" t="str">
        <f>IFERROR(VLOOKUP($A79&amp;"_"&amp;J$3,'물품 입고 내역'!$A$5:$O$629,2,0),"")</f>
        <v/>
      </c>
      <c r="K79" s="86" t="str">
        <f>IFERROR(VLOOKUP($A79&amp;"_"&amp;K$3,'물품 입고 내역'!$A$5:$O$629,2,0),"")</f>
        <v/>
      </c>
      <c r="L79" s="86" t="str">
        <f>IFERROR(VLOOKUP($A79&amp;"_"&amp;L$3,'물품 입고 내역'!$A$5:$O$629,2,0),"")</f>
        <v/>
      </c>
      <c r="M79" s="86" t="str">
        <f>IFERROR(VLOOKUP($A79&amp;"_"&amp;M$3,'물품 입고 내역'!$A$5:$O$629,2,0),"")</f>
        <v/>
      </c>
      <c r="N79" s="86" t="str">
        <f>IFERROR(VLOOKUP($A79&amp;"_"&amp;N$3,'물품 입고 내역'!$A$5:$O$629,2,0),"")</f>
        <v/>
      </c>
      <c r="O79" s="86" t="str">
        <f>IFERROR(VLOOKUP($A79&amp;"_"&amp;O$3,'물품 입고 내역'!$A$5:$O$629,2,0),"")</f>
        <v/>
      </c>
      <c r="P79" s="86" t="str">
        <f>IFERROR(VLOOKUP($A79&amp;"_"&amp;P$3,'물품 입고 내역'!$A$5:$O$629,2,0),"")</f>
        <v/>
      </c>
      <c r="Q79" s="86" t="str">
        <f>IFERROR(VLOOKUP($A79&amp;"_"&amp;Q$3,'물품 입고 내역'!$A$5:$O$629,2,0),"")</f>
        <v/>
      </c>
      <c r="R79" s="86" t="str">
        <f>IFERROR(VLOOKUP($A79&amp;"_"&amp;R$3,'물품 입고 내역'!$A$5:$O$629,2,0),"")</f>
        <v/>
      </c>
      <c r="S79" s="86" t="str">
        <f>IFERROR(VLOOKUP($A79&amp;"_"&amp;S$3,'물품 입고 내역'!$A$5:$O$629,2,0),"")</f>
        <v/>
      </c>
      <c r="T79" s="86" t="str">
        <f>IFERROR(VLOOKUP($A79&amp;"_"&amp;T$3,'물품 입고 내역'!$A$5:$O$629,2,0),"")</f>
        <v/>
      </c>
      <c r="U79" s="86" t="str">
        <f>IFERROR(VLOOKUP($A79&amp;"_"&amp;U$3,'물품 입고 내역'!$A$5:$O$629,2,0),"")</f>
        <v/>
      </c>
      <c r="V79" s="86" t="str">
        <f>IFERROR(VLOOKUP($A79&amp;"_"&amp;V$3,'물품 입고 내역'!$A$5:$O$629,2,0),"")</f>
        <v/>
      </c>
      <c r="W79" s="86" t="str">
        <f>IFERROR(VLOOKUP($A79&amp;"_"&amp;W$3,'물품 입고 내역'!$A$5:$O$629,2,0),"")</f>
        <v/>
      </c>
      <c r="X79" s="86" t="str">
        <f>IFERROR(VLOOKUP($A79&amp;"_"&amp;X$3,'물품 입고 내역'!$A$5:$O$629,2,0),"")</f>
        <v/>
      </c>
      <c r="Y79" s="86" t="str">
        <f>IFERROR(VLOOKUP($A79&amp;"_"&amp;Y$3,'물품 입고 내역'!$A$5:$O$629,2,0),"")</f>
        <v/>
      </c>
      <c r="Z79" s="86" t="str">
        <f>IFERROR(VLOOKUP($A79&amp;"_"&amp;Z$3,'물품 입고 내역'!$A$5:$O$629,2,0),"")</f>
        <v/>
      </c>
      <c r="AA79" s="86" t="str">
        <f>IFERROR(VLOOKUP($A79&amp;"_"&amp;AA$3,'물품 입고 내역'!$A$5:$O$629,2,0),"")</f>
        <v/>
      </c>
      <c r="AB79" s="86" t="str">
        <f>IFERROR(VLOOKUP($A79&amp;"_"&amp;AB$3,'물품 입고 내역'!$A$5:$O$629,2,0),"")</f>
        <v/>
      </c>
      <c r="AC79" s="86" t="str">
        <f>IFERROR(VLOOKUP($A79&amp;"_"&amp;AC$3,'물품 입고 내역'!$A$5:$O$629,2,0),"")</f>
        <v/>
      </c>
      <c r="AD79" s="86" t="str">
        <f>IFERROR(VLOOKUP($A79&amp;"_"&amp;AD$3,'물품 입고 내역'!$A$5:$O$629,2,0),"")</f>
        <v/>
      </c>
      <c r="AE79" s="86" t="str">
        <f>IFERROR(VLOOKUP($A79&amp;"_"&amp;AE$3,'물품 입고 내역'!$A$5:$O$629,2,0),"")</f>
        <v/>
      </c>
      <c r="AF79" s="86" t="str">
        <f>IFERROR(VLOOKUP($A79&amp;"_"&amp;AF$3,'물품 입고 내역'!$A$5:$O$629,2,0),"")</f>
        <v/>
      </c>
      <c r="AG79" s="86" t="str">
        <f>IFERROR(VLOOKUP($A79&amp;"_"&amp;AG$3,'물품 입고 내역'!$A$5:$O$629,2,0),"")</f>
        <v/>
      </c>
      <c r="AH79" s="86" t="str">
        <f>IFERROR(VLOOKUP($A79&amp;"_"&amp;AH$3,'물품 입고 내역'!$A$5:$O$629,2,0),"")</f>
        <v/>
      </c>
      <c r="AI79" s="86" t="str">
        <f>IFERROR(VLOOKUP($A79&amp;"_"&amp;AI$3,'물품 입고 내역'!$A$5:$O$629,2,0),"")</f>
        <v/>
      </c>
      <c r="AJ79" s="86" t="str">
        <f>IFERROR(VLOOKUP($A79&amp;"_"&amp;AJ$3,'물품 입고 내역'!$A$5:$O$629,2,0),"")</f>
        <v/>
      </c>
      <c r="AK79" s="86" t="str">
        <f>IFERROR(VLOOKUP($A79&amp;"_"&amp;AK$3,'물품 입고 내역'!$A$5:$O$629,2,0),"")</f>
        <v/>
      </c>
      <c r="AL79" s="86" t="str">
        <f>IFERROR(VLOOKUP($A79&amp;"_"&amp;AL$3,'물품 입고 내역'!$A$5:$O$629,2,0),"")</f>
        <v/>
      </c>
      <c r="AM79" s="86" t="str">
        <f>IFERROR(VLOOKUP($A79&amp;"_"&amp;AM$3,'물품 입고 내역'!$A$5:$O$629,2,0),"")</f>
        <v/>
      </c>
      <c r="AN79" s="86" t="str">
        <f>IFERROR(VLOOKUP($A79&amp;"_"&amp;AN$3,'물품 입고 내역'!$A$5:$O$629,2,0),"")</f>
        <v/>
      </c>
      <c r="AO79" s="86" t="str">
        <f>IFERROR(VLOOKUP($A79&amp;"_"&amp;AO$3,'물품 입고 내역'!$A$5:$O$629,2,0),"")</f>
        <v/>
      </c>
      <c r="AP79" s="86" t="str">
        <f>IFERROR(VLOOKUP($A79&amp;"_"&amp;AP$3,'물품 입고 내역'!$A$5:$O$629,2,0),"")</f>
        <v/>
      </c>
      <c r="AQ79" s="86" t="str">
        <f>IFERROR(VLOOKUP($A79&amp;"_"&amp;AQ$3,'물품 입고 내역'!$A$5:$O$629,2,0),"")</f>
        <v/>
      </c>
      <c r="AR79" s="86" t="str">
        <f>IFERROR(VLOOKUP($A79&amp;"_"&amp;AR$3,'물품 입고 내역'!$A$5:$O$629,2,0),"")</f>
        <v/>
      </c>
      <c r="AS79" s="86" t="str">
        <f>IFERROR(VLOOKUP($A79&amp;"_"&amp;AS$3,'물품 입고 내역'!$A$5:$O$629,2,0),"")</f>
        <v/>
      </c>
      <c r="AT79" s="86" t="str">
        <f>IFERROR(VLOOKUP($A79&amp;"_"&amp;AT$3,'물품 입고 내역'!$A$5:$O$629,2,0),"")</f>
        <v/>
      </c>
      <c r="AU79" s="86" t="str">
        <f>IFERROR(VLOOKUP($A79&amp;"_"&amp;AU$3,'물품 입고 내역'!$A$5:$O$629,2,0),"")</f>
        <v/>
      </c>
      <c r="AV79" s="86" t="str">
        <f>IFERROR(VLOOKUP($A79&amp;"_"&amp;AV$3,'물품 입고 내역'!$A$5:$O$629,2,0),"")</f>
        <v/>
      </c>
      <c r="AW79" s="86" t="str">
        <f>IFERROR(VLOOKUP($A79&amp;"_"&amp;AW$3,'물품 입고 내역'!$A$5:$O$629,2,0),"")</f>
        <v/>
      </c>
      <c r="AX79" s="86" t="str">
        <f>IFERROR(VLOOKUP($A79&amp;"_"&amp;AX$3,'물품 입고 내역'!$A$5:$O$629,2,0),"")</f>
        <v/>
      </c>
      <c r="AY79" s="86" t="str">
        <f>IFERROR(VLOOKUP($A79&amp;"_"&amp;AY$3,'물품 입고 내역'!$A$5:$O$629,2,0),"")</f>
        <v/>
      </c>
      <c r="AZ79" s="86" t="str">
        <f>IFERROR(VLOOKUP($A79&amp;"_"&amp;AZ$3,'물품 입고 내역'!$A$5:$O$629,2,0),"")</f>
        <v/>
      </c>
      <c r="BA79" s="86" t="str">
        <f>IFERROR(VLOOKUP($A79&amp;"_"&amp;BA$3,'물품 입고 내역'!$A$5:$O$629,2,0),"")</f>
        <v/>
      </c>
      <c r="BB79" s="86" t="str">
        <f>IFERROR(VLOOKUP($A79&amp;"_"&amp;BB$3,'물품 입고 내역'!$A$5:$O$629,2,0),"")</f>
        <v/>
      </c>
      <c r="BC79" s="86" t="str">
        <f>IFERROR(VLOOKUP($A79&amp;"_"&amp;BC$3,'물품 입고 내역'!$A$5:$O$629,2,0),"")</f>
        <v/>
      </c>
      <c r="BD79" s="86" t="str">
        <f>IFERROR(VLOOKUP($A79&amp;"_"&amp;BD$3,'물품 입고 내역'!$A$5:$O$629,2,0),"")</f>
        <v/>
      </c>
      <c r="BE79" s="86" t="str">
        <f>IFERROR(VLOOKUP($A79&amp;"_"&amp;BE$3,'물품 입고 내역'!$A$5:$O$629,2,0),"")</f>
        <v/>
      </c>
      <c r="BF79" s="86" t="str">
        <f>IFERROR(VLOOKUP($A79&amp;"_"&amp;BF$3,'물품 입고 내역'!$A$5:$O$629,2,0),"")</f>
        <v/>
      </c>
      <c r="BG79" s="86" t="str">
        <f>IFERROR(VLOOKUP($A79&amp;"_"&amp;BG$3,'물품 입고 내역'!$A$5:$O$629,2,0),"")</f>
        <v/>
      </c>
      <c r="BH79" s="86" t="str">
        <f>IFERROR(VLOOKUP($A79&amp;"_"&amp;BH$3,'물품 입고 내역'!$A$5:$O$629,2,0),"")</f>
        <v/>
      </c>
      <c r="BI79" s="86" t="str">
        <f>IFERROR(VLOOKUP($A79&amp;"_"&amp;BI$3,'물품 입고 내역'!$A$5:$O$629,2,0),"")</f>
        <v/>
      </c>
      <c r="BJ79" s="86" t="str">
        <f>IFERROR(VLOOKUP($A79&amp;"_"&amp;BJ$3,'물품 입고 내역'!$A$5:$O$629,2,0),"")</f>
        <v/>
      </c>
      <c r="BK79" s="86" t="str">
        <f>IFERROR(VLOOKUP($A79&amp;"_"&amp;BK$3,'물품 입고 내역'!$A$5:$O$629,2,0),"")</f>
        <v/>
      </c>
      <c r="BL79" s="86" t="str">
        <f>IFERROR(VLOOKUP($A79&amp;"_"&amp;BL$3,'물품 입고 내역'!$A$5:$O$629,2,0),"")</f>
        <v/>
      </c>
      <c r="BM79" s="86" t="str">
        <f>IFERROR(VLOOKUP($A79&amp;"_"&amp;BM$3,'물품 입고 내역'!$A$5:$O$629,2,0),"")</f>
        <v/>
      </c>
      <c r="BN79" s="86" t="str">
        <f>IFERROR(VLOOKUP($A79&amp;"_"&amp;BN$3,'물품 입고 내역'!$A$5:$O$629,2,0),"")</f>
        <v/>
      </c>
      <c r="BO79" s="86" t="str">
        <f>IFERROR(VLOOKUP($A79&amp;"_"&amp;BO$3,'물품 입고 내역'!$A$5:$O$629,2,0),"")</f>
        <v/>
      </c>
      <c r="BP79" s="86" t="str">
        <f>IFERROR(VLOOKUP($A79&amp;"_"&amp;BP$3,'물품 입고 내역'!$A$5:$O$629,2,0),"")</f>
        <v/>
      </c>
      <c r="BQ79" s="86" t="str">
        <f>IFERROR(VLOOKUP($A79&amp;"_"&amp;BQ$3,'물품 입고 내역'!$A$5:$O$629,2,0),"")</f>
        <v/>
      </c>
      <c r="BR79" s="86" t="str">
        <f>IFERROR(VLOOKUP($A79&amp;"_"&amp;BR$3,'물품 입고 내역'!$A$5:$O$629,2,0),"")</f>
        <v/>
      </c>
      <c r="BS79" s="86" t="str">
        <f>IFERROR(VLOOKUP($A79&amp;"_"&amp;BS$3,'물품 입고 내역'!$A$5:$O$629,2,0),"")</f>
        <v/>
      </c>
      <c r="BT79" s="86" t="str">
        <f>IFERROR(VLOOKUP($A79&amp;"_"&amp;BT$3,'물품 입고 내역'!$A$5:$O$629,2,0),"")</f>
        <v/>
      </c>
      <c r="BU79" s="86" t="str">
        <f>IFERROR(VLOOKUP($A79&amp;"_"&amp;BU$3,'물품 입고 내역'!$A$5:$O$629,2,0),"")</f>
        <v/>
      </c>
      <c r="BV79" s="86" t="str">
        <f>IFERROR(VLOOKUP($A79&amp;"_"&amp;BV$3,'물품 입고 내역'!$A$5:$O$629,2,0),"")</f>
        <v/>
      </c>
      <c r="BW79" s="86" t="str">
        <f>IFERROR(VLOOKUP($A79&amp;"_"&amp;BW$3,'물품 입고 내역'!$A$5:$O$629,2,0),"")</f>
        <v/>
      </c>
      <c r="BX79" s="86" t="str">
        <f>IFERROR(VLOOKUP($A79&amp;"_"&amp;BX$3,'물품 입고 내역'!$A$5:$O$629,2,0),"")</f>
        <v/>
      </c>
      <c r="BY79" s="86" t="str">
        <f>IFERROR(VLOOKUP($A79&amp;"_"&amp;BY$3,'물품 입고 내역'!$A$5:$O$629,2,0),"")</f>
        <v/>
      </c>
      <c r="BZ79" s="86" t="str">
        <f>IFERROR(VLOOKUP($A79&amp;"_"&amp;BZ$3,'물품 입고 내역'!$A$5:$O$629,2,0),"")</f>
        <v/>
      </c>
      <c r="CA79" s="86" t="str">
        <f>IFERROR(VLOOKUP($A79&amp;"_"&amp;CA$3,'물품 입고 내역'!$A$5:$O$629,2,0),"")</f>
        <v/>
      </c>
      <c r="CB79" s="86" t="str">
        <f>IFERROR(VLOOKUP($A79&amp;"_"&amp;CB$3,'물품 입고 내역'!$A$5:$O$629,2,0),"")</f>
        <v/>
      </c>
      <c r="CC79" s="86" t="str">
        <f>IFERROR(VLOOKUP($A79&amp;"_"&amp;CC$3,'물품 입고 내역'!$A$5:$O$629,2,0),"")</f>
        <v/>
      </c>
      <c r="CD79" s="86" t="str">
        <f>IFERROR(VLOOKUP($A79&amp;"_"&amp;CD$3,'물품 입고 내역'!$A$5:$O$629,2,0),"")</f>
        <v/>
      </c>
      <c r="CE79" s="86" t="str">
        <f>IFERROR(VLOOKUP($A79&amp;"_"&amp;CE$3,'물품 입고 내역'!$A$5:$O$629,2,0),"")</f>
        <v/>
      </c>
      <c r="CF79" s="86" t="str">
        <f>IFERROR(VLOOKUP($A79&amp;"_"&amp;CF$3,'물품 입고 내역'!$A$5:$O$629,2,0),"")</f>
        <v/>
      </c>
      <c r="CG79" s="86" t="str">
        <f>IFERROR(VLOOKUP($A79&amp;"_"&amp;CG$3,'물품 입고 내역'!$A$5:$O$629,2,0),"")</f>
        <v/>
      </c>
      <c r="CH79" s="86" t="str">
        <f>IFERROR(VLOOKUP($A79&amp;"_"&amp;CH$3,'물품 입고 내역'!$A$5:$O$629,2,0),"")</f>
        <v/>
      </c>
      <c r="CI79" s="86" t="str">
        <f>IFERROR(VLOOKUP($A79&amp;"_"&amp;CI$3,'물품 입고 내역'!$A$5:$O$629,2,0),"")</f>
        <v/>
      </c>
      <c r="CJ79" s="86" t="str">
        <f>IFERROR(VLOOKUP($A79&amp;"_"&amp;CJ$3,'물품 입고 내역'!$A$5:$O$629,2,0),"")</f>
        <v/>
      </c>
      <c r="CK79" s="86" t="str">
        <f>IFERROR(VLOOKUP($A79&amp;"_"&amp;CK$3,'물품 입고 내역'!$A$5:$O$629,2,0),"")</f>
        <v/>
      </c>
      <c r="CL79" s="86" t="str">
        <f>IFERROR(VLOOKUP($A79&amp;"_"&amp;CL$3,'물품 입고 내역'!$A$5:$O$629,2,0),"")</f>
        <v/>
      </c>
      <c r="CM79" s="86" t="str">
        <f>IFERROR(VLOOKUP($A79&amp;"_"&amp;CM$3,'물품 입고 내역'!$A$5:$O$629,2,0),"")</f>
        <v/>
      </c>
      <c r="CN79" s="86" t="str">
        <f>IFERROR(VLOOKUP($A79&amp;"_"&amp;CN$3,'물품 입고 내역'!$A$5:$O$629,2,0),"")</f>
        <v/>
      </c>
      <c r="CO79" s="86" t="str">
        <f>IFERROR(VLOOKUP($A79&amp;"_"&amp;CO$3,'물품 입고 내역'!$A$5:$O$629,2,0),"")</f>
        <v/>
      </c>
      <c r="CP79" s="86" t="str">
        <f>IFERROR(VLOOKUP($A79&amp;"_"&amp;CP$3,'물품 입고 내역'!$A$5:$O$629,2,0),"")</f>
        <v/>
      </c>
      <c r="CQ79" s="86" t="str">
        <f>IFERROR(VLOOKUP($A79&amp;"_"&amp;CQ$3,'물품 입고 내역'!$A$5:$O$629,2,0),"")</f>
        <v/>
      </c>
      <c r="CR79" s="86" t="str">
        <f>IFERROR(VLOOKUP($A79&amp;"_"&amp;CR$3,'물품 입고 내역'!$A$5:$O$629,2,0),"")</f>
        <v/>
      </c>
      <c r="CS79" s="86" t="str">
        <f>IFERROR(VLOOKUP($A79&amp;"_"&amp;CS$3,'물품 입고 내역'!$A$5:$O$629,2,0),"")</f>
        <v/>
      </c>
      <c r="CT79" s="86" t="str">
        <f>IFERROR(VLOOKUP($A79&amp;"_"&amp;CT$3,'물품 입고 내역'!$A$5:$O$629,2,0),"")</f>
        <v/>
      </c>
      <c r="CU79" s="86" t="str">
        <f>IFERROR(VLOOKUP($A79&amp;"_"&amp;CU$3,'물품 입고 내역'!$A$5:$O$629,2,0),"")</f>
        <v/>
      </c>
      <c r="CV79" s="86" t="str">
        <f>IFERROR(VLOOKUP($A79&amp;"_"&amp;CV$3,'물품 입고 내역'!$A$5:$O$629,2,0),"")</f>
        <v/>
      </c>
      <c r="CW79" s="86" t="str">
        <f>IFERROR(VLOOKUP($A79&amp;"_"&amp;CW$3,'물품 입고 내역'!$A$5:$O$629,2,0),"")</f>
        <v/>
      </c>
      <c r="CX79" s="86" t="str">
        <f>IFERROR(VLOOKUP($A79&amp;"_"&amp;CX$3,'물품 입고 내역'!$A$5:$O$629,2,0),"")</f>
        <v/>
      </c>
      <c r="CY79" s="86" t="str">
        <f>IFERROR(VLOOKUP($A79&amp;"_"&amp;CY$3,'물품 입고 내역'!$A$5:$O$629,2,0),"")</f>
        <v/>
      </c>
      <c r="CZ79" s="86" t="str">
        <f>IFERROR(VLOOKUP($A79&amp;"_"&amp;CZ$3,'물품 입고 내역'!$A$5:$O$629,2,0),"")</f>
        <v/>
      </c>
      <c r="DA79" s="86" t="str">
        <f>IFERROR(VLOOKUP($A79&amp;"_"&amp;DA$3,'물품 입고 내역'!$A$5:$O$629,2,0),"")</f>
        <v/>
      </c>
      <c r="DB79" s="86" t="str">
        <f>IFERROR(VLOOKUP($A79&amp;"_"&amp;DB$3,'물품 입고 내역'!$A$5:$O$629,2,0),"")</f>
        <v/>
      </c>
    </row>
    <row r="80" spans="1:106" ht="31.5" customHeight="1">
      <c r="A80" s="87" t="s">
        <v>464</v>
      </c>
      <c r="B80" s="142" t="str">
        <f>IFERROR(INDEX('물품 입고 내역'!$E$6:$N$105,MATCH($A80,'물품 입고 내역'!$N$6:$N$105,0),1)," ")</f>
        <v xml:space="preserve"> </v>
      </c>
      <c r="C80" s="87">
        <v>102</v>
      </c>
      <c r="D80" s="142" t="str">
        <f t="shared" si="2"/>
        <v xml:space="preserve">                                                                                                   </v>
      </c>
      <c r="E80" s="87"/>
      <c r="F80" s="86">
        <f t="shared" si="3"/>
        <v>0</v>
      </c>
      <c r="G80" s="86" t="str">
        <f>IFERROR(VLOOKUP($A80&amp;"_"&amp;G$3,'물품 입고 내역'!$A$5:$O$629,2,0),"")</f>
        <v/>
      </c>
      <c r="H80" s="86" t="str">
        <f>IFERROR(VLOOKUP($A80&amp;"_"&amp;H$3,'물품 입고 내역'!$A$5:$O$629,2,0),"")</f>
        <v/>
      </c>
      <c r="I80" s="86" t="str">
        <f>IFERROR(VLOOKUP($A80&amp;"_"&amp;I$3,'물품 입고 내역'!$A$5:$O$629,2,0),"")</f>
        <v/>
      </c>
      <c r="J80" s="86" t="str">
        <f>IFERROR(VLOOKUP($A80&amp;"_"&amp;J$3,'물품 입고 내역'!$A$5:$O$629,2,0),"")</f>
        <v/>
      </c>
      <c r="K80" s="86" t="str">
        <f>IFERROR(VLOOKUP($A80&amp;"_"&amp;K$3,'물품 입고 내역'!$A$5:$O$629,2,0),"")</f>
        <v/>
      </c>
      <c r="L80" s="86" t="str">
        <f>IFERROR(VLOOKUP($A80&amp;"_"&amp;L$3,'물품 입고 내역'!$A$5:$O$629,2,0),"")</f>
        <v/>
      </c>
      <c r="M80" s="86" t="str">
        <f>IFERROR(VLOOKUP($A80&amp;"_"&amp;M$3,'물품 입고 내역'!$A$5:$O$629,2,0),"")</f>
        <v/>
      </c>
      <c r="N80" s="86" t="str">
        <f>IFERROR(VLOOKUP($A80&amp;"_"&amp;N$3,'물품 입고 내역'!$A$5:$O$629,2,0),"")</f>
        <v/>
      </c>
      <c r="O80" s="86" t="str">
        <f>IFERROR(VLOOKUP($A80&amp;"_"&amp;O$3,'물품 입고 내역'!$A$5:$O$629,2,0),"")</f>
        <v/>
      </c>
      <c r="P80" s="86" t="str">
        <f>IFERROR(VLOOKUP($A80&amp;"_"&amp;P$3,'물품 입고 내역'!$A$5:$O$629,2,0),"")</f>
        <v/>
      </c>
      <c r="Q80" s="86" t="str">
        <f>IFERROR(VLOOKUP($A80&amp;"_"&amp;Q$3,'물품 입고 내역'!$A$5:$O$629,2,0),"")</f>
        <v/>
      </c>
      <c r="R80" s="86" t="str">
        <f>IFERROR(VLOOKUP($A80&amp;"_"&amp;R$3,'물품 입고 내역'!$A$5:$O$629,2,0),"")</f>
        <v/>
      </c>
      <c r="S80" s="86" t="str">
        <f>IFERROR(VLOOKUP($A80&amp;"_"&amp;S$3,'물품 입고 내역'!$A$5:$O$629,2,0),"")</f>
        <v/>
      </c>
      <c r="T80" s="86" t="str">
        <f>IFERROR(VLOOKUP($A80&amp;"_"&amp;T$3,'물품 입고 내역'!$A$5:$O$629,2,0),"")</f>
        <v/>
      </c>
      <c r="U80" s="86" t="str">
        <f>IFERROR(VLOOKUP($A80&amp;"_"&amp;U$3,'물품 입고 내역'!$A$5:$O$629,2,0),"")</f>
        <v/>
      </c>
      <c r="V80" s="86" t="str">
        <f>IFERROR(VLOOKUP($A80&amp;"_"&amp;V$3,'물품 입고 내역'!$A$5:$O$629,2,0),"")</f>
        <v/>
      </c>
      <c r="W80" s="86" t="str">
        <f>IFERROR(VLOOKUP($A80&amp;"_"&amp;W$3,'물품 입고 내역'!$A$5:$O$629,2,0),"")</f>
        <v/>
      </c>
      <c r="X80" s="86" t="str">
        <f>IFERROR(VLOOKUP($A80&amp;"_"&amp;X$3,'물품 입고 내역'!$A$5:$O$629,2,0),"")</f>
        <v/>
      </c>
      <c r="Y80" s="86" t="str">
        <f>IFERROR(VLOOKUP($A80&amp;"_"&amp;Y$3,'물품 입고 내역'!$A$5:$O$629,2,0),"")</f>
        <v/>
      </c>
      <c r="Z80" s="86" t="str">
        <f>IFERROR(VLOOKUP($A80&amp;"_"&amp;Z$3,'물품 입고 내역'!$A$5:$O$629,2,0),"")</f>
        <v/>
      </c>
      <c r="AA80" s="86" t="str">
        <f>IFERROR(VLOOKUP($A80&amp;"_"&amp;AA$3,'물품 입고 내역'!$A$5:$O$629,2,0),"")</f>
        <v/>
      </c>
      <c r="AB80" s="86" t="str">
        <f>IFERROR(VLOOKUP($A80&amp;"_"&amp;AB$3,'물품 입고 내역'!$A$5:$O$629,2,0),"")</f>
        <v/>
      </c>
      <c r="AC80" s="86" t="str">
        <f>IFERROR(VLOOKUP($A80&amp;"_"&amp;AC$3,'물품 입고 내역'!$A$5:$O$629,2,0),"")</f>
        <v/>
      </c>
      <c r="AD80" s="86" t="str">
        <f>IFERROR(VLOOKUP($A80&amp;"_"&amp;AD$3,'물품 입고 내역'!$A$5:$O$629,2,0),"")</f>
        <v/>
      </c>
      <c r="AE80" s="86" t="str">
        <f>IFERROR(VLOOKUP($A80&amp;"_"&amp;AE$3,'물품 입고 내역'!$A$5:$O$629,2,0),"")</f>
        <v/>
      </c>
      <c r="AF80" s="86" t="str">
        <f>IFERROR(VLOOKUP($A80&amp;"_"&amp;AF$3,'물품 입고 내역'!$A$5:$O$629,2,0),"")</f>
        <v/>
      </c>
      <c r="AG80" s="86" t="str">
        <f>IFERROR(VLOOKUP($A80&amp;"_"&amp;AG$3,'물품 입고 내역'!$A$5:$O$629,2,0),"")</f>
        <v/>
      </c>
      <c r="AH80" s="86" t="str">
        <f>IFERROR(VLOOKUP($A80&amp;"_"&amp;AH$3,'물품 입고 내역'!$A$5:$O$629,2,0),"")</f>
        <v/>
      </c>
      <c r="AI80" s="86" t="str">
        <f>IFERROR(VLOOKUP($A80&amp;"_"&amp;AI$3,'물품 입고 내역'!$A$5:$O$629,2,0),"")</f>
        <v/>
      </c>
      <c r="AJ80" s="86" t="str">
        <f>IFERROR(VLOOKUP($A80&amp;"_"&amp;AJ$3,'물품 입고 내역'!$A$5:$O$629,2,0),"")</f>
        <v/>
      </c>
      <c r="AK80" s="86" t="str">
        <f>IFERROR(VLOOKUP($A80&amp;"_"&amp;AK$3,'물품 입고 내역'!$A$5:$O$629,2,0),"")</f>
        <v/>
      </c>
      <c r="AL80" s="86" t="str">
        <f>IFERROR(VLOOKUP($A80&amp;"_"&amp;AL$3,'물품 입고 내역'!$A$5:$O$629,2,0),"")</f>
        <v/>
      </c>
      <c r="AM80" s="86" t="str">
        <f>IFERROR(VLOOKUP($A80&amp;"_"&amp;AM$3,'물품 입고 내역'!$A$5:$O$629,2,0),"")</f>
        <v/>
      </c>
      <c r="AN80" s="86" t="str">
        <f>IFERROR(VLOOKUP($A80&amp;"_"&amp;AN$3,'물품 입고 내역'!$A$5:$O$629,2,0),"")</f>
        <v/>
      </c>
      <c r="AO80" s="86" t="str">
        <f>IFERROR(VLOOKUP($A80&amp;"_"&amp;AO$3,'물품 입고 내역'!$A$5:$O$629,2,0),"")</f>
        <v/>
      </c>
      <c r="AP80" s="86" t="str">
        <f>IFERROR(VLOOKUP($A80&amp;"_"&amp;AP$3,'물품 입고 내역'!$A$5:$O$629,2,0),"")</f>
        <v/>
      </c>
      <c r="AQ80" s="86" t="str">
        <f>IFERROR(VLOOKUP($A80&amp;"_"&amp;AQ$3,'물품 입고 내역'!$A$5:$O$629,2,0),"")</f>
        <v/>
      </c>
      <c r="AR80" s="86" t="str">
        <f>IFERROR(VLOOKUP($A80&amp;"_"&amp;AR$3,'물품 입고 내역'!$A$5:$O$629,2,0),"")</f>
        <v/>
      </c>
      <c r="AS80" s="86" t="str">
        <f>IFERROR(VLOOKUP($A80&amp;"_"&amp;AS$3,'물품 입고 내역'!$A$5:$O$629,2,0),"")</f>
        <v/>
      </c>
      <c r="AT80" s="86" t="str">
        <f>IFERROR(VLOOKUP($A80&amp;"_"&amp;AT$3,'물품 입고 내역'!$A$5:$O$629,2,0),"")</f>
        <v/>
      </c>
      <c r="AU80" s="86" t="str">
        <f>IFERROR(VLOOKUP($A80&amp;"_"&amp;AU$3,'물품 입고 내역'!$A$5:$O$629,2,0),"")</f>
        <v/>
      </c>
      <c r="AV80" s="86" t="str">
        <f>IFERROR(VLOOKUP($A80&amp;"_"&amp;AV$3,'물품 입고 내역'!$A$5:$O$629,2,0),"")</f>
        <v/>
      </c>
      <c r="AW80" s="86" t="str">
        <f>IFERROR(VLOOKUP($A80&amp;"_"&amp;AW$3,'물품 입고 내역'!$A$5:$O$629,2,0),"")</f>
        <v/>
      </c>
      <c r="AX80" s="86" t="str">
        <f>IFERROR(VLOOKUP($A80&amp;"_"&amp;AX$3,'물품 입고 내역'!$A$5:$O$629,2,0),"")</f>
        <v/>
      </c>
      <c r="AY80" s="86" t="str">
        <f>IFERROR(VLOOKUP($A80&amp;"_"&amp;AY$3,'물품 입고 내역'!$A$5:$O$629,2,0),"")</f>
        <v/>
      </c>
      <c r="AZ80" s="86" t="str">
        <f>IFERROR(VLOOKUP($A80&amp;"_"&amp;AZ$3,'물품 입고 내역'!$A$5:$O$629,2,0),"")</f>
        <v/>
      </c>
      <c r="BA80" s="86" t="str">
        <f>IFERROR(VLOOKUP($A80&amp;"_"&amp;BA$3,'물품 입고 내역'!$A$5:$O$629,2,0),"")</f>
        <v/>
      </c>
      <c r="BB80" s="86" t="str">
        <f>IFERROR(VLOOKUP($A80&amp;"_"&amp;BB$3,'물품 입고 내역'!$A$5:$O$629,2,0),"")</f>
        <v/>
      </c>
      <c r="BC80" s="86" t="str">
        <f>IFERROR(VLOOKUP($A80&amp;"_"&amp;BC$3,'물품 입고 내역'!$A$5:$O$629,2,0),"")</f>
        <v/>
      </c>
      <c r="BD80" s="86" t="str">
        <f>IFERROR(VLOOKUP($A80&amp;"_"&amp;BD$3,'물품 입고 내역'!$A$5:$O$629,2,0),"")</f>
        <v/>
      </c>
      <c r="BE80" s="86" t="str">
        <f>IFERROR(VLOOKUP($A80&amp;"_"&amp;BE$3,'물품 입고 내역'!$A$5:$O$629,2,0),"")</f>
        <v/>
      </c>
      <c r="BF80" s="86" t="str">
        <f>IFERROR(VLOOKUP($A80&amp;"_"&amp;BF$3,'물품 입고 내역'!$A$5:$O$629,2,0),"")</f>
        <v/>
      </c>
      <c r="BG80" s="86" t="str">
        <f>IFERROR(VLOOKUP($A80&amp;"_"&amp;BG$3,'물품 입고 내역'!$A$5:$O$629,2,0),"")</f>
        <v/>
      </c>
      <c r="BH80" s="86" t="str">
        <f>IFERROR(VLOOKUP($A80&amp;"_"&amp;BH$3,'물품 입고 내역'!$A$5:$O$629,2,0),"")</f>
        <v/>
      </c>
      <c r="BI80" s="86" t="str">
        <f>IFERROR(VLOOKUP($A80&amp;"_"&amp;BI$3,'물품 입고 내역'!$A$5:$O$629,2,0),"")</f>
        <v/>
      </c>
      <c r="BJ80" s="86" t="str">
        <f>IFERROR(VLOOKUP($A80&amp;"_"&amp;BJ$3,'물품 입고 내역'!$A$5:$O$629,2,0),"")</f>
        <v/>
      </c>
      <c r="BK80" s="86" t="str">
        <f>IFERROR(VLOOKUP($A80&amp;"_"&amp;BK$3,'물품 입고 내역'!$A$5:$O$629,2,0),"")</f>
        <v/>
      </c>
      <c r="BL80" s="86" t="str">
        <f>IFERROR(VLOOKUP($A80&amp;"_"&amp;BL$3,'물품 입고 내역'!$A$5:$O$629,2,0),"")</f>
        <v/>
      </c>
      <c r="BM80" s="86" t="str">
        <f>IFERROR(VLOOKUP($A80&amp;"_"&amp;BM$3,'물품 입고 내역'!$A$5:$O$629,2,0),"")</f>
        <v/>
      </c>
      <c r="BN80" s="86" t="str">
        <f>IFERROR(VLOOKUP($A80&amp;"_"&amp;BN$3,'물품 입고 내역'!$A$5:$O$629,2,0),"")</f>
        <v/>
      </c>
      <c r="BO80" s="86" t="str">
        <f>IFERROR(VLOOKUP($A80&amp;"_"&amp;BO$3,'물품 입고 내역'!$A$5:$O$629,2,0),"")</f>
        <v/>
      </c>
      <c r="BP80" s="86" t="str">
        <f>IFERROR(VLOOKUP($A80&amp;"_"&amp;BP$3,'물품 입고 내역'!$A$5:$O$629,2,0),"")</f>
        <v/>
      </c>
      <c r="BQ80" s="86" t="str">
        <f>IFERROR(VLOOKUP($A80&amp;"_"&amp;BQ$3,'물품 입고 내역'!$A$5:$O$629,2,0),"")</f>
        <v/>
      </c>
      <c r="BR80" s="86" t="str">
        <f>IFERROR(VLOOKUP($A80&amp;"_"&amp;BR$3,'물품 입고 내역'!$A$5:$O$629,2,0),"")</f>
        <v/>
      </c>
      <c r="BS80" s="86" t="str">
        <f>IFERROR(VLOOKUP($A80&amp;"_"&amp;BS$3,'물품 입고 내역'!$A$5:$O$629,2,0),"")</f>
        <v/>
      </c>
      <c r="BT80" s="86" t="str">
        <f>IFERROR(VLOOKUP($A80&amp;"_"&amp;BT$3,'물품 입고 내역'!$A$5:$O$629,2,0),"")</f>
        <v/>
      </c>
      <c r="BU80" s="86" t="str">
        <f>IFERROR(VLOOKUP($A80&amp;"_"&amp;BU$3,'물품 입고 내역'!$A$5:$O$629,2,0),"")</f>
        <v/>
      </c>
      <c r="BV80" s="86" t="str">
        <f>IFERROR(VLOOKUP($A80&amp;"_"&amp;BV$3,'물품 입고 내역'!$A$5:$O$629,2,0),"")</f>
        <v/>
      </c>
      <c r="BW80" s="86" t="str">
        <f>IFERROR(VLOOKUP($A80&amp;"_"&amp;BW$3,'물품 입고 내역'!$A$5:$O$629,2,0),"")</f>
        <v/>
      </c>
      <c r="BX80" s="86" t="str">
        <f>IFERROR(VLOOKUP($A80&amp;"_"&amp;BX$3,'물품 입고 내역'!$A$5:$O$629,2,0),"")</f>
        <v/>
      </c>
      <c r="BY80" s="86" t="str">
        <f>IFERROR(VLOOKUP($A80&amp;"_"&amp;BY$3,'물품 입고 내역'!$A$5:$O$629,2,0),"")</f>
        <v/>
      </c>
      <c r="BZ80" s="86" t="str">
        <f>IFERROR(VLOOKUP($A80&amp;"_"&amp;BZ$3,'물품 입고 내역'!$A$5:$O$629,2,0),"")</f>
        <v/>
      </c>
      <c r="CA80" s="86" t="str">
        <f>IFERROR(VLOOKUP($A80&amp;"_"&amp;CA$3,'물품 입고 내역'!$A$5:$O$629,2,0),"")</f>
        <v/>
      </c>
      <c r="CB80" s="86" t="str">
        <f>IFERROR(VLOOKUP($A80&amp;"_"&amp;CB$3,'물품 입고 내역'!$A$5:$O$629,2,0),"")</f>
        <v/>
      </c>
      <c r="CC80" s="86" t="str">
        <f>IFERROR(VLOOKUP($A80&amp;"_"&amp;CC$3,'물품 입고 내역'!$A$5:$O$629,2,0),"")</f>
        <v/>
      </c>
      <c r="CD80" s="86" t="str">
        <f>IFERROR(VLOOKUP($A80&amp;"_"&amp;CD$3,'물품 입고 내역'!$A$5:$O$629,2,0),"")</f>
        <v/>
      </c>
      <c r="CE80" s="86" t="str">
        <f>IFERROR(VLOOKUP($A80&amp;"_"&amp;CE$3,'물품 입고 내역'!$A$5:$O$629,2,0),"")</f>
        <v/>
      </c>
      <c r="CF80" s="86" t="str">
        <f>IFERROR(VLOOKUP($A80&amp;"_"&amp;CF$3,'물품 입고 내역'!$A$5:$O$629,2,0),"")</f>
        <v/>
      </c>
      <c r="CG80" s="86" t="str">
        <f>IFERROR(VLOOKUP($A80&amp;"_"&amp;CG$3,'물품 입고 내역'!$A$5:$O$629,2,0),"")</f>
        <v/>
      </c>
      <c r="CH80" s="86" t="str">
        <f>IFERROR(VLOOKUP($A80&amp;"_"&amp;CH$3,'물품 입고 내역'!$A$5:$O$629,2,0),"")</f>
        <v/>
      </c>
      <c r="CI80" s="86" t="str">
        <f>IFERROR(VLOOKUP($A80&amp;"_"&amp;CI$3,'물품 입고 내역'!$A$5:$O$629,2,0),"")</f>
        <v/>
      </c>
      <c r="CJ80" s="86" t="str">
        <f>IFERROR(VLOOKUP($A80&amp;"_"&amp;CJ$3,'물품 입고 내역'!$A$5:$O$629,2,0),"")</f>
        <v/>
      </c>
      <c r="CK80" s="86" t="str">
        <f>IFERROR(VLOOKUP($A80&amp;"_"&amp;CK$3,'물품 입고 내역'!$A$5:$O$629,2,0),"")</f>
        <v/>
      </c>
      <c r="CL80" s="86" t="str">
        <f>IFERROR(VLOOKUP($A80&amp;"_"&amp;CL$3,'물품 입고 내역'!$A$5:$O$629,2,0),"")</f>
        <v/>
      </c>
      <c r="CM80" s="86" t="str">
        <f>IFERROR(VLOOKUP($A80&amp;"_"&amp;CM$3,'물품 입고 내역'!$A$5:$O$629,2,0),"")</f>
        <v/>
      </c>
      <c r="CN80" s="86" t="str">
        <f>IFERROR(VLOOKUP($A80&amp;"_"&amp;CN$3,'물품 입고 내역'!$A$5:$O$629,2,0),"")</f>
        <v/>
      </c>
      <c r="CO80" s="86" t="str">
        <f>IFERROR(VLOOKUP($A80&amp;"_"&amp;CO$3,'물품 입고 내역'!$A$5:$O$629,2,0),"")</f>
        <v/>
      </c>
      <c r="CP80" s="86" t="str">
        <f>IFERROR(VLOOKUP($A80&amp;"_"&amp;CP$3,'물품 입고 내역'!$A$5:$O$629,2,0),"")</f>
        <v/>
      </c>
      <c r="CQ80" s="86" t="str">
        <f>IFERROR(VLOOKUP($A80&amp;"_"&amp;CQ$3,'물품 입고 내역'!$A$5:$O$629,2,0),"")</f>
        <v/>
      </c>
      <c r="CR80" s="86" t="str">
        <f>IFERROR(VLOOKUP($A80&amp;"_"&amp;CR$3,'물품 입고 내역'!$A$5:$O$629,2,0),"")</f>
        <v/>
      </c>
      <c r="CS80" s="86" t="str">
        <f>IFERROR(VLOOKUP($A80&amp;"_"&amp;CS$3,'물품 입고 내역'!$A$5:$O$629,2,0),"")</f>
        <v/>
      </c>
      <c r="CT80" s="86" t="str">
        <f>IFERROR(VLOOKUP($A80&amp;"_"&amp;CT$3,'물품 입고 내역'!$A$5:$O$629,2,0),"")</f>
        <v/>
      </c>
      <c r="CU80" s="86" t="str">
        <f>IFERROR(VLOOKUP($A80&amp;"_"&amp;CU$3,'물품 입고 내역'!$A$5:$O$629,2,0),"")</f>
        <v/>
      </c>
      <c r="CV80" s="86" t="str">
        <f>IFERROR(VLOOKUP($A80&amp;"_"&amp;CV$3,'물품 입고 내역'!$A$5:$O$629,2,0),"")</f>
        <v/>
      </c>
      <c r="CW80" s="86" t="str">
        <f>IFERROR(VLOOKUP($A80&amp;"_"&amp;CW$3,'물품 입고 내역'!$A$5:$O$629,2,0),"")</f>
        <v/>
      </c>
      <c r="CX80" s="86" t="str">
        <f>IFERROR(VLOOKUP($A80&amp;"_"&amp;CX$3,'물품 입고 내역'!$A$5:$O$629,2,0),"")</f>
        <v/>
      </c>
      <c r="CY80" s="86" t="str">
        <f>IFERROR(VLOOKUP($A80&amp;"_"&amp;CY$3,'물품 입고 내역'!$A$5:$O$629,2,0),"")</f>
        <v/>
      </c>
      <c r="CZ80" s="86" t="str">
        <f>IFERROR(VLOOKUP($A80&amp;"_"&amp;CZ$3,'물품 입고 내역'!$A$5:$O$629,2,0),"")</f>
        <v/>
      </c>
      <c r="DA80" s="86" t="str">
        <f>IFERROR(VLOOKUP($A80&amp;"_"&amp;DA$3,'물품 입고 내역'!$A$5:$O$629,2,0),"")</f>
        <v/>
      </c>
      <c r="DB80" s="86" t="str">
        <f>IFERROR(VLOOKUP($A80&amp;"_"&amp;DB$3,'물품 입고 내역'!$A$5:$O$629,2,0),"")</f>
        <v/>
      </c>
    </row>
    <row r="81" spans="1:106" ht="31.5" customHeight="1">
      <c r="A81" s="87" t="s">
        <v>465</v>
      </c>
      <c r="B81" s="142" t="str">
        <f>IFERROR(INDEX('물품 입고 내역'!$E$6:$N$105,MATCH($A81,'물품 입고 내역'!$N$6:$N$105,0),1)," ")</f>
        <v xml:space="preserve"> </v>
      </c>
      <c r="C81" s="87">
        <v>102</v>
      </c>
      <c r="D81" s="142" t="str">
        <f t="shared" si="2"/>
        <v xml:space="preserve">                                                                                                   </v>
      </c>
      <c r="E81" s="87"/>
      <c r="F81" s="86">
        <f t="shared" si="3"/>
        <v>0</v>
      </c>
      <c r="G81" s="86" t="str">
        <f>IFERROR(VLOOKUP($A81&amp;"_"&amp;G$3,'물품 입고 내역'!$A$5:$O$629,2,0),"")</f>
        <v/>
      </c>
      <c r="H81" s="86" t="str">
        <f>IFERROR(VLOOKUP($A81&amp;"_"&amp;H$3,'물품 입고 내역'!$A$5:$O$629,2,0),"")</f>
        <v/>
      </c>
      <c r="I81" s="86" t="str">
        <f>IFERROR(VLOOKUP($A81&amp;"_"&amp;I$3,'물품 입고 내역'!$A$5:$O$629,2,0),"")</f>
        <v/>
      </c>
      <c r="J81" s="86" t="str">
        <f>IFERROR(VLOOKUP($A81&amp;"_"&amp;J$3,'물품 입고 내역'!$A$5:$O$629,2,0),"")</f>
        <v/>
      </c>
      <c r="K81" s="86" t="str">
        <f>IFERROR(VLOOKUP($A81&amp;"_"&amp;K$3,'물품 입고 내역'!$A$5:$O$629,2,0),"")</f>
        <v/>
      </c>
      <c r="L81" s="86" t="str">
        <f>IFERROR(VLOOKUP($A81&amp;"_"&amp;L$3,'물품 입고 내역'!$A$5:$O$629,2,0),"")</f>
        <v/>
      </c>
      <c r="M81" s="86" t="str">
        <f>IFERROR(VLOOKUP($A81&amp;"_"&amp;M$3,'물품 입고 내역'!$A$5:$O$629,2,0),"")</f>
        <v/>
      </c>
      <c r="N81" s="86" t="str">
        <f>IFERROR(VLOOKUP($A81&amp;"_"&amp;N$3,'물품 입고 내역'!$A$5:$O$629,2,0),"")</f>
        <v/>
      </c>
      <c r="O81" s="86" t="str">
        <f>IFERROR(VLOOKUP($A81&amp;"_"&amp;O$3,'물품 입고 내역'!$A$5:$O$629,2,0),"")</f>
        <v/>
      </c>
      <c r="P81" s="86" t="str">
        <f>IFERROR(VLOOKUP($A81&amp;"_"&amp;P$3,'물품 입고 내역'!$A$5:$O$629,2,0),"")</f>
        <v/>
      </c>
      <c r="Q81" s="86" t="str">
        <f>IFERROR(VLOOKUP($A81&amp;"_"&amp;Q$3,'물품 입고 내역'!$A$5:$O$629,2,0),"")</f>
        <v/>
      </c>
      <c r="R81" s="86" t="str">
        <f>IFERROR(VLOOKUP($A81&amp;"_"&amp;R$3,'물품 입고 내역'!$A$5:$O$629,2,0),"")</f>
        <v/>
      </c>
      <c r="S81" s="86" t="str">
        <f>IFERROR(VLOOKUP($A81&amp;"_"&amp;S$3,'물품 입고 내역'!$A$5:$O$629,2,0),"")</f>
        <v/>
      </c>
      <c r="T81" s="86" t="str">
        <f>IFERROR(VLOOKUP($A81&amp;"_"&amp;T$3,'물품 입고 내역'!$A$5:$O$629,2,0),"")</f>
        <v/>
      </c>
      <c r="U81" s="86" t="str">
        <f>IFERROR(VLOOKUP($A81&amp;"_"&amp;U$3,'물품 입고 내역'!$A$5:$O$629,2,0),"")</f>
        <v/>
      </c>
      <c r="V81" s="86" t="str">
        <f>IFERROR(VLOOKUP($A81&amp;"_"&amp;V$3,'물품 입고 내역'!$A$5:$O$629,2,0),"")</f>
        <v/>
      </c>
      <c r="W81" s="86" t="str">
        <f>IFERROR(VLOOKUP($A81&amp;"_"&amp;W$3,'물품 입고 내역'!$A$5:$O$629,2,0),"")</f>
        <v/>
      </c>
      <c r="X81" s="86" t="str">
        <f>IFERROR(VLOOKUP($A81&amp;"_"&amp;X$3,'물품 입고 내역'!$A$5:$O$629,2,0),"")</f>
        <v/>
      </c>
      <c r="Y81" s="86" t="str">
        <f>IFERROR(VLOOKUP($A81&amp;"_"&amp;Y$3,'물품 입고 내역'!$A$5:$O$629,2,0),"")</f>
        <v/>
      </c>
      <c r="Z81" s="86" t="str">
        <f>IFERROR(VLOOKUP($A81&amp;"_"&amp;Z$3,'물품 입고 내역'!$A$5:$O$629,2,0),"")</f>
        <v/>
      </c>
      <c r="AA81" s="86" t="str">
        <f>IFERROR(VLOOKUP($A81&amp;"_"&amp;AA$3,'물품 입고 내역'!$A$5:$O$629,2,0),"")</f>
        <v/>
      </c>
      <c r="AB81" s="86" t="str">
        <f>IFERROR(VLOOKUP($A81&amp;"_"&amp;AB$3,'물품 입고 내역'!$A$5:$O$629,2,0),"")</f>
        <v/>
      </c>
      <c r="AC81" s="86" t="str">
        <f>IFERROR(VLOOKUP($A81&amp;"_"&amp;AC$3,'물품 입고 내역'!$A$5:$O$629,2,0),"")</f>
        <v/>
      </c>
      <c r="AD81" s="86" t="str">
        <f>IFERROR(VLOOKUP($A81&amp;"_"&amp;AD$3,'물품 입고 내역'!$A$5:$O$629,2,0),"")</f>
        <v/>
      </c>
      <c r="AE81" s="86" t="str">
        <f>IFERROR(VLOOKUP($A81&amp;"_"&amp;AE$3,'물품 입고 내역'!$A$5:$O$629,2,0),"")</f>
        <v/>
      </c>
      <c r="AF81" s="86" t="str">
        <f>IFERROR(VLOOKUP($A81&amp;"_"&amp;AF$3,'물품 입고 내역'!$A$5:$O$629,2,0),"")</f>
        <v/>
      </c>
      <c r="AG81" s="86" t="str">
        <f>IFERROR(VLOOKUP($A81&amp;"_"&amp;AG$3,'물품 입고 내역'!$A$5:$O$629,2,0),"")</f>
        <v/>
      </c>
      <c r="AH81" s="86" t="str">
        <f>IFERROR(VLOOKUP($A81&amp;"_"&amp;AH$3,'물품 입고 내역'!$A$5:$O$629,2,0),"")</f>
        <v/>
      </c>
      <c r="AI81" s="86" t="str">
        <f>IFERROR(VLOOKUP($A81&amp;"_"&amp;AI$3,'물품 입고 내역'!$A$5:$O$629,2,0),"")</f>
        <v/>
      </c>
      <c r="AJ81" s="86" t="str">
        <f>IFERROR(VLOOKUP($A81&amp;"_"&amp;AJ$3,'물품 입고 내역'!$A$5:$O$629,2,0),"")</f>
        <v/>
      </c>
      <c r="AK81" s="86" t="str">
        <f>IFERROR(VLOOKUP($A81&amp;"_"&amp;AK$3,'물품 입고 내역'!$A$5:$O$629,2,0),"")</f>
        <v/>
      </c>
      <c r="AL81" s="86" t="str">
        <f>IFERROR(VLOOKUP($A81&amp;"_"&amp;AL$3,'물품 입고 내역'!$A$5:$O$629,2,0),"")</f>
        <v/>
      </c>
      <c r="AM81" s="86" t="str">
        <f>IFERROR(VLOOKUP($A81&amp;"_"&amp;AM$3,'물품 입고 내역'!$A$5:$O$629,2,0),"")</f>
        <v/>
      </c>
      <c r="AN81" s="86" t="str">
        <f>IFERROR(VLOOKUP($A81&amp;"_"&amp;AN$3,'물품 입고 내역'!$A$5:$O$629,2,0),"")</f>
        <v/>
      </c>
      <c r="AO81" s="86" t="str">
        <f>IFERROR(VLOOKUP($A81&amp;"_"&amp;AO$3,'물품 입고 내역'!$A$5:$O$629,2,0),"")</f>
        <v/>
      </c>
      <c r="AP81" s="86" t="str">
        <f>IFERROR(VLOOKUP($A81&amp;"_"&amp;AP$3,'물품 입고 내역'!$A$5:$O$629,2,0),"")</f>
        <v/>
      </c>
      <c r="AQ81" s="86" t="str">
        <f>IFERROR(VLOOKUP($A81&amp;"_"&amp;AQ$3,'물품 입고 내역'!$A$5:$O$629,2,0),"")</f>
        <v/>
      </c>
      <c r="AR81" s="86" t="str">
        <f>IFERROR(VLOOKUP($A81&amp;"_"&amp;AR$3,'물품 입고 내역'!$A$5:$O$629,2,0),"")</f>
        <v/>
      </c>
      <c r="AS81" s="86" t="str">
        <f>IFERROR(VLOOKUP($A81&amp;"_"&amp;AS$3,'물품 입고 내역'!$A$5:$O$629,2,0),"")</f>
        <v/>
      </c>
      <c r="AT81" s="86" t="str">
        <f>IFERROR(VLOOKUP($A81&amp;"_"&amp;AT$3,'물품 입고 내역'!$A$5:$O$629,2,0),"")</f>
        <v/>
      </c>
      <c r="AU81" s="86" t="str">
        <f>IFERROR(VLOOKUP($A81&amp;"_"&amp;AU$3,'물품 입고 내역'!$A$5:$O$629,2,0),"")</f>
        <v/>
      </c>
      <c r="AV81" s="86" t="str">
        <f>IFERROR(VLOOKUP($A81&amp;"_"&amp;AV$3,'물품 입고 내역'!$A$5:$O$629,2,0),"")</f>
        <v/>
      </c>
      <c r="AW81" s="86" t="str">
        <f>IFERROR(VLOOKUP($A81&amp;"_"&amp;AW$3,'물품 입고 내역'!$A$5:$O$629,2,0),"")</f>
        <v/>
      </c>
      <c r="AX81" s="86" t="str">
        <f>IFERROR(VLOOKUP($A81&amp;"_"&amp;AX$3,'물품 입고 내역'!$A$5:$O$629,2,0),"")</f>
        <v/>
      </c>
      <c r="AY81" s="86" t="str">
        <f>IFERROR(VLOOKUP($A81&amp;"_"&amp;AY$3,'물품 입고 내역'!$A$5:$O$629,2,0),"")</f>
        <v/>
      </c>
      <c r="AZ81" s="86" t="str">
        <f>IFERROR(VLOOKUP($A81&amp;"_"&amp;AZ$3,'물품 입고 내역'!$A$5:$O$629,2,0),"")</f>
        <v/>
      </c>
      <c r="BA81" s="86" t="str">
        <f>IFERROR(VLOOKUP($A81&amp;"_"&amp;BA$3,'물품 입고 내역'!$A$5:$O$629,2,0),"")</f>
        <v/>
      </c>
      <c r="BB81" s="86" t="str">
        <f>IFERROR(VLOOKUP($A81&amp;"_"&amp;BB$3,'물품 입고 내역'!$A$5:$O$629,2,0),"")</f>
        <v/>
      </c>
      <c r="BC81" s="86" t="str">
        <f>IFERROR(VLOOKUP($A81&amp;"_"&amp;BC$3,'물품 입고 내역'!$A$5:$O$629,2,0),"")</f>
        <v/>
      </c>
      <c r="BD81" s="86" t="str">
        <f>IFERROR(VLOOKUP($A81&amp;"_"&amp;BD$3,'물품 입고 내역'!$A$5:$O$629,2,0),"")</f>
        <v/>
      </c>
      <c r="BE81" s="86" t="str">
        <f>IFERROR(VLOOKUP($A81&amp;"_"&amp;BE$3,'물품 입고 내역'!$A$5:$O$629,2,0),"")</f>
        <v/>
      </c>
      <c r="BF81" s="86" t="str">
        <f>IFERROR(VLOOKUP($A81&amp;"_"&amp;BF$3,'물품 입고 내역'!$A$5:$O$629,2,0),"")</f>
        <v/>
      </c>
      <c r="BG81" s="86" t="str">
        <f>IFERROR(VLOOKUP($A81&amp;"_"&amp;BG$3,'물품 입고 내역'!$A$5:$O$629,2,0),"")</f>
        <v/>
      </c>
      <c r="BH81" s="86" t="str">
        <f>IFERROR(VLOOKUP($A81&amp;"_"&amp;BH$3,'물품 입고 내역'!$A$5:$O$629,2,0),"")</f>
        <v/>
      </c>
      <c r="BI81" s="86" t="str">
        <f>IFERROR(VLOOKUP($A81&amp;"_"&amp;BI$3,'물품 입고 내역'!$A$5:$O$629,2,0),"")</f>
        <v/>
      </c>
      <c r="BJ81" s="86" t="str">
        <f>IFERROR(VLOOKUP($A81&amp;"_"&amp;BJ$3,'물품 입고 내역'!$A$5:$O$629,2,0),"")</f>
        <v/>
      </c>
      <c r="BK81" s="86" t="str">
        <f>IFERROR(VLOOKUP($A81&amp;"_"&amp;BK$3,'물품 입고 내역'!$A$5:$O$629,2,0),"")</f>
        <v/>
      </c>
      <c r="BL81" s="86" t="str">
        <f>IFERROR(VLOOKUP($A81&amp;"_"&amp;BL$3,'물품 입고 내역'!$A$5:$O$629,2,0),"")</f>
        <v/>
      </c>
      <c r="BM81" s="86" t="str">
        <f>IFERROR(VLOOKUP($A81&amp;"_"&amp;BM$3,'물품 입고 내역'!$A$5:$O$629,2,0),"")</f>
        <v/>
      </c>
      <c r="BN81" s="86" t="str">
        <f>IFERROR(VLOOKUP($A81&amp;"_"&amp;BN$3,'물품 입고 내역'!$A$5:$O$629,2,0),"")</f>
        <v/>
      </c>
      <c r="BO81" s="86" t="str">
        <f>IFERROR(VLOOKUP($A81&amp;"_"&amp;BO$3,'물품 입고 내역'!$A$5:$O$629,2,0),"")</f>
        <v/>
      </c>
      <c r="BP81" s="86" t="str">
        <f>IFERROR(VLOOKUP($A81&amp;"_"&amp;BP$3,'물품 입고 내역'!$A$5:$O$629,2,0),"")</f>
        <v/>
      </c>
      <c r="BQ81" s="86" t="str">
        <f>IFERROR(VLOOKUP($A81&amp;"_"&amp;BQ$3,'물품 입고 내역'!$A$5:$O$629,2,0),"")</f>
        <v/>
      </c>
      <c r="BR81" s="86" t="str">
        <f>IFERROR(VLOOKUP($A81&amp;"_"&amp;BR$3,'물품 입고 내역'!$A$5:$O$629,2,0),"")</f>
        <v/>
      </c>
      <c r="BS81" s="86" t="str">
        <f>IFERROR(VLOOKUP($A81&amp;"_"&amp;BS$3,'물품 입고 내역'!$A$5:$O$629,2,0),"")</f>
        <v/>
      </c>
      <c r="BT81" s="86" t="str">
        <f>IFERROR(VLOOKUP($A81&amp;"_"&amp;BT$3,'물품 입고 내역'!$A$5:$O$629,2,0),"")</f>
        <v/>
      </c>
      <c r="BU81" s="86" t="str">
        <f>IFERROR(VLOOKUP($A81&amp;"_"&amp;BU$3,'물품 입고 내역'!$A$5:$O$629,2,0),"")</f>
        <v/>
      </c>
      <c r="BV81" s="86" t="str">
        <f>IFERROR(VLOOKUP($A81&amp;"_"&amp;BV$3,'물품 입고 내역'!$A$5:$O$629,2,0),"")</f>
        <v/>
      </c>
      <c r="BW81" s="86" t="str">
        <f>IFERROR(VLOOKUP($A81&amp;"_"&amp;BW$3,'물품 입고 내역'!$A$5:$O$629,2,0),"")</f>
        <v/>
      </c>
      <c r="BX81" s="86" t="str">
        <f>IFERROR(VLOOKUP($A81&amp;"_"&amp;BX$3,'물품 입고 내역'!$A$5:$O$629,2,0),"")</f>
        <v/>
      </c>
      <c r="BY81" s="86" t="str">
        <f>IFERROR(VLOOKUP($A81&amp;"_"&amp;BY$3,'물품 입고 내역'!$A$5:$O$629,2,0),"")</f>
        <v/>
      </c>
      <c r="BZ81" s="86" t="str">
        <f>IFERROR(VLOOKUP($A81&amp;"_"&amp;BZ$3,'물품 입고 내역'!$A$5:$O$629,2,0),"")</f>
        <v/>
      </c>
      <c r="CA81" s="86" t="str">
        <f>IFERROR(VLOOKUP($A81&amp;"_"&amp;CA$3,'물품 입고 내역'!$A$5:$O$629,2,0),"")</f>
        <v/>
      </c>
      <c r="CB81" s="86" t="str">
        <f>IFERROR(VLOOKUP($A81&amp;"_"&amp;CB$3,'물품 입고 내역'!$A$5:$O$629,2,0),"")</f>
        <v/>
      </c>
      <c r="CC81" s="86" t="str">
        <f>IFERROR(VLOOKUP($A81&amp;"_"&amp;CC$3,'물품 입고 내역'!$A$5:$O$629,2,0),"")</f>
        <v/>
      </c>
      <c r="CD81" s="86" t="str">
        <f>IFERROR(VLOOKUP($A81&amp;"_"&amp;CD$3,'물품 입고 내역'!$A$5:$O$629,2,0),"")</f>
        <v/>
      </c>
      <c r="CE81" s="86" t="str">
        <f>IFERROR(VLOOKUP($A81&amp;"_"&amp;CE$3,'물품 입고 내역'!$A$5:$O$629,2,0),"")</f>
        <v/>
      </c>
      <c r="CF81" s="86" t="str">
        <f>IFERROR(VLOOKUP($A81&amp;"_"&amp;CF$3,'물품 입고 내역'!$A$5:$O$629,2,0),"")</f>
        <v/>
      </c>
      <c r="CG81" s="86" t="str">
        <f>IFERROR(VLOOKUP($A81&amp;"_"&amp;CG$3,'물품 입고 내역'!$A$5:$O$629,2,0),"")</f>
        <v/>
      </c>
      <c r="CH81" s="86" t="str">
        <f>IFERROR(VLOOKUP($A81&amp;"_"&amp;CH$3,'물품 입고 내역'!$A$5:$O$629,2,0),"")</f>
        <v/>
      </c>
      <c r="CI81" s="86" t="str">
        <f>IFERROR(VLOOKUP($A81&amp;"_"&amp;CI$3,'물품 입고 내역'!$A$5:$O$629,2,0),"")</f>
        <v/>
      </c>
      <c r="CJ81" s="86" t="str">
        <f>IFERROR(VLOOKUP($A81&amp;"_"&amp;CJ$3,'물품 입고 내역'!$A$5:$O$629,2,0),"")</f>
        <v/>
      </c>
      <c r="CK81" s="86" t="str">
        <f>IFERROR(VLOOKUP($A81&amp;"_"&amp;CK$3,'물품 입고 내역'!$A$5:$O$629,2,0),"")</f>
        <v/>
      </c>
      <c r="CL81" s="86" t="str">
        <f>IFERROR(VLOOKUP($A81&amp;"_"&amp;CL$3,'물품 입고 내역'!$A$5:$O$629,2,0),"")</f>
        <v/>
      </c>
      <c r="CM81" s="86" t="str">
        <f>IFERROR(VLOOKUP($A81&amp;"_"&amp;CM$3,'물품 입고 내역'!$A$5:$O$629,2,0),"")</f>
        <v/>
      </c>
      <c r="CN81" s="86" t="str">
        <f>IFERROR(VLOOKUP($A81&amp;"_"&amp;CN$3,'물품 입고 내역'!$A$5:$O$629,2,0),"")</f>
        <v/>
      </c>
      <c r="CO81" s="86" t="str">
        <f>IFERROR(VLOOKUP($A81&amp;"_"&amp;CO$3,'물품 입고 내역'!$A$5:$O$629,2,0),"")</f>
        <v/>
      </c>
      <c r="CP81" s="86" t="str">
        <f>IFERROR(VLOOKUP($A81&amp;"_"&amp;CP$3,'물품 입고 내역'!$A$5:$O$629,2,0),"")</f>
        <v/>
      </c>
      <c r="CQ81" s="86" t="str">
        <f>IFERROR(VLOOKUP($A81&amp;"_"&amp;CQ$3,'물품 입고 내역'!$A$5:$O$629,2,0),"")</f>
        <v/>
      </c>
      <c r="CR81" s="86" t="str">
        <f>IFERROR(VLOOKUP($A81&amp;"_"&amp;CR$3,'물품 입고 내역'!$A$5:$O$629,2,0),"")</f>
        <v/>
      </c>
      <c r="CS81" s="86" t="str">
        <f>IFERROR(VLOOKUP($A81&amp;"_"&amp;CS$3,'물품 입고 내역'!$A$5:$O$629,2,0),"")</f>
        <v/>
      </c>
      <c r="CT81" s="86" t="str">
        <f>IFERROR(VLOOKUP($A81&amp;"_"&amp;CT$3,'물품 입고 내역'!$A$5:$O$629,2,0),"")</f>
        <v/>
      </c>
      <c r="CU81" s="86" t="str">
        <f>IFERROR(VLOOKUP($A81&amp;"_"&amp;CU$3,'물품 입고 내역'!$A$5:$O$629,2,0),"")</f>
        <v/>
      </c>
      <c r="CV81" s="86" t="str">
        <f>IFERROR(VLOOKUP($A81&amp;"_"&amp;CV$3,'물품 입고 내역'!$A$5:$O$629,2,0),"")</f>
        <v/>
      </c>
      <c r="CW81" s="86" t="str">
        <f>IFERROR(VLOOKUP($A81&amp;"_"&amp;CW$3,'물품 입고 내역'!$A$5:$O$629,2,0),"")</f>
        <v/>
      </c>
      <c r="CX81" s="86" t="str">
        <f>IFERROR(VLOOKUP($A81&amp;"_"&amp;CX$3,'물품 입고 내역'!$A$5:$O$629,2,0),"")</f>
        <v/>
      </c>
      <c r="CY81" s="86" t="str">
        <f>IFERROR(VLOOKUP($A81&amp;"_"&amp;CY$3,'물품 입고 내역'!$A$5:$O$629,2,0),"")</f>
        <v/>
      </c>
      <c r="CZ81" s="86" t="str">
        <f>IFERROR(VLOOKUP($A81&amp;"_"&amp;CZ$3,'물품 입고 내역'!$A$5:$O$629,2,0),"")</f>
        <v/>
      </c>
      <c r="DA81" s="86" t="str">
        <f>IFERROR(VLOOKUP($A81&amp;"_"&amp;DA$3,'물품 입고 내역'!$A$5:$O$629,2,0),"")</f>
        <v/>
      </c>
      <c r="DB81" s="86" t="str">
        <f>IFERROR(VLOOKUP($A81&amp;"_"&amp;DB$3,'물품 입고 내역'!$A$5:$O$629,2,0),"")</f>
        <v/>
      </c>
    </row>
    <row r="82" spans="1:106" ht="31.5" customHeight="1">
      <c r="A82" s="87" t="s">
        <v>466</v>
      </c>
      <c r="B82" s="142" t="str">
        <f>IFERROR(INDEX('물품 입고 내역'!$E$6:$N$105,MATCH($A82,'물품 입고 내역'!$N$6:$N$105,0),1)," ")</f>
        <v xml:space="preserve"> </v>
      </c>
      <c r="C82" s="87">
        <v>102</v>
      </c>
      <c r="D82" s="142" t="str">
        <f t="shared" si="2"/>
        <v xml:space="preserve">                                                                                                   </v>
      </c>
      <c r="E82" s="87"/>
      <c r="F82" s="86">
        <f t="shared" si="3"/>
        <v>0</v>
      </c>
      <c r="G82" s="86" t="str">
        <f>IFERROR(VLOOKUP($A82&amp;"_"&amp;G$3,'물품 입고 내역'!$A$5:$O$629,2,0),"")</f>
        <v/>
      </c>
      <c r="H82" s="86" t="str">
        <f>IFERROR(VLOOKUP($A82&amp;"_"&amp;H$3,'물품 입고 내역'!$A$5:$O$629,2,0),"")</f>
        <v/>
      </c>
      <c r="I82" s="86" t="str">
        <f>IFERROR(VLOOKUP($A82&amp;"_"&amp;I$3,'물품 입고 내역'!$A$5:$O$629,2,0),"")</f>
        <v/>
      </c>
      <c r="J82" s="86" t="str">
        <f>IFERROR(VLOOKUP($A82&amp;"_"&amp;J$3,'물품 입고 내역'!$A$5:$O$629,2,0),"")</f>
        <v/>
      </c>
      <c r="K82" s="86" t="str">
        <f>IFERROR(VLOOKUP($A82&amp;"_"&amp;K$3,'물품 입고 내역'!$A$5:$O$629,2,0),"")</f>
        <v/>
      </c>
      <c r="L82" s="86" t="str">
        <f>IFERROR(VLOOKUP($A82&amp;"_"&amp;L$3,'물품 입고 내역'!$A$5:$O$629,2,0),"")</f>
        <v/>
      </c>
      <c r="M82" s="86" t="str">
        <f>IFERROR(VLOOKUP($A82&amp;"_"&amp;M$3,'물품 입고 내역'!$A$5:$O$629,2,0),"")</f>
        <v/>
      </c>
      <c r="N82" s="86" t="str">
        <f>IFERROR(VLOOKUP($A82&amp;"_"&amp;N$3,'물품 입고 내역'!$A$5:$O$629,2,0),"")</f>
        <v/>
      </c>
      <c r="O82" s="86" t="str">
        <f>IFERROR(VLOOKUP($A82&amp;"_"&amp;O$3,'물품 입고 내역'!$A$5:$O$629,2,0),"")</f>
        <v/>
      </c>
      <c r="P82" s="86" t="str">
        <f>IFERROR(VLOOKUP($A82&amp;"_"&amp;P$3,'물품 입고 내역'!$A$5:$O$629,2,0),"")</f>
        <v/>
      </c>
      <c r="Q82" s="86" t="str">
        <f>IFERROR(VLOOKUP($A82&amp;"_"&amp;Q$3,'물품 입고 내역'!$A$5:$O$629,2,0),"")</f>
        <v/>
      </c>
      <c r="R82" s="86" t="str">
        <f>IFERROR(VLOOKUP($A82&amp;"_"&amp;R$3,'물품 입고 내역'!$A$5:$O$629,2,0),"")</f>
        <v/>
      </c>
      <c r="S82" s="86" t="str">
        <f>IFERROR(VLOOKUP($A82&amp;"_"&amp;S$3,'물품 입고 내역'!$A$5:$O$629,2,0),"")</f>
        <v/>
      </c>
      <c r="T82" s="86" t="str">
        <f>IFERROR(VLOOKUP($A82&amp;"_"&amp;T$3,'물품 입고 내역'!$A$5:$O$629,2,0),"")</f>
        <v/>
      </c>
      <c r="U82" s="86" t="str">
        <f>IFERROR(VLOOKUP($A82&amp;"_"&amp;U$3,'물품 입고 내역'!$A$5:$O$629,2,0),"")</f>
        <v/>
      </c>
      <c r="V82" s="86" t="str">
        <f>IFERROR(VLOOKUP($A82&amp;"_"&amp;V$3,'물품 입고 내역'!$A$5:$O$629,2,0),"")</f>
        <v/>
      </c>
      <c r="W82" s="86" t="str">
        <f>IFERROR(VLOOKUP($A82&amp;"_"&amp;W$3,'물품 입고 내역'!$A$5:$O$629,2,0),"")</f>
        <v/>
      </c>
      <c r="X82" s="86" t="str">
        <f>IFERROR(VLOOKUP($A82&amp;"_"&amp;X$3,'물품 입고 내역'!$A$5:$O$629,2,0),"")</f>
        <v/>
      </c>
      <c r="Y82" s="86" t="str">
        <f>IFERROR(VLOOKUP($A82&amp;"_"&amp;Y$3,'물품 입고 내역'!$A$5:$O$629,2,0),"")</f>
        <v/>
      </c>
      <c r="Z82" s="86" t="str">
        <f>IFERROR(VLOOKUP($A82&amp;"_"&amp;Z$3,'물품 입고 내역'!$A$5:$O$629,2,0),"")</f>
        <v/>
      </c>
      <c r="AA82" s="86" t="str">
        <f>IFERROR(VLOOKUP($A82&amp;"_"&amp;AA$3,'물품 입고 내역'!$A$5:$O$629,2,0),"")</f>
        <v/>
      </c>
      <c r="AB82" s="86" t="str">
        <f>IFERROR(VLOOKUP($A82&amp;"_"&amp;AB$3,'물품 입고 내역'!$A$5:$O$629,2,0),"")</f>
        <v/>
      </c>
      <c r="AC82" s="86" t="str">
        <f>IFERROR(VLOOKUP($A82&amp;"_"&amp;AC$3,'물품 입고 내역'!$A$5:$O$629,2,0),"")</f>
        <v/>
      </c>
      <c r="AD82" s="86" t="str">
        <f>IFERROR(VLOOKUP($A82&amp;"_"&amp;AD$3,'물품 입고 내역'!$A$5:$O$629,2,0),"")</f>
        <v/>
      </c>
      <c r="AE82" s="86" t="str">
        <f>IFERROR(VLOOKUP($A82&amp;"_"&amp;AE$3,'물품 입고 내역'!$A$5:$O$629,2,0),"")</f>
        <v/>
      </c>
      <c r="AF82" s="86" t="str">
        <f>IFERROR(VLOOKUP($A82&amp;"_"&amp;AF$3,'물품 입고 내역'!$A$5:$O$629,2,0),"")</f>
        <v/>
      </c>
      <c r="AG82" s="86" t="str">
        <f>IFERROR(VLOOKUP($A82&amp;"_"&amp;AG$3,'물품 입고 내역'!$A$5:$O$629,2,0),"")</f>
        <v/>
      </c>
      <c r="AH82" s="86" t="str">
        <f>IFERROR(VLOOKUP($A82&amp;"_"&amp;AH$3,'물품 입고 내역'!$A$5:$O$629,2,0),"")</f>
        <v/>
      </c>
      <c r="AI82" s="86" t="str">
        <f>IFERROR(VLOOKUP($A82&amp;"_"&amp;AI$3,'물품 입고 내역'!$A$5:$O$629,2,0),"")</f>
        <v/>
      </c>
      <c r="AJ82" s="86" t="str">
        <f>IFERROR(VLOOKUP($A82&amp;"_"&amp;AJ$3,'물품 입고 내역'!$A$5:$O$629,2,0),"")</f>
        <v/>
      </c>
      <c r="AK82" s="86" t="str">
        <f>IFERROR(VLOOKUP($A82&amp;"_"&amp;AK$3,'물품 입고 내역'!$A$5:$O$629,2,0),"")</f>
        <v/>
      </c>
      <c r="AL82" s="86" t="str">
        <f>IFERROR(VLOOKUP($A82&amp;"_"&amp;AL$3,'물품 입고 내역'!$A$5:$O$629,2,0),"")</f>
        <v/>
      </c>
      <c r="AM82" s="86" t="str">
        <f>IFERROR(VLOOKUP($A82&amp;"_"&amp;AM$3,'물품 입고 내역'!$A$5:$O$629,2,0),"")</f>
        <v/>
      </c>
      <c r="AN82" s="86" t="str">
        <f>IFERROR(VLOOKUP($A82&amp;"_"&amp;AN$3,'물품 입고 내역'!$A$5:$O$629,2,0),"")</f>
        <v/>
      </c>
      <c r="AO82" s="86" t="str">
        <f>IFERROR(VLOOKUP($A82&amp;"_"&amp;AO$3,'물품 입고 내역'!$A$5:$O$629,2,0),"")</f>
        <v/>
      </c>
      <c r="AP82" s="86" t="str">
        <f>IFERROR(VLOOKUP($A82&amp;"_"&amp;AP$3,'물품 입고 내역'!$A$5:$O$629,2,0),"")</f>
        <v/>
      </c>
      <c r="AQ82" s="86" t="str">
        <f>IFERROR(VLOOKUP($A82&amp;"_"&amp;AQ$3,'물품 입고 내역'!$A$5:$O$629,2,0),"")</f>
        <v/>
      </c>
      <c r="AR82" s="86" t="str">
        <f>IFERROR(VLOOKUP($A82&amp;"_"&amp;AR$3,'물품 입고 내역'!$A$5:$O$629,2,0),"")</f>
        <v/>
      </c>
      <c r="AS82" s="86" t="str">
        <f>IFERROR(VLOOKUP($A82&amp;"_"&amp;AS$3,'물품 입고 내역'!$A$5:$O$629,2,0),"")</f>
        <v/>
      </c>
      <c r="AT82" s="86" t="str">
        <f>IFERROR(VLOOKUP($A82&amp;"_"&amp;AT$3,'물품 입고 내역'!$A$5:$O$629,2,0),"")</f>
        <v/>
      </c>
      <c r="AU82" s="86" t="str">
        <f>IFERROR(VLOOKUP($A82&amp;"_"&amp;AU$3,'물품 입고 내역'!$A$5:$O$629,2,0),"")</f>
        <v/>
      </c>
      <c r="AV82" s="86" t="str">
        <f>IFERROR(VLOOKUP($A82&amp;"_"&amp;AV$3,'물품 입고 내역'!$A$5:$O$629,2,0),"")</f>
        <v/>
      </c>
      <c r="AW82" s="86" t="str">
        <f>IFERROR(VLOOKUP($A82&amp;"_"&amp;AW$3,'물품 입고 내역'!$A$5:$O$629,2,0),"")</f>
        <v/>
      </c>
      <c r="AX82" s="86" t="str">
        <f>IFERROR(VLOOKUP($A82&amp;"_"&amp;AX$3,'물품 입고 내역'!$A$5:$O$629,2,0),"")</f>
        <v/>
      </c>
      <c r="AY82" s="86" t="str">
        <f>IFERROR(VLOOKUP($A82&amp;"_"&amp;AY$3,'물품 입고 내역'!$A$5:$O$629,2,0),"")</f>
        <v/>
      </c>
      <c r="AZ82" s="86" t="str">
        <f>IFERROR(VLOOKUP($A82&amp;"_"&amp;AZ$3,'물품 입고 내역'!$A$5:$O$629,2,0),"")</f>
        <v/>
      </c>
      <c r="BA82" s="86" t="str">
        <f>IFERROR(VLOOKUP($A82&amp;"_"&amp;BA$3,'물품 입고 내역'!$A$5:$O$629,2,0),"")</f>
        <v/>
      </c>
      <c r="BB82" s="86" t="str">
        <f>IFERROR(VLOOKUP($A82&amp;"_"&amp;BB$3,'물품 입고 내역'!$A$5:$O$629,2,0),"")</f>
        <v/>
      </c>
      <c r="BC82" s="86" t="str">
        <f>IFERROR(VLOOKUP($A82&amp;"_"&amp;BC$3,'물품 입고 내역'!$A$5:$O$629,2,0),"")</f>
        <v/>
      </c>
      <c r="BD82" s="86" t="str">
        <f>IFERROR(VLOOKUP($A82&amp;"_"&amp;BD$3,'물품 입고 내역'!$A$5:$O$629,2,0),"")</f>
        <v/>
      </c>
      <c r="BE82" s="86" t="str">
        <f>IFERROR(VLOOKUP($A82&amp;"_"&amp;BE$3,'물품 입고 내역'!$A$5:$O$629,2,0),"")</f>
        <v/>
      </c>
      <c r="BF82" s="86" t="str">
        <f>IFERROR(VLOOKUP($A82&amp;"_"&amp;BF$3,'물품 입고 내역'!$A$5:$O$629,2,0),"")</f>
        <v/>
      </c>
      <c r="BG82" s="86" t="str">
        <f>IFERROR(VLOOKUP($A82&amp;"_"&amp;BG$3,'물품 입고 내역'!$A$5:$O$629,2,0),"")</f>
        <v/>
      </c>
      <c r="BH82" s="86" t="str">
        <f>IFERROR(VLOOKUP($A82&amp;"_"&amp;BH$3,'물품 입고 내역'!$A$5:$O$629,2,0),"")</f>
        <v/>
      </c>
      <c r="BI82" s="86" t="str">
        <f>IFERROR(VLOOKUP($A82&amp;"_"&amp;BI$3,'물품 입고 내역'!$A$5:$O$629,2,0),"")</f>
        <v/>
      </c>
      <c r="BJ82" s="86" t="str">
        <f>IFERROR(VLOOKUP($A82&amp;"_"&amp;BJ$3,'물품 입고 내역'!$A$5:$O$629,2,0),"")</f>
        <v/>
      </c>
      <c r="BK82" s="86" t="str">
        <f>IFERROR(VLOOKUP($A82&amp;"_"&amp;BK$3,'물품 입고 내역'!$A$5:$O$629,2,0),"")</f>
        <v/>
      </c>
      <c r="BL82" s="86" t="str">
        <f>IFERROR(VLOOKUP($A82&amp;"_"&amp;BL$3,'물품 입고 내역'!$A$5:$O$629,2,0),"")</f>
        <v/>
      </c>
      <c r="BM82" s="86" t="str">
        <f>IFERROR(VLOOKUP($A82&amp;"_"&amp;BM$3,'물품 입고 내역'!$A$5:$O$629,2,0),"")</f>
        <v/>
      </c>
      <c r="BN82" s="86" t="str">
        <f>IFERROR(VLOOKUP($A82&amp;"_"&amp;BN$3,'물품 입고 내역'!$A$5:$O$629,2,0),"")</f>
        <v/>
      </c>
      <c r="BO82" s="86" t="str">
        <f>IFERROR(VLOOKUP($A82&amp;"_"&amp;BO$3,'물품 입고 내역'!$A$5:$O$629,2,0),"")</f>
        <v/>
      </c>
      <c r="BP82" s="86" t="str">
        <f>IFERROR(VLOOKUP($A82&amp;"_"&amp;BP$3,'물품 입고 내역'!$A$5:$O$629,2,0),"")</f>
        <v/>
      </c>
      <c r="BQ82" s="86" t="str">
        <f>IFERROR(VLOOKUP($A82&amp;"_"&amp;BQ$3,'물품 입고 내역'!$A$5:$O$629,2,0),"")</f>
        <v/>
      </c>
      <c r="BR82" s="86" t="str">
        <f>IFERROR(VLOOKUP($A82&amp;"_"&amp;BR$3,'물품 입고 내역'!$A$5:$O$629,2,0),"")</f>
        <v/>
      </c>
      <c r="BS82" s="86" t="str">
        <f>IFERROR(VLOOKUP($A82&amp;"_"&amp;BS$3,'물품 입고 내역'!$A$5:$O$629,2,0),"")</f>
        <v/>
      </c>
      <c r="BT82" s="86" t="str">
        <f>IFERROR(VLOOKUP($A82&amp;"_"&amp;BT$3,'물품 입고 내역'!$A$5:$O$629,2,0),"")</f>
        <v/>
      </c>
      <c r="BU82" s="86" t="str">
        <f>IFERROR(VLOOKUP($A82&amp;"_"&amp;BU$3,'물품 입고 내역'!$A$5:$O$629,2,0),"")</f>
        <v/>
      </c>
      <c r="BV82" s="86" t="str">
        <f>IFERROR(VLOOKUP($A82&amp;"_"&amp;BV$3,'물품 입고 내역'!$A$5:$O$629,2,0),"")</f>
        <v/>
      </c>
      <c r="BW82" s="86" t="str">
        <f>IFERROR(VLOOKUP($A82&amp;"_"&amp;BW$3,'물품 입고 내역'!$A$5:$O$629,2,0),"")</f>
        <v/>
      </c>
      <c r="BX82" s="86" t="str">
        <f>IFERROR(VLOOKUP($A82&amp;"_"&amp;BX$3,'물품 입고 내역'!$A$5:$O$629,2,0),"")</f>
        <v/>
      </c>
      <c r="BY82" s="86" t="str">
        <f>IFERROR(VLOOKUP($A82&amp;"_"&amp;BY$3,'물품 입고 내역'!$A$5:$O$629,2,0),"")</f>
        <v/>
      </c>
      <c r="BZ82" s="86" t="str">
        <f>IFERROR(VLOOKUP($A82&amp;"_"&amp;BZ$3,'물품 입고 내역'!$A$5:$O$629,2,0),"")</f>
        <v/>
      </c>
      <c r="CA82" s="86" t="str">
        <f>IFERROR(VLOOKUP($A82&amp;"_"&amp;CA$3,'물품 입고 내역'!$A$5:$O$629,2,0),"")</f>
        <v/>
      </c>
      <c r="CB82" s="86" t="str">
        <f>IFERROR(VLOOKUP($A82&amp;"_"&amp;CB$3,'물품 입고 내역'!$A$5:$O$629,2,0),"")</f>
        <v/>
      </c>
      <c r="CC82" s="86" t="str">
        <f>IFERROR(VLOOKUP($A82&amp;"_"&amp;CC$3,'물품 입고 내역'!$A$5:$O$629,2,0),"")</f>
        <v/>
      </c>
      <c r="CD82" s="86" t="str">
        <f>IFERROR(VLOOKUP($A82&amp;"_"&amp;CD$3,'물품 입고 내역'!$A$5:$O$629,2,0),"")</f>
        <v/>
      </c>
      <c r="CE82" s="86" t="str">
        <f>IFERROR(VLOOKUP($A82&amp;"_"&amp;CE$3,'물품 입고 내역'!$A$5:$O$629,2,0),"")</f>
        <v/>
      </c>
      <c r="CF82" s="86" t="str">
        <f>IFERROR(VLOOKUP($A82&amp;"_"&amp;CF$3,'물품 입고 내역'!$A$5:$O$629,2,0),"")</f>
        <v/>
      </c>
      <c r="CG82" s="86" t="str">
        <f>IFERROR(VLOOKUP($A82&amp;"_"&amp;CG$3,'물품 입고 내역'!$A$5:$O$629,2,0),"")</f>
        <v/>
      </c>
      <c r="CH82" s="86" t="str">
        <f>IFERROR(VLOOKUP($A82&amp;"_"&amp;CH$3,'물품 입고 내역'!$A$5:$O$629,2,0),"")</f>
        <v/>
      </c>
      <c r="CI82" s="86" t="str">
        <f>IFERROR(VLOOKUP($A82&amp;"_"&amp;CI$3,'물품 입고 내역'!$A$5:$O$629,2,0),"")</f>
        <v/>
      </c>
      <c r="CJ82" s="86" t="str">
        <f>IFERROR(VLOOKUP($A82&amp;"_"&amp;CJ$3,'물품 입고 내역'!$A$5:$O$629,2,0),"")</f>
        <v/>
      </c>
      <c r="CK82" s="86" t="str">
        <f>IFERROR(VLOOKUP($A82&amp;"_"&amp;CK$3,'물품 입고 내역'!$A$5:$O$629,2,0),"")</f>
        <v/>
      </c>
      <c r="CL82" s="86" t="str">
        <f>IFERROR(VLOOKUP($A82&amp;"_"&amp;CL$3,'물품 입고 내역'!$A$5:$O$629,2,0),"")</f>
        <v/>
      </c>
      <c r="CM82" s="86" t="str">
        <f>IFERROR(VLOOKUP($A82&amp;"_"&amp;CM$3,'물품 입고 내역'!$A$5:$O$629,2,0),"")</f>
        <v/>
      </c>
      <c r="CN82" s="86" t="str">
        <f>IFERROR(VLOOKUP($A82&amp;"_"&amp;CN$3,'물품 입고 내역'!$A$5:$O$629,2,0),"")</f>
        <v/>
      </c>
      <c r="CO82" s="86" t="str">
        <f>IFERROR(VLOOKUP($A82&amp;"_"&amp;CO$3,'물품 입고 내역'!$A$5:$O$629,2,0),"")</f>
        <v/>
      </c>
      <c r="CP82" s="86" t="str">
        <f>IFERROR(VLOOKUP($A82&amp;"_"&amp;CP$3,'물품 입고 내역'!$A$5:$O$629,2,0),"")</f>
        <v/>
      </c>
      <c r="CQ82" s="86" t="str">
        <f>IFERROR(VLOOKUP($A82&amp;"_"&amp;CQ$3,'물품 입고 내역'!$A$5:$O$629,2,0),"")</f>
        <v/>
      </c>
      <c r="CR82" s="86" t="str">
        <f>IFERROR(VLOOKUP($A82&amp;"_"&amp;CR$3,'물품 입고 내역'!$A$5:$O$629,2,0),"")</f>
        <v/>
      </c>
      <c r="CS82" s="86" t="str">
        <f>IFERROR(VLOOKUP($A82&amp;"_"&amp;CS$3,'물품 입고 내역'!$A$5:$O$629,2,0),"")</f>
        <v/>
      </c>
      <c r="CT82" s="86" t="str">
        <f>IFERROR(VLOOKUP($A82&amp;"_"&amp;CT$3,'물품 입고 내역'!$A$5:$O$629,2,0),"")</f>
        <v/>
      </c>
      <c r="CU82" s="86" t="str">
        <f>IFERROR(VLOOKUP($A82&amp;"_"&amp;CU$3,'물품 입고 내역'!$A$5:$O$629,2,0),"")</f>
        <v/>
      </c>
      <c r="CV82" s="86" t="str">
        <f>IFERROR(VLOOKUP($A82&amp;"_"&amp;CV$3,'물품 입고 내역'!$A$5:$O$629,2,0),"")</f>
        <v/>
      </c>
      <c r="CW82" s="86" t="str">
        <f>IFERROR(VLOOKUP($A82&amp;"_"&amp;CW$3,'물품 입고 내역'!$A$5:$O$629,2,0),"")</f>
        <v/>
      </c>
      <c r="CX82" s="86" t="str">
        <f>IFERROR(VLOOKUP($A82&amp;"_"&amp;CX$3,'물품 입고 내역'!$A$5:$O$629,2,0),"")</f>
        <v/>
      </c>
      <c r="CY82" s="86" t="str">
        <f>IFERROR(VLOOKUP($A82&amp;"_"&amp;CY$3,'물품 입고 내역'!$A$5:$O$629,2,0),"")</f>
        <v/>
      </c>
      <c r="CZ82" s="86" t="str">
        <f>IFERROR(VLOOKUP($A82&amp;"_"&amp;CZ$3,'물품 입고 내역'!$A$5:$O$629,2,0),"")</f>
        <v/>
      </c>
      <c r="DA82" s="86" t="str">
        <f>IFERROR(VLOOKUP($A82&amp;"_"&amp;DA$3,'물품 입고 내역'!$A$5:$O$629,2,0),"")</f>
        <v/>
      </c>
      <c r="DB82" s="86" t="str">
        <f>IFERROR(VLOOKUP($A82&amp;"_"&amp;DB$3,'물품 입고 내역'!$A$5:$O$629,2,0),"")</f>
        <v/>
      </c>
    </row>
    <row r="83" spans="1:106" ht="31.5" customHeight="1">
      <c r="A83" s="87" t="s">
        <v>467</v>
      </c>
      <c r="B83" s="142" t="str">
        <f>IFERROR(INDEX('물품 입고 내역'!$E$6:$N$105,MATCH($A83,'물품 입고 내역'!$N$6:$N$105,0),1)," ")</f>
        <v xml:space="preserve"> </v>
      </c>
      <c r="C83" s="87">
        <v>102</v>
      </c>
      <c r="D83" s="142" t="str">
        <f t="shared" si="2"/>
        <v xml:space="preserve">                                                                                                   </v>
      </c>
      <c r="E83" s="87"/>
      <c r="F83" s="86">
        <f t="shared" si="3"/>
        <v>0</v>
      </c>
      <c r="G83" s="86" t="str">
        <f>IFERROR(VLOOKUP($A83&amp;"_"&amp;G$3,'물품 입고 내역'!$A$5:$O$629,2,0),"")</f>
        <v/>
      </c>
      <c r="H83" s="86" t="str">
        <f>IFERROR(VLOOKUP($A83&amp;"_"&amp;H$3,'물품 입고 내역'!$A$5:$O$629,2,0),"")</f>
        <v/>
      </c>
      <c r="I83" s="86" t="str">
        <f>IFERROR(VLOOKUP($A83&amp;"_"&amp;I$3,'물품 입고 내역'!$A$5:$O$629,2,0),"")</f>
        <v/>
      </c>
      <c r="J83" s="86" t="str">
        <f>IFERROR(VLOOKUP($A83&amp;"_"&amp;J$3,'물품 입고 내역'!$A$5:$O$629,2,0),"")</f>
        <v/>
      </c>
      <c r="K83" s="86" t="str">
        <f>IFERROR(VLOOKUP($A83&amp;"_"&amp;K$3,'물품 입고 내역'!$A$5:$O$629,2,0),"")</f>
        <v/>
      </c>
      <c r="L83" s="86" t="str">
        <f>IFERROR(VLOOKUP($A83&amp;"_"&amp;L$3,'물품 입고 내역'!$A$5:$O$629,2,0),"")</f>
        <v/>
      </c>
      <c r="M83" s="86" t="str">
        <f>IFERROR(VLOOKUP($A83&amp;"_"&amp;M$3,'물품 입고 내역'!$A$5:$O$629,2,0),"")</f>
        <v/>
      </c>
      <c r="N83" s="86" t="str">
        <f>IFERROR(VLOOKUP($A83&amp;"_"&amp;N$3,'물품 입고 내역'!$A$5:$O$629,2,0),"")</f>
        <v/>
      </c>
      <c r="O83" s="86" t="str">
        <f>IFERROR(VLOOKUP($A83&amp;"_"&amp;O$3,'물품 입고 내역'!$A$5:$O$629,2,0),"")</f>
        <v/>
      </c>
      <c r="P83" s="86" t="str">
        <f>IFERROR(VLOOKUP($A83&amp;"_"&amp;P$3,'물품 입고 내역'!$A$5:$O$629,2,0),"")</f>
        <v/>
      </c>
      <c r="Q83" s="86" t="str">
        <f>IFERROR(VLOOKUP($A83&amp;"_"&amp;Q$3,'물품 입고 내역'!$A$5:$O$629,2,0),"")</f>
        <v/>
      </c>
      <c r="R83" s="86" t="str">
        <f>IFERROR(VLOOKUP($A83&amp;"_"&amp;R$3,'물품 입고 내역'!$A$5:$O$629,2,0),"")</f>
        <v/>
      </c>
      <c r="S83" s="86" t="str">
        <f>IFERROR(VLOOKUP($A83&amp;"_"&amp;S$3,'물품 입고 내역'!$A$5:$O$629,2,0),"")</f>
        <v/>
      </c>
      <c r="T83" s="86" t="str">
        <f>IFERROR(VLOOKUP($A83&amp;"_"&amp;T$3,'물품 입고 내역'!$A$5:$O$629,2,0),"")</f>
        <v/>
      </c>
      <c r="U83" s="86" t="str">
        <f>IFERROR(VLOOKUP($A83&amp;"_"&amp;U$3,'물품 입고 내역'!$A$5:$O$629,2,0),"")</f>
        <v/>
      </c>
      <c r="V83" s="86" t="str">
        <f>IFERROR(VLOOKUP($A83&amp;"_"&amp;V$3,'물품 입고 내역'!$A$5:$O$629,2,0),"")</f>
        <v/>
      </c>
      <c r="W83" s="86" t="str">
        <f>IFERROR(VLOOKUP($A83&amp;"_"&amp;W$3,'물품 입고 내역'!$A$5:$O$629,2,0),"")</f>
        <v/>
      </c>
      <c r="X83" s="86" t="str">
        <f>IFERROR(VLOOKUP($A83&amp;"_"&amp;X$3,'물품 입고 내역'!$A$5:$O$629,2,0),"")</f>
        <v/>
      </c>
      <c r="Y83" s="86" t="str">
        <f>IFERROR(VLOOKUP($A83&amp;"_"&amp;Y$3,'물품 입고 내역'!$A$5:$O$629,2,0),"")</f>
        <v/>
      </c>
      <c r="Z83" s="86" t="str">
        <f>IFERROR(VLOOKUP($A83&amp;"_"&amp;Z$3,'물품 입고 내역'!$A$5:$O$629,2,0),"")</f>
        <v/>
      </c>
      <c r="AA83" s="86" t="str">
        <f>IFERROR(VLOOKUP($A83&amp;"_"&amp;AA$3,'물품 입고 내역'!$A$5:$O$629,2,0),"")</f>
        <v/>
      </c>
      <c r="AB83" s="86" t="str">
        <f>IFERROR(VLOOKUP($A83&amp;"_"&amp;AB$3,'물품 입고 내역'!$A$5:$O$629,2,0),"")</f>
        <v/>
      </c>
      <c r="AC83" s="86" t="str">
        <f>IFERROR(VLOOKUP($A83&amp;"_"&amp;AC$3,'물품 입고 내역'!$A$5:$O$629,2,0),"")</f>
        <v/>
      </c>
      <c r="AD83" s="86" t="str">
        <f>IFERROR(VLOOKUP($A83&amp;"_"&amp;AD$3,'물품 입고 내역'!$A$5:$O$629,2,0),"")</f>
        <v/>
      </c>
      <c r="AE83" s="86" t="str">
        <f>IFERROR(VLOOKUP($A83&amp;"_"&amp;AE$3,'물품 입고 내역'!$A$5:$O$629,2,0),"")</f>
        <v/>
      </c>
      <c r="AF83" s="86" t="str">
        <f>IFERROR(VLOOKUP($A83&amp;"_"&amp;AF$3,'물품 입고 내역'!$A$5:$O$629,2,0),"")</f>
        <v/>
      </c>
      <c r="AG83" s="86" t="str">
        <f>IFERROR(VLOOKUP($A83&amp;"_"&amp;AG$3,'물품 입고 내역'!$A$5:$O$629,2,0),"")</f>
        <v/>
      </c>
      <c r="AH83" s="86" t="str">
        <f>IFERROR(VLOOKUP($A83&amp;"_"&amp;AH$3,'물품 입고 내역'!$A$5:$O$629,2,0),"")</f>
        <v/>
      </c>
      <c r="AI83" s="86" t="str">
        <f>IFERROR(VLOOKUP($A83&amp;"_"&amp;AI$3,'물품 입고 내역'!$A$5:$O$629,2,0),"")</f>
        <v/>
      </c>
      <c r="AJ83" s="86" t="str">
        <f>IFERROR(VLOOKUP($A83&amp;"_"&amp;AJ$3,'물품 입고 내역'!$A$5:$O$629,2,0),"")</f>
        <v/>
      </c>
      <c r="AK83" s="86" t="str">
        <f>IFERROR(VLOOKUP($A83&amp;"_"&amp;AK$3,'물품 입고 내역'!$A$5:$O$629,2,0),"")</f>
        <v/>
      </c>
      <c r="AL83" s="86" t="str">
        <f>IFERROR(VLOOKUP($A83&amp;"_"&amp;AL$3,'물품 입고 내역'!$A$5:$O$629,2,0),"")</f>
        <v/>
      </c>
      <c r="AM83" s="86" t="str">
        <f>IFERROR(VLOOKUP($A83&amp;"_"&amp;AM$3,'물품 입고 내역'!$A$5:$O$629,2,0),"")</f>
        <v/>
      </c>
      <c r="AN83" s="86" t="str">
        <f>IFERROR(VLOOKUP($A83&amp;"_"&amp;AN$3,'물품 입고 내역'!$A$5:$O$629,2,0),"")</f>
        <v/>
      </c>
      <c r="AO83" s="86" t="str">
        <f>IFERROR(VLOOKUP($A83&amp;"_"&amp;AO$3,'물품 입고 내역'!$A$5:$O$629,2,0),"")</f>
        <v/>
      </c>
      <c r="AP83" s="86" t="str">
        <f>IFERROR(VLOOKUP($A83&amp;"_"&amp;AP$3,'물품 입고 내역'!$A$5:$O$629,2,0),"")</f>
        <v/>
      </c>
      <c r="AQ83" s="86" t="str">
        <f>IFERROR(VLOOKUP($A83&amp;"_"&amp;AQ$3,'물품 입고 내역'!$A$5:$O$629,2,0),"")</f>
        <v/>
      </c>
      <c r="AR83" s="86" t="str">
        <f>IFERROR(VLOOKUP($A83&amp;"_"&amp;AR$3,'물품 입고 내역'!$A$5:$O$629,2,0),"")</f>
        <v/>
      </c>
      <c r="AS83" s="86" t="str">
        <f>IFERROR(VLOOKUP($A83&amp;"_"&amp;AS$3,'물품 입고 내역'!$A$5:$O$629,2,0),"")</f>
        <v/>
      </c>
      <c r="AT83" s="86" t="str">
        <f>IFERROR(VLOOKUP($A83&amp;"_"&amp;AT$3,'물품 입고 내역'!$A$5:$O$629,2,0),"")</f>
        <v/>
      </c>
      <c r="AU83" s="86" t="str">
        <f>IFERROR(VLOOKUP($A83&amp;"_"&amp;AU$3,'물품 입고 내역'!$A$5:$O$629,2,0),"")</f>
        <v/>
      </c>
      <c r="AV83" s="86" t="str">
        <f>IFERROR(VLOOKUP($A83&amp;"_"&amp;AV$3,'물품 입고 내역'!$A$5:$O$629,2,0),"")</f>
        <v/>
      </c>
      <c r="AW83" s="86" t="str">
        <f>IFERROR(VLOOKUP($A83&amp;"_"&amp;AW$3,'물품 입고 내역'!$A$5:$O$629,2,0),"")</f>
        <v/>
      </c>
      <c r="AX83" s="86" t="str">
        <f>IFERROR(VLOOKUP($A83&amp;"_"&amp;AX$3,'물품 입고 내역'!$A$5:$O$629,2,0),"")</f>
        <v/>
      </c>
      <c r="AY83" s="86" t="str">
        <f>IFERROR(VLOOKUP($A83&amp;"_"&amp;AY$3,'물품 입고 내역'!$A$5:$O$629,2,0),"")</f>
        <v/>
      </c>
      <c r="AZ83" s="86" t="str">
        <f>IFERROR(VLOOKUP($A83&amp;"_"&amp;AZ$3,'물품 입고 내역'!$A$5:$O$629,2,0),"")</f>
        <v/>
      </c>
      <c r="BA83" s="86" t="str">
        <f>IFERROR(VLOOKUP($A83&amp;"_"&amp;BA$3,'물품 입고 내역'!$A$5:$O$629,2,0),"")</f>
        <v/>
      </c>
      <c r="BB83" s="86" t="str">
        <f>IFERROR(VLOOKUP($A83&amp;"_"&amp;BB$3,'물품 입고 내역'!$A$5:$O$629,2,0),"")</f>
        <v/>
      </c>
      <c r="BC83" s="86" t="str">
        <f>IFERROR(VLOOKUP($A83&amp;"_"&amp;BC$3,'물품 입고 내역'!$A$5:$O$629,2,0),"")</f>
        <v/>
      </c>
      <c r="BD83" s="86" t="str">
        <f>IFERROR(VLOOKUP($A83&amp;"_"&amp;BD$3,'물품 입고 내역'!$A$5:$O$629,2,0),"")</f>
        <v/>
      </c>
      <c r="BE83" s="86" t="str">
        <f>IFERROR(VLOOKUP($A83&amp;"_"&amp;BE$3,'물품 입고 내역'!$A$5:$O$629,2,0),"")</f>
        <v/>
      </c>
      <c r="BF83" s="86" t="str">
        <f>IFERROR(VLOOKUP($A83&amp;"_"&amp;BF$3,'물품 입고 내역'!$A$5:$O$629,2,0),"")</f>
        <v/>
      </c>
      <c r="BG83" s="86" t="str">
        <f>IFERROR(VLOOKUP($A83&amp;"_"&amp;BG$3,'물품 입고 내역'!$A$5:$O$629,2,0),"")</f>
        <v/>
      </c>
      <c r="BH83" s="86" t="str">
        <f>IFERROR(VLOOKUP($A83&amp;"_"&amp;BH$3,'물품 입고 내역'!$A$5:$O$629,2,0),"")</f>
        <v/>
      </c>
      <c r="BI83" s="86" t="str">
        <f>IFERROR(VLOOKUP($A83&amp;"_"&amp;BI$3,'물품 입고 내역'!$A$5:$O$629,2,0),"")</f>
        <v/>
      </c>
      <c r="BJ83" s="86" t="str">
        <f>IFERROR(VLOOKUP($A83&amp;"_"&amp;BJ$3,'물품 입고 내역'!$A$5:$O$629,2,0),"")</f>
        <v/>
      </c>
      <c r="BK83" s="86" t="str">
        <f>IFERROR(VLOOKUP($A83&amp;"_"&amp;BK$3,'물품 입고 내역'!$A$5:$O$629,2,0),"")</f>
        <v/>
      </c>
      <c r="BL83" s="86" t="str">
        <f>IFERROR(VLOOKUP($A83&amp;"_"&amp;BL$3,'물품 입고 내역'!$A$5:$O$629,2,0),"")</f>
        <v/>
      </c>
      <c r="BM83" s="86" t="str">
        <f>IFERROR(VLOOKUP($A83&amp;"_"&amp;BM$3,'물품 입고 내역'!$A$5:$O$629,2,0),"")</f>
        <v/>
      </c>
      <c r="BN83" s="86" t="str">
        <f>IFERROR(VLOOKUP($A83&amp;"_"&amp;BN$3,'물품 입고 내역'!$A$5:$O$629,2,0),"")</f>
        <v/>
      </c>
      <c r="BO83" s="86" t="str">
        <f>IFERROR(VLOOKUP($A83&amp;"_"&amp;BO$3,'물품 입고 내역'!$A$5:$O$629,2,0),"")</f>
        <v/>
      </c>
      <c r="BP83" s="86" t="str">
        <f>IFERROR(VLOOKUP($A83&amp;"_"&amp;BP$3,'물품 입고 내역'!$A$5:$O$629,2,0),"")</f>
        <v/>
      </c>
      <c r="BQ83" s="86" t="str">
        <f>IFERROR(VLOOKUP($A83&amp;"_"&amp;BQ$3,'물품 입고 내역'!$A$5:$O$629,2,0),"")</f>
        <v/>
      </c>
      <c r="BR83" s="86" t="str">
        <f>IFERROR(VLOOKUP($A83&amp;"_"&amp;BR$3,'물품 입고 내역'!$A$5:$O$629,2,0),"")</f>
        <v/>
      </c>
      <c r="BS83" s="86" t="str">
        <f>IFERROR(VLOOKUP($A83&amp;"_"&amp;BS$3,'물품 입고 내역'!$A$5:$O$629,2,0),"")</f>
        <v/>
      </c>
      <c r="BT83" s="86" t="str">
        <f>IFERROR(VLOOKUP($A83&amp;"_"&amp;BT$3,'물품 입고 내역'!$A$5:$O$629,2,0),"")</f>
        <v/>
      </c>
      <c r="BU83" s="86" t="str">
        <f>IFERROR(VLOOKUP($A83&amp;"_"&amp;BU$3,'물품 입고 내역'!$A$5:$O$629,2,0),"")</f>
        <v/>
      </c>
      <c r="BV83" s="86" t="str">
        <f>IFERROR(VLOOKUP($A83&amp;"_"&amp;BV$3,'물품 입고 내역'!$A$5:$O$629,2,0),"")</f>
        <v/>
      </c>
      <c r="BW83" s="86" t="str">
        <f>IFERROR(VLOOKUP($A83&amp;"_"&amp;BW$3,'물품 입고 내역'!$A$5:$O$629,2,0),"")</f>
        <v/>
      </c>
      <c r="BX83" s="86" t="str">
        <f>IFERROR(VLOOKUP($A83&amp;"_"&amp;BX$3,'물품 입고 내역'!$A$5:$O$629,2,0),"")</f>
        <v/>
      </c>
      <c r="BY83" s="86" t="str">
        <f>IFERROR(VLOOKUP($A83&amp;"_"&amp;BY$3,'물품 입고 내역'!$A$5:$O$629,2,0),"")</f>
        <v/>
      </c>
      <c r="BZ83" s="86" t="str">
        <f>IFERROR(VLOOKUP($A83&amp;"_"&amp;BZ$3,'물품 입고 내역'!$A$5:$O$629,2,0),"")</f>
        <v/>
      </c>
      <c r="CA83" s="86" t="str">
        <f>IFERROR(VLOOKUP($A83&amp;"_"&amp;CA$3,'물품 입고 내역'!$A$5:$O$629,2,0),"")</f>
        <v/>
      </c>
      <c r="CB83" s="86" t="str">
        <f>IFERROR(VLOOKUP($A83&amp;"_"&amp;CB$3,'물품 입고 내역'!$A$5:$O$629,2,0),"")</f>
        <v/>
      </c>
      <c r="CC83" s="86" t="str">
        <f>IFERROR(VLOOKUP($A83&amp;"_"&amp;CC$3,'물품 입고 내역'!$A$5:$O$629,2,0),"")</f>
        <v/>
      </c>
      <c r="CD83" s="86" t="str">
        <f>IFERROR(VLOOKUP($A83&amp;"_"&amp;CD$3,'물품 입고 내역'!$A$5:$O$629,2,0),"")</f>
        <v/>
      </c>
      <c r="CE83" s="86" t="str">
        <f>IFERROR(VLOOKUP($A83&amp;"_"&amp;CE$3,'물품 입고 내역'!$A$5:$O$629,2,0),"")</f>
        <v/>
      </c>
      <c r="CF83" s="86" t="str">
        <f>IFERROR(VLOOKUP($A83&amp;"_"&amp;CF$3,'물품 입고 내역'!$A$5:$O$629,2,0),"")</f>
        <v/>
      </c>
      <c r="CG83" s="86" t="str">
        <f>IFERROR(VLOOKUP($A83&amp;"_"&amp;CG$3,'물품 입고 내역'!$A$5:$O$629,2,0),"")</f>
        <v/>
      </c>
      <c r="CH83" s="86" t="str">
        <f>IFERROR(VLOOKUP($A83&amp;"_"&amp;CH$3,'물품 입고 내역'!$A$5:$O$629,2,0),"")</f>
        <v/>
      </c>
      <c r="CI83" s="86" t="str">
        <f>IFERROR(VLOOKUP($A83&amp;"_"&amp;CI$3,'물품 입고 내역'!$A$5:$O$629,2,0),"")</f>
        <v/>
      </c>
      <c r="CJ83" s="86" t="str">
        <f>IFERROR(VLOOKUP($A83&amp;"_"&amp;CJ$3,'물품 입고 내역'!$A$5:$O$629,2,0),"")</f>
        <v/>
      </c>
      <c r="CK83" s="86" t="str">
        <f>IFERROR(VLOOKUP($A83&amp;"_"&amp;CK$3,'물품 입고 내역'!$A$5:$O$629,2,0),"")</f>
        <v/>
      </c>
      <c r="CL83" s="86" t="str">
        <f>IFERROR(VLOOKUP($A83&amp;"_"&amp;CL$3,'물품 입고 내역'!$A$5:$O$629,2,0),"")</f>
        <v/>
      </c>
      <c r="CM83" s="86" t="str">
        <f>IFERROR(VLOOKUP($A83&amp;"_"&amp;CM$3,'물품 입고 내역'!$A$5:$O$629,2,0),"")</f>
        <v/>
      </c>
      <c r="CN83" s="86" t="str">
        <f>IFERROR(VLOOKUP($A83&amp;"_"&amp;CN$3,'물품 입고 내역'!$A$5:$O$629,2,0),"")</f>
        <v/>
      </c>
      <c r="CO83" s="86" t="str">
        <f>IFERROR(VLOOKUP($A83&amp;"_"&amp;CO$3,'물품 입고 내역'!$A$5:$O$629,2,0),"")</f>
        <v/>
      </c>
      <c r="CP83" s="86" t="str">
        <f>IFERROR(VLOOKUP($A83&amp;"_"&amp;CP$3,'물품 입고 내역'!$A$5:$O$629,2,0),"")</f>
        <v/>
      </c>
      <c r="CQ83" s="86" t="str">
        <f>IFERROR(VLOOKUP($A83&amp;"_"&amp;CQ$3,'물품 입고 내역'!$A$5:$O$629,2,0),"")</f>
        <v/>
      </c>
      <c r="CR83" s="86" t="str">
        <f>IFERROR(VLOOKUP($A83&amp;"_"&amp;CR$3,'물품 입고 내역'!$A$5:$O$629,2,0),"")</f>
        <v/>
      </c>
      <c r="CS83" s="86" t="str">
        <f>IFERROR(VLOOKUP($A83&amp;"_"&amp;CS$3,'물품 입고 내역'!$A$5:$O$629,2,0),"")</f>
        <v/>
      </c>
      <c r="CT83" s="86" t="str">
        <f>IFERROR(VLOOKUP($A83&amp;"_"&amp;CT$3,'물품 입고 내역'!$A$5:$O$629,2,0),"")</f>
        <v/>
      </c>
      <c r="CU83" s="86" t="str">
        <f>IFERROR(VLOOKUP($A83&amp;"_"&amp;CU$3,'물품 입고 내역'!$A$5:$O$629,2,0),"")</f>
        <v/>
      </c>
      <c r="CV83" s="86" t="str">
        <f>IFERROR(VLOOKUP($A83&amp;"_"&amp;CV$3,'물품 입고 내역'!$A$5:$O$629,2,0),"")</f>
        <v/>
      </c>
      <c r="CW83" s="86" t="str">
        <f>IFERROR(VLOOKUP($A83&amp;"_"&amp;CW$3,'물품 입고 내역'!$A$5:$O$629,2,0),"")</f>
        <v/>
      </c>
      <c r="CX83" s="86" t="str">
        <f>IFERROR(VLOOKUP($A83&amp;"_"&amp;CX$3,'물품 입고 내역'!$A$5:$O$629,2,0),"")</f>
        <v/>
      </c>
      <c r="CY83" s="86" t="str">
        <f>IFERROR(VLOOKUP($A83&amp;"_"&amp;CY$3,'물품 입고 내역'!$A$5:$O$629,2,0),"")</f>
        <v/>
      </c>
      <c r="CZ83" s="86" t="str">
        <f>IFERROR(VLOOKUP($A83&amp;"_"&amp;CZ$3,'물품 입고 내역'!$A$5:$O$629,2,0),"")</f>
        <v/>
      </c>
      <c r="DA83" s="86" t="str">
        <f>IFERROR(VLOOKUP($A83&amp;"_"&amp;DA$3,'물품 입고 내역'!$A$5:$O$629,2,0),"")</f>
        <v/>
      </c>
      <c r="DB83" s="86" t="str">
        <f>IFERROR(VLOOKUP($A83&amp;"_"&amp;DB$3,'물품 입고 내역'!$A$5:$O$629,2,0),"")</f>
        <v/>
      </c>
    </row>
    <row r="84" spans="1:106">
      <c r="F84" s="86">
        <f>SUM(SUM(F4:F83))</f>
        <v>0</v>
      </c>
    </row>
  </sheetData>
  <mergeCells count="2">
    <mergeCell ref="A1:E1"/>
    <mergeCell ref="A2:E2"/>
  </mergeCells>
  <phoneticPr fontId="2" type="noConversion"/>
  <pageMargins left="0.7" right="0.7" top="0.75" bottom="0.75" header="0.3" footer="0.3"/>
  <pageSetup paperSize="9" scale="86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C17"/>
  <sheetViews>
    <sheetView view="pageBreakPreview" zoomScaleNormal="100" zoomScaleSheetLayoutView="100" workbookViewId="0">
      <selection activeCell="B33" sqref="B33"/>
    </sheetView>
  </sheetViews>
  <sheetFormatPr defaultColWidth="9" defaultRowHeight="16.5"/>
  <cols>
    <col min="1" max="1" width="9.625" style="86" bestFit="1" customWidth="1"/>
    <col min="2" max="2" width="95.125" style="86" bestFit="1" customWidth="1"/>
    <col min="3" max="3" width="68" style="86" bestFit="1" customWidth="1"/>
    <col min="4" max="16384" width="9" style="86"/>
  </cols>
  <sheetData>
    <row r="1" spans="1:3">
      <c r="A1" s="87" t="s">
        <v>158</v>
      </c>
      <c r="B1" s="87" t="s">
        <v>159</v>
      </c>
      <c r="C1" s="87" t="s">
        <v>160</v>
      </c>
    </row>
    <row r="2" spans="1:3">
      <c r="A2" s="87" t="s">
        <v>61</v>
      </c>
      <c r="B2" s="88" t="s">
        <v>77</v>
      </c>
      <c r="C2" s="88" t="s">
        <v>161</v>
      </c>
    </row>
    <row r="3" spans="1:3">
      <c r="A3" s="87" t="s">
        <v>62</v>
      </c>
      <c r="B3" s="88" t="s">
        <v>162</v>
      </c>
      <c r="C3" s="88"/>
    </row>
    <row r="4" spans="1:3">
      <c r="A4" s="87" t="s">
        <v>69</v>
      </c>
      <c r="B4" s="88" t="s">
        <v>170</v>
      </c>
      <c r="C4" s="88"/>
    </row>
    <row r="5" spans="1:3">
      <c r="A5" s="87" t="s">
        <v>63</v>
      </c>
      <c r="B5" s="88" t="s">
        <v>79</v>
      </c>
      <c r="C5" s="88" t="s">
        <v>163</v>
      </c>
    </row>
    <row r="6" spans="1:3">
      <c r="A6" s="87" t="s">
        <v>70</v>
      </c>
      <c r="B6" s="88" t="s">
        <v>82</v>
      </c>
      <c r="C6" s="88"/>
    </row>
    <row r="7" spans="1:3">
      <c r="A7" s="87" t="s">
        <v>73</v>
      </c>
      <c r="B7" s="88" t="s">
        <v>86</v>
      </c>
      <c r="C7" s="88"/>
    </row>
    <row r="8" spans="1:3">
      <c r="A8" s="87" t="s">
        <v>71</v>
      </c>
      <c r="B8" s="88" t="s">
        <v>83</v>
      </c>
      <c r="C8" s="88"/>
    </row>
    <row r="9" spans="1:3">
      <c r="A9" s="87" t="s">
        <v>72</v>
      </c>
      <c r="B9" s="88" t="s">
        <v>84</v>
      </c>
      <c r="C9" s="88" t="s">
        <v>164</v>
      </c>
    </row>
    <row r="10" spans="1:3">
      <c r="A10" s="87" t="s">
        <v>75</v>
      </c>
      <c r="B10" s="88" t="s">
        <v>88</v>
      </c>
      <c r="C10" s="88" t="s">
        <v>165</v>
      </c>
    </row>
    <row r="11" spans="1:3">
      <c r="A11" s="87" t="s">
        <v>64</v>
      </c>
      <c r="B11" s="88" t="s">
        <v>80</v>
      </c>
      <c r="C11" s="88"/>
    </row>
    <row r="12" spans="1:3">
      <c r="A12" s="89" t="s">
        <v>65</v>
      </c>
      <c r="B12" s="90" t="s">
        <v>166</v>
      </c>
      <c r="C12" s="90" t="s">
        <v>172</v>
      </c>
    </row>
    <row r="13" spans="1:3">
      <c r="A13" s="87" t="s">
        <v>66</v>
      </c>
      <c r="B13" s="88" t="s">
        <v>167</v>
      </c>
      <c r="C13" s="88"/>
    </row>
    <row r="14" spans="1:3">
      <c r="A14" s="87" t="s">
        <v>67</v>
      </c>
      <c r="B14" s="88" t="s">
        <v>168</v>
      </c>
      <c r="C14" s="88" t="s">
        <v>169</v>
      </c>
    </row>
    <row r="15" spans="1:3">
      <c r="A15" s="87"/>
      <c r="B15" s="88" t="s">
        <v>85</v>
      </c>
      <c r="C15" s="88"/>
    </row>
    <row r="16" spans="1:3">
      <c r="A16" s="87" t="s">
        <v>68</v>
      </c>
      <c r="B16" s="88" t="s">
        <v>171</v>
      </c>
      <c r="C16" s="88"/>
    </row>
    <row r="17" spans="1:3">
      <c r="A17" s="87" t="s">
        <v>74</v>
      </c>
      <c r="B17" s="88" t="s">
        <v>87</v>
      </c>
      <c r="C17" s="88"/>
    </row>
  </sheetData>
  <phoneticPr fontId="2" type="noConversion"/>
  <pageMargins left="0.25" right="0.25" top="0.75" bottom="0.75" header="0.3" footer="0.3"/>
  <pageSetup paperSize="9" scale="76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44">
    <tabColor rgb="FFFFFF00"/>
    <pageSetUpPr fitToPage="1"/>
  </sheetPr>
  <dimension ref="A1:W68"/>
  <sheetViews>
    <sheetView showGridLines="0" view="pageBreakPreview" topLeftCell="A13" zoomScale="30" zoomScaleNormal="30" zoomScaleSheetLayoutView="30" workbookViewId="0">
      <selection activeCell="L8" sqref="L8"/>
    </sheetView>
  </sheetViews>
  <sheetFormatPr defaultColWidth="9" defaultRowHeight="16.5"/>
  <cols>
    <col min="1" max="1" width="27.375" style="1" bestFit="1" customWidth="1"/>
    <col min="2" max="2" width="42.375" style="1" customWidth="1"/>
    <col min="3" max="3" width="13.375" style="1" customWidth="1"/>
    <col min="4" max="4" width="19.375" style="1" customWidth="1"/>
    <col min="5" max="5" width="37.375" style="1" customWidth="1"/>
    <col min="6" max="6" width="51.125" style="1" customWidth="1"/>
    <col min="7" max="7" width="14.875" style="1" customWidth="1"/>
    <col min="8" max="9" width="16.875" style="1" customWidth="1"/>
    <col min="10" max="10" width="39.125" style="1" customWidth="1"/>
    <col min="11" max="11" width="51.75" style="1" customWidth="1"/>
    <col min="12" max="12" width="49.375" style="1" customWidth="1"/>
    <col min="13" max="13" width="39.375" style="1" customWidth="1"/>
    <col min="14" max="14" width="45.5" style="1" customWidth="1"/>
    <col min="15" max="15" width="10.875" style="1" bestFit="1" customWidth="1"/>
    <col min="16" max="17" width="9" style="1"/>
    <col min="18" max="18" width="30.875" style="1" customWidth="1"/>
    <col min="19" max="19" width="9" style="1"/>
    <col min="20" max="23" width="36.375" style="1" bestFit="1" customWidth="1"/>
    <col min="24" max="16384" width="9" style="1"/>
  </cols>
  <sheetData>
    <row r="1" spans="1:23" ht="162" customHeight="1">
      <c r="C1" s="260" t="s">
        <v>366</v>
      </c>
      <c r="D1" s="260"/>
      <c r="E1" s="260"/>
      <c r="F1" s="260"/>
      <c r="G1" s="260"/>
      <c r="H1" s="260"/>
      <c r="I1" s="260"/>
      <c r="J1" s="260"/>
      <c r="K1" s="260"/>
      <c r="L1" s="138" t="s">
        <v>386</v>
      </c>
      <c r="M1" s="238">
        <v>102</v>
      </c>
      <c r="N1" s="238"/>
      <c r="R1" s="23">
        <f ca="1">D16</f>
        <v>0</v>
      </c>
      <c r="T1" s="51" t="s">
        <v>55</v>
      </c>
      <c r="U1" s="51" t="s">
        <v>56</v>
      </c>
      <c r="V1" s="51" t="s">
        <v>57</v>
      </c>
      <c r="W1" s="51" t="s">
        <v>58</v>
      </c>
    </row>
    <row r="2" spans="1:23" s="2" customFormat="1" ht="45">
      <c r="A2" s="26" t="s">
        <v>3</v>
      </c>
      <c r="B2" s="237" t="s">
        <v>4</v>
      </c>
      <c r="C2" s="237"/>
      <c r="D2" s="26" t="s">
        <v>5</v>
      </c>
      <c r="E2" s="239" t="s">
        <v>757</v>
      </c>
      <c r="F2" s="239"/>
      <c r="G2" s="240"/>
      <c r="H2" s="240"/>
      <c r="I2" s="246" t="s">
        <v>203</v>
      </c>
      <c r="J2" s="247"/>
      <c r="K2" s="248"/>
      <c r="L2" s="255" t="str">
        <f ca="1">IFERROR(INDEX('고객 리스트'!$A$4:$D$83,MATCH(N2,'고객 리스트'!$A$4:$A$83,0),2)," ")</f>
        <v xml:space="preserve"> </v>
      </c>
      <c r="M2" s="256"/>
      <c r="N2" s="244" t="str">
        <f ca="1">MID(CELL("filename",A1),FIND("]",CELL("filename",A1))+1,255)</f>
        <v>LKA 01</v>
      </c>
      <c r="R2" s="24">
        <f ca="1">N21</f>
        <v>0</v>
      </c>
      <c r="T2" s="52" t="s">
        <v>0</v>
      </c>
      <c r="U2" s="53">
        <f>'Row data'!C3</f>
        <v>23000</v>
      </c>
      <c r="V2" s="54">
        <v>1000</v>
      </c>
      <c r="W2" s="53">
        <f>U2+V2</f>
        <v>24000</v>
      </c>
    </row>
    <row r="3" spans="1:23" s="2" customFormat="1" ht="45">
      <c r="A3" s="26" t="s">
        <v>6</v>
      </c>
      <c r="B3" s="237" t="s">
        <v>330</v>
      </c>
      <c r="C3" s="237"/>
      <c r="D3" s="237"/>
      <c r="E3" s="237"/>
      <c r="F3" s="237"/>
      <c r="G3" s="237"/>
      <c r="H3" s="237"/>
      <c r="I3" s="249"/>
      <c r="J3" s="250"/>
      <c r="K3" s="251"/>
      <c r="L3" s="257"/>
      <c r="M3" s="258"/>
      <c r="N3" s="245"/>
      <c r="Q3" s="3"/>
      <c r="R3" s="3"/>
      <c r="S3" s="3"/>
      <c r="T3" s="55" t="s">
        <v>2</v>
      </c>
      <c r="U3" s="54">
        <f>'Row data'!C4</f>
        <v>33</v>
      </c>
      <c r="V3" s="56">
        <v>1</v>
      </c>
      <c r="W3" s="56">
        <f>U3+V3</f>
        <v>34</v>
      </c>
    </row>
    <row r="4" spans="1:23" s="2" customFormat="1" ht="50.25">
      <c r="A4" s="26" t="s">
        <v>7</v>
      </c>
      <c r="B4" s="237" t="s">
        <v>8</v>
      </c>
      <c r="C4" s="237"/>
      <c r="D4" s="237"/>
      <c r="E4" s="237"/>
      <c r="F4" s="237"/>
      <c r="G4" s="237"/>
      <c r="H4" s="237"/>
      <c r="I4" s="252" t="s">
        <v>9</v>
      </c>
      <c r="J4" s="253"/>
      <c r="K4" s="254"/>
      <c r="L4" s="241" t="str">
        <f ca="1">IFERROR(VLOOKUP($N$2&amp;"_"&amp;$A$6,'물품 입고 내역'!$A$5:$N$105,6,0)," ")</f>
        <v xml:space="preserve"> </v>
      </c>
      <c r="M4" s="242"/>
      <c r="N4" s="243"/>
      <c r="T4" s="57" t="s">
        <v>1</v>
      </c>
      <c r="U4" s="54">
        <f>'Row data'!C5</f>
        <v>1515</v>
      </c>
      <c r="V4" s="58">
        <v>30</v>
      </c>
      <c r="W4" s="58">
        <f>U4+V4</f>
        <v>1545</v>
      </c>
    </row>
    <row r="5" spans="1:23" s="2" customFormat="1" ht="41.25">
      <c r="A5" s="26" t="s">
        <v>10</v>
      </c>
      <c r="B5" s="26" t="s">
        <v>11</v>
      </c>
      <c r="C5" s="26" t="s">
        <v>12</v>
      </c>
      <c r="D5" s="26" t="s">
        <v>13</v>
      </c>
      <c r="E5" s="26" t="s">
        <v>323</v>
      </c>
      <c r="F5" s="133" t="s">
        <v>324</v>
      </c>
      <c r="G5" s="237" t="s">
        <v>385</v>
      </c>
      <c r="H5" s="237"/>
      <c r="I5" s="237"/>
      <c r="J5" s="26" t="s">
        <v>322</v>
      </c>
      <c r="K5" s="134" t="s">
        <v>325</v>
      </c>
      <c r="L5" s="133" t="s">
        <v>377</v>
      </c>
      <c r="M5" s="134" t="s">
        <v>378</v>
      </c>
      <c r="N5" s="135" t="s">
        <v>326</v>
      </c>
    </row>
    <row r="6" spans="1:23" s="2" customFormat="1" ht="41.25">
      <c r="A6" s="26">
        <v>1</v>
      </c>
      <c r="B6" s="25" t="str">
        <f ca="1">IFERROR(VLOOKUP($N$2&amp;"_"&amp;$A6,'물품 입고 내역'!$A$5:$N$105,2,0)," ")</f>
        <v xml:space="preserve"> </v>
      </c>
      <c r="C6" s="26" t="str">
        <f ca="1">IF(" "=D6," ",IF(0&lt;D6,14))</f>
        <v xml:space="preserve"> </v>
      </c>
      <c r="D6" s="4" t="str">
        <f ca="1">IFERROR(VLOOKUP($N$2&amp;"_"&amp;$A6,'물품 입고 내역'!$A$5:$N$105,9,0)," ")</f>
        <v xml:space="preserve"> </v>
      </c>
      <c r="E6" s="5" t="str">
        <f ca="1">IFERROR(INDEX('물품 입고 내역'!$B$5:$M$105,MATCH($B6,'물품 입고 내역'!$B$5:$B$105,0),9)," ")</f>
        <v xml:space="preserve"> </v>
      </c>
      <c r="F6" s="6" t="str">
        <f ca="1">IFERROR(D6*E6," ")</f>
        <v xml:space="preserve"> </v>
      </c>
      <c r="G6" s="76" t="str">
        <f ca="1">IFERROR(INDEX('물품 입고 내역'!$B$5:$M$105,MATCH($B6,'물품 입고 내역'!$B$5:$B$105,0),10)," ")</f>
        <v xml:space="preserve"> </v>
      </c>
      <c r="H6" s="76" t="str">
        <f ca="1">IFERROR(INDEX('물품 입고 내역'!$B$5:$M$105,MATCH($B6,'물품 입고 내역'!$B$5:$B$105,0),11)," ")</f>
        <v xml:space="preserve"> </v>
      </c>
      <c r="I6" s="76" t="str">
        <f ca="1">IFERROR(INDEX('물품 입고 내역'!$B$5:$M$105,MATCH($B6,'물품 입고 내역'!$B$5:$B$105,0),12)," ")</f>
        <v xml:space="preserve"> </v>
      </c>
      <c r="J6" s="7" t="str">
        <f ca="1">IFERROR((G6*H6*I6)*0.00022," ")</f>
        <v xml:space="preserve"> </v>
      </c>
      <c r="K6" s="8" t="str">
        <f ca="1">IFERROR(J6*D6," ")</f>
        <v xml:space="preserve"> </v>
      </c>
      <c r="L6" s="22" t="str">
        <f ca="1">IFERROR((IF(0=F6*C6,0,IF(14&gt;=C6*F6,14,C6*F6)))," ")</f>
        <v xml:space="preserve"> </v>
      </c>
      <c r="M6" s="22" t="str">
        <f ca="1">IFERROR((IF(0=K6*C6,0,IF(14&gt;=K6*C6,14,K6*C6)))," ")</f>
        <v xml:space="preserve"> </v>
      </c>
      <c r="N6" s="9">
        <f ca="1">MAX(L6:M6)</f>
        <v>0</v>
      </c>
    </row>
    <row r="7" spans="1:23" s="2" customFormat="1" ht="41.25">
      <c r="A7" s="26">
        <v>2</v>
      </c>
      <c r="B7" s="25" t="str">
        <f ca="1">IFERROR(VLOOKUP($N$2&amp;"_"&amp;$A7,'물품 입고 내역'!$A$5:$N$105,2,0)," ")</f>
        <v xml:space="preserve"> </v>
      </c>
      <c r="C7" s="26" t="str">
        <f t="shared" ref="C7:C15" ca="1" si="0">IF(" "=D7," ",IF(0&lt;D7,14))</f>
        <v xml:space="preserve"> </v>
      </c>
      <c r="D7" s="4" t="str">
        <f ca="1">IFERROR(VLOOKUP($N$2&amp;"_"&amp;$A7,'물품 입고 내역'!$A$5:$N$105,9,0)," ")</f>
        <v xml:space="preserve"> </v>
      </c>
      <c r="E7" s="5" t="str">
        <f ca="1">IFERROR(INDEX('물품 입고 내역'!$B$5:$M$105,MATCH($B7,'물품 입고 내역'!$B$5:$B$105,0),9)," ")</f>
        <v xml:space="preserve"> </v>
      </c>
      <c r="F7" s="6" t="str">
        <f t="shared" ref="F7:F15" ca="1" si="1">IFERROR(D7*E7," ")</f>
        <v xml:space="preserve"> </v>
      </c>
      <c r="G7" s="76" t="str">
        <f ca="1">IFERROR(INDEX('물품 입고 내역'!$B$5:$M$105,MATCH($B7,'물품 입고 내역'!$B$5:$B$105,0),10)," ")</f>
        <v xml:space="preserve"> </v>
      </c>
      <c r="H7" s="76" t="str">
        <f ca="1">IFERROR(INDEX('물품 입고 내역'!$B$5:$M$105,MATCH($B7,'물품 입고 내역'!$B$5:$B$105,0),11)," ")</f>
        <v xml:space="preserve"> </v>
      </c>
      <c r="I7" s="76" t="str">
        <f ca="1">IFERROR(INDEX('물품 입고 내역'!$B$5:$M$105,MATCH($B7,'물품 입고 내역'!$B$5:$B$105,0),12)," ")</f>
        <v xml:space="preserve"> </v>
      </c>
      <c r="J7" s="7" t="str">
        <f t="shared" ref="J7:J15" ca="1" si="2">IFERROR((G7*H7*I7)*0.00022," ")</f>
        <v xml:space="preserve"> </v>
      </c>
      <c r="K7" s="8" t="str">
        <f t="shared" ref="K7:K15" ca="1" si="3">IFERROR(J7*D7," ")</f>
        <v xml:space="preserve"> </v>
      </c>
      <c r="L7" s="22" t="str">
        <f t="shared" ref="L7:L15" ca="1" si="4">IFERROR((IF(0=F7*C7,0,IF(14&gt;=C7*F7,14,C7*F7)))," ")</f>
        <v xml:space="preserve"> </v>
      </c>
      <c r="M7" s="22" t="str">
        <f t="shared" ref="M7:M15" ca="1" si="5">IFERROR((IF(0=K7*C7,0,IF(14&gt;=K7*C7,14,K7*C7)))," ")</f>
        <v xml:space="preserve"> </v>
      </c>
      <c r="N7" s="9">
        <f t="shared" ref="N7:N15" ca="1" si="6">MAX(L7:M7)</f>
        <v>0</v>
      </c>
    </row>
    <row r="8" spans="1:23" s="2" customFormat="1" ht="41.25">
      <c r="A8" s="26">
        <v>3</v>
      </c>
      <c r="B8" s="25" t="str">
        <f ca="1">IFERROR(VLOOKUP($N$2&amp;"_"&amp;$A8,'물품 입고 내역'!$A$5:$N$105,2,0)," ")</f>
        <v xml:space="preserve"> </v>
      </c>
      <c r="C8" s="26" t="str">
        <f t="shared" ca="1" si="0"/>
        <v xml:space="preserve"> </v>
      </c>
      <c r="D8" s="4" t="str">
        <f ca="1">IFERROR(VLOOKUP($N$2&amp;"_"&amp;$A8,'물품 입고 내역'!$A$5:$N$105,9,0)," ")</f>
        <v xml:space="preserve"> </v>
      </c>
      <c r="E8" s="5" t="str">
        <f ca="1">IFERROR(INDEX('물품 입고 내역'!$B$5:$M$105,MATCH($B8,'물품 입고 내역'!$B$5:$B$105,0),9)," ")</f>
        <v xml:space="preserve"> </v>
      </c>
      <c r="F8" s="6" t="str">
        <f t="shared" ca="1" si="1"/>
        <v xml:space="preserve"> </v>
      </c>
      <c r="G8" s="76" t="str">
        <f ca="1">IFERROR(INDEX('물품 입고 내역'!$B$5:$M$105,MATCH($B8,'물품 입고 내역'!$B$5:$B$105,0),10)," ")</f>
        <v xml:space="preserve"> </v>
      </c>
      <c r="H8" s="76" t="str">
        <f ca="1">IFERROR(INDEX('물품 입고 내역'!$B$5:$M$105,MATCH($B8,'물품 입고 내역'!$B$5:$B$105,0),11)," ")</f>
        <v xml:space="preserve"> </v>
      </c>
      <c r="I8" s="76" t="str">
        <f ca="1">IFERROR(INDEX('물품 입고 내역'!$B$5:$M$105,MATCH($B8,'물품 입고 내역'!$B$5:$B$105,0),12)," ")</f>
        <v xml:space="preserve"> </v>
      </c>
      <c r="J8" s="7" t="str">
        <f t="shared" ca="1" si="2"/>
        <v xml:space="preserve"> </v>
      </c>
      <c r="K8" s="8" t="str">
        <f t="shared" ca="1" si="3"/>
        <v xml:space="preserve"> </v>
      </c>
      <c r="L8" s="22" t="str">
        <f t="shared" ca="1" si="4"/>
        <v xml:space="preserve"> </v>
      </c>
      <c r="M8" s="22" t="str">
        <f t="shared" ca="1" si="5"/>
        <v xml:space="preserve"> </v>
      </c>
      <c r="N8" s="9">
        <f t="shared" ca="1" si="6"/>
        <v>0</v>
      </c>
    </row>
    <row r="9" spans="1:23" s="2" customFormat="1" ht="41.25">
      <c r="A9" s="26">
        <v>4</v>
      </c>
      <c r="B9" s="25" t="str">
        <f ca="1">IFERROR(VLOOKUP($N$2&amp;"_"&amp;$A9,'물품 입고 내역'!$A$5:$N$105,2,0)," ")</f>
        <v xml:space="preserve"> </v>
      </c>
      <c r="C9" s="26" t="str">
        <f t="shared" ca="1" si="0"/>
        <v xml:space="preserve"> </v>
      </c>
      <c r="D9" s="4" t="str">
        <f ca="1">IFERROR(VLOOKUP($N$2&amp;"_"&amp;$A9,'물품 입고 내역'!$A$5:$N$105,9,0)," ")</f>
        <v xml:space="preserve"> </v>
      </c>
      <c r="E9" s="5" t="str">
        <f ca="1">IFERROR(INDEX('물품 입고 내역'!$B$5:$M$105,MATCH($B9,'물품 입고 내역'!$B$5:$B$105,0),9)," ")</f>
        <v xml:space="preserve"> </v>
      </c>
      <c r="F9" s="6" t="str">
        <f t="shared" ca="1" si="1"/>
        <v xml:space="preserve"> </v>
      </c>
      <c r="G9" s="76" t="str">
        <f ca="1">IFERROR(INDEX('물품 입고 내역'!$B$5:$M$105,MATCH($B9,'물품 입고 내역'!$B$5:$B$105,0),10)," ")</f>
        <v xml:space="preserve"> </v>
      </c>
      <c r="H9" s="76" t="str">
        <f ca="1">IFERROR(INDEX('물품 입고 내역'!$B$5:$M$105,MATCH($B9,'물품 입고 내역'!$B$5:$B$105,0),11)," ")</f>
        <v xml:space="preserve"> </v>
      </c>
      <c r="I9" s="76" t="str">
        <f ca="1">IFERROR(INDEX('물품 입고 내역'!$B$5:$M$105,MATCH($B9,'물품 입고 내역'!$B$5:$B$105,0),12)," ")</f>
        <v xml:space="preserve"> </v>
      </c>
      <c r="J9" s="7" t="str">
        <f t="shared" ca="1" si="2"/>
        <v xml:space="preserve"> </v>
      </c>
      <c r="K9" s="8" t="str">
        <f t="shared" ca="1" si="3"/>
        <v xml:space="preserve"> </v>
      </c>
      <c r="L9" s="22" t="str">
        <f t="shared" ca="1" si="4"/>
        <v xml:space="preserve"> </v>
      </c>
      <c r="M9" s="22" t="str">
        <f t="shared" ca="1" si="5"/>
        <v xml:space="preserve"> </v>
      </c>
      <c r="N9" s="9">
        <f t="shared" ca="1" si="6"/>
        <v>0</v>
      </c>
    </row>
    <row r="10" spans="1:23" s="2" customFormat="1" ht="41.25">
      <c r="A10" s="26">
        <v>5</v>
      </c>
      <c r="B10" s="25" t="str">
        <f ca="1">IFERROR(VLOOKUP($N$2&amp;"_"&amp;$A10,'물품 입고 내역'!$A$5:$N$105,2,0)," ")</f>
        <v xml:space="preserve"> </v>
      </c>
      <c r="C10" s="26" t="str">
        <f t="shared" ca="1" si="0"/>
        <v xml:space="preserve"> </v>
      </c>
      <c r="D10" s="4" t="str">
        <f ca="1">IFERROR(VLOOKUP($N$2&amp;"_"&amp;$A10,'물품 입고 내역'!$A$5:$N$105,9,0)," ")</f>
        <v xml:space="preserve"> </v>
      </c>
      <c r="E10" s="5" t="str">
        <f ca="1">IFERROR(INDEX('물품 입고 내역'!$B$5:$M$105,MATCH($B10,'물품 입고 내역'!$B$5:$B$105,0),9)," ")</f>
        <v xml:space="preserve"> </v>
      </c>
      <c r="F10" s="6" t="str">
        <f t="shared" ca="1" si="1"/>
        <v xml:space="preserve"> </v>
      </c>
      <c r="G10" s="76" t="str">
        <f ca="1">IFERROR(INDEX('물품 입고 내역'!$B$5:$M$105,MATCH($B10,'물품 입고 내역'!$B$5:$B$105,0),10)," ")</f>
        <v xml:space="preserve"> </v>
      </c>
      <c r="H10" s="76" t="str">
        <f ca="1">IFERROR(INDEX('물품 입고 내역'!$B$5:$M$105,MATCH($B10,'물품 입고 내역'!$B$5:$B$105,0),11)," ")</f>
        <v xml:space="preserve"> </v>
      </c>
      <c r="I10" s="76" t="str">
        <f ca="1">IFERROR(INDEX('물품 입고 내역'!$B$5:$M$105,MATCH($B10,'물품 입고 내역'!$B$5:$B$105,0),12)," ")</f>
        <v xml:space="preserve"> </v>
      </c>
      <c r="J10" s="7" t="str">
        <f t="shared" ca="1" si="2"/>
        <v xml:space="preserve"> </v>
      </c>
      <c r="K10" s="8" t="str">
        <f t="shared" ca="1" si="3"/>
        <v xml:space="preserve"> </v>
      </c>
      <c r="L10" s="22" t="str">
        <f t="shared" ca="1" si="4"/>
        <v xml:space="preserve"> </v>
      </c>
      <c r="M10" s="22" t="str">
        <f t="shared" ca="1" si="5"/>
        <v xml:space="preserve"> </v>
      </c>
      <c r="N10" s="9">
        <f t="shared" ca="1" si="6"/>
        <v>0</v>
      </c>
    </row>
    <row r="11" spans="1:23" s="2" customFormat="1" ht="41.25">
      <c r="A11" s="26">
        <v>6</v>
      </c>
      <c r="B11" s="25" t="str">
        <f ca="1">IFERROR(VLOOKUP($N$2&amp;"_"&amp;$A11,'물품 입고 내역'!$A$5:$N$105,2,0)," ")</f>
        <v xml:space="preserve"> </v>
      </c>
      <c r="C11" s="26" t="str">
        <f t="shared" ca="1" si="0"/>
        <v xml:space="preserve"> </v>
      </c>
      <c r="D11" s="4" t="str">
        <f ca="1">IFERROR(VLOOKUP($N$2&amp;"_"&amp;$A11,'물품 입고 내역'!$A$5:$N$105,9,0)," ")</f>
        <v xml:space="preserve"> </v>
      </c>
      <c r="E11" s="5" t="str">
        <f ca="1">IFERROR(INDEX('물품 입고 내역'!$B$5:$M$105,MATCH($B11,'물품 입고 내역'!$B$5:$B$105,0),9)," ")</f>
        <v xml:space="preserve"> </v>
      </c>
      <c r="F11" s="6" t="str">
        <f t="shared" ca="1" si="1"/>
        <v xml:space="preserve"> </v>
      </c>
      <c r="G11" s="76" t="str">
        <f ca="1">IFERROR(INDEX('물품 입고 내역'!$B$5:$M$105,MATCH($B11,'물품 입고 내역'!$B$5:$B$105,0),10)," ")</f>
        <v xml:space="preserve"> </v>
      </c>
      <c r="H11" s="76" t="str">
        <f ca="1">IFERROR(INDEX('물품 입고 내역'!$B$5:$M$105,MATCH($B11,'물품 입고 내역'!$B$5:$B$105,0),11)," ")</f>
        <v xml:space="preserve"> </v>
      </c>
      <c r="I11" s="76" t="str">
        <f ca="1">IFERROR(INDEX('물품 입고 내역'!$B$5:$M$105,MATCH($B11,'물품 입고 내역'!$B$5:$B$105,0),12)," ")</f>
        <v xml:space="preserve"> </v>
      </c>
      <c r="J11" s="7" t="str">
        <f t="shared" ca="1" si="2"/>
        <v xml:space="preserve"> </v>
      </c>
      <c r="K11" s="8" t="str">
        <f t="shared" ca="1" si="3"/>
        <v xml:space="preserve"> </v>
      </c>
      <c r="L11" s="22" t="str">
        <f t="shared" ca="1" si="4"/>
        <v xml:space="preserve"> </v>
      </c>
      <c r="M11" s="22" t="str">
        <f t="shared" ca="1" si="5"/>
        <v xml:space="preserve"> </v>
      </c>
      <c r="N11" s="9">
        <f t="shared" ca="1" si="6"/>
        <v>0</v>
      </c>
    </row>
    <row r="12" spans="1:23" s="2" customFormat="1" ht="41.25">
      <c r="A12" s="26">
        <v>7</v>
      </c>
      <c r="B12" s="25" t="str">
        <f ca="1">IFERROR(VLOOKUP($N$2&amp;"_"&amp;$A12,'물품 입고 내역'!$A$5:$N$105,2,0)," ")</f>
        <v xml:space="preserve"> </v>
      </c>
      <c r="C12" s="26" t="str">
        <f t="shared" ca="1" si="0"/>
        <v xml:space="preserve"> </v>
      </c>
      <c r="D12" s="4" t="str">
        <f ca="1">IFERROR(VLOOKUP($N$2&amp;"_"&amp;$A12,'물품 입고 내역'!$A$5:$N$105,9,0)," ")</f>
        <v xml:space="preserve"> </v>
      </c>
      <c r="E12" s="5" t="str">
        <f ca="1">IFERROR(INDEX('물품 입고 내역'!$B$5:$M$105,MATCH($B12,'물품 입고 내역'!$B$5:$B$105,0),9)," ")</f>
        <v xml:space="preserve"> </v>
      </c>
      <c r="F12" s="6" t="str">
        <f t="shared" ca="1" si="1"/>
        <v xml:space="preserve"> </v>
      </c>
      <c r="G12" s="76" t="str">
        <f ca="1">IFERROR(INDEX('물품 입고 내역'!$B$5:$M$105,MATCH($B12,'물품 입고 내역'!$B$5:$B$105,0),10)," ")</f>
        <v xml:space="preserve"> </v>
      </c>
      <c r="H12" s="76" t="str">
        <f ca="1">IFERROR(INDEX('물품 입고 내역'!$B$5:$M$105,MATCH($B12,'물품 입고 내역'!$B$5:$B$105,0),11)," ")</f>
        <v xml:space="preserve"> </v>
      </c>
      <c r="I12" s="76" t="str">
        <f ca="1">IFERROR(INDEX('물품 입고 내역'!$B$5:$M$105,MATCH($B12,'물품 입고 내역'!$B$5:$B$105,0),12)," ")</f>
        <v xml:space="preserve"> </v>
      </c>
      <c r="J12" s="7" t="str">
        <f t="shared" ca="1" si="2"/>
        <v xml:space="preserve"> </v>
      </c>
      <c r="K12" s="8" t="str">
        <f t="shared" ca="1" si="3"/>
        <v xml:space="preserve"> </v>
      </c>
      <c r="L12" s="22" t="str">
        <f t="shared" ca="1" si="4"/>
        <v xml:space="preserve"> </v>
      </c>
      <c r="M12" s="22" t="str">
        <f t="shared" ca="1" si="5"/>
        <v xml:space="preserve"> </v>
      </c>
      <c r="N12" s="9">
        <f t="shared" ca="1" si="6"/>
        <v>0</v>
      </c>
    </row>
    <row r="13" spans="1:23" s="2" customFormat="1" ht="41.25">
      <c r="A13" s="26">
        <v>8</v>
      </c>
      <c r="B13" s="25" t="str">
        <f ca="1">IFERROR(VLOOKUP($N$2&amp;"_"&amp;$A13,'물품 입고 내역'!$A$5:$N$105,2,0)," ")</f>
        <v xml:space="preserve"> </v>
      </c>
      <c r="C13" s="26" t="str">
        <f t="shared" ca="1" si="0"/>
        <v xml:space="preserve"> </v>
      </c>
      <c r="D13" s="4" t="str">
        <f ca="1">IFERROR(VLOOKUP($N$2&amp;"_"&amp;$A13,'물품 입고 내역'!$A$5:$N$105,9,0)," ")</f>
        <v xml:space="preserve"> </v>
      </c>
      <c r="E13" s="5" t="str">
        <f ca="1">IFERROR(INDEX('물품 입고 내역'!$B$5:$M$105,MATCH($B13,'물품 입고 내역'!$B$5:$B$105,0),9)," ")</f>
        <v xml:space="preserve"> </v>
      </c>
      <c r="F13" s="6" t="str">
        <f t="shared" ca="1" si="1"/>
        <v xml:space="preserve"> </v>
      </c>
      <c r="G13" s="76" t="str">
        <f ca="1">IFERROR(INDEX('물품 입고 내역'!$B$5:$M$105,MATCH($B13,'물품 입고 내역'!$B$5:$B$105,0),10)," ")</f>
        <v xml:space="preserve"> </v>
      </c>
      <c r="H13" s="76" t="str">
        <f ca="1">IFERROR(INDEX('물품 입고 내역'!$B$5:$M$105,MATCH($B13,'물품 입고 내역'!$B$5:$B$105,0),11)," ")</f>
        <v xml:space="preserve"> </v>
      </c>
      <c r="I13" s="76" t="str">
        <f ca="1">IFERROR(INDEX('물품 입고 내역'!$B$5:$M$105,MATCH($B13,'물품 입고 내역'!$B$5:$B$105,0),12)," ")</f>
        <v xml:space="preserve"> </v>
      </c>
      <c r="J13" s="7" t="str">
        <f t="shared" ca="1" si="2"/>
        <v xml:space="preserve"> </v>
      </c>
      <c r="K13" s="8" t="str">
        <f t="shared" ca="1" si="3"/>
        <v xml:space="preserve"> </v>
      </c>
      <c r="L13" s="22" t="str">
        <f t="shared" ca="1" si="4"/>
        <v xml:space="preserve"> </v>
      </c>
      <c r="M13" s="22" t="str">
        <f t="shared" ca="1" si="5"/>
        <v xml:space="preserve"> </v>
      </c>
      <c r="N13" s="9">
        <f t="shared" ca="1" si="6"/>
        <v>0</v>
      </c>
    </row>
    <row r="14" spans="1:23" s="2" customFormat="1" ht="41.25">
      <c r="A14" s="26">
        <v>9</v>
      </c>
      <c r="B14" s="25" t="str">
        <f ca="1">IFERROR(VLOOKUP($N$2&amp;"_"&amp;$A14,'물품 입고 내역'!$A$5:$N$105,2,0)," ")</f>
        <v xml:space="preserve"> </v>
      </c>
      <c r="C14" s="26" t="str">
        <f t="shared" ca="1" si="0"/>
        <v xml:space="preserve"> </v>
      </c>
      <c r="D14" s="4" t="str">
        <f ca="1">IFERROR(VLOOKUP($N$2&amp;"_"&amp;$A14,'물품 입고 내역'!$A$5:$N$105,9,0)," ")</f>
        <v xml:space="preserve"> </v>
      </c>
      <c r="E14" s="5" t="str">
        <f ca="1">IFERROR(INDEX('물품 입고 내역'!$B$5:$M$105,MATCH($B14,'물품 입고 내역'!$B$5:$B$105,0),9)," ")</f>
        <v xml:space="preserve"> </v>
      </c>
      <c r="F14" s="6" t="str">
        <f t="shared" ca="1" si="1"/>
        <v xml:space="preserve"> </v>
      </c>
      <c r="G14" s="76" t="str">
        <f ca="1">IFERROR(INDEX('물품 입고 내역'!$B$5:$M$105,MATCH($B14,'물품 입고 내역'!$B$5:$B$105,0),10)," ")</f>
        <v xml:space="preserve"> </v>
      </c>
      <c r="H14" s="76" t="str">
        <f ca="1">IFERROR(INDEX('물품 입고 내역'!$B$5:$M$105,MATCH($B14,'물품 입고 내역'!$B$5:$B$105,0),11)," ")</f>
        <v xml:space="preserve"> </v>
      </c>
      <c r="I14" s="76" t="str">
        <f ca="1">IFERROR(INDEX('물품 입고 내역'!$B$5:$M$105,MATCH($B14,'물품 입고 내역'!$B$5:$B$105,0),12)," ")</f>
        <v xml:space="preserve"> </v>
      </c>
      <c r="J14" s="7" t="str">
        <f t="shared" ca="1" si="2"/>
        <v xml:space="preserve"> </v>
      </c>
      <c r="K14" s="8" t="str">
        <f t="shared" ca="1" si="3"/>
        <v xml:space="preserve"> </v>
      </c>
      <c r="L14" s="22" t="str">
        <f t="shared" ca="1" si="4"/>
        <v xml:space="preserve"> </v>
      </c>
      <c r="M14" s="22" t="str">
        <f t="shared" ca="1" si="5"/>
        <v xml:space="preserve"> </v>
      </c>
      <c r="N14" s="9">
        <f t="shared" ca="1" si="6"/>
        <v>0</v>
      </c>
    </row>
    <row r="15" spans="1:23" s="2" customFormat="1" ht="41.25">
      <c r="A15" s="26">
        <v>10</v>
      </c>
      <c r="B15" s="25" t="str">
        <f ca="1">IFERROR(VLOOKUP($N$2&amp;"_"&amp;$A15,'물품 입고 내역'!$A$5:$N$105,2,0)," ")</f>
        <v xml:space="preserve"> </v>
      </c>
      <c r="C15" s="26" t="str">
        <f t="shared" ca="1" si="0"/>
        <v xml:space="preserve"> </v>
      </c>
      <c r="D15" s="4" t="str">
        <f ca="1">IFERROR(VLOOKUP($N$2&amp;"_"&amp;$A15,'물품 입고 내역'!$A$5:$N$105,9,0)," ")</f>
        <v xml:space="preserve"> </v>
      </c>
      <c r="E15" s="5" t="str">
        <f ca="1">IFERROR(INDEX('물품 입고 내역'!$B$5:$M$105,MATCH($B15,'물품 입고 내역'!$B$5:$B$105,0),9)," ")</f>
        <v xml:space="preserve"> </v>
      </c>
      <c r="F15" s="6" t="str">
        <f t="shared" ca="1" si="1"/>
        <v xml:space="preserve"> </v>
      </c>
      <c r="G15" s="76" t="str">
        <f ca="1">IFERROR(INDEX('물품 입고 내역'!$B$5:$M$105,MATCH($B15,'물품 입고 내역'!$B$5:$B$105,0),10)," ")</f>
        <v xml:space="preserve"> </v>
      </c>
      <c r="H15" s="76" t="str">
        <f ca="1">IFERROR(INDEX('물품 입고 내역'!$B$5:$M$105,MATCH($B15,'물품 입고 내역'!$B$5:$B$105,0),11)," ")</f>
        <v xml:space="preserve"> </v>
      </c>
      <c r="I15" s="76" t="str">
        <f ca="1">IFERROR(INDEX('물품 입고 내역'!$B$5:$M$105,MATCH($B15,'물품 입고 내역'!$B$5:$B$105,0),12)," ")</f>
        <v xml:space="preserve"> </v>
      </c>
      <c r="J15" s="7" t="str">
        <f t="shared" ca="1" si="2"/>
        <v xml:space="preserve"> </v>
      </c>
      <c r="K15" s="8" t="str">
        <f t="shared" ca="1" si="3"/>
        <v xml:space="preserve"> </v>
      </c>
      <c r="L15" s="22" t="str">
        <f t="shared" ca="1" si="4"/>
        <v xml:space="preserve"> </v>
      </c>
      <c r="M15" s="22" t="str">
        <f t="shared" ca="1" si="5"/>
        <v xml:space="preserve"> </v>
      </c>
      <c r="N15" s="9">
        <f t="shared" ca="1" si="6"/>
        <v>0</v>
      </c>
    </row>
    <row r="16" spans="1:23" s="2" customFormat="1" ht="41.25">
      <c r="A16" s="237" t="s">
        <v>14</v>
      </c>
      <c r="B16" s="237"/>
      <c r="C16" s="237"/>
      <c r="D16" s="4">
        <f ca="1">SUM(D6:D15)</f>
        <v>0</v>
      </c>
      <c r="E16" s="10"/>
      <c r="F16" s="121">
        <f ca="1">SUM(F6:F15)</f>
        <v>0</v>
      </c>
      <c r="G16" s="11"/>
      <c r="H16" s="4"/>
      <c r="I16" s="4"/>
      <c r="J16" s="4"/>
      <c r="K16" s="12">
        <f ca="1">SUM(K6:K15)</f>
        <v>0</v>
      </c>
      <c r="L16" s="21"/>
      <c r="M16" s="13"/>
      <c r="N16" s="14"/>
    </row>
    <row r="17" spans="1:14" s="2" customFormat="1" ht="54">
      <c r="A17" s="259" t="s">
        <v>332</v>
      </c>
      <c r="B17" s="259"/>
      <c r="C17" s="259"/>
      <c r="D17" s="259"/>
      <c r="E17" s="259"/>
      <c r="F17" s="259" t="s">
        <v>333</v>
      </c>
      <c r="G17" s="259"/>
      <c r="H17" s="259"/>
      <c r="I17" s="259"/>
      <c r="J17" s="259"/>
      <c r="K17" s="259"/>
      <c r="L17" s="237" t="s">
        <v>15</v>
      </c>
      <c r="M17" s="237"/>
      <c r="N17" s="136">
        <f ca="1">SUM(N6:N16)</f>
        <v>0</v>
      </c>
    </row>
    <row r="18" spans="1:14" s="2" customFormat="1" ht="54">
      <c r="A18" s="286" t="str">
        <f ca="1">IFERROR(VLOOKUP($N$2&amp;"_"&amp;$A$6,'물품 입고 내역'!$A$5:$O$522,4,0)," ")</f>
        <v xml:space="preserve"> </v>
      </c>
      <c r="B18" s="286"/>
      <c r="C18" s="286"/>
      <c r="D18" s="286"/>
      <c r="E18" s="286"/>
      <c r="F18" s="283"/>
      <c r="G18" s="283"/>
      <c r="H18" s="283"/>
      <c r="I18" s="283"/>
      <c r="J18" s="283"/>
      <c r="K18" s="283"/>
      <c r="L18" s="141" t="s">
        <v>16</v>
      </c>
      <c r="M18" s="140" t="str">
        <f ca="1">IFERROR(MID($A$18,FIND(" "&amp;$L$18&amp;" ",$A$18)+4,3)," ")</f>
        <v xml:space="preserve"> </v>
      </c>
      <c r="N18" s="137">
        <f ca="1">IFERROR(N17*M18,0)</f>
        <v>0</v>
      </c>
    </row>
    <row r="19" spans="1:14" s="2" customFormat="1" ht="54">
      <c r="A19" s="286"/>
      <c r="B19" s="286"/>
      <c r="C19" s="286"/>
      <c r="D19" s="286"/>
      <c r="E19" s="286"/>
      <c r="F19" s="283"/>
      <c r="G19" s="283"/>
      <c r="H19" s="283"/>
      <c r="I19" s="283"/>
      <c r="J19" s="283"/>
      <c r="K19" s="283"/>
      <c r="L19" s="141" t="s">
        <v>468</v>
      </c>
      <c r="M19" s="140" t="str">
        <f ca="1">IFERROR(MID($A$18,FIND(" "&amp;$L$19&amp;" ",$A$18)+6,3)," ")</f>
        <v xml:space="preserve"> </v>
      </c>
      <c r="N19" s="137">
        <f ca="1">IFERROR(N17*M19,0)</f>
        <v>0</v>
      </c>
    </row>
    <row r="20" spans="1:14" s="2" customFormat="1" ht="54">
      <c r="A20" s="286"/>
      <c r="B20" s="286"/>
      <c r="C20" s="286"/>
      <c r="D20" s="286"/>
      <c r="E20" s="286"/>
      <c r="F20" s="283"/>
      <c r="G20" s="283"/>
      <c r="H20" s="283"/>
      <c r="I20" s="283"/>
      <c r="J20" s="283"/>
      <c r="K20" s="283"/>
      <c r="L20" s="141" t="s">
        <v>469</v>
      </c>
      <c r="M20" s="140" t="str">
        <f ca="1">IFERROR(IF(FIND("세금 계산서",$A$18),10%," ")," ")</f>
        <v xml:space="preserve"> </v>
      </c>
      <c r="N20" s="137">
        <f ca="1">IFERROR((N17-N18-N19)*M20,0)</f>
        <v>0</v>
      </c>
    </row>
    <row r="21" spans="1:14" s="2" customFormat="1" ht="54">
      <c r="A21" s="286"/>
      <c r="B21" s="286"/>
      <c r="C21" s="286"/>
      <c r="D21" s="286"/>
      <c r="E21" s="286"/>
      <c r="F21" s="283"/>
      <c r="G21" s="283"/>
      <c r="H21" s="283"/>
      <c r="I21" s="283"/>
      <c r="J21" s="283"/>
      <c r="K21" s="283"/>
      <c r="L21" s="284" t="s">
        <v>334</v>
      </c>
      <c r="M21" s="126" t="s">
        <v>17</v>
      </c>
      <c r="N21" s="122">
        <f ca="1">(N17-N18-N19+N20)</f>
        <v>0</v>
      </c>
    </row>
    <row r="22" spans="1:14" s="2" customFormat="1" ht="54">
      <c r="A22" s="286"/>
      <c r="B22" s="286"/>
      <c r="C22" s="286"/>
      <c r="D22" s="286"/>
      <c r="E22" s="286"/>
      <c r="F22" s="283"/>
      <c r="G22" s="283"/>
      <c r="H22" s="283"/>
      <c r="I22" s="283"/>
      <c r="J22" s="283"/>
      <c r="K22" s="283"/>
      <c r="L22" s="285"/>
      <c r="M22" s="127" t="s">
        <v>18</v>
      </c>
      <c r="N22" s="123">
        <f ca="1">ROUNDUP((N21*$W$2),-3)</f>
        <v>0</v>
      </c>
    </row>
    <row r="23" spans="1:14" s="2" customFormat="1" ht="54">
      <c r="A23" s="286"/>
      <c r="B23" s="286"/>
      <c r="C23" s="286"/>
      <c r="D23" s="286"/>
      <c r="E23" s="286"/>
      <c r="F23" s="283"/>
      <c r="G23" s="283"/>
      <c r="H23" s="283"/>
      <c r="I23" s="283"/>
      <c r="J23" s="283"/>
      <c r="K23" s="283"/>
      <c r="L23" s="285"/>
      <c r="M23" s="139" t="s">
        <v>19</v>
      </c>
      <c r="N23" s="124">
        <f ca="1">ROUNDUP((N21*$W$3),-1)</f>
        <v>0</v>
      </c>
    </row>
    <row r="24" spans="1:14" s="2" customFormat="1" ht="54">
      <c r="A24" s="286"/>
      <c r="B24" s="286"/>
      <c r="C24" s="286"/>
      <c r="D24" s="286"/>
      <c r="E24" s="286"/>
      <c r="F24" s="283"/>
      <c r="G24" s="283"/>
      <c r="H24" s="283"/>
      <c r="I24" s="283"/>
      <c r="J24" s="283"/>
      <c r="K24" s="283"/>
      <c r="L24" s="285"/>
      <c r="M24" s="15" t="s">
        <v>20</v>
      </c>
      <c r="N24" s="125">
        <f ca="1">ROUNDUP((N21*$W$4),-2)</f>
        <v>0</v>
      </c>
    </row>
    <row r="25" spans="1:14" s="2" customFormat="1" ht="297" customHeight="1">
      <c r="A25" s="151"/>
      <c r="B25" s="151"/>
      <c r="C25" s="152"/>
      <c r="D25" s="151"/>
      <c r="E25" s="151"/>
      <c r="F25" s="151"/>
      <c r="G25" s="151"/>
      <c r="H25" s="151"/>
      <c r="I25" s="151"/>
      <c r="J25" s="151"/>
      <c r="K25" s="151"/>
      <c r="L25" s="151"/>
      <c r="M25" s="151"/>
      <c r="N25" s="151"/>
    </row>
    <row r="26" spans="1:14" s="2" customFormat="1" ht="39">
      <c r="A26" s="282" t="s">
        <v>327</v>
      </c>
      <c r="B26" s="282"/>
      <c r="C26" s="282"/>
      <c r="D26" s="282"/>
      <c r="E26" s="282"/>
      <c r="F26" s="282"/>
      <c r="G26" s="282"/>
      <c r="H26" s="282"/>
      <c r="I26" s="282"/>
      <c r="J26" s="282"/>
      <c r="K26" s="282"/>
      <c r="L26" s="282"/>
      <c r="M26" s="282"/>
      <c r="N26" s="282"/>
    </row>
    <row r="27" spans="1:14" s="2" customFormat="1" ht="37.5">
      <c r="A27" s="263" t="s">
        <v>470</v>
      </c>
      <c r="B27" s="263"/>
      <c r="C27" s="263"/>
      <c r="D27" s="263"/>
      <c r="E27" s="263"/>
      <c r="F27" s="263"/>
      <c r="G27" s="263"/>
      <c r="H27" s="263"/>
      <c r="I27" s="263"/>
      <c r="J27" s="263"/>
      <c r="K27" s="263"/>
      <c r="L27" s="263"/>
      <c r="M27" s="263"/>
      <c r="N27" s="263"/>
    </row>
    <row r="28" spans="1:14" s="2" customFormat="1" ht="39">
      <c r="A28" s="279" t="s">
        <v>853</v>
      </c>
      <c r="B28" s="279"/>
      <c r="C28" s="279"/>
      <c r="D28" s="279"/>
      <c r="E28" s="279"/>
      <c r="F28" s="279"/>
      <c r="G28" s="279"/>
      <c r="H28" s="279"/>
      <c r="I28" s="279"/>
      <c r="J28" s="279"/>
      <c r="K28" s="279"/>
      <c r="L28" s="279"/>
      <c r="M28" s="279"/>
      <c r="N28" s="279"/>
    </row>
    <row r="29" spans="1:14" s="2" customFormat="1" ht="37.5">
      <c r="A29" s="263" t="s">
        <v>854</v>
      </c>
      <c r="B29" s="263"/>
      <c r="C29" s="263"/>
      <c r="D29" s="263"/>
      <c r="E29" s="263"/>
      <c r="F29" s="263"/>
      <c r="G29" s="263"/>
      <c r="H29" s="263"/>
      <c r="I29" s="263"/>
      <c r="J29" s="263"/>
      <c r="K29" s="263"/>
      <c r="L29" s="263"/>
      <c r="M29" s="263"/>
      <c r="N29" s="263"/>
    </row>
    <row r="30" spans="1:14" s="2" customFormat="1" ht="40.15" customHeight="1">
      <c r="A30" s="264" t="s">
        <v>21</v>
      </c>
      <c r="B30" s="265"/>
      <c r="C30" s="270"/>
      <c r="D30" s="271"/>
      <c r="E30" s="272"/>
      <c r="F30" s="178"/>
      <c r="G30" s="16"/>
      <c r="H30" s="280" t="s">
        <v>471</v>
      </c>
      <c r="I30" s="280"/>
      <c r="J30" s="281"/>
      <c r="K30" s="261" t="s">
        <v>22</v>
      </c>
      <c r="L30" s="262"/>
      <c r="M30" s="262"/>
      <c r="N30" s="262"/>
    </row>
    <row r="31" spans="1:14" s="2" customFormat="1" ht="40.15" customHeight="1">
      <c r="A31" s="266"/>
      <c r="B31" s="267"/>
      <c r="C31" s="273"/>
      <c r="D31" s="274"/>
      <c r="E31" s="275"/>
      <c r="F31" s="27"/>
      <c r="G31" s="27"/>
      <c r="H31" s="16"/>
      <c r="I31" s="16"/>
      <c r="J31" s="179"/>
      <c r="K31" s="261"/>
      <c r="L31" s="262"/>
      <c r="M31" s="262"/>
      <c r="N31" s="262"/>
    </row>
    <row r="32" spans="1:14" s="2" customFormat="1" ht="40.15" customHeight="1">
      <c r="A32" s="266"/>
      <c r="B32" s="267"/>
      <c r="C32" s="273"/>
      <c r="D32" s="274"/>
      <c r="E32" s="275"/>
      <c r="F32" s="27"/>
      <c r="G32" s="27"/>
      <c r="H32" s="27"/>
      <c r="I32" s="16"/>
      <c r="J32" s="16"/>
      <c r="K32" s="261"/>
      <c r="L32" s="262"/>
      <c r="M32" s="262"/>
      <c r="N32" s="262"/>
    </row>
    <row r="33" spans="1:22" s="2" customFormat="1" ht="40.15" customHeight="1">
      <c r="A33" s="266"/>
      <c r="B33" s="267"/>
      <c r="C33" s="273"/>
      <c r="D33" s="274"/>
      <c r="E33" s="275"/>
      <c r="F33" s="27"/>
      <c r="G33" s="27"/>
      <c r="H33" s="27"/>
      <c r="I33" s="16"/>
      <c r="J33" s="16"/>
      <c r="K33" s="261"/>
      <c r="L33" s="262"/>
      <c r="M33" s="262"/>
      <c r="N33" s="262"/>
    </row>
    <row r="34" spans="1:22" s="2" customFormat="1" ht="40.15" customHeight="1">
      <c r="A34" s="268"/>
      <c r="B34" s="269"/>
      <c r="C34" s="276"/>
      <c r="D34" s="277"/>
      <c r="E34" s="278"/>
      <c r="F34" s="27"/>
      <c r="G34" s="27"/>
      <c r="H34" s="27"/>
      <c r="I34" s="16"/>
      <c r="J34" s="16"/>
      <c r="K34" s="261"/>
      <c r="L34" s="262"/>
      <c r="M34" s="262"/>
      <c r="N34" s="262"/>
    </row>
    <row r="35" spans="1:22" s="2" customFormat="1" ht="31.5">
      <c r="A35" s="3"/>
      <c r="B35" s="3"/>
      <c r="C35" s="17"/>
      <c r="D35" s="17"/>
      <c r="E35" s="17"/>
      <c r="F35" s="17"/>
      <c r="G35" s="17"/>
      <c r="H35" s="17"/>
      <c r="I35" s="3"/>
      <c r="J35" s="3"/>
      <c r="K35" s="3"/>
      <c r="L35" s="3"/>
      <c r="M35" s="3"/>
      <c r="N35" s="3"/>
    </row>
    <row r="36" spans="1:22" s="2" customFormat="1" ht="31.5">
      <c r="A36" s="3"/>
      <c r="B36" s="3"/>
      <c r="C36" s="3"/>
      <c r="D36" s="18"/>
      <c r="E36" s="18"/>
      <c r="F36" s="18"/>
      <c r="G36" s="3"/>
      <c r="H36" s="3"/>
      <c r="I36" s="3"/>
      <c r="J36" s="3"/>
      <c r="K36" s="3"/>
      <c r="L36" s="3"/>
      <c r="M36" s="3"/>
      <c r="N36" s="3"/>
    </row>
    <row r="37" spans="1:22" ht="16.5" customHeight="1"/>
    <row r="38" spans="1:22" ht="16.5" customHeight="1"/>
    <row r="39" spans="1:22" ht="16.5" customHeight="1"/>
    <row r="40" spans="1:22" ht="16.5" customHeight="1"/>
    <row r="43" spans="1:22" ht="24.95" customHeight="1"/>
    <row r="44" spans="1:22" ht="24.95" customHeight="1">
      <c r="Q44" s="19"/>
      <c r="R44" s="19"/>
      <c r="S44" s="19"/>
      <c r="T44" s="19"/>
      <c r="U44" s="19"/>
      <c r="V44" s="19"/>
    </row>
    <row r="45" spans="1:22" ht="24.95" customHeight="1">
      <c r="Q45" s="20"/>
    </row>
    <row r="46" spans="1:22" ht="24.95" customHeight="1">
      <c r="Q46" s="20"/>
    </row>
    <row r="47" spans="1:22" ht="24.95" customHeight="1">
      <c r="Q47" s="20"/>
    </row>
    <row r="48" spans="1:22" ht="24.95" customHeight="1">
      <c r="Q48" s="20"/>
    </row>
    <row r="49" spans="17:17" ht="24.95" customHeight="1">
      <c r="Q49" s="20"/>
    </row>
    <row r="50" spans="17:17" ht="24.95" customHeight="1">
      <c r="Q50" s="20"/>
    </row>
    <row r="51" spans="17:17" ht="24.95" customHeight="1">
      <c r="Q51" s="20"/>
    </row>
    <row r="52" spans="17:17" ht="24.95" customHeight="1">
      <c r="Q52" s="20"/>
    </row>
    <row r="53" spans="17:17" ht="30" customHeight="1"/>
    <row r="54" spans="17:17" ht="30" customHeight="1"/>
    <row r="55" spans="17:17" ht="30" customHeight="1"/>
    <row r="56" spans="17:17" ht="30" customHeight="1"/>
    <row r="57" spans="17:17" ht="30" customHeight="1"/>
    <row r="58" spans="17:17" ht="30" customHeight="1"/>
    <row r="59" spans="17:17" ht="30" customHeight="1"/>
    <row r="60" spans="17:17" ht="17.25" customHeight="1"/>
    <row r="61" spans="17:17" ht="17.25" customHeight="1"/>
    <row r="62" spans="17:17" ht="16.5" customHeight="1"/>
    <row r="63" spans="17:17" ht="16.5" customHeight="1"/>
    <row r="64" spans="17:17" ht="16.5" customHeight="1"/>
    <row r="65" ht="16.5" customHeight="1"/>
    <row r="66" ht="23.25" customHeight="1"/>
    <row r="67" ht="23.25" customHeight="1"/>
    <row r="68" ht="23.25" customHeight="1"/>
  </sheetData>
  <mergeCells count="28">
    <mergeCell ref="A26:N26"/>
    <mergeCell ref="F17:K17"/>
    <mergeCell ref="F18:K24"/>
    <mergeCell ref="L21:L24"/>
    <mergeCell ref="A18:E24"/>
    <mergeCell ref="K30:K34"/>
    <mergeCell ref="L30:N34"/>
    <mergeCell ref="A27:N27"/>
    <mergeCell ref="A30:B34"/>
    <mergeCell ref="C30:E34"/>
    <mergeCell ref="A29:N29"/>
    <mergeCell ref="A28:N28"/>
    <mergeCell ref="H30:J30"/>
    <mergeCell ref="A16:C16"/>
    <mergeCell ref="L17:M17"/>
    <mergeCell ref="M1:N1"/>
    <mergeCell ref="B2:C2"/>
    <mergeCell ref="E2:H2"/>
    <mergeCell ref="L4:N4"/>
    <mergeCell ref="N2:N3"/>
    <mergeCell ref="B4:H4"/>
    <mergeCell ref="I2:K3"/>
    <mergeCell ref="I4:K4"/>
    <mergeCell ref="L2:M3"/>
    <mergeCell ref="B3:H3"/>
    <mergeCell ref="A17:E17"/>
    <mergeCell ref="C1:K1"/>
    <mergeCell ref="G5:I5"/>
  </mergeCells>
  <phoneticPr fontId="2" type="noConversion"/>
  <conditionalFormatting sqref="L6:L15">
    <cfRule type="cellIs" dxfId="3" priority="2" operator="equal">
      <formula>N6</formula>
    </cfRule>
  </conditionalFormatting>
  <conditionalFormatting sqref="M6:M15">
    <cfRule type="cellIs" dxfId="2" priority="1" operator="equal">
      <formula>N6</formula>
    </cfRule>
  </conditionalFormatting>
  <pageMargins left="0.25" right="0.25" top="0.75" bottom="0.75" header="0.3" footer="0.3"/>
  <pageSetup paperSize="9" scale="25" fitToWidth="0" orientation="landscape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61B86-4568-425E-B394-74B39585A958}">
  <sheetPr>
    <tabColor rgb="FFFFFF00"/>
    <pageSetUpPr fitToPage="1"/>
  </sheetPr>
  <dimension ref="A1:W68"/>
  <sheetViews>
    <sheetView showGridLines="0" view="pageBreakPreview" topLeftCell="A16" zoomScale="30" zoomScaleNormal="30" zoomScaleSheetLayoutView="30" workbookViewId="0">
      <selection activeCell="M13" sqref="M13"/>
    </sheetView>
  </sheetViews>
  <sheetFormatPr defaultColWidth="9" defaultRowHeight="16.5"/>
  <cols>
    <col min="1" max="1" width="27.375" style="1" bestFit="1" customWidth="1"/>
    <col min="2" max="2" width="42.375" style="1" customWidth="1"/>
    <col min="3" max="3" width="13.375" style="1" customWidth="1"/>
    <col min="4" max="4" width="19.375" style="1" customWidth="1"/>
    <col min="5" max="5" width="37.375" style="1" customWidth="1"/>
    <col min="6" max="6" width="51.125" style="1" customWidth="1"/>
    <col min="7" max="7" width="14.875" style="1" customWidth="1"/>
    <col min="8" max="9" width="16.875" style="1" customWidth="1"/>
    <col min="10" max="10" width="39.125" style="1" customWidth="1"/>
    <col min="11" max="11" width="51.75" style="1" customWidth="1"/>
    <col min="12" max="12" width="49.375" style="1" customWidth="1"/>
    <col min="13" max="13" width="39.375" style="1" customWidth="1"/>
    <col min="14" max="14" width="45.5" style="1" customWidth="1"/>
    <col min="15" max="15" width="10.875" style="1" bestFit="1" customWidth="1"/>
    <col min="16" max="17" width="9" style="1"/>
    <col min="18" max="18" width="30.875" style="1" customWidth="1"/>
    <col min="19" max="19" width="9" style="1"/>
    <col min="20" max="23" width="36.375" style="1" bestFit="1" customWidth="1"/>
    <col min="24" max="16384" width="9" style="1"/>
  </cols>
  <sheetData>
    <row r="1" spans="1:23" ht="162" customHeight="1">
      <c r="C1" s="260" t="s">
        <v>366</v>
      </c>
      <c r="D1" s="260"/>
      <c r="E1" s="260"/>
      <c r="F1" s="260"/>
      <c r="G1" s="260"/>
      <c r="H1" s="260"/>
      <c r="I1" s="260"/>
      <c r="J1" s="260"/>
      <c r="K1" s="260"/>
      <c r="L1" s="138" t="s">
        <v>386</v>
      </c>
      <c r="M1" s="238">
        <v>102</v>
      </c>
      <c r="N1" s="238"/>
      <c r="R1" s="23">
        <f ca="1">D16</f>
        <v>0</v>
      </c>
      <c r="T1" s="51" t="s">
        <v>55</v>
      </c>
      <c r="U1" s="51" t="s">
        <v>56</v>
      </c>
      <c r="V1" s="51" t="s">
        <v>57</v>
      </c>
      <c r="W1" s="51" t="s">
        <v>58</v>
      </c>
    </row>
    <row r="2" spans="1:23" s="2" customFormat="1" ht="45">
      <c r="A2" s="26" t="s">
        <v>3</v>
      </c>
      <c r="B2" s="237" t="s">
        <v>4</v>
      </c>
      <c r="C2" s="237"/>
      <c r="D2" s="26" t="s">
        <v>5</v>
      </c>
      <c r="E2" s="239" t="s">
        <v>757</v>
      </c>
      <c r="F2" s="239"/>
      <c r="G2" s="240"/>
      <c r="H2" s="240"/>
      <c r="I2" s="246" t="s">
        <v>203</v>
      </c>
      <c r="J2" s="247"/>
      <c r="K2" s="248"/>
      <c r="L2" s="255" t="str">
        <f ca="1">IFERROR(INDEX('고객 리스트'!$A$4:$D$83,MATCH(N2,'고객 리스트'!$A$4:$A$83,0),2)," ")</f>
        <v xml:space="preserve"> </v>
      </c>
      <c r="M2" s="256"/>
      <c r="N2" s="244" t="str">
        <f ca="1">MID(CELL("filename",A1),FIND("]",CELL("filename",A1))+1,255)</f>
        <v>LKA XX</v>
      </c>
      <c r="R2" s="24">
        <f ca="1">N21</f>
        <v>0</v>
      </c>
      <c r="T2" s="52" t="s">
        <v>0</v>
      </c>
      <c r="U2" s="53">
        <f>'Row data'!C3</f>
        <v>23000</v>
      </c>
      <c r="V2" s="54">
        <v>1000</v>
      </c>
      <c r="W2" s="53">
        <f>U2+V2</f>
        <v>24000</v>
      </c>
    </row>
    <row r="3" spans="1:23" s="2" customFormat="1" ht="45">
      <c r="A3" s="26" t="s">
        <v>6</v>
      </c>
      <c r="B3" s="237" t="s">
        <v>330</v>
      </c>
      <c r="C3" s="237"/>
      <c r="D3" s="237"/>
      <c r="E3" s="237"/>
      <c r="F3" s="237"/>
      <c r="G3" s="237"/>
      <c r="H3" s="237"/>
      <c r="I3" s="249"/>
      <c r="J3" s="250"/>
      <c r="K3" s="251"/>
      <c r="L3" s="257"/>
      <c r="M3" s="258"/>
      <c r="N3" s="245"/>
      <c r="Q3" s="3"/>
      <c r="R3" s="3"/>
      <c r="S3" s="3"/>
      <c r="T3" s="55" t="s">
        <v>2</v>
      </c>
      <c r="U3" s="54">
        <f>'Row data'!C4</f>
        <v>33</v>
      </c>
      <c r="V3" s="56">
        <v>1</v>
      </c>
      <c r="W3" s="56">
        <f>U3+V3</f>
        <v>34</v>
      </c>
    </row>
    <row r="4" spans="1:23" s="2" customFormat="1" ht="50.25">
      <c r="A4" s="26" t="s">
        <v>7</v>
      </c>
      <c r="B4" s="237" t="s">
        <v>8</v>
      </c>
      <c r="C4" s="237"/>
      <c r="D4" s="237"/>
      <c r="E4" s="237"/>
      <c r="F4" s="237"/>
      <c r="G4" s="237"/>
      <c r="H4" s="237"/>
      <c r="I4" s="252" t="s">
        <v>9</v>
      </c>
      <c r="J4" s="253"/>
      <c r="K4" s="254"/>
      <c r="L4" s="241" t="str">
        <f ca="1">IFERROR(VLOOKUP($N$2&amp;"_"&amp;$A$6,'물품 입고 내역'!$A$5:$N$105,6,0)," ")</f>
        <v xml:space="preserve"> </v>
      </c>
      <c r="M4" s="242"/>
      <c r="N4" s="243"/>
      <c r="T4" s="57" t="s">
        <v>1</v>
      </c>
      <c r="U4" s="54">
        <f>'Row data'!C5</f>
        <v>1515</v>
      </c>
      <c r="V4" s="58">
        <v>30</v>
      </c>
      <c r="W4" s="58">
        <f>U4+V4</f>
        <v>1545</v>
      </c>
    </row>
    <row r="5" spans="1:23" s="2" customFormat="1" ht="41.25">
      <c r="A5" s="26" t="s">
        <v>10</v>
      </c>
      <c r="B5" s="26" t="s">
        <v>11</v>
      </c>
      <c r="C5" s="26" t="s">
        <v>12</v>
      </c>
      <c r="D5" s="26" t="s">
        <v>13</v>
      </c>
      <c r="E5" s="26" t="s">
        <v>323</v>
      </c>
      <c r="F5" s="133" t="s">
        <v>324</v>
      </c>
      <c r="G5" s="237" t="s">
        <v>385</v>
      </c>
      <c r="H5" s="237"/>
      <c r="I5" s="237"/>
      <c r="J5" s="26" t="s">
        <v>322</v>
      </c>
      <c r="K5" s="134" t="s">
        <v>325</v>
      </c>
      <c r="L5" s="133" t="s">
        <v>377</v>
      </c>
      <c r="M5" s="134" t="s">
        <v>378</v>
      </c>
      <c r="N5" s="135" t="s">
        <v>326</v>
      </c>
    </row>
    <row r="6" spans="1:23" s="2" customFormat="1" ht="41.25">
      <c r="A6" s="26">
        <v>1</v>
      </c>
      <c r="B6" s="25" t="str">
        <f ca="1">IFERROR(VLOOKUP($N$2&amp;"_"&amp;$A6,'물품 입고 내역'!$A$5:$N$105,2,0)," ")</f>
        <v xml:space="preserve"> </v>
      </c>
      <c r="C6" s="26" t="str">
        <f ca="1">IF(" "=D6," ",IF(0&lt;D6,14))</f>
        <v xml:space="preserve"> </v>
      </c>
      <c r="D6" s="4" t="str">
        <f ca="1">IFERROR(VLOOKUP($N$2&amp;"_"&amp;$A6,'물품 입고 내역'!$A$5:$N$105,9,0)," ")</f>
        <v xml:space="preserve"> </v>
      </c>
      <c r="E6" s="5" t="str">
        <f ca="1">IFERROR(INDEX('물품 입고 내역'!$B$5:$M$105,MATCH($B6,'물품 입고 내역'!$B$5:$B$105,0),9)," ")</f>
        <v xml:space="preserve"> </v>
      </c>
      <c r="F6" s="6" t="str">
        <f ca="1">IFERROR(D6*E6," ")</f>
        <v xml:space="preserve"> </v>
      </c>
      <c r="G6" s="76" t="str">
        <f ca="1">IFERROR(INDEX('물품 입고 내역'!$B$5:$M$105,MATCH($B6,'물품 입고 내역'!$B$5:$B$105,0),10)," ")</f>
        <v xml:space="preserve"> </v>
      </c>
      <c r="H6" s="76" t="str">
        <f ca="1">IFERROR(INDEX('물품 입고 내역'!$B$5:$M$105,MATCH($B6,'물품 입고 내역'!$B$5:$B$105,0),11)," ")</f>
        <v xml:space="preserve"> </v>
      </c>
      <c r="I6" s="76" t="str">
        <f ca="1">IFERROR(INDEX('물품 입고 내역'!$B$5:$M$105,MATCH($B6,'물품 입고 내역'!$B$5:$B$105,0),12)," ")</f>
        <v xml:space="preserve"> </v>
      </c>
      <c r="J6" s="7" t="str">
        <f ca="1">IFERROR((G6*H6*I6)*0.00022," ")</f>
        <v xml:space="preserve"> </v>
      </c>
      <c r="K6" s="8" t="str">
        <f ca="1">IFERROR(J6*D6," ")</f>
        <v xml:space="preserve"> </v>
      </c>
      <c r="L6" s="22" t="str">
        <f ca="1">IFERROR((IF(0=F6*C6,0,IF(14&gt;=C6*F6,14,C6*F6)))," ")</f>
        <v xml:space="preserve"> </v>
      </c>
      <c r="M6" s="22" t="str">
        <f ca="1">IFERROR((IF(0=K6*C6,0,IF(14&gt;=K6*C6,14,K6*C6)))," ")</f>
        <v xml:space="preserve"> </v>
      </c>
      <c r="N6" s="9">
        <f ca="1">MAX(L6:M6)</f>
        <v>0</v>
      </c>
    </row>
    <row r="7" spans="1:23" s="2" customFormat="1" ht="41.25">
      <c r="A7" s="26">
        <v>2</v>
      </c>
      <c r="B7" s="25" t="str">
        <f ca="1">IFERROR(VLOOKUP($N$2&amp;"_"&amp;$A7,'물품 입고 내역'!$A$5:$N$105,2,0)," ")</f>
        <v xml:space="preserve"> </v>
      </c>
      <c r="C7" s="26" t="str">
        <f t="shared" ref="C7:C15" ca="1" si="0">IF(" "=D7," ",IF(0&lt;D7,14))</f>
        <v xml:space="preserve"> </v>
      </c>
      <c r="D7" s="4" t="str">
        <f ca="1">IFERROR(VLOOKUP($N$2&amp;"_"&amp;$A7,'물품 입고 내역'!$A$5:$N$105,9,0)," ")</f>
        <v xml:space="preserve"> </v>
      </c>
      <c r="E7" s="5" t="str">
        <f ca="1">IFERROR(INDEX('물품 입고 내역'!$B$5:$M$105,MATCH($B7,'물품 입고 내역'!$B$5:$B$105,0),9)," ")</f>
        <v xml:space="preserve"> </v>
      </c>
      <c r="F7" s="6" t="str">
        <f t="shared" ref="F7:F15" ca="1" si="1">IFERROR(D7*E7," ")</f>
        <v xml:space="preserve"> </v>
      </c>
      <c r="G7" s="76" t="str">
        <f ca="1">IFERROR(INDEX('물품 입고 내역'!$B$5:$M$105,MATCH($B7,'물품 입고 내역'!$B$5:$B$105,0),10)," ")</f>
        <v xml:space="preserve"> </v>
      </c>
      <c r="H7" s="76" t="str">
        <f ca="1">IFERROR(INDEX('물품 입고 내역'!$B$5:$M$105,MATCH($B7,'물품 입고 내역'!$B$5:$B$105,0),11)," ")</f>
        <v xml:space="preserve"> </v>
      </c>
      <c r="I7" s="76" t="str">
        <f ca="1">IFERROR(INDEX('물품 입고 내역'!$B$5:$M$105,MATCH($B7,'물품 입고 내역'!$B$5:$B$105,0),12)," ")</f>
        <v xml:space="preserve"> </v>
      </c>
      <c r="J7" s="7" t="str">
        <f t="shared" ref="J7:J15" ca="1" si="2">IFERROR((G7*H7*I7)*0.00022," ")</f>
        <v xml:space="preserve"> </v>
      </c>
      <c r="K7" s="8" t="str">
        <f t="shared" ref="K7:K15" ca="1" si="3">IFERROR(J7*D7," ")</f>
        <v xml:space="preserve"> </v>
      </c>
      <c r="L7" s="22" t="str">
        <f t="shared" ref="L7:L15" ca="1" si="4">IFERROR((IF(0=F7*C7,0,IF(14&gt;=C7*F7,14,C7*F7)))," ")</f>
        <v xml:space="preserve"> </v>
      </c>
      <c r="M7" s="22" t="str">
        <f t="shared" ref="M7:M15" ca="1" si="5">IFERROR((IF(0=K7*C7,0,IF(14&gt;=K7*C7,14,K7*C7)))," ")</f>
        <v xml:space="preserve"> </v>
      </c>
      <c r="N7" s="9">
        <f t="shared" ref="N7:N15" ca="1" si="6">MAX(L7:M7)</f>
        <v>0</v>
      </c>
    </row>
    <row r="8" spans="1:23" s="2" customFormat="1" ht="41.25">
      <c r="A8" s="26">
        <v>3</v>
      </c>
      <c r="B8" s="25" t="str">
        <f ca="1">IFERROR(VLOOKUP($N$2&amp;"_"&amp;$A8,'물품 입고 내역'!$A$5:$N$105,2,0)," ")</f>
        <v xml:space="preserve"> </v>
      </c>
      <c r="C8" s="26" t="str">
        <f t="shared" ca="1" si="0"/>
        <v xml:space="preserve"> </v>
      </c>
      <c r="D8" s="4" t="str">
        <f ca="1">IFERROR(VLOOKUP($N$2&amp;"_"&amp;$A8,'물품 입고 내역'!$A$5:$N$105,9,0)," ")</f>
        <v xml:space="preserve"> </v>
      </c>
      <c r="E8" s="5" t="str">
        <f ca="1">IFERROR(INDEX('물품 입고 내역'!$B$5:$M$105,MATCH($B8,'물품 입고 내역'!$B$5:$B$105,0),9)," ")</f>
        <v xml:space="preserve"> </v>
      </c>
      <c r="F8" s="6" t="str">
        <f t="shared" ca="1" si="1"/>
        <v xml:space="preserve"> </v>
      </c>
      <c r="G8" s="76" t="str">
        <f ca="1">IFERROR(INDEX('물품 입고 내역'!$B$5:$M$105,MATCH($B8,'물품 입고 내역'!$B$5:$B$105,0),10)," ")</f>
        <v xml:space="preserve"> </v>
      </c>
      <c r="H8" s="76" t="str">
        <f ca="1">IFERROR(INDEX('물품 입고 내역'!$B$5:$M$105,MATCH($B8,'물품 입고 내역'!$B$5:$B$105,0),11)," ")</f>
        <v xml:space="preserve"> </v>
      </c>
      <c r="I8" s="76" t="str">
        <f ca="1">IFERROR(INDEX('물품 입고 내역'!$B$5:$M$105,MATCH($B8,'물품 입고 내역'!$B$5:$B$105,0),12)," ")</f>
        <v xml:space="preserve"> </v>
      </c>
      <c r="J8" s="7" t="str">
        <f t="shared" ca="1" si="2"/>
        <v xml:space="preserve"> </v>
      </c>
      <c r="K8" s="8" t="str">
        <f t="shared" ca="1" si="3"/>
        <v xml:space="preserve"> </v>
      </c>
      <c r="L8" s="22" t="str">
        <f t="shared" ca="1" si="4"/>
        <v xml:space="preserve"> </v>
      </c>
      <c r="M8" s="22" t="str">
        <f t="shared" ca="1" si="5"/>
        <v xml:space="preserve"> </v>
      </c>
      <c r="N8" s="9">
        <f t="shared" ca="1" si="6"/>
        <v>0</v>
      </c>
    </row>
    <row r="9" spans="1:23" s="2" customFormat="1" ht="41.25">
      <c r="A9" s="26">
        <v>4</v>
      </c>
      <c r="B9" s="25" t="str">
        <f ca="1">IFERROR(VLOOKUP($N$2&amp;"_"&amp;$A9,'물품 입고 내역'!$A$5:$N$105,2,0)," ")</f>
        <v xml:space="preserve"> </v>
      </c>
      <c r="C9" s="26" t="str">
        <f t="shared" ca="1" si="0"/>
        <v xml:space="preserve"> </v>
      </c>
      <c r="D9" s="4" t="str">
        <f ca="1">IFERROR(VLOOKUP($N$2&amp;"_"&amp;$A9,'물품 입고 내역'!$A$5:$N$105,9,0)," ")</f>
        <v xml:space="preserve"> </v>
      </c>
      <c r="E9" s="5" t="str">
        <f ca="1">IFERROR(INDEX('물품 입고 내역'!$B$5:$M$105,MATCH($B9,'물품 입고 내역'!$B$5:$B$105,0),9)," ")</f>
        <v xml:space="preserve"> </v>
      </c>
      <c r="F9" s="6" t="str">
        <f t="shared" ca="1" si="1"/>
        <v xml:space="preserve"> </v>
      </c>
      <c r="G9" s="76" t="str">
        <f ca="1">IFERROR(INDEX('물품 입고 내역'!$B$5:$M$105,MATCH($B9,'물품 입고 내역'!$B$5:$B$105,0),10)," ")</f>
        <v xml:space="preserve"> </v>
      </c>
      <c r="H9" s="76" t="str">
        <f ca="1">IFERROR(INDEX('물품 입고 내역'!$B$5:$M$105,MATCH($B9,'물품 입고 내역'!$B$5:$B$105,0),11)," ")</f>
        <v xml:space="preserve"> </v>
      </c>
      <c r="I9" s="76" t="str">
        <f ca="1">IFERROR(INDEX('물품 입고 내역'!$B$5:$M$105,MATCH($B9,'물품 입고 내역'!$B$5:$B$105,0),12)," ")</f>
        <v xml:space="preserve"> </v>
      </c>
      <c r="J9" s="7" t="str">
        <f t="shared" ca="1" si="2"/>
        <v xml:space="preserve"> </v>
      </c>
      <c r="K9" s="8" t="str">
        <f t="shared" ca="1" si="3"/>
        <v xml:space="preserve"> </v>
      </c>
      <c r="L9" s="22" t="str">
        <f t="shared" ca="1" si="4"/>
        <v xml:space="preserve"> </v>
      </c>
      <c r="M9" s="22" t="str">
        <f t="shared" ca="1" si="5"/>
        <v xml:space="preserve"> </v>
      </c>
      <c r="N9" s="9">
        <f t="shared" ca="1" si="6"/>
        <v>0</v>
      </c>
    </row>
    <row r="10" spans="1:23" s="2" customFormat="1" ht="41.25">
      <c r="A10" s="26">
        <v>5</v>
      </c>
      <c r="B10" s="25" t="str">
        <f ca="1">IFERROR(VLOOKUP($N$2&amp;"_"&amp;$A10,'물품 입고 내역'!$A$5:$N$105,2,0)," ")</f>
        <v xml:space="preserve"> </v>
      </c>
      <c r="C10" s="26" t="str">
        <f t="shared" ca="1" si="0"/>
        <v xml:space="preserve"> </v>
      </c>
      <c r="D10" s="4" t="str">
        <f ca="1">IFERROR(VLOOKUP($N$2&amp;"_"&amp;$A10,'물품 입고 내역'!$A$5:$N$105,9,0)," ")</f>
        <v xml:space="preserve"> </v>
      </c>
      <c r="E10" s="5" t="str">
        <f ca="1">IFERROR(INDEX('물품 입고 내역'!$B$5:$M$105,MATCH($B10,'물품 입고 내역'!$B$5:$B$105,0),9)," ")</f>
        <v xml:space="preserve"> </v>
      </c>
      <c r="F10" s="6" t="str">
        <f t="shared" ca="1" si="1"/>
        <v xml:space="preserve"> </v>
      </c>
      <c r="G10" s="76" t="str">
        <f ca="1">IFERROR(INDEX('물품 입고 내역'!$B$5:$M$105,MATCH($B10,'물품 입고 내역'!$B$5:$B$105,0),10)," ")</f>
        <v xml:space="preserve"> </v>
      </c>
      <c r="H10" s="76" t="str">
        <f ca="1">IFERROR(INDEX('물품 입고 내역'!$B$5:$M$105,MATCH($B10,'물품 입고 내역'!$B$5:$B$105,0),11)," ")</f>
        <v xml:space="preserve"> </v>
      </c>
      <c r="I10" s="76" t="str">
        <f ca="1">IFERROR(INDEX('물품 입고 내역'!$B$5:$M$105,MATCH($B10,'물품 입고 내역'!$B$5:$B$105,0),12)," ")</f>
        <v xml:space="preserve"> </v>
      </c>
      <c r="J10" s="7" t="str">
        <f t="shared" ca="1" si="2"/>
        <v xml:space="preserve"> </v>
      </c>
      <c r="K10" s="8" t="str">
        <f t="shared" ca="1" si="3"/>
        <v xml:space="preserve"> </v>
      </c>
      <c r="L10" s="22" t="str">
        <f t="shared" ca="1" si="4"/>
        <v xml:space="preserve"> </v>
      </c>
      <c r="M10" s="22" t="str">
        <f t="shared" ca="1" si="5"/>
        <v xml:space="preserve"> </v>
      </c>
      <c r="N10" s="9">
        <f t="shared" ca="1" si="6"/>
        <v>0</v>
      </c>
    </row>
    <row r="11" spans="1:23" s="2" customFormat="1" ht="41.25">
      <c r="A11" s="26">
        <v>6</v>
      </c>
      <c r="B11" s="25" t="str">
        <f ca="1">IFERROR(VLOOKUP($N$2&amp;"_"&amp;$A11,'물품 입고 내역'!$A$5:$N$105,2,0)," ")</f>
        <v xml:space="preserve"> </v>
      </c>
      <c r="C11" s="26" t="str">
        <f t="shared" ca="1" si="0"/>
        <v xml:space="preserve"> </v>
      </c>
      <c r="D11" s="4" t="str">
        <f ca="1">IFERROR(VLOOKUP($N$2&amp;"_"&amp;$A11,'물품 입고 내역'!$A$5:$N$105,9,0)," ")</f>
        <v xml:space="preserve"> </v>
      </c>
      <c r="E11" s="5" t="str">
        <f ca="1">IFERROR(INDEX('물품 입고 내역'!$B$5:$M$105,MATCH($B11,'물품 입고 내역'!$B$5:$B$105,0),9)," ")</f>
        <v xml:space="preserve"> </v>
      </c>
      <c r="F11" s="6" t="str">
        <f t="shared" ca="1" si="1"/>
        <v xml:space="preserve"> </v>
      </c>
      <c r="G11" s="76" t="str">
        <f ca="1">IFERROR(INDEX('물품 입고 내역'!$B$5:$M$105,MATCH($B11,'물품 입고 내역'!$B$5:$B$105,0),10)," ")</f>
        <v xml:space="preserve"> </v>
      </c>
      <c r="H11" s="76" t="str">
        <f ca="1">IFERROR(INDEX('물품 입고 내역'!$B$5:$M$105,MATCH($B11,'물품 입고 내역'!$B$5:$B$105,0),11)," ")</f>
        <v xml:space="preserve"> </v>
      </c>
      <c r="I11" s="76" t="str">
        <f ca="1">IFERROR(INDEX('물품 입고 내역'!$B$5:$M$105,MATCH($B11,'물품 입고 내역'!$B$5:$B$105,0),12)," ")</f>
        <v xml:space="preserve"> </v>
      </c>
      <c r="J11" s="7" t="str">
        <f t="shared" ca="1" si="2"/>
        <v xml:space="preserve"> </v>
      </c>
      <c r="K11" s="8" t="str">
        <f t="shared" ca="1" si="3"/>
        <v xml:space="preserve"> </v>
      </c>
      <c r="L11" s="22" t="str">
        <f t="shared" ca="1" si="4"/>
        <v xml:space="preserve"> </v>
      </c>
      <c r="M11" s="22" t="str">
        <f t="shared" ca="1" si="5"/>
        <v xml:space="preserve"> </v>
      </c>
      <c r="N11" s="9">
        <f t="shared" ca="1" si="6"/>
        <v>0</v>
      </c>
    </row>
    <row r="12" spans="1:23" s="2" customFormat="1" ht="41.25">
      <c r="A12" s="26">
        <v>7</v>
      </c>
      <c r="B12" s="25" t="str">
        <f ca="1">IFERROR(VLOOKUP($N$2&amp;"_"&amp;$A12,'물품 입고 내역'!$A$5:$N$105,2,0)," ")</f>
        <v xml:space="preserve"> </v>
      </c>
      <c r="C12" s="26" t="str">
        <f t="shared" ca="1" si="0"/>
        <v xml:space="preserve"> </v>
      </c>
      <c r="D12" s="4" t="str">
        <f ca="1">IFERROR(VLOOKUP($N$2&amp;"_"&amp;$A12,'물품 입고 내역'!$A$5:$N$105,9,0)," ")</f>
        <v xml:space="preserve"> </v>
      </c>
      <c r="E12" s="5" t="str">
        <f ca="1">IFERROR(INDEX('물품 입고 내역'!$B$5:$M$105,MATCH($B12,'물품 입고 내역'!$B$5:$B$105,0),9)," ")</f>
        <v xml:space="preserve"> </v>
      </c>
      <c r="F12" s="6" t="str">
        <f t="shared" ca="1" si="1"/>
        <v xml:space="preserve"> </v>
      </c>
      <c r="G12" s="76" t="str">
        <f ca="1">IFERROR(INDEX('물품 입고 내역'!$B$5:$M$105,MATCH($B12,'물품 입고 내역'!$B$5:$B$105,0),10)," ")</f>
        <v xml:space="preserve"> </v>
      </c>
      <c r="H12" s="76" t="str">
        <f ca="1">IFERROR(INDEX('물품 입고 내역'!$B$5:$M$105,MATCH($B12,'물품 입고 내역'!$B$5:$B$105,0),11)," ")</f>
        <v xml:space="preserve"> </v>
      </c>
      <c r="I12" s="76" t="str">
        <f ca="1">IFERROR(INDEX('물품 입고 내역'!$B$5:$M$105,MATCH($B12,'물품 입고 내역'!$B$5:$B$105,0),12)," ")</f>
        <v xml:space="preserve"> </v>
      </c>
      <c r="J12" s="7" t="str">
        <f t="shared" ca="1" si="2"/>
        <v xml:space="preserve"> </v>
      </c>
      <c r="K12" s="8" t="str">
        <f t="shared" ca="1" si="3"/>
        <v xml:space="preserve"> </v>
      </c>
      <c r="L12" s="22" t="str">
        <f t="shared" ca="1" si="4"/>
        <v xml:space="preserve"> </v>
      </c>
      <c r="M12" s="22" t="str">
        <f t="shared" ca="1" si="5"/>
        <v xml:space="preserve"> </v>
      </c>
      <c r="N12" s="9">
        <f t="shared" ca="1" si="6"/>
        <v>0</v>
      </c>
    </row>
    <row r="13" spans="1:23" s="2" customFormat="1" ht="41.25">
      <c r="A13" s="26">
        <v>8</v>
      </c>
      <c r="B13" s="25" t="str">
        <f ca="1">IFERROR(VLOOKUP($N$2&amp;"_"&amp;$A13,'물품 입고 내역'!$A$5:$N$105,2,0)," ")</f>
        <v xml:space="preserve"> </v>
      </c>
      <c r="C13" s="26" t="str">
        <f t="shared" ca="1" si="0"/>
        <v xml:space="preserve"> </v>
      </c>
      <c r="D13" s="4" t="str">
        <f ca="1">IFERROR(VLOOKUP($N$2&amp;"_"&amp;$A13,'물품 입고 내역'!$A$5:$N$105,9,0)," ")</f>
        <v xml:space="preserve"> </v>
      </c>
      <c r="E13" s="5" t="str">
        <f ca="1">IFERROR(INDEX('물품 입고 내역'!$B$5:$M$105,MATCH($B13,'물품 입고 내역'!$B$5:$B$105,0),9)," ")</f>
        <v xml:space="preserve"> </v>
      </c>
      <c r="F13" s="6" t="str">
        <f t="shared" ca="1" si="1"/>
        <v xml:space="preserve"> </v>
      </c>
      <c r="G13" s="76" t="str">
        <f ca="1">IFERROR(INDEX('물품 입고 내역'!$B$5:$M$105,MATCH($B13,'물품 입고 내역'!$B$5:$B$105,0),10)," ")</f>
        <v xml:space="preserve"> </v>
      </c>
      <c r="H13" s="76" t="str">
        <f ca="1">IFERROR(INDEX('물품 입고 내역'!$B$5:$M$105,MATCH($B13,'물품 입고 내역'!$B$5:$B$105,0),11)," ")</f>
        <v xml:space="preserve"> </v>
      </c>
      <c r="I13" s="76" t="str">
        <f ca="1">IFERROR(INDEX('물품 입고 내역'!$B$5:$M$105,MATCH($B13,'물품 입고 내역'!$B$5:$B$105,0),12)," ")</f>
        <v xml:space="preserve"> </v>
      </c>
      <c r="J13" s="7" t="str">
        <f t="shared" ca="1" si="2"/>
        <v xml:space="preserve"> </v>
      </c>
      <c r="K13" s="8" t="str">
        <f t="shared" ca="1" si="3"/>
        <v xml:space="preserve"> </v>
      </c>
      <c r="L13" s="22" t="str">
        <f t="shared" ca="1" si="4"/>
        <v xml:space="preserve"> </v>
      </c>
      <c r="M13" s="22" t="str">
        <f t="shared" ca="1" si="5"/>
        <v xml:space="preserve"> </v>
      </c>
      <c r="N13" s="9">
        <f t="shared" ca="1" si="6"/>
        <v>0</v>
      </c>
    </row>
    <row r="14" spans="1:23" s="2" customFormat="1" ht="41.25">
      <c r="A14" s="26">
        <v>9</v>
      </c>
      <c r="B14" s="25" t="str">
        <f ca="1">IFERROR(VLOOKUP($N$2&amp;"_"&amp;$A14,'물품 입고 내역'!$A$5:$N$105,2,0)," ")</f>
        <v xml:space="preserve"> </v>
      </c>
      <c r="C14" s="26" t="str">
        <f t="shared" ca="1" si="0"/>
        <v xml:space="preserve"> </v>
      </c>
      <c r="D14" s="4" t="str">
        <f ca="1">IFERROR(VLOOKUP($N$2&amp;"_"&amp;$A14,'물품 입고 내역'!$A$5:$N$105,9,0)," ")</f>
        <v xml:space="preserve"> </v>
      </c>
      <c r="E14" s="5" t="str">
        <f ca="1">IFERROR(INDEX('물품 입고 내역'!$B$5:$M$105,MATCH($B14,'물품 입고 내역'!$B$5:$B$105,0),9)," ")</f>
        <v xml:space="preserve"> </v>
      </c>
      <c r="F14" s="6" t="str">
        <f t="shared" ca="1" si="1"/>
        <v xml:space="preserve"> </v>
      </c>
      <c r="G14" s="76" t="str">
        <f ca="1">IFERROR(INDEX('물품 입고 내역'!$B$5:$M$105,MATCH($B14,'물품 입고 내역'!$B$5:$B$105,0),10)," ")</f>
        <v xml:space="preserve"> </v>
      </c>
      <c r="H14" s="76" t="str">
        <f ca="1">IFERROR(INDEX('물품 입고 내역'!$B$5:$M$105,MATCH($B14,'물품 입고 내역'!$B$5:$B$105,0),11)," ")</f>
        <v xml:space="preserve"> </v>
      </c>
      <c r="I14" s="76" t="str">
        <f ca="1">IFERROR(INDEX('물품 입고 내역'!$B$5:$M$105,MATCH($B14,'물품 입고 내역'!$B$5:$B$105,0),12)," ")</f>
        <v xml:space="preserve"> </v>
      </c>
      <c r="J14" s="7" t="str">
        <f t="shared" ca="1" si="2"/>
        <v xml:space="preserve"> </v>
      </c>
      <c r="K14" s="8" t="str">
        <f t="shared" ca="1" si="3"/>
        <v xml:space="preserve"> </v>
      </c>
      <c r="L14" s="22" t="str">
        <f t="shared" ca="1" si="4"/>
        <v xml:space="preserve"> </v>
      </c>
      <c r="M14" s="22" t="str">
        <f t="shared" ca="1" si="5"/>
        <v xml:space="preserve"> </v>
      </c>
      <c r="N14" s="9">
        <f t="shared" ca="1" si="6"/>
        <v>0</v>
      </c>
    </row>
    <row r="15" spans="1:23" s="2" customFormat="1" ht="41.25">
      <c r="A15" s="26">
        <v>10</v>
      </c>
      <c r="B15" s="25" t="str">
        <f ca="1">IFERROR(VLOOKUP($N$2&amp;"_"&amp;$A15,'물품 입고 내역'!$A$5:$N$105,2,0)," ")</f>
        <v xml:space="preserve"> </v>
      </c>
      <c r="C15" s="26" t="str">
        <f t="shared" ca="1" si="0"/>
        <v xml:space="preserve"> </v>
      </c>
      <c r="D15" s="4" t="str">
        <f ca="1">IFERROR(VLOOKUP($N$2&amp;"_"&amp;$A15,'물품 입고 내역'!$A$5:$N$105,9,0)," ")</f>
        <v xml:space="preserve"> </v>
      </c>
      <c r="E15" s="5" t="str">
        <f ca="1">IFERROR(INDEX('물품 입고 내역'!$B$5:$M$105,MATCH($B15,'물품 입고 내역'!$B$5:$B$105,0),9)," ")</f>
        <v xml:space="preserve"> </v>
      </c>
      <c r="F15" s="6" t="str">
        <f t="shared" ca="1" si="1"/>
        <v xml:space="preserve"> </v>
      </c>
      <c r="G15" s="76" t="str">
        <f ca="1">IFERROR(INDEX('물품 입고 내역'!$B$5:$M$105,MATCH($B15,'물품 입고 내역'!$B$5:$B$105,0),10)," ")</f>
        <v xml:space="preserve"> </v>
      </c>
      <c r="H15" s="76" t="str">
        <f ca="1">IFERROR(INDEX('물품 입고 내역'!$B$5:$M$105,MATCH($B15,'물품 입고 내역'!$B$5:$B$105,0),11)," ")</f>
        <v xml:space="preserve"> </v>
      </c>
      <c r="I15" s="76" t="str">
        <f ca="1">IFERROR(INDEX('물품 입고 내역'!$B$5:$M$105,MATCH($B15,'물품 입고 내역'!$B$5:$B$105,0),12)," ")</f>
        <v xml:space="preserve"> </v>
      </c>
      <c r="J15" s="7" t="str">
        <f t="shared" ca="1" si="2"/>
        <v xml:space="preserve"> </v>
      </c>
      <c r="K15" s="8" t="str">
        <f t="shared" ca="1" si="3"/>
        <v xml:space="preserve"> </v>
      </c>
      <c r="L15" s="22" t="str">
        <f t="shared" ca="1" si="4"/>
        <v xml:space="preserve"> </v>
      </c>
      <c r="M15" s="22" t="str">
        <f t="shared" ca="1" si="5"/>
        <v xml:space="preserve"> </v>
      </c>
      <c r="N15" s="9">
        <f t="shared" ca="1" si="6"/>
        <v>0</v>
      </c>
    </row>
    <row r="16" spans="1:23" s="2" customFormat="1" ht="41.25">
      <c r="A16" s="237" t="s">
        <v>14</v>
      </c>
      <c r="B16" s="237"/>
      <c r="C16" s="237"/>
      <c r="D16" s="4">
        <f ca="1">SUM(D6:D15)</f>
        <v>0</v>
      </c>
      <c r="E16" s="10"/>
      <c r="F16" s="121">
        <f ca="1">SUM(F6:F15)</f>
        <v>0</v>
      </c>
      <c r="G16" s="11"/>
      <c r="H16" s="4"/>
      <c r="I16" s="4"/>
      <c r="J16" s="4"/>
      <c r="K16" s="12">
        <f ca="1">SUM(K6:K15)</f>
        <v>0</v>
      </c>
      <c r="L16" s="21"/>
      <c r="M16" s="13"/>
      <c r="N16" s="14"/>
    </row>
    <row r="17" spans="1:14" s="2" customFormat="1" ht="54">
      <c r="A17" s="259" t="s">
        <v>332</v>
      </c>
      <c r="B17" s="259"/>
      <c r="C17" s="259"/>
      <c r="D17" s="259"/>
      <c r="E17" s="259"/>
      <c r="F17" s="259" t="s">
        <v>333</v>
      </c>
      <c r="G17" s="259"/>
      <c r="H17" s="259"/>
      <c r="I17" s="259"/>
      <c r="J17" s="259"/>
      <c r="K17" s="259"/>
      <c r="L17" s="237" t="s">
        <v>15</v>
      </c>
      <c r="M17" s="237"/>
      <c r="N17" s="136">
        <f ca="1">SUM(N6:N16)</f>
        <v>0</v>
      </c>
    </row>
    <row r="18" spans="1:14" s="2" customFormat="1" ht="54">
      <c r="A18" s="286" t="str">
        <f ca="1">IFERROR(VLOOKUP($N$2&amp;"_"&amp;$A$6,'물품 입고 내역'!$A$5:$O$522,4,0)," ")</f>
        <v xml:space="preserve"> </v>
      </c>
      <c r="B18" s="286"/>
      <c r="C18" s="286"/>
      <c r="D18" s="286"/>
      <c r="E18" s="286"/>
      <c r="F18" s="283"/>
      <c r="G18" s="283"/>
      <c r="H18" s="283"/>
      <c r="I18" s="283"/>
      <c r="J18" s="283"/>
      <c r="K18" s="283"/>
      <c r="L18" s="141" t="s">
        <v>16</v>
      </c>
      <c r="M18" s="140" t="str">
        <f ca="1">IFERROR(MID($A$18,FIND(" "&amp;$L$18&amp;" ",$A$18)+4,3)," ")</f>
        <v xml:space="preserve"> </v>
      </c>
      <c r="N18" s="137">
        <f ca="1">IFERROR(N17*M18,0)</f>
        <v>0</v>
      </c>
    </row>
    <row r="19" spans="1:14" s="2" customFormat="1" ht="54">
      <c r="A19" s="286"/>
      <c r="B19" s="286"/>
      <c r="C19" s="286"/>
      <c r="D19" s="286"/>
      <c r="E19" s="286"/>
      <c r="F19" s="283"/>
      <c r="G19" s="283"/>
      <c r="H19" s="283"/>
      <c r="I19" s="283"/>
      <c r="J19" s="283"/>
      <c r="K19" s="283"/>
      <c r="L19" s="141" t="s">
        <v>468</v>
      </c>
      <c r="M19" s="140" t="str">
        <f ca="1">IFERROR(MID($A$18,FIND(" "&amp;$L$19&amp;" ",$A$18)+6,3)," ")</f>
        <v xml:space="preserve"> </v>
      </c>
      <c r="N19" s="137">
        <f ca="1">IFERROR(N17*M19,0)</f>
        <v>0</v>
      </c>
    </row>
    <row r="20" spans="1:14" s="2" customFormat="1" ht="54">
      <c r="A20" s="286"/>
      <c r="B20" s="286"/>
      <c r="C20" s="286"/>
      <c r="D20" s="286"/>
      <c r="E20" s="286"/>
      <c r="F20" s="283"/>
      <c r="G20" s="283"/>
      <c r="H20" s="283"/>
      <c r="I20" s="283"/>
      <c r="J20" s="283"/>
      <c r="K20" s="283"/>
      <c r="L20" s="141" t="s">
        <v>469</v>
      </c>
      <c r="M20" s="140" t="str">
        <f ca="1">IFERROR(IF(FIND("세금 계산서",$A$18),10%," ")," ")</f>
        <v xml:space="preserve"> </v>
      </c>
      <c r="N20" s="137">
        <f ca="1">IFERROR((N17-N18-N19)*M20,0)</f>
        <v>0</v>
      </c>
    </row>
    <row r="21" spans="1:14" s="2" customFormat="1" ht="54">
      <c r="A21" s="286"/>
      <c r="B21" s="286"/>
      <c r="C21" s="286"/>
      <c r="D21" s="286"/>
      <c r="E21" s="286"/>
      <c r="F21" s="283"/>
      <c r="G21" s="283"/>
      <c r="H21" s="283"/>
      <c r="I21" s="283"/>
      <c r="J21" s="283"/>
      <c r="K21" s="283"/>
      <c r="L21" s="284" t="s">
        <v>334</v>
      </c>
      <c r="M21" s="126" t="s">
        <v>17</v>
      </c>
      <c r="N21" s="122">
        <f ca="1">(N17-N18-N19+N20)</f>
        <v>0</v>
      </c>
    </row>
    <row r="22" spans="1:14" s="2" customFormat="1" ht="54">
      <c r="A22" s="286"/>
      <c r="B22" s="286"/>
      <c r="C22" s="286"/>
      <c r="D22" s="286"/>
      <c r="E22" s="286"/>
      <c r="F22" s="283"/>
      <c r="G22" s="283"/>
      <c r="H22" s="283"/>
      <c r="I22" s="283"/>
      <c r="J22" s="283"/>
      <c r="K22" s="283"/>
      <c r="L22" s="285"/>
      <c r="M22" s="127" t="s">
        <v>18</v>
      </c>
      <c r="N22" s="123">
        <f ca="1">ROUNDUP((N21*$W$2),-3)</f>
        <v>0</v>
      </c>
    </row>
    <row r="23" spans="1:14" s="2" customFormat="1" ht="54">
      <c r="A23" s="286"/>
      <c r="B23" s="286"/>
      <c r="C23" s="286"/>
      <c r="D23" s="286"/>
      <c r="E23" s="286"/>
      <c r="F23" s="283"/>
      <c r="G23" s="283"/>
      <c r="H23" s="283"/>
      <c r="I23" s="283"/>
      <c r="J23" s="283"/>
      <c r="K23" s="283"/>
      <c r="L23" s="285"/>
      <c r="M23" s="139" t="s">
        <v>19</v>
      </c>
      <c r="N23" s="124">
        <f ca="1">ROUNDUP((N21*$W$3),-1)</f>
        <v>0</v>
      </c>
    </row>
    <row r="24" spans="1:14" s="2" customFormat="1" ht="54">
      <c r="A24" s="286"/>
      <c r="B24" s="286"/>
      <c r="C24" s="286"/>
      <c r="D24" s="286"/>
      <c r="E24" s="286"/>
      <c r="F24" s="283"/>
      <c r="G24" s="283"/>
      <c r="H24" s="283"/>
      <c r="I24" s="283"/>
      <c r="J24" s="283"/>
      <c r="K24" s="283"/>
      <c r="L24" s="285"/>
      <c r="M24" s="15" t="s">
        <v>20</v>
      </c>
      <c r="N24" s="125">
        <f ca="1">ROUNDUP((N21*$W$4),-2)</f>
        <v>0</v>
      </c>
    </row>
    <row r="25" spans="1:14" s="2" customFormat="1" ht="297" customHeight="1">
      <c r="A25" s="151"/>
      <c r="B25" s="151"/>
      <c r="C25" s="152"/>
      <c r="D25" s="151"/>
      <c r="E25" s="151"/>
      <c r="F25" s="151"/>
      <c r="G25" s="151"/>
      <c r="H25" s="151"/>
      <c r="I25" s="151"/>
      <c r="J25" s="151"/>
      <c r="K25" s="151"/>
      <c r="L25" s="151"/>
      <c r="M25" s="151"/>
      <c r="N25" s="151"/>
    </row>
    <row r="26" spans="1:14" s="2" customFormat="1" ht="39">
      <c r="A26" s="282" t="s">
        <v>327</v>
      </c>
      <c r="B26" s="282"/>
      <c r="C26" s="282"/>
      <c r="D26" s="282"/>
      <c r="E26" s="282"/>
      <c r="F26" s="282"/>
      <c r="G26" s="282"/>
      <c r="H26" s="282"/>
      <c r="I26" s="282"/>
      <c r="J26" s="282"/>
      <c r="K26" s="282"/>
      <c r="L26" s="282"/>
      <c r="M26" s="282"/>
      <c r="N26" s="282"/>
    </row>
    <row r="27" spans="1:14" s="2" customFormat="1" ht="37.5">
      <c r="A27" s="263" t="s">
        <v>470</v>
      </c>
      <c r="B27" s="263"/>
      <c r="C27" s="263"/>
      <c r="D27" s="263"/>
      <c r="E27" s="263"/>
      <c r="F27" s="263"/>
      <c r="G27" s="263"/>
      <c r="H27" s="263"/>
      <c r="I27" s="263"/>
      <c r="J27" s="263"/>
      <c r="K27" s="263"/>
      <c r="L27" s="263"/>
      <c r="M27" s="263"/>
      <c r="N27" s="263"/>
    </row>
    <row r="28" spans="1:14" s="2" customFormat="1" ht="39">
      <c r="A28" s="279" t="s">
        <v>853</v>
      </c>
      <c r="B28" s="279"/>
      <c r="C28" s="279"/>
      <c r="D28" s="279"/>
      <c r="E28" s="279"/>
      <c r="F28" s="279"/>
      <c r="G28" s="279"/>
      <c r="H28" s="279"/>
      <c r="I28" s="279"/>
      <c r="J28" s="279"/>
      <c r="K28" s="279"/>
      <c r="L28" s="279"/>
      <c r="M28" s="279"/>
      <c r="N28" s="279"/>
    </row>
    <row r="29" spans="1:14" s="2" customFormat="1" ht="37.5">
      <c r="A29" s="263" t="s">
        <v>854</v>
      </c>
      <c r="B29" s="263"/>
      <c r="C29" s="263"/>
      <c r="D29" s="263"/>
      <c r="E29" s="263"/>
      <c r="F29" s="263"/>
      <c r="G29" s="263"/>
      <c r="H29" s="263"/>
      <c r="I29" s="263"/>
      <c r="J29" s="263"/>
      <c r="K29" s="263"/>
      <c r="L29" s="263"/>
      <c r="M29" s="263"/>
      <c r="N29" s="263"/>
    </row>
    <row r="30" spans="1:14" s="2" customFormat="1" ht="40.15" customHeight="1">
      <c r="A30" s="264" t="s">
        <v>21</v>
      </c>
      <c r="B30" s="265"/>
      <c r="C30" s="270"/>
      <c r="D30" s="271"/>
      <c r="E30" s="272"/>
      <c r="F30" s="178"/>
      <c r="G30" s="16"/>
      <c r="H30" s="280" t="s">
        <v>471</v>
      </c>
      <c r="I30" s="280"/>
      <c r="J30" s="281"/>
      <c r="K30" s="261" t="s">
        <v>22</v>
      </c>
      <c r="L30" s="262"/>
      <c r="M30" s="262"/>
      <c r="N30" s="262"/>
    </row>
    <row r="31" spans="1:14" s="2" customFormat="1" ht="40.15" customHeight="1">
      <c r="A31" s="266"/>
      <c r="B31" s="267"/>
      <c r="C31" s="273"/>
      <c r="D31" s="274"/>
      <c r="E31" s="275"/>
      <c r="F31" s="27"/>
      <c r="G31" s="27"/>
      <c r="H31" s="16"/>
      <c r="I31" s="16"/>
      <c r="J31" s="179"/>
      <c r="K31" s="261"/>
      <c r="L31" s="262"/>
      <c r="M31" s="262"/>
      <c r="N31" s="262"/>
    </row>
    <row r="32" spans="1:14" s="2" customFormat="1" ht="40.15" customHeight="1">
      <c r="A32" s="266"/>
      <c r="B32" s="267"/>
      <c r="C32" s="273"/>
      <c r="D32" s="274"/>
      <c r="E32" s="275"/>
      <c r="F32" s="27"/>
      <c r="G32" s="27"/>
      <c r="H32" s="27"/>
      <c r="I32" s="16"/>
      <c r="J32" s="16"/>
      <c r="K32" s="261"/>
      <c r="L32" s="262"/>
      <c r="M32" s="262"/>
      <c r="N32" s="262"/>
    </row>
    <row r="33" spans="1:22" s="2" customFormat="1" ht="40.15" customHeight="1">
      <c r="A33" s="266"/>
      <c r="B33" s="267"/>
      <c r="C33" s="273"/>
      <c r="D33" s="274"/>
      <c r="E33" s="275"/>
      <c r="F33" s="27"/>
      <c r="G33" s="27"/>
      <c r="H33" s="27"/>
      <c r="I33" s="16"/>
      <c r="J33" s="16"/>
      <c r="K33" s="261"/>
      <c r="L33" s="262"/>
      <c r="M33" s="262"/>
      <c r="N33" s="262"/>
    </row>
    <row r="34" spans="1:22" s="2" customFormat="1" ht="40.15" customHeight="1">
      <c r="A34" s="268"/>
      <c r="B34" s="269"/>
      <c r="C34" s="276"/>
      <c r="D34" s="277"/>
      <c r="E34" s="278"/>
      <c r="F34" s="27"/>
      <c r="G34" s="27"/>
      <c r="H34" s="27"/>
      <c r="I34" s="16"/>
      <c r="J34" s="16"/>
      <c r="K34" s="261"/>
      <c r="L34" s="262"/>
      <c r="M34" s="262"/>
      <c r="N34" s="262"/>
    </row>
    <row r="35" spans="1:22" s="2" customFormat="1" ht="31.5">
      <c r="A35" s="3"/>
      <c r="B35" s="3"/>
      <c r="C35" s="17"/>
      <c r="D35" s="17"/>
      <c r="E35" s="17"/>
      <c r="F35" s="17"/>
      <c r="G35" s="17"/>
      <c r="H35" s="17"/>
      <c r="I35" s="3"/>
      <c r="J35" s="3"/>
      <c r="K35" s="3"/>
      <c r="L35" s="3"/>
      <c r="M35" s="3"/>
      <c r="N35" s="3"/>
    </row>
    <row r="36" spans="1:22" s="2" customFormat="1" ht="31.5">
      <c r="A36" s="3"/>
      <c r="B36" s="3"/>
      <c r="C36" s="3"/>
      <c r="D36" s="18"/>
      <c r="E36" s="18"/>
      <c r="F36" s="18"/>
      <c r="G36" s="3"/>
      <c r="H36" s="3"/>
      <c r="I36" s="3"/>
      <c r="J36" s="3"/>
      <c r="K36" s="3"/>
      <c r="L36" s="3"/>
      <c r="M36" s="3"/>
      <c r="N36" s="3"/>
    </row>
    <row r="37" spans="1:22" ht="16.5" customHeight="1"/>
    <row r="38" spans="1:22" ht="16.5" customHeight="1"/>
    <row r="39" spans="1:22" ht="16.5" customHeight="1"/>
    <row r="40" spans="1:22" ht="16.5" customHeight="1"/>
    <row r="43" spans="1:22" ht="24.95" customHeight="1"/>
    <row r="44" spans="1:22" ht="24.95" customHeight="1">
      <c r="Q44" s="19"/>
      <c r="R44" s="19"/>
      <c r="S44" s="19"/>
      <c r="T44" s="19"/>
      <c r="U44" s="19"/>
      <c r="V44" s="19"/>
    </row>
    <row r="45" spans="1:22" ht="24.95" customHeight="1">
      <c r="Q45" s="20"/>
    </row>
    <row r="46" spans="1:22" ht="24.95" customHeight="1">
      <c r="Q46" s="20"/>
    </row>
    <row r="47" spans="1:22" ht="24.95" customHeight="1">
      <c r="Q47" s="20"/>
    </row>
    <row r="48" spans="1:22" ht="24.95" customHeight="1">
      <c r="Q48" s="20"/>
    </row>
    <row r="49" spans="17:17" ht="24.95" customHeight="1">
      <c r="Q49" s="20"/>
    </row>
    <row r="50" spans="17:17" ht="24.95" customHeight="1">
      <c r="Q50" s="20"/>
    </row>
    <row r="51" spans="17:17" ht="24.95" customHeight="1">
      <c r="Q51" s="20"/>
    </row>
    <row r="52" spans="17:17" ht="24.95" customHeight="1">
      <c r="Q52" s="20"/>
    </row>
    <row r="53" spans="17:17" ht="30" customHeight="1"/>
    <row r="54" spans="17:17" ht="30" customHeight="1"/>
    <row r="55" spans="17:17" ht="30" customHeight="1"/>
    <row r="56" spans="17:17" ht="30" customHeight="1"/>
    <row r="57" spans="17:17" ht="30" customHeight="1"/>
    <row r="58" spans="17:17" ht="30" customHeight="1"/>
    <row r="59" spans="17:17" ht="30" customHeight="1"/>
    <row r="60" spans="17:17" ht="17.25" customHeight="1"/>
    <row r="61" spans="17:17" ht="17.25" customHeight="1"/>
    <row r="62" spans="17:17" ht="16.5" customHeight="1"/>
    <row r="63" spans="17:17" ht="16.5" customHeight="1"/>
    <row r="64" spans="17:17" ht="16.5" customHeight="1"/>
    <row r="65" ht="16.5" customHeight="1"/>
    <row r="66" ht="23.25" customHeight="1"/>
    <row r="67" ht="23.25" customHeight="1"/>
    <row r="68" ht="23.25" customHeight="1"/>
  </sheetData>
  <mergeCells count="28">
    <mergeCell ref="A29:N29"/>
    <mergeCell ref="A30:B34"/>
    <mergeCell ref="C30:E34"/>
    <mergeCell ref="K30:K34"/>
    <mergeCell ref="L30:N34"/>
    <mergeCell ref="H30:J30"/>
    <mergeCell ref="A28:N28"/>
    <mergeCell ref="B4:H4"/>
    <mergeCell ref="I4:K4"/>
    <mergeCell ref="L4:N4"/>
    <mergeCell ref="G5:I5"/>
    <mergeCell ref="A16:C16"/>
    <mergeCell ref="A17:E17"/>
    <mergeCell ref="F17:K17"/>
    <mergeCell ref="L17:M17"/>
    <mergeCell ref="A18:E24"/>
    <mergeCell ref="F18:K24"/>
    <mergeCell ref="L21:L24"/>
    <mergeCell ref="A26:N26"/>
    <mergeCell ref="A27:N27"/>
    <mergeCell ref="C1:K1"/>
    <mergeCell ref="M1:N1"/>
    <mergeCell ref="B2:C2"/>
    <mergeCell ref="E2:H2"/>
    <mergeCell ref="I2:K3"/>
    <mergeCell ref="L2:M3"/>
    <mergeCell ref="N2:N3"/>
    <mergeCell ref="B3:H3"/>
  </mergeCells>
  <phoneticPr fontId="2" type="noConversion"/>
  <conditionalFormatting sqref="L6:L15">
    <cfRule type="cellIs" dxfId="1" priority="2" operator="equal">
      <formula>N6</formula>
    </cfRule>
  </conditionalFormatting>
  <conditionalFormatting sqref="M6:M15">
    <cfRule type="cellIs" dxfId="0" priority="1" operator="equal">
      <formula>N6</formula>
    </cfRule>
  </conditionalFormatting>
  <pageMargins left="0.25" right="0.25" top="0.75" bottom="0.75" header="0.3" footer="0.3"/>
  <pageSetup paperSize="9" scale="25" fitToWidth="0"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 지정된 범위</vt:lpstr>
      </vt:variant>
      <vt:variant>
        <vt:i4>4</vt:i4>
      </vt:variant>
    </vt:vector>
  </HeadingPairs>
  <TitlesOfParts>
    <vt:vector size="11" baseType="lpstr">
      <vt:lpstr>Row data</vt:lpstr>
      <vt:lpstr>시내, 지방배송</vt:lpstr>
      <vt:lpstr>물품 입고 내역</vt:lpstr>
      <vt:lpstr>고객 리스트</vt:lpstr>
      <vt:lpstr>수취인 불명 내역</vt:lpstr>
      <vt:lpstr>LKA 01</vt:lpstr>
      <vt:lpstr>LKA XX</vt:lpstr>
      <vt:lpstr>'LKA 01'!Print_Area</vt:lpstr>
      <vt:lpstr>'LKA XX'!Print_Area</vt:lpstr>
      <vt:lpstr>'고객 리스트'!Print_Area</vt:lpstr>
      <vt:lpstr>'물품 입고 내역'!Print_Area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</dc:creator>
  <cp:lastModifiedBy>LK Group</cp:lastModifiedBy>
  <cp:lastPrinted>2025-03-03T04:33:56Z</cp:lastPrinted>
  <dcterms:created xsi:type="dcterms:W3CDTF">2022-06-08T08:17:29Z</dcterms:created>
  <dcterms:modified xsi:type="dcterms:W3CDTF">2026-08-28T19:22:35Z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DRClass">
    <vt:lpwstr>0</vt:lpwstr>
  </property>
  <property fmtid="{D5CDD505-2E9C-101B-9397-08002B2CF9AE}" pid="3" name="FDRSet">
    <vt:lpwstr>manual</vt:lpwstr>
  </property>
</Properties>
</file>